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emf" ContentType="image/x-emf"/>
  <Default Extension="jpeg" ContentType="image/jpeg"/>
  <Default Extension="rels" ContentType="application/vnd.openxmlformats-package.relationships+xml"/>
  <Default Extension="xml" ContentType="application/xml"/>
  <Default Extension="data" ContentType="application/vnd.openxmlformats-officedocument.model+data"/>
  <Default Extension="wdp" ContentType="image/vnd.ms-photo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omments1.xml" ContentType="application/vnd.openxmlformats-officedocument.spreadsheetml.comments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omments2.xml" ContentType="application/vnd.openxmlformats-officedocument.spreadsheetml.comments+xml"/>
  <Override PartName="/xl/drawings/drawing6.xml" ContentType="application/vnd.openxmlformats-officedocument.drawing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drawings/drawing10.xml" ContentType="application/vnd.openxmlformats-officedocument.drawing+xml"/>
  <Override PartName="/xl/tables/table8.xml" ContentType="application/vnd.openxmlformats-officedocument.spreadsheetml.table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drawings/drawing14.xml" ContentType="application/vnd.openxmlformats-officedocument.drawing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drawings/drawing15.xml" ContentType="application/vnd.openxmlformats-officedocument.drawing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drawings/drawing16.xml" ContentType="application/vnd.openxmlformats-officedocument.drawing+xml"/>
  <Override PartName="/xl/tables/table19.xml" ContentType="application/vnd.openxmlformats-officedocument.spreadsheetml.table+xml"/>
  <Override PartName="/xl/tables/table20.xml" ContentType="application/vnd.openxmlformats-officedocument.spreadsheetml.table+xml"/>
  <Override PartName="/xl/tables/table21.xml" ContentType="application/vnd.openxmlformats-officedocument.spreadsheetml.table+xml"/>
  <Override PartName="/xl/drawings/drawing17.xml" ContentType="application/vnd.openxmlformats-officedocument.drawing+xml"/>
  <Override PartName="/xl/tables/table22.xml" ContentType="application/vnd.openxmlformats-officedocument.spreadsheetml.table+xml"/>
  <Override PartName="/xl/tables/table23.xml" ContentType="application/vnd.openxmlformats-officedocument.spreadsheetml.table+xml"/>
  <Override PartName="/xl/comments3.xml" ContentType="application/vnd.openxmlformats-officedocument.spreadsheetml.comments+xml"/>
  <Override PartName="/xl/tables/table24.xml" ContentType="application/vnd.openxmlformats-officedocument.spreadsheetml.table+xml"/>
  <Override PartName="/xl/drawings/drawing18.xml" ContentType="application/vnd.openxmlformats-officedocument.drawing+xml"/>
  <Override PartName="/xl/tables/table25.xml" ContentType="application/vnd.openxmlformats-officedocument.spreadsheetml.table+xml"/>
  <Override PartName="/xl/tables/table26.xml" ContentType="application/vnd.openxmlformats-officedocument.spreadsheetml.table+xml"/>
  <Override PartName="/xl/drawings/drawing19.xml" ContentType="application/vnd.openxmlformats-officedocument.drawing+xml"/>
  <Override PartName="/xl/tables/table27.xml" ContentType="application/vnd.openxmlformats-officedocument.spreadsheetml.table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tables/table28.xml" ContentType="application/vnd.openxmlformats-officedocument.spreadsheetml.table+xml"/>
  <Override PartName="/xl/drawings/drawing22.xml" ContentType="application/vnd.openxmlformats-officedocument.drawing+xml"/>
  <Override PartName="/xl/tables/table29.xml" ContentType="application/vnd.openxmlformats-officedocument.spreadsheetml.table+xml"/>
  <Override PartName="/xl/tables/table30.xml" ContentType="application/vnd.openxmlformats-officedocument.spreadsheetml.table+xml"/>
  <Override PartName="/xl/tables/table31.xml" ContentType="application/vnd.openxmlformats-officedocument.spreadsheetml.table+xml"/>
  <Override PartName="/xl/tables/table32.xml" ContentType="application/vnd.openxmlformats-officedocument.spreadsheetml.table+xml"/>
  <Override PartName="/xl/tables/table33.xml" ContentType="application/vnd.openxmlformats-officedocument.spreadsheetml.table+xml"/>
  <Override PartName="/xl/tables/table34.xml" ContentType="application/vnd.openxmlformats-officedocument.spreadsheetml.table+xml"/>
  <Override PartName="/xl/tables/table35.xml" ContentType="application/vnd.openxmlformats-officedocument.spreadsheetml.table+xml"/>
  <Override PartName="/xl/drawings/drawing23.xml" ContentType="application/vnd.openxmlformats-officedocument.drawing+xml"/>
  <Override PartName="/xl/tables/table36.xml" ContentType="application/vnd.openxmlformats-officedocument.spreadsheetml.table+xml"/>
  <Override PartName="/xl/comments4.xml" ContentType="application/vnd.openxmlformats-officedocument.spreadsheetml.comments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tables/table37.xml" ContentType="application/vnd.openxmlformats-officedocument.spreadsheetml.table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tables/table38.xml" ContentType="application/vnd.openxmlformats-officedocument.spreadsheetml.table+xml"/>
  <Override PartName="/xl/tables/table39.xml" ContentType="application/vnd.openxmlformats-officedocument.spreadsheetml.table+xml"/>
  <Override PartName="/xl/tables/table40.xml" ContentType="application/vnd.openxmlformats-officedocument.spreadsheetml.table+xml"/>
  <Override PartName="/xl/tables/table41.xml" ContentType="application/vnd.openxmlformats-officedocument.spreadsheetml.table+xml"/>
  <Override PartName="/xl/tables/table42.xml" ContentType="application/vnd.openxmlformats-officedocument.spreadsheetml.table+xml"/>
  <Override PartName="/xl/drawings/drawing29.xml" ContentType="application/vnd.openxmlformats-officedocument.drawing+xml"/>
  <Override PartName="/xl/tables/table43.xml" ContentType="application/vnd.openxmlformats-officedocument.spreadsheetml.table+xml"/>
  <Override PartName="/xl/comments5.xml" ContentType="application/vnd.openxmlformats-officedocument.spreadsheetml.comments+xml"/>
  <Override PartName="/xl/drawings/drawing30.xml" ContentType="application/vnd.openxmlformats-officedocument.drawing+xml"/>
  <Override PartName="/xl/tables/table44.xml" ContentType="application/vnd.openxmlformats-officedocument.spreadsheetml.table+xml"/>
  <Override PartName="/xl/tables/table45.xml" ContentType="application/vnd.openxmlformats-officedocument.spreadsheetml.table+xml"/>
  <Override PartName="/xl/drawings/drawing31.xml" ContentType="application/vnd.openxmlformats-officedocument.drawing+xml"/>
  <Override PartName="/xl/tables/table46.xml" ContentType="application/vnd.openxmlformats-officedocument.spreadsheetml.table+xml"/>
  <Override PartName="/xl/tables/table47.xml" ContentType="application/vnd.openxmlformats-officedocument.spreadsheetml.table+xml"/>
  <Override PartName="/xl/tables/table48.xml" ContentType="application/vnd.openxmlformats-officedocument.spreadsheetml.table+xml"/>
  <Override PartName="/xl/tables/table49.xml" ContentType="application/vnd.openxmlformats-officedocument.spreadsheetml.table+xml"/>
  <Override PartName="/xl/tables/table50.xml" ContentType="application/vnd.openxmlformats-officedocument.spreadsheetml.table+xml"/>
  <Override PartName="/xl/tables/table51.xml" ContentType="application/vnd.openxmlformats-officedocument.spreadsheetml.table+xml"/>
  <Override PartName="/xl/drawings/drawing32.xml" ContentType="application/vnd.openxmlformats-officedocument.drawing+xml"/>
  <Override PartName="/xl/tables/table52.xml" ContentType="application/vnd.openxmlformats-officedocument.spreadsheetml.table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tables/table53.xml" ContentType="application/vnd.openxmlformats-officedocument.spreadsheetml.table+xml"/>
  <Override PartName="/xl/tables/table54.xml" ContentType="application/vnd.openxmlformats-officedocument.spreadsheetml.table+xml"/>
  <Override PartName="/xl/tables/table55.xml" ContentType="application/vnd.openxmlformats-officedocument.spreadsheetml.table+xml"/>
  <Override PartName="/xl/tables/table56.xml" ContentType="application/vnd.openxmlformats-officedocument.spreadsheetml.table+xml"/>
  <Override PartName="/xl/tables/table57.xml" ContentType="application/vnd.openxmlformats-officedocument.spreadsheetml.table+xml"/>
  <Override PartName="/xl/tables/table58.xml" ContentType="application/vnd.openxmlformats-officedocument.spreadsheetml.table+xml"/>
  <Override PartName="/xl/drawings/drawing36.xml" ContentType="application/vnd.openxmlformats-officedocument.drawing+xml"/>
  <Override PartName="/xl/tables/table59.xml" ContentType="application/vnd.openxmlformats-officedocument.spreadsheetml.table+xml"/>
  <Override PartName="/xl/tables/table60.xml" ContentType="application/vnd.openxmlformats-officedocument.spreadsheetml.table+xml"/>
  <Override PartName="/xl/tables/table61.xml" ContentType="application/vnd.openxmlformats-officedocument.spreadsheetml.table+xml"/>
  <Override PartName="/xl/drawings/drawing37.xml" ContentType="application/vnd.openxmlformats-officedocument.drawing+xml"/>
  <Override PartName="/xl/tables/table62.xml" ContentType="application/vnd.openxmlformats-officedocument.spreadsheetml.table+xml"/>
  <Override PartName="/xl/tables/table63.xml" ContentType="application/vnd.openxmlformats-officedocument.spreadsheetml.table+xml"/>
  <Override PartName="/xl/tables/table64.xml" ContentType="application/vnd.openxmlformats-officedocument.spreadsheetml.table+xml"/>
  <Override PartName="/xl/tables/table65.xml" ContentType="application/vnd.openxmlformats-officedocument.spreadsheetml.table+xml"/>
  <Override PartName="/xl/drawings/drawing38.xml" ContentType="application/vnd.openxmlformats-officedocument.drawing+xml"/>
  <Override PartName="/xl/tables/table66.xml" ContentType="application/vnd.openxmlformats-officedocument.spreadsheetml.table+xml"/>
  <Override PartName="/xl/tables/table67.xml" ContentType="application/vnd.openxmlformats-officedocument.spreadsheetml.table+xml"/>
  <Override PartName="/xl/tables/table68.xml" ContentType="application/vnd.openxmlformats-officedocument.spreadsheetml.table+xml"/>
  <Override PartName="/xl/drawings/drawing39.xml" ContentType="application/vnd.openxmlformats-officedocument.drawing+xml"/>
  <Override PartName="/xl/tables/table69.xml" ContentType="application/vnd.openxmlformats-officedocument.spreadsheetml.table+xml"/>
  <Override PartName="/xl/tables/table70.xml" ContentType="application/vnd.openxmlformats-officedocument.spreadsheetml.table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tables/table71.xml" ContentType="application/vnd.openxmlformats-officedocument.spreadsheetml.table+xml"/>
  <Override PartName="/xl/drawings/drawing42.xml" ContentType="application/vnd.openxmlformats-officedocument.drawing+xml"/>
  <Override PartName="/xl/tables/table72.xml" ContentType="application/vnd.openxmlformats-officedocument.spreadsheetml.table+xml"/>
  <Override PartName="/xl/tables/table73.xml" ContentType="application/vnd.openxmlformats-officedocument.spreadsheetml.table+xml"/>
  <Override PartName="/xl/drawings/drawing43.xml" ContentType="application/vnd.openxmlformats-officedocument.drawing+xml"/>
  <Override PartName="/xl/tables/table74.xml" ContentType="application/vnd.openxmlformats-officedocument.spreadsheetml.table+xml"/>
  <Override PartName="/xl/comments6.xml" ContentType="application/vnd.openxmlformats-officedocument.spreadsheetml.comments+xml"/>
  <Override PartName="/xl/drawings/drawing44.xml" ContentType="application/vnd.openxmlformats-officedocument.drawing+xml"/>
  <Override PartName="/xl/tables/table75.xml" ContentType="application/vnd.openxmlformats-officedocument.spreadsheetml.table+xml"/>
  <Override PartName="/xl/tables/table76.xml" ContentType="application/vnd.openxmlformats-officedocument.spreadsheetml.table+xml"/>
  <Override PartName="/xl/tables/table77.xml" ContentType="application/vnd.openxmlformats-officedocument.spreadsheetml.table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tables/table78.xml" ContentType="application/vnd.openxmlformats-officedocument.spreadsheetml.table+xml"/>
  <Override PartName="/xl/tables/table79.xml" ContentType="application/vnd.openxmlformats-officedocument.spreadsheetml.table+xml"/>
  <Override PartName="/xl/tables/table80.xml" ContentType="application/vnd.openxmlformats-officedocument.spreadsheetml.table+xml"/>
  <Override PartName="/xl/drawings/drawing48.xml" ContentType="application/vnd.openxmlformats-officedocument.drawing+xml"/>
  <Override PartName="/xl/tables/table81.xml" ContentType="application/vnd.openxmlformats-officedocument.spreadsheetml.table+xml"/>
  <Override PartName="/xl/tables/table82.xml" ContentType="application/vnd.openxmlformats-officedocument.spreadsheetml.table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tables/table83.xml" ContentType="application/vnd.openxmlformats-officedocument.spreadsheetml.table+xml"/>
  <Override PartName="/xl/tables/table84.xml" ContentType="application/vnd.openxmlformats-officedocument.spreadsheetml.table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tables/table85.xml" ContentType="application/vnd.openxmlformats-officedocument.spreadsheetml.table+xml"/>
  <Override PartName="/xl/tables/table86.xml" ContentType="application/vnd.openxmlformats-officedocument.spreadsheetml.table+xml"/>
  <Override PartName="/xl/tables/table87.xml" ContentType="application/vnd.openxmlformats-officedocument.spreadsheetml.table+xml"/>
  <Override PartName="/xl/drawings/drawing62.xml" ContentType="application/vnd.openxmlformats-officedocument.drawing+xml"/>
  <Override PartName="/xl/tables/table88.xml" ContentType="application/vnd.openxmlformats-officedocument.spreadsheetml.table+xml"/>
  <Override PartName="/xl/tables/table89.xml" ContentType="application/vnd.openxmlformats-officedocument.spreadsheetml.table+xml"/>
  <Override PartName="/xl/tables/table90.xml" ContentType="application/vnd.openxmlformats-officedocument.spreadsheetml.table+xml"/>
  <Override PartName="/xl/drawings/drawing63.xml" ContentType="application/vnd.openxmlformats-officedocument.drawing+xml"/>
  <Override PartName="/xl/tables/table91.xml" ContentType="application/vnd.openxmlformats-officedocument.spreadsheetml.table+xml"/>
  <Override PartName="/xl/tables/table92.xml" ContentType="application/vnd.openxmlformats-officedocument.spreadsheetml.table+xml"/>
  <Override PartName="/xl/tables/table93.xml" ContentType="application/vnd.openxmlformats-officedocument.spreadsheetml.table+xml"/>
  <Override PartName="/xl/tables/table94.xml" ContentType="application/vnd.openxmlformats-officedocument.spreadsheetml.table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tables/table95.xml" ContentType="application/vnd.openxmlformats-officedocument.spreadsheetml.table+xml"/>
  <Override PartName="/xl/drawings/drawing68.xml" ContentType="application/vnd.openxmlformats-officedocument.drawing+xml"/>
  <Override PartName="/xl/tables/table96.xml" ContentType="application/vnd.openxmlformats-officedocument.spreadsheetml.table+xml"/>
  <Override PartName="/xl/drawings/drawing69.xml" ContentType="application/vnd.openxmlformats-officedocument.drawing+xml"/>
  <Override PartName="/xl/tables/table97.xml" ContentType="application/vnd.openxmlformats-officedocument.spreadsheetml.table+xml"/>
  <Override PartName="/xl/drawings/drawing70.xml" ContentType="application/vnd.openxmlformats-officedocument.drawing+xml"/>
  <Override PartName="/xl/tables/table98.xml" ContentType="application/vnd.openxmlformats-officedocument.spreadsheetml.table+xml"/>
  <Override PartName="/xl/tables/table99.xml" ContentType="application/vnd.openxmlformats-officedocument.spreadsheetml.table+xml"/>
  <Override PartName="/xl/drawings/drawing71.xml" ContentType="application/vnd.openxmlformats-officedocument.drawing+xml"/>
  <Override PartName="/xl/tables/table100.xml" ContentType="application/vnd.openxmlformats-officedocument.spreadsheetml.table+xml"/>
  <Override PartName="/xl/drawings/drawing72.xml" ContentType="application/vnd.openxmlformats-officedocument.drawing+xml"/>
  <Override PartName="/xl/drawings/drawing73.xml" ContentType="application/vnd.openxmlformats-officedocument.drawing+xml"/>
  <Override PartName="/xl/tables/table101.xml" ContentType="application/vnd.openxmlformats-officedocument.spreadsheetml.table+xml"/>
  <Override PartName="/xl/drawings/drawing74.xml" ContentType="application/vnd.openxmlformats-officedocument.drawing+xml"/>
  <Override PartName="/xl/drawings/drawing75.xml" ContentType="application/vnd.openxmlformats-officedocument.drawing+xml"/>
  <Override PartName="/xl/drawings/drawing76.xml" ContentType="application/vnd.openxmlformats-officedocument.drawing+xml"/>
  <Override PartName="/xl/drawings/drawing77.xml" ContentType="application/vnd.openxmlformats-officedocument.drawing+xml"/>
  <Override PartName="/xl/tables/table102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103.xml" ContentType="application/vnd.openxmlformats-officedocument.spreadsheetml.table+xml"/>
  <Override PartName="/xl/tables/table104.xml" ContentType="application/vnd.openxmlformats-officedocument.spreadsheetml.table+xml"/>
  <Override PartName="/xl/tables/table105.xml" ContentType="application/vnd.openxmlformats-officedocument.spreadsheetml.table+xml"/>
  <Override PartName="/xl/drawings/drawing78.xml" ContentType="application/vnd.openxmlformats-officedocument.drawing+xml"/>
  <Override PartName="/xl/tables/table106.xml" ContentType="application/vnd.openxmlformats-officedocument.spreadsheetml.table+xml"/>
  <Override PartName="/xl/comments7.xml" ContentType="application/vnd.openxmlformats-officedocument.spreadsheetml.comments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ables/table107.xml" ContentType="application/vnd.openxmlformats-officedocument.spreadsheetml.table+xml"/>
  <Override PartName="/xl/comments8.xml" ContentType="application/vnd.openxmlformats-officedocument.spreadsheetml.comments+xml"/>
  <Override PartName="/xl/tables/table108.xml" ContentType="application/vnd.openxmlformats-officedocument.spreadsheetml.table+xml"/>
  <Override PartName="/xl/comments9.xml" ContentType="application/vnd.openxmlformats-officedocument.spreadsheetml.comments+xml"/>
  <Override PartName="/xl/tables/table109.xml" ContentType="application/vnd.openxmlformats-officedocument.spreadsheetml.table+xml"/>
  <Override PartName="/xl/comments10.xml" ContentType="application/vnd.openxmlformats-officedocument.spreadsheetml.comments+xml"/>
  <Override PartName="/xl/drawings/drawing79.xml" ContentType="application/vnd.openxmlformats-officedocument.drawing+xml"/>
  <Override PartName="/xl/drawings/drawing80.xml" ContentType="application/vnd.openxmlformats-officedocument.drawing+xml"/>
  <Override PartName="/xl/drawings/drawing81.xml" ContentType="application/vnd.openxmlformats-officedocument.drawing+xml"/>
  <Override PartName="/xl/tables/table110.xml" ContentType="application/vnd.openxmlformats-officedocument.spreadsheetml.table+xml"/>
  <Override PartName="/xl/drawings/drawing82.xml" ContentType="application/vnd.openxmlformats-officedocument.drawing+xml"/>
  <Override PartName="/xl/drawings/drawing83.xml" ContentType="application/vnd.openxmlformats-officedocument.drawing+xml"/>
  <Override PartName="/xl/drawings/drawing84.xml" ContentType="application/vnd.openxmlformats-officedocument.drawing+xml"/>
  <Override PartName="/xl/tables/table111.xml" ContentType="application/vnd.openxmlformats-officedocument.spreadsheetml.table+xml"/>
  <Override PartName="/xl/tables/table112.xml" ContentType="application/vnd.openxmlformats-officedocument.spreadsheetml.table+xml"/>
  <Override PartName="/xl/tables/table113.xml" ContentType="application/vnd.openxmlformats-officedocument.spreadsheetml.table+xml"/>
  <Override PartName="/xl/tables/table114.xml" ContentType="application/vnd.openxmlformats-officedocument.spreadsheetml.table+xml"/>
  <Override PartName="/xl/tables/table115.xml" ContentType="application/vnd.openxmlformats-officedocument.spreadsheetml.table+xml"/>
  <Override PartName="/xl/tables/table116.xml" ContentType="application/vnd.openxmlformats-officedocument.spreadsheetml.table+xml"/>
  <Override PartName="/xl/tables/table117.xml" ContentType="application/vnd.openxmlformats-officedocument.spreadsheetml.table+xml"/>
  <Override PartName="/xl/tables/table118.xml" ContentType="application/vnd.openxmlformats-officedocument.spreadsheetml.table+xml"/>
  <Override PartName="/xl/tables/table119.xml" ContentType="application/vnd.openxmlformats-officedocument.spreadsheetml.table+xml"/>
  <Override PartName="/xl/tables/table120.xml" ContentType="application/vnd.openxmlformats-officedocument.spreadsheetml.table+xml"/>
  <Override PartName="/xl/drawings/drawing85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ctrlProps/ctrlProp6.xml" ContentType="application/vnd.ms-excel.controlproperties+xml"/>
  <Override PartName="/xl/ctrlProps/ctrlProp7.xml" ContentType="application/vnd.ms-excel.controlproperties+xml"/>
  <Override PartName="/xl/ctrlProps/ctrlProp8.xml" ContentType="application/vnd.ms-excel.controlproperties+xml"/>
  <Override PartName="/xl/ctrlProps/ctrlProp9.xml" ContentType="application/vnd.ms-excel.controlproperties+xml"/>
  <Override PartName="/xl/ctrlProps/ctrlProp10.xml" ContentType="application/vnd.ms-excel.controlproperties+xml"/>
  <Override PartName="/xl/ctrlProps/ctrlProp11.xml" ContentType="application/vnd.ms-excel.controlproperties+xml"/>
  <Override PartName="/xl/ctrlProps/ctrlProp12.xml" ContentType="application/vnd.ms-excel.controlproperties+xml"/>
  <Override PartName="/xl/ctrlProps/ctrlProp13.xml" ContentType="application/vnd.ms-excel.controlproperties+xml"/>
  <Override PartName="/xl/ctrlProps/ctrlProp14.xml" ContentType="application/vnd.ms-excel.controlproperties+xml"/>
  <Override PartName="/xl/ctrlProps/ctrlProp15.xml" ContentType="application/vnd.ms-excel.controlproperties+xml"/>
  <Override PartName="/xl/ctrlProps/ctrlProp16.xml" ContentType="application/vnd.ms-excel.controlproperties+xml"/>
  <Override PartName="/xl/ctrlProps/ctrlProp17.xml" ContentType="application/vnd.ms-excel.controlproperties+xml"/>
  <Override PartName="/xl/ctrlProps/ctrlProp18.xml" ContentType="application/vnd.ms-excel.controlproperties+xml"/>
  <Override PartName="/xl/ctrlProps/ctrlProp19.xml" ContentType="application/vnd.ms-excel.controlproperties+xml"/>
  <Override PartName="/xl/ctrlProps/ctrlProp20.xml" ContentType="application/vnd.ms-excel.controlproperties+xml"/>
  <Override PartName="/xl/drawings/drawing86.xml" ContentType="application/vnd.openxmlformats-officedocument.drawing+xml"/>
  <Override PartName="/xl/queryTables/queryTable1.xml" ContentType="application/vnd.openxmlformats-officedocument.spreadsheetml.queryTable+xml"/>
  <Override PartName="/xl/tables/table121.xml" ContentType="application/vnd.openxmlformats-officedocument.spreadsheetml.table+xml"/>
  <Override PartName="/xl/drawings/drawing87.xml" ContentType="application/vnd.openxmlformats-officedocument.drawing+xml"/>
  <Override PartName="/xl/drawings/drawing88.xml" ContentType="application/vnd.openxmlformats-officedocument.drawing+xml"/>
  <Override PartName="/xl/tables/table122.xml" ContentType="application/vnd.openxmlformats-officedocument.spreadsheetml.table+xml"/>
  <Override PartName="/xl/tables/table123.xml" ContentType="application/vnd.openxmlformats-officedocument.spreadsheetml.table+xml"/>
  <Override PartName="/xl/tables/table124.xml" ContentType="application/vnd.openxmlformats-officedocument.spreadsheetml.table+xml"/>
  <Override PartName="/xl/tables/table125.xml" ContentType="application/vnd.openxmlformats-officedocument.spreadsheetml.table+xml"/>
  <Override PartName="/xl/tables/table126.xml" ContentType="application/vnd.openxmlformats-officedocument.spreadsheetml.table+xml"/>
  <Override PartName="/xl/tables/table127.xml" ContentType="application/vnd.openxmlformats-officedocument.spreadsheetml.table+xml"/>
  <Override PartName="/xl/tables/table128.xml" ContentType="application/vnd.openxmlformats-officedocument.spreadsheetml.table+xml"/>
  <Override PartName="/xl/tables/table129.xml" ContentType="application/vnd.openxmlformats-officedocument.spreadsheetml.table+xml"/>
  <Override PartName="/xl/tables/table130.xml" ContentType="application/vnd.openxmlformats-officedocument.spreadsheetml.table+xml"/>
  <Override PartName="/xl/tables/table131.xml" ContentType="application/vnd.openxmlformats-officedocument.spreadsheetml.table+xml"/>
  <Override PartName="/xl/tables/table132.xml" ContentType="application/vnd.openxmlformats-officedocument.spreadsheetml.table+xml"/>
  <Override PartName="/xl/tables/table133.xml" ContentType="application/vnd.openxmlformats-officedocument.spreadsheetml.table+xml"/>
  <Override PartName="/xl/tables/table134.xml" ContentType="application/vnd.openxmlformats-officedocument.spreadsheetml.table+xml"/>
  <Override PartName="/xl/tables/table135.xml" ContentType="application/vnd.openxmlformats-officedocument.spreadsheetml.table+xml"/>
  <Override PartName="/xl/drawings/drawing89.xml" ContentType="application/vnd.openxmlformats-officedocument.drawing+xml"/>
  <Override PartName="/xl/drawings/drawing90.xml" ContentType="application/vnd.openxmlformats-officedocument.drawing+xml"/>
  <Override PartName="/xl/drawings/drawing91.xml" ContentType="application/vnd.openxmlformats-officedocument.drawing+xml"/>
  <Override PartName="/xl/drawings/drawing92.xml" ContentType="application/vnd.openxmlformats-officedocument.drawing+xml"/>
  <Override PartName="/xl/drawings/drawing93.xml" ContentType="application/vnd.openxmlformats-officedocument.drawing+xml"/>
  <Override PartName="/xl/drawings/drawing94.xml" ContentType="application/vnd.openxmlformats-officedocument.drawing+xml"/>
  <Override PartName="/xl/drawings/drawing95.xml" ContentType="application/vnd.openxmlformats-officedocument.drawing+xml"/>
  <Override PartName="/xl/tables/table136.xml" ContentType="application/vnd.openxmlformats-officedocument.spreadsheetml.table+xml"/>
  <Override PartName="/xl/tables/table137.xml" ContentType="application/vnd.openxmlformats-officedocument.spreadsheetml.table+xml"/>
  <Override PartName="/xl/tables/table138.xml" ContentType="application/vnd.openxmlformats-officedocument.spreadsheetml.table+xml"/>
  <Override PartName="/xl/tables/table139.xml" ContentType="application/vnd.openxmlformats-officedocument.spreadsheetml.table+xml"/>
  <Override PartName="/xl/tables/table140.xml" ContentType="application/vnd.openxmlformats-officedocument.spreadsheetml.table+xml"/>
  <Override PartName="/xl/tables/table141.xml" ContentType="application/vnd.openxmlformats-officedocument.spreadsheetml.table+xml"/>
  <Override PartName="/xl/drawings/drawing96.xml" ContentType="application/vnd.openxmlformats-officedocument.drawing+xml"/>
  <Override PartName="/xl/tables/table142.xml" ContentType="application/vnd.openxmlformats-officedocument.spreadsheetml.table+xml"/>
  <Override PartName="/xl/drawings/drawing97.xml" ContentType="application/vnd.openxmlformats-officedocument.drawing+xml"/>
  <Override PartName="/xl/tables/table143.xml" ContentType="application/vnd.openxmlformats-officedocument.spreadsheetml.table+xml"/>
  <Override PartName="/xl/tables/table144.xml" ContentType="application/vnd.openxmlformats-officedocument.spreadsheetml.table+xml"/>
  <Override PartName="/xl/comments11.xml" ContentType="application/vnd.openxmlformats-officedocument.spreadsheetml.comments+xml"/>
  <Override PartName="/xl/tables/table145.xml" ContentType="application/vnd.openxmlformats-officedocument.spreadsheetml.table+xml"/>
  <Override PartName="/xl/tables/table146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updateLinks="never" codeName="EstaPasta_de_trabalho"/>
  <mc:AlternateContent xmlns:mc="http://schemas.openxmlformats.org/markup-compatibility/2006">
    <mc:Choice Requires="x15">
      <x15ac:absPath xmlns:x15ac="http://schemas.microsoft.com/office/spreadsheetml/2010/11/ac" url="\\VBOXSVR\Transfer\Excel OnLine\Excel OnLine Arquivos Limpo para Aluno\"/>
    </mc:Choice>
  </mc:AlternateContent>
  <bookViews>
    <workbookView xWindow="0" yWindow="0" windowWidth="15345" windowHeight="4635" tabRatio="846"/>
  </bookViews>
  <sheets>
    <sheet name="CAP01 - TÉCNICAS DE INTERVALOS" sheetId="1" r:id="rId1"/>
    <sheet name="INTRODUÇÃO CAP01" sheetId="2" r:id="rId2"/>
    <sheet name="Matriz" sheetId="4" r:id="rId3"/>
    <sheet name="Nomes Definidos" sheetId="5" r:id="rId4"/>
    <sheet name="Tabela" sheetId="6" r:id="rId5"/>
    <sheet name="Atividade 1 - Venda de Veículos" sheetId="7" r:id="rId6"/>
    <sheet name="Base Atividade 1" sheetId="47" r:id="rId7"/>
    <sheet name="Atividade 2 - Conversão" sheetId="8" r:id="rId8"/>
    <sheet name="Atividade 3 - Porc. Particip." sheetId="9" r:id="rId9"/>
    <sheet name="Atividade 4 - Descontos " sheetId="10" r:id="rId10"/>
    <sheet name="Base de Descontos" sheetId="11" r:id="rId11"/>
    <sheet name="Atividade 5 - Folgas" sheetId="153" r:id="rId12"/>
    <sheet name="CAP02 - FUNÇÕES DE DATA" sheetId="12" r:id="rId13"/>
    <sheet name="INTRODUÇÃO CAP02" sheetId="13" r:id="rId14"/>
    <sheet name="DATAM_FIMMÊS" sheetId="14" r:id="rId15"/>
    <sheet name="Trabalho &amp; Folga" sheetId="15" r:id="rId16"/>
    <sheet name="DIAS ÚTEIS" sheetId="16" r:id="rId17"/>
    <sheet name="Atividade 6 - Parcelas I" sheetId="18" r:id="rId18"/>
    <sheet name="Atividade 7 - Parcelas II" sheetId="20" r:id="rId19"/>
    <sheet name="Atividade 8 - Entrega" sheetId="19" r:id="rId20"/>
    <sheet name="Base - Atividade 8" sheetId="21" r:id="rId21"/>
    <sheet name="Atividade 9 - Banco de Horas" sheetId="17" r:id="rId22"/>
    <sheet name="Atividade 10 - Término Projeto" sheetId="22" r:id="rId23"/>
    <sheet name="CAP03 - FUNÇÕES FINANCEIRAS" sheetId="23" r:id="rId24"/>
    <sheet name="INTRODUÇÃO CAP03" sheetId="24" r:id="rId25"/>
    <sheet name="Vocabulário" sheetId="25" r:id="rId26"/>
    <sheet name="Funções Financeiras" sheetId="26" r:id="rId27"/>
    <sheet name="Atividade 11 - Moto Nova" sheetId="28" r:id="rId28"/>
    <sheet name="Atividade 12 - Tabela Simulação" sheetId="29" r:id="rId29"/>
    <sheet name="Atividade 13 - Hot Money" sheetId="30" r:id="rId30"/>
    <sheet name="CAP04 - FUNÇÕES LÓGICAS" sheetId="36" r:id="rId31"/>
    <sheet name="INTRODUÇÃO CAP04" sheetId="39" r:id="rId32"/>
    <sheet name="Assemelhadas" sheetId="40" r:id="rId33"/>
    <sheet name="E OU" sheetId="41" r:id="rId34"/>
    <sheet name="Atividade 14 - Cobrança" sheetId="43" r:id="rId35"/>
    <sheet name="Atividade 15" sheetId="45" r:id="rId36"/>
    <sheet name="Base Atividade 15" sheetId="44" r:id="rId37"/>
    <sheet name="Atividade 16 - Exame" sheetId="50" r:id="rId38"/>
    <sheet name="CAP05 - PESQUISA &amp; REFERÊNCIA" sheetId="51" r:id="rId39"/>
    <sheet name="INTRODUÇÃO CAP05" sheetId="52" r:id="rId40"/>
    <sheet name="Corresp" sheetId="55" r:id="rId41"/>
    <sheet name="Índice (Matriz)" sheetId="53" r:id="rId42"/>
    <sheet name="Índice (Referência)" sheetId="54" r:id="rId43"/>
    <sheet name="Desloc" sheetId="56" r:id="rId44"/>
    <sheet name="Escolher" sheetId="61" r:id="rId45"/>
    <sheet name="Indireto" sheetId="62" r:id="rId46"/>
    <sheet name="PlanCitroen" sheetId="63" r:id="rId47"/>
    <sheet name="PlanFiat" sheetId="64" r:id="rId48"/>
    <sheet name="Atividade 16 - Total por Mês" sheetId="57" r:id="rId49"/>
    <sheet name="Atividade 17 - Distâncias" sheetId="59" r:id="rId50"/>
    <sheet name="Atividade 18 - Mês &amp; Vendedor" sheetId="60" r:id="rId51"/>
    <sheet name="Atividade 19 - Gráfico Vendas" sheetId="69" r:id="rId52"/>
    <sheet name="Base Atividade 19" sheetId="70" r:id="rId53"/>
    <sheet name="CAP06 - FUNÇÕES BANCO DE DADOS" sheetId="66" r:id="rId54"/>
    <sheet name="INTRODUÇÃO CAP06" sheetId="67" r:id="rId55"/>
    <sheet name="Funções de BD" sheetId="68" r:id="rId56"/>
    <sheet name="Atividade 20 - Visão Resumida" sheetId="72" r:id="rId57"/>
    <sheet name="Base Atividade 20" sheetId="71" r:id="rId58"/>
    <sheet name="CAP07 - VALIDAÇÃO E MACRO" sheetId="73" r:id="rId59"/>
    <sheet name="INTRODUÇÃO CAP07" sheetId="74" r:id="rId60"/>
    <sheet name="Validação de Dados &amp; Macro" sheetId="76" r:id="rId61"/>
    <sheet name="Base de Dados" sheetId="75" r:id="rId62"/>
    <sheet name="CAP08 - FILTRO AV &amp; MODO EXB " sheetId="77" r:id="rId63"/>
    <sheet name="INTRODUÇÃO CAP08" sheetId="78" r:id="rId64"/>
    <sheet name="Filtro Avançado" sheetId="79" r:id="rId65"/>
    <sheet name="Modo de Exibição" sheetId="80" r:id="rId66"/>
    <sheet name="CAP09 - IMPORTANDO DADOS" sheetId="81" r:id="rId67"/>
    <sheet name="INTRODUÇÃO CAP09" sheetId="82" r:id="rId68"/>
    <sheet name="TEXTO PARA COLUNAS" sheetId="85" r:id="rId69"/>
    <sheet name="Texto Delimitado" sheetId="83" r:id="rId70"/>
    <sheet name="Texto Largura Fixa" sheetId="84" r:id="rId71"/>
    <sheet name="DADOS EXTERNOS" sheetId="86" r:id="rId72"/>
    <sheet name="De Texto" sheetId="87" r:id="rId73"/>
    <sheet name="Do Access" sheetId="88" r:id="rId74"/>
    <sheet name="XML" sheetId="151" r:id="rId75"/>
    <sheet name="Da Web" sheetId="89" r:id="rId76"/>
    <sheet name="CAP10 - TABELA DINÂMICA" sheetId="90" r:id="rId77"/>
    <sheet name="INTRODUÇÃO CAP10" sheetId="91" r:id="rId78"/>
    <sheet name="Estrutura de Tópicos" sheetId="92" r:id="rId79"/>
    <sheet name="Tabela Dinâmica &amp; Gráfico Din" sheetId="97" r:id="rId80"/>
    <sheet name="Vendas por Geografia" sheetId="93" r:id="rId81"/>
    <sheet name="Histórico Diário de Vendas" sheetId="94" r:id="rId82"/>
    <sheet name="Histórico de Atendimento" sheetId="95" r:id="rId83"/>
    <sheet name="Relações" sheetId="96" r:id="rId84"/>
    <sheet name="M.E.R" sheetId="98" r:id="rId85"/>
    <sheet name="Relação Consolidada" sheetId="99" r:id="rId86"/>
    <sheet name="Atividade 21" sheetId="100" r:id="rId87"/>
    <sheet name="TblClientes" sheetId="101" r:id="rId88"/>
    <sheet name="TblPedidos" sheetId="102" r:id="rId89"/>
    <sheet name="TblDetalhesDoPedido" sheetId="103" r:id="rId90"/>
    <sheet name="TblProdutos" sheetId="104" r:id="rId91"/>
    <sheet name="CAP11 - FRMT. CONDICIONAL" sheetId="105" r:id="rId92"/>
    <sheet name="INTRODUÇÃO CAP11" sheetId="106" r:id="rId93"/>
    <sheet name="Formatação Condicional" sheetId="108" r:id="rId94"/>
    <sheet name="Formatação de Data" sheetId="109" r:id="rId95"/>
    <sheet name="Repetidos &amp; Exclusivos" sheetId="110" r:id="rId96"/>
    <sheet name="Vazias" sheetId="111" r:id="rId97"/>
    <sheet name="Formatação com Fórmulas" sheetId="112" r:id="rId98"/>
    <sheet name="Atividade 22 - Status" sheetId="107" r:id="rId99"/>
    <sheet name="Atividade 23 - Aniversariantes" sheetId="113" r:id="rId100"/>
    <sheet name="Atividade 24 - Pesq. Censo" sheetId="114" r:id="rId101"/>
    <sheet name="CAP12 - TESTES DE HIP &amp; ANÁLISE" sheetId="115" r:id="rId102"/>
    <sheet name="INTRODUÇÃO CAP12" sheetId="116" r:id="rId103"/>
    <sheet name="Gerenciador de Cenários" sheetId="121" r:id="rId104"/>
    <sheet name="Vendas" sheetId="122" r:id="rId105"/>
    <sheet name="Otimista" sheetId="123" r:id="rId106"/>
    <sheet name="Esperado" sheetId="125" r:id="rId107"/>
    <sheet name="Pessimista" sheetId="124" r:id="rId108"/>
    <sheet name="Atividade 25 - Bar" sheetId="126" r:id="rId109"/>
    <sheet name="Bar - Carnaval" sheetId="128" r:id="rId110"/>
    <sheet name="Bar - Reveillon" sheetId="129" r:id="rId111"/>
    <sheet name="Bar - Natal" sheetId="130" r:id="rId112"/>
    <sheet name="Atingir Meta" sheetId="133" r:id="rId113"/>
    <sheet name="Venda de Acessórios" sheetId="131" r:id="rId114"/>
    <sheet name="Atividade 26 - Financiamento" sheetId="152" r:id="rId115"/>
    <sheet name="Solver" sheetId="127" r:id="rId116"/>
    <sheet name="Despesas" sheetId="135" r:id="rId117"/>
    <sheet name="CAP13 - FORMULÁRIO E PROTEÇÃO" sheetId="136" r:id="rId118"/>
    <sheet name="Sorveteria" sheetId="154" r:id="rId119"/>
    <sheet name="Parâmetro" sheetId="143" r:id="rId120"/>
    <sheet name="Registro" sheetId="144" r:id="rId121"/>
    <sheet name="Cola_Sorveteria" sheetId="150" r:id="rId122"/>
    <sheet name="CAP14 - 3D MAP CHART" sheetId="149" r:id="rId123"/>
    <sheet name="3D Map Chart" sheetId="146" r:id="rId124"/>
    <sheet name="Atividade 27 - Vendas Região" sheetId="148" r:id="rId125"/>
    <sheet name="Atividades de Fixação(OPCIONAL)" sheetId="142" r:id="rId126"/>
    <sheet name="Fixação 1 - Financeiras" sheetId="31" r:id="rId127"/>
    <sheet name="Fixação 2 - Empreendimento" sheetId="37" r:id="rId128"/>
    <sheet name="Fixação 3 - Passeio" sheetId="38" r:id="rId129"/>
    <sheet name="Fixação 4 - Resgate" sheetId="32" r:id="rId130"/>
    <sheet name="Fixação 5 - Taxa" sheetId="33" r:id="rId131"/>
    <sheet name="Fixação 6 - Prazo" sheetId="34" r:id="rId132"/>
    <sheet name="Fixação 7 - Pagamentos" sheetId="35" r:id="rId133"/>
    <sheet name="Fixação 8 - Pesq &amp; Ref" sheetId="58" r:id="rId134"/>
    <sheet name="Fixação 9 - Entrega" sheetId="48" r:id="rId135"/>
    <sheet name="Fixação 10 - Reajuste Salário" sheetId="49" r:id="rId136"/>
    <sheet name="Cadastro" sheetId="139" r:id="rId137"/>
    <sheet name="Consulta de Veículos" sheetId="138" r:id="rId138"/>
    <sheet name="Base de Automóveis" sheetId="137" r:id="rId139"/>
    <sheet name="Consulta Produtos" sheetId="140" r:id="rId140"/>
    <sheet name="Base de Produtos" sheetId="141" r:id="rId141"/>
  </sheets>
  <externalReferences>
    <externalReference r:id="rId142"/>
    <externalReference r:id="rId143"/>
    <externalReference r:id="rId144"/>
    <externalReference r:id="rId145"/>
    <externalReference r:id="rId146"/>
    <externalReference r:id="rId147"/>
    <externalReference r:id="rId148"/>
    <externalReference r:id="rId149"/>
    <externalReference r:id="rId150"/>
    <externalReference r:id="rId151"/>
  </externalReferences>
  <definedNames>
    <definedName name="_mm250" localSheetId="114">[1]Analise!$A$1</definedName>
    <definedName name="_mm250" localSheetId="119">[1]Analise!$A$1</definedName>
    <definedName name="_mm250" localSheetId="120">[1]Analise!$A$1</definedName>
    <definedName name="_mm250">[2]Analise!$A$1</definedName>
    <definedName name="_xlcn.WorksheetConnection_3DMapChartA1D1881" hidden="1">'3D Map Chart'!$A$1:$D$188</definedName>
    <definedName name="a" localSheetId="5" hidden="1">{"azul",#N/A,FALSE,"geral";"verde",#N/A,FALSE,"geral";"vermelho",#N/A,FALSE,"geral"}</definedName>
    <definedName name="a" localSheetId="48" hidden="1">{"azul",#N/A,FALSE,"geral";"verde",#N/A,FALSE,"geral";"vermelho",#N/A,FALSE,"geral"}</definedName>
    <definedName name="a" localSheetId="7" hidden="1">{"azul",#N/A,FALSE,"geral";"verde",#N/A,FALSE,"geral";"vermelho",#N/A,FALSE,"geral"}</definedName>
    <definedName name="a" localSheetId="114" hidden="1">{"azul",#N/A,FALSE,"geral";"verde",#N/A,FALSE,"geral";"vermelho",#N/A,FALSE,"geral"}</definedName>
    <definedName name="a" localSheetId="8" hidden="1">{"azul",#N/A,FALSE,"geral";"verde",#N/A,FALSE,"geral";"vermelho",#N/A,FALSE,"geral"}</definedName>
    <definedName name="a" localSheetId="9" hidden="1">{"azul",#N/A,FALSE,"geral";"verde",#N/A,FALSE,"geral";"vermelho",#N/A,FALSE,"geral"}</definedName>
    <definedName name="a" localSheetId="17" hidden="1">{"azul",#N/A,FALSE,"geral";"verde",#N/A,FALSE,"geral";"vermelho",#N/A,FALSE,"geral"}</definedName>
    <definedName name="a" localSheetId="18" hidden="1">{"azul",#N/A,FALSE,"geral";"verde",#N/A,FALSE,"geral";"vermelho",#N/A,FALSE,"geral"}</definedName>
    <definedName name="a" localSheetId="19" hidden="1">{"azul",#N/A,FALSE,"geral";"verde",#N/A,FALSE,"geral";"vermelho",#N/A,FALSE,"geral"}</definedName>
    <definedName name="a" localSheetId="125" hidden="1">{"azul",#N/A,FALSE,"geral";"verde",#N/A,FALSE,"geral";"vermelho",#N/A,FALSE,"geral"}</definedName>
    <definedName name="a" localSheetId="20" hidden="1">{"azul",#N/A,FALSE,"geral";"verde",#N/A,FALSE,"geral";"vermelho",#N/A,FALSE,"geral"}</definedName>
    <definedName name="a" localSheetId="10" hidden="1">{"azul",#N/A,FALSE,"geral";"verde",#N/A,FALSE,"geral";"vermelho",#N/A,FALSE,"geral"}</definedName>
    <definedName name="a" localSheetId="12" hidden="1">{"azul",#N/A,FALSE,"geral";"verde",#N/A,FALSE,"geral";"vermelho",#N/A,FALSE,"geral"}</definedName>
    <definedName name="a" localSheetId="23" hidden="1">{"azul",#N/A,FALSE,"geral";"verde",#N/A,FALSE,"geral";"vermelho",#N/A,FALSE,"geral"}</definedName>
    <definedName name="a" localSheetId="121" hidden="1">{"azul",#N/A,FALSE,"geral";"verde",#N/A,FALSE,"geral";"vermelho",#N/A,FALSE,"geral"}</definedName>
    <definedName name="a" localSheetId="134" hidden="1">{"azul",#N/A,FALSE,"geral";"verde",#N/A,FALSE,"geral";"vermelho",#N/A,FALSE,"geral"}</definedName>
    <definedName name="a" localSheetId="13" hidden="1">{"azul",#N/A,FALSE,"geral";"verde",#N/A,FALSE,"geral";"vermelho",#N/A,FALSE,"geral"}</definedName>
    <definedName name="a" localSheetId="24" hidden="1">{"azul",#N/A,FALSE,"geral";"verde",#N/A,FALSE,"geral";"vermelho",#N/A,FALSE,"geral"}</definedName>
    <definedName name="a" localSheetId="3" hidden="1">{"azul",#N/A,FALSE,"geral";"verde",#N/A,FALSE,"geral";"vermelho",#N/A,FALSE,"geral"}</definedName>
    <definedName name="a" localSheetId="119" hidden="1">{"azul",#N/A,FALSE,"geral";"verde",#N/A,FALSE,"geral";"vermelho",#N/A,FALSE,"geral"}</definedName>
    <definedName name="a" localSheetId="120" hidden="1">{"azul",#N/A,FALSE,"geral";"verde",#N/A,FALSE,"geral";"vermelho",#N/A,FALSE,"geral"}</definedName>
    <definedName name="a" localSheetId="4" hidden="1">{"azul",#N/A,FALSE,"geral";"verde",#N/A,FALSE,"geral";"vermelho",#N/A,FALSE,"geral"}</definedName>
    <definedName name="a" hidden="1">{"azul",#N/A,FALSE,"geral";"verde",#N/A,FALSE,"geral";"vermelho",#N/A,FALSE,"geral"}</definedName>
    <definedName name="aa" localSheetId="5" hidden="1">{"Normal","receita baixa",TRUE,"CENÁRIO ATUAL";"Linhas de Totais","despesa alta",TRUE,"CENÁRIO ATUAL";"Primeiros Meses","despesa baixa",TRUE,"CENÁRIO ATUAL";"Últimos Meses","receita alta",TRUE,"CENÁRIO ATUAL"}</definedName>
    <definedName name="aa" localSheetId="48" hidden="1">{"Normal","receita baixa",TRUE,"CENÁRIO ATUAL";"Linhas de Totais","despesa alta",TRUE,"CENÁRIO ATUAL";"Primeiros Meses","despesa baixa",TRUE,"CENÁRIO ATUAL";"Últimos Meses","receita alta",TRUE,"CENÁRIO ATUAL"}</definedName>
    <definedName name="aa" localSheetId="7" hidden="1">{"Normal","receita baixa",TRUE,"CENÁRIO ATUAL";"Linhas de Totais","despesa alta",TRUE,"CENÁRIO ATUAL";"Primeiros Meses","despesa baixa",TRUE,"CENÁRIO ATUAL";"Últimos Meses","receita alta",TRUE,"CENÁRIO ATUAL"}</definedName>
    <definedName name="aa" localSheetId="114" hidden="1">{"Normal","receita baixa",TRUE,"CENÁRIO ATUAL";"Linhas de Totais","despesa alta",TRUE,"CENÁRIO ATUAL";"Primeiros Meses","despesa baixa",TRUE,"CENÁRIO ATUAL";"Últimos Meses","receita alta",TRUE,"CENÁRIO ATUAL"}</definedName>
    <definedName name="aa" localSheetId="8" hidden="1">{"Normal","receita baixa",TRUE,"CENÁRIO ATUAL";"Linhas de Totais","despesa alta",TRUE,"CENÁRIO ATUAL";"Primeiros Meses","despesa baixa",TRUE,"CENÁRIO ATUAL";"Últimos Meses","receita alta",TRUE,"CENÁRIO ATUAL"}</definedName>
    <definedName name="aa" localSheetId="9" hidden="1">{"Normal","receita baixa",TRUE,"CENÁRIO ATUAL";"Linhas de Totais","despesa alta",TRUE,"CENÁRIO ATUAL";"Primeiros Meses","despesa baixa",TRUE,"CENÁRIO ATUAL";"Últimos Meses","receita alta",TRUE,"CENÁRIO ATUAL"}</definedName>
    <definedName name="aa" localSheetId="17" hidden="1">{"Normal","receita baixa",TRUE,"CENÁRIO ATUAL";"Linhas de Totais","despesa alta",TRUE,"CENÁRIO ATUAL";"Primeiros Meses","despesa baixa",TRUE,"CENÁRIO ATUAL";"Últimos Meses","receita alta",TRUE,"CENÁRIO ATUAL"}</definedName>
    <definedName name="aa" localSheetId="18" hidden="1">{"Normal","receita baixa",TRUE,"CENÁRIO ATUAL";"Linhas de Totais","despesa alta",TRUE,"CENÁRIO ATUAL";"Primeiros Meses","despesa baixa",TRUE,"CENÁRIO ATUAL";"Últimos Meses","receita alta",TRUE,"CENÁRIO ATUAL"}</definedName>
    <definedName name="aa" localSheetId="19" hidden="1">{"Normal","receita baixa",TRUE,"CENÁRIO ATUAL";"Linhas de Totais","despesa alta",TRUE,"CENÁRIO ATUAL";"Primeiros Meses","despesa baixa",TRUE,"CENÁRIO ATUAL";"Últimos Meses","receita alta",TRUE,"CENÁRIO ATUAL"}</definedName>
    <definedName name="aa" localSheetId="125" hidden="1">{"Normal","receita baixa",TRUE,"CENÁRIO ATUAL";"Linhas de Totais","despesa alta",TRUE,"CENÁRIO ATUAL";"Primeiros Meses","despesa baixa",TRUE,"CENÁRIO ATUAL";"Últimos Meses","receita alta",TRUE,"CENÁRIO ATUAL"}</definedName>
    <definedName name="aa" localSheetId="20" hidden="1">{"Normal","receita baixa",TRUE,"CENÁRIO ATUAL";"Linhas de Totais","despesa alta",TRUE,"CENÁRIO ATUAL";"Primeiros Meses","despesa baixa",TRUE,"CENÁRIO ATUAL";"Últimos Meses","receita alta",TRUE,"CENÁRIO ATUAL"}</definedName>
    <definedName name="aa" localSheetId="10" hidden="1">{"Normal","receita baixa",TRUE,"CENÁRIO ATUAL";"Linhas de Totais","despesa alta",TRUE,"CENÁRIO ATUAL";"Primeiros Meses","despesa baixa",TRUE,"CENÁRIO ATUAL";"Últimos Meses","receita alta",TRUE,"CENÁRIO ATUAL"}</definedName>
    <definedName name="aa" localSheetId="12" hidden="1">{"Normal","receita baixa",TRUE,"CENÁRIO ATUAL";"Linhas de Totais","despesa alta",TRUE,"CENÁRIO ATUAL";"Primeiros Meses","despesa baixa",TRUE,"CENÁRIO ATUAL";"Últimos Meses","receita alta",TRUE,"CENÁRIO ATUAL"}</definedName>
    <definedName name="aa" localSheetId="23" hidden="1">{"Normal","receita baixa",TRUE,"CENÁRIO ATUAL";"Linhas de Totais","despesa alta",TRUE,"CENÁRIO ATUAL";"Primeiros Meses","despesa baixa",TRUE,"CENÁRIO ATUAL";"Últimos Meses","receita alta",TRUE,"CENÁRIO ATUAL"}</definedName>
    <definedName name="aa" localSheetId="121" hidden="1">{"Normal","receita baixa",TRUE,"CENÁRIO ATUAL";"Linhas de Totais","despesa alta",TRUE,"CENÁRIO ATUAL";"Primeiros Meses","despesa baixa",TRUE,"CENÁRIO ATUAL";"Últimos Meses","receita alta",TRUE,"CENÁRIO ATUAL"}</definedName>
    <definedName name="aa" localSheetId="134" hidden="1">{"Normal","receita baixa",TRUE,"CENÁRIO ATUAL";"Linhas de Totais","despesa alta",TRUE,"CENÁRIO ATUAL";"Primeiros Meses","despesa baixa",TRUE,"CENÁRIO ATUAL";"Últimos Meses","receita alta",TRUE,"CENÁRIO ATUAL"}</definedName>
    <definedName name="aa" localSheetId="13" hidden="1">{"Normal","receita baixa",TRUE,"CENÁRIO ATUAL";"Linhas de Totais","despesa alta",TRUE,"CENÁRIO ATUAL";"Primeiros Meses","despesa baixa",TRUE,"CENÁRIO ATUAL";"Últimos Meses","receita alta",TRUE,"CENÁRIO ATUAL"}</definedName>
    <definedName name="aa" localSheetId="24" hidden="1">{"Normal","receita baixa",TRUE,"CENÁRIO ATUAL";"Linhas de Totais","despesa alta",TRUE,"CENÁRIO ATUAL";"Primeiros Meses","despesa baixa",TRUE,"CENÁRIO ATUAL";"Últimos Meses","receita alta",TRUE,"CENÁRIO ATUAL"}</definedName>
    <definedName name="aa" localSheetId="3" hidden="1">{"Normal","receita baixa",TRUE,"CENÁRIO ATUAL";"Linhas de Totais","despesa alta",TRUE,"CENÁRIO ATUAL";"Primeiros Meses","despesa baixa",TRUE,"CENÁRIO ATUAL";"Últimos Meses","receita alta",TRUE,"CENÁRIO ATUAL"}</definedName>
    <definedName name="aa" localSheetId="119" hidden="1">{"Normal","receita baixa",TRUE,"CENÁRIO ATUAL";"Linhas de Totais","despesa alta",TRUE,"CENÁRIO ATUAL";"Primeiros Meses","despesa baixa",TRUE,"CENÁRIO ATUAL";"Últimos Meses","receita alta",TRUE,"CENÁRIO ATUAL"}</definedName>
    <definedName name="aa" localSheetId="120" hidden="1">{"Normal","receita baixa",TRUE,"CENÁRIO ATUAL";"Linhas de Totais","despesa alta",TRUE,"CENÁRIO ATUAL";"Primeiros Meses","despesa baixa",TRUE,"CENÁRIO ATUAL";"Últimos Meses","receita alta",TRUE,"CENÁRIO ATUAL"}</definedName>
    <definedName name="aa" localSheetId="4" hidden="1">{"Normal","receita baixa",TRUE,"CENÁRIO ATUAL";"Linhas de Totais","despesa alta",TRUE,"CENÁRIO ATUAL";"Primeiros Meses","despesa baixa",TRUE,"CENÁRIO ATUAL";"Últimos Meses","receita alta",TRUE,"CENÁRIO ATUAL"}</definedName>
    <definedName name="aa" hidden="1">{"Normal","receita baixa",TRUE,"CENÁRIO ATUAL";"Linhas de Totais","despesa alta",TRUE,"CENÁRIO ATUAL";"Primeiros Meses","despesa baixa",TRUE,"CENÁRIO ATUAL";"Últimos Meses","receita alta",TRUE,"CENÁRIO ATUAL"}</definedName>
    <definedName name="aaa" localSheetId="5" hidden="1">{"azul",#N/A,FALSE,"geral";"verde",#N/A,FALSE,"geral";"vermelho",#N/A,FALSE,"geral"}</definedName>
    <definedName name="aaa" localSheetId="48" hidden="1">{"azul",#N/A,FALSE,"geral";"verde",#N/A,FALSE,"geral";"vermelho",#N/A,FALSE,"geral"}</definedName>
    <definedName name="aaa" localSheetId="7" hidden="1">{"azul",#N/A,FALSE,"geral";"verde",#N/A,FALSE,"geral";"vermelho",#N/A,FALSE,"geral"}</definedName>
    <definedName name="aaa" localSheetId="114" hidden="1">{"azul",#N/A,FALSE,"geral";"verde",#N/A,FALSE,"geral";"vermelho",#N/A,FALSE,"geral"}</definedName>
    <definedName name="aaa" localSheetId="8" hidden="1">{"azul",#N/A,FALSE,"geral";"verde",#N/A,FALSE,"geral";"vermelho",#N/A,FALSE,"geral"}</definedName>
    <definedName name="aaa" localSheetId="9" hidden="1">{"azul",#N/A,FALSE,"geral";"verde",#N/A,FALSE,"geral";"vermelho",#N/A,FALSE,"geral"}</definedName>
    <definedName name="aaa" localSheetId="17" hidden="1">{"azul",#N/A,FALSE,"geral";"verde",#N/A,FALSE,"geral";"vermelho",#N/A,FALSE,"geral"}</definedName>
    <definedName name="aaa" localSheetId="18" hidden="1">{"azul",#N/A,FALSE,"geral";"verde",#N/A,FALSE,"geral";"vermelho",#N/A,FALSE,"geral"}</definedName>
    <definedName name="aaa" localSheetId="19" hidden="1">{"azul",#N/A,FALSE,"geral";"verde",#N/A,FALSE,"geral";"vermelho",#N/A,FALSE,"geral"}</definedName>
    <definedName name="aaa" localSheetId="125" hidden="1">{"azul",#N/A,FALSE,"geral";"verde",#N/A,FALSE,"geral";"vermelho",#N/A,FALSE,"geral"}</definedName>
    <definedName name="aaa" localSheetId="20" hidden="1">{"azul",#N/A,FALSE,"geral";"verde",#N/A,FALSE,"geral";"vermelho",#N/A,FALSE,"geral"}</definedName>
    <definedName name="aaa" localSheetId="10" hidden="1">{"azul",#N/A,FALSE,"geral";"verde",#N/A,FALSE,"geral";"vermelho",#N/A,FALSE,"geral"}</definedName>
    <definedName name="aaa" localSheetId="12" hidden="1">{"azul",#N/A,FALSE,"geral";"verde",#N/A,FALSE,"geral";"vermelho",#N/A,FALSE,"geral"}</definedName>
    <definedName name="aaa" localSheetId="23" hidden="1">{"azul",#N/A,FALSE,"geral";"verde",#N/A,FALSE,"geral";"vermelho",#N/A,FALSE,"geral"}</definedName>
    <definedName name="aaa" localSheetId="121" hidden="1">{"azul",#N/A,FALSE,"geral";"verde",#N/A,FALSE,"geral";"vermelho",#N/A,FALSE,"geral"}</definedName>
    <definedName name="aaa" localSheetId="134" hidden="1">{"azul",#N/A,FALSE,"geral";"verde",#N/A,FALSE,"geral";"vermelho",#N/A,FALSE,"geral"}</definedName>
    <definedName name="aaa" localSheetId="13" hidden="1">{"azul",#N/A,FALSE,"geral";"verde",#N/A,FALSE,"geral";"vermelho",#N/A,FALSE,"geral"}</definedName>
    <definedName name="aaa" localSheetId="24" hidden="1">{"azul",#N/A,FALSE,"geral";"verde",#N/A,FALSE,"geral";"vermelho",#N/A,FALSE,"geral"}</definedName>
    <definedName name="aaa" localSheetId="3" hidden="1">{"azul",#N/A,FALSE,"geral";"verde",#N/A,FALSE,"geral";"vermelho",#N/A,FALSE,"geral"}</definedName>
    <definedName name="aaa" localSheetId="119" hidden="1">{"azul",#N/A,FALSE,"geral";"verde",#N/A,FALSE,"geral";"vermelho",#N/A,FALSE,"geral"}</definedName>
    <definedName name="aaa" localSheetId="120" hidden="1">{"azul",#N/A,FALSE,"geral";"verde",#N/A,FALSE,"geral";"vermelho",#N/A,FALSE,"geral"}</definedName>
    <definedName name="aaa" localSheetId="4" hidden="1">{"azul",#N/A,FALSE,"geral";"verde",#N/A,FALSE,"geral";"vermelho",#N/A,FALSE,"geral"}</definedName>
    <definedName name="aaa" hidden="1">{"azul",#N/A,FALSE,"geral";"verde",#N/A,FALSE,"geral";"vermelho",#N/A,FALSE,"geral"}</definedName>
    <definedName name="aaaa" localSheetId="112" hidden="1">#REF!</definedName>
    <definedName name="aaaa" localSheetId="48" hidden="1">{"azul",#N/A,FALSE,"geral";"verde",#N/A,FALSE,"geral";"vermelho",#N/A,FALSE,"geral"}</definedName>
    <definedName name="aaaa" localSheetId="114" hidden="1">#REF!</definedName>
    <definedName name="aaaa" localSheetId="125" hidden="1">#REF!</definedName>
    <definedName name="aaaa" localSheetId="122" hidden="1">#REF!</definedName>
    <definedName name="aaaa" localSheetId="121" hidden="1">{"azul",#N/A,FALSE,"geral";"verde",#N/A,FALSE,"geral";"vermelho",#N/A,FALSE,"geral"}</definedName>
    <definedName name="aaaa" localSheetId="134" hidden="1">#REF!</definedName>
    <definedName name="aaaa" hidden="1">#REF!</definedName>
    <definedName name="anscount" hidden="1">1</definedName>
    <definedName name="aumento" localSheetId="114">'[3]PAGAMENTO FOLHA'!$D$12:$F$16</definedName>
    <definedName name="aumento" localSheetId="119">'[3]PAGAMENTO FOLHA'!$D$12:$F$16</definedName>
    <definedName name="aumento" localSheetId="120">'[3]PAGAMENTO FOLHA'!$D$12:$F$16</definedName>
    <definedName name="aumento">'[4]PAGAMENTO FOLHA'!$D$12:$F$16</definedName>
    <definedName name="b" localSheetId="5" hidden="1">{"azul",#N/A,FALSE,"geral";"verde",#N/A,FALSE,"geral";"vermelho",#N/A,FALSE,"geral"}</definedName>
    <definedName name="b" localSheetId="48" hidden="1">{"azul",#N/A,FALSE,"geral";"verde",#N/A,FALSE,"geral";"vermelho",#N/A,FALSE,"geral"}</definedName>
    <definedName name="b" localSheetId="7" hidden="1">{"azul",#N/A,FALSE,"geral";"verde",#N/A,FALSE,"geral";"vermelho",#N/A,FALSE,"geral"}</definedName>
    <definedName name="b" localSheetId="114" hidden="1">{"azul",#N/A,FALSE,"geral";"verde",#N/A,FALSE,"geral";"vermelho",#N/A,FALSE,"geral"}</definedName>
    <definedName name="b" localSheetId="8" hidden="1">{"azul",#N/A,FALSE,"geral";"verde",#N/A,FALSE,"geral";"vermelho",#N/A,FALSE,"geral"}</definedName>
    <definedName name="b" localSheetId="9" hidden="1">{"azul",#N/A,FALSE,"geral";"verde",#N/A,FALSE,"geral";"vermelho",#N/A,FALSE,"geral"}</definedName>
    <definedName name="b" localSheetId="17" hidden="1">{"azul",#N/A,FALSE,"geral";"verde",#N/A,FALSE,"geral";"vermelho",#N/A,FALSE,"geral"}</definedName>
    <definedName name="b" localSheetId="18" hidden="1">{"azul",#N/A,FALSE,"geral";"verde",#N/A,FALSE,"geral";"vermelho",#N/A,FALSE,"geral"}</definedName>
    <definedName name="b" localSheetId="19" hidden="1">{"azul",#N/A,FALSE,"geral";"verde",#N/A,FALSE,"geral";"vermelho",#N/A,FALSE,"geral"}</definedName>
    <definedName name="b" localSheetId="125" hidden="1">{"azul",#N/A,FALSE,"geral";"verde",#N/A,FALSE,"geral";"vermelho",#N/A,FALSE,"geral"}</definedName>
    <definedName name="b" localSheetId="20" hidden="1">{"azul",#N/A,FALSE,"geral";"verde",#N/A,FALSE,"geral";"vermelho",#N/A,FALSE,"geral"}</definedName>
    <definedName name="b" localSheetId="10" hidden="1">{"azul",#N/A,FALSE,"geral";"verde",#N/A,FALSE,"geral";"vermelho",#N/A,FALSE,"geral"}</definedName>
    <definedName name="b" localSheetId="12" hidden="1">{"azul",#N/A,FALSE,"geral";"verde",#N/A,FALSE,"geral";"vermelho",#N/A,FALSE,"geral"}</definedName>
    <definedName name="b" localSheetId="23" hidden="1">{"azul",#N/A,FALSE,"geral";"verde",#N/A,FALSE,"geral";"vermelho",#N/A,FALSE,"geral"}</definedName>
    <definedName name="b" localSheetId="121" hidden="1">{"azul",#N/A,FALSE,"geral";"verde",#N/A,FALSE,"geral";"vermelho",#N/A,FALSE,"geral"}</definedName>
    <definedName name="b" localSheetId="134" hidden="1">{"azul",#N/A,FALSE,"geral";"verde",#N/A,FALSE,"geral";"vermelho",#N/A,FALSE,"geral"}</definedName>
    <definedName name="b" localSheetId="13" hidden="1">{"azul",#N/A,FALSE,"geral";"verde",#N/A,FALSE,"geral";"vermelho",#N/A,FALSE,"geral"}</definedName>
    <definedName name="b" localSheetId="24" hidden="1">{"azul",#N/A,FALSE,"geral";"verde",#N/A,FALSE,"geral";"vermelho",#N/A,FALSE,"geral"}</definedName>
    <definedName name="b" localSheetId="3" hidden="1">{"azul",#N/A,FALSE,"geral";"verde",#N/A,FALSE,"geral";"vermelho",#N/A,FALSE,"geral"}</definedName>
    <definedName name="b" localSheetId="119" hidden="1">{"azul",#N/A,FALSE,"geral";"verde",#N/A,FALSE,"geral";"vermelho",#N/A,FALSE,"geral"}</definedName>
    <definedName name="b" localSheetId="120" hidden="1">{"azul",#N/A,FALSE,"geral";"verde",#N/A,FALSE,"geral";"vermelho",#N/A,FALSE,"geral"}</definedName>
    <definedName name="b" localSheetId="4" hidden="1">{"azul",#N/A,FALSE,"geral";"verde",#N/A,FALSE,"geral";"vermelho",#N/A,FALSE,"geral"}</definedName>
    <definedName name="b" hidden="1">{"azul",#N/A,FALSE,"geral";"verde",#N/A,FALSE,"geral";"vermelho",#N/A,FALSE,"geral"}</definedName>
    <definedName name="ba" localSheetId="5" hidden="1">{"azul",#N/A,FALSE,"geral";"verde",#N/A,FALSE,"geral";"vermelho",#N/A,FALSE,"geral"}</definedName>
    <definedName name="ba" localSheetId="48" hidden="1">{"azul",#N/A,FALSE,"geral";"verde",#N/A,FALSE,"geral";"vermelho",#N/A,FALSE,"geral"}</definedName>
    <definedName name="ba" localSheetId="7" hidden="1">{"azul",#N/A,FALSE,"geral";"verde",#N/A,FALSE,"geral";"vermelho",#N/A,FALSE,"geral"}</definedName>
    <definedName name="ba" localSheetId="114" hidden="1">{"azul",#N/A,FALSE,"geral";"verde",#N/A,FALSE,"geral";"vermelho",#N/A,FALSE,"geral"}</definedName>
    <definedName name="ba" localSheetId="8" hidden="1">{"azul",#N/A,FALSE,"geral";"verde",#N/A,FALSE,"geral";"vermelho",#N/A,FALSE,"geral"}</definedName>
    <definedName name="ba" localSheetId="9" hidden="1">{"azul",#N/A,FALSE,"geral";"verde",#N/A,FALSE,"geral";"vermelho",#N/A,FALSE,"geral"}</definedName>
    <definedName name="ba" localSheetId="17" hidden="1">{"azul",#N/A,FALSE,"geral";"verde",#N/A,FALSE,"geral";"vermelho",#N/A,FALSE,"geral"}</definedName>
    <definedName name="ba" localSheetId="18" hidden="1">{"azul",#N/A,FALSE,"geral";"verde",#N/A,FALSE,"geral";"vermelho",#N/A,FALSE,"geral"}</definedName>
    <definedName name="ba" localSheetId="19" hidden="1">{"azul",#N/A,FALSE,"geral";"verde",#N/A,FALSE,"geral";"vermelho",#N/A,FALSE,"geral"}</definedName>
    <definedName name="ba" localSheetId="125" hidden="1">{"azul",#N/A,FALSE,"geral";"verde",#N/A,FALSE,"geral";"vermelho",#N/A,FALSE,"geral"}</definedName>
    <definedName name="ba" localSheetId="20" hidden="1">{"azul",#N/A,FALSE,"geral";"verde",#N/A,FALSE,"geral";"vermelho",#N/A,FALSE,"geral"}</definedName>
    <definedName name="ba" localSheetId="10" hidden="1">{"azul",#N/A,FALSE,"geral";"verde",#N/A,FALSE,"geral";"vermelho",#N/A,FALSE,"geral"}</definedName>
    <definedName name="ba" localSheetId="12" hidden="1">{"azul",#N/A,FALSE,"geral";"verde",#N/A,FALSE,"geral";"vermelho",#N/A,FALSE,"geral"}</definedName>
    <definedName name="ba" localSheetId="23" hidden="1">{"azul",#N/A,FALSE,"geral";"verde",#N/A,FALSE,"geral";"vermelho",#N/A,FALSE,"geral"}</definedName>
    <definedName name="ba" localSheetId="121" hidden="1">{"azul",#N/A,FALSE,"geral";"verde",#N/A,FALSE,"geral";"vermelho",#N/A,FALSE,"geral"}</definedName>
    <definedName name="ba" localSheetId="134" hidden="1">{"azul",#N/A,FALSE,"geral";"verde",#N/A,FALSE,"geral";"vermelho",#N/A,FALSE,"geral"}</definedName>
    <definedName name="ba" localSheetId="13" hidden="1">{"azul",#N/A,FALSE,"geral";"verde",#N/A,FALSE,"geral";"vermelho",#N/A,FALSE,"geral"}</definedName>
    <definedName name="ba" localSheetId="24" hidden="1">{"azul",#N/A,FALSE,"geral";"verde",#N/A,FALSE,"geral";"vermelho",#N/A,FALSE,"geral"}</definedName>
    <definedName name="ba" localSheetId="3" hidden="1">{"azul",#N/A,FALSE,"geral";"verde",#N/A,FALSE,"geral";"vermelho",#N/A,FALSE,"geral"}</definedName>
    <definedName name="ba" localSheetId="119" hidden="1">{"azul",#N/A,FALSE,"geral";"verde",#N/A,FALSE,"geral";"vermelho",#N/A,FALSE,"geral"}</definedName>
    <definedName name="ba" localSheetId="120" hidden="1">{"azul",#N/A,FALSE,"geral";"verde",#N/A,FALSE,"geral";"vermelho",#N/A,FALSE,"geral"}</definedName>
    <definedName name="ba" localSheetId="4" hidden="1">{"azul",#N/A,FALSE,"geral";"verde",#N/A,FALSE,"geral";"vermelho",#N/A,FALSE,"geral"}</definedName>
    <definedName name="ba" hidden="1">{"azul",#N/A,FALSE,"geral";"verde",#N/A,FALSE,"geral";"vermelho",#N/A,FALSE,"geral"}</definedName>
    <definedName name="BBB" localSheetId="5" hidden="1">{"Integral",#N/A,FALSE,"Plan1"}</definedName>
    <definedName name="BBB" localSheetId="48" hidden="1">{"Integral",#N/A,FALSE,"Plan1"}</definedName>
    <definedName name="BBB" localSheetId="7" hidden="1">{"Integral",#N/A,FALSE,"Plan1"}</definedName>
    <definedName name="BBB" localSheetId="114" hidden="1">{"Integral",#N/A,FALSE,"Plan1"}</definedName>
    <definedName name="BBB" localSheetId="8" hidden="1">{"Integral",#N/A,FALSE,"Plan1"}</definedName>
    <definedName name="BBB" localSheetId="9" hidden="1">{"Integral",#N/A,FALSE,"Plan1"}</definedName>
    <definedName name="BBB" localSheetId="17" hidden="1">{"Integral",#N/A,FALSE,"Plan1"}</definedName>
    <definedName name="BBB" localSheetId="18" hidden="1">{"Integral",#N/A,FALSE,"Plan1"}</definedName>
    <definedName name="BBB" localSheetId="19" hidden="1">{"Integral",#N/A,FALSE,"Plan1"}</definedName>
    <definedName name="BBB" localSheetId="125" hidden="1">{"Integral",#N/A,FALSE,"Plan1"}</definedName>
    <definedName name="BBB" localSheetId="20" hidden="1">{"Integral",#N/A,FALSE,"Plan1"}</definedName>
    <definedName name="BBB" localSheetId="10" hidden="1">{"Integral",#N/A,FALSE,"Plan1"}</definedName>
    <definedName name="BBB" localSheetId="12" hidden="1">{"Integral",#N/A,FALSE,"Plan1"}</definedName>
    <definedName name="BBB" localSheetId="23" hidden="1">{"Integral",#N/A,FALSE,"Plan1"}</definedName>
    <definedName name="BBB" localSheetId="134" hidden="1">{"Integral",#N/A,FALSE,"Plan1"}</definedName>
    <definedName name="BBB" localSheetId="13" hidden="1">{"Integral",#N/A,FALSE,"Plan1"}</definedName>
    <definedName name="BBB" localSheetId="24" hidden="1">{"Integral",#N/A,FALSE,"Plan1"}</definedName>
    <definedName name="BBB" localSheetId="3" hidden="1">{"Integral",#N/A,FALSE,"Plan1"}</definedName>
    <definedName name="BBB" localSheetId="119" hidden="1">{"Integral",#N/A,FALSE,"Plan1"}</definedName>
    <definedName name="BBB" localSheetId="120" hidden="1">{"Integral",#N/A,FALSE,"Plan1"}</definedName>
    <definedName name="BBB" localSheetId="4" hidden="1">{"Integral",#N/A,FALSE,"Plan1"}</definedName>
    <definedName name="BBB" hidden="1">{"Integral",#N/A,FALSE,"Plan1"}</definedName>
    <definedName name="cargos" localSheetId="114">[3]cargos!$A$11:$C$17</definedName>
    <definedName name="cargos" localSheetId="119">[3]cargos!$A$11:$C$17</definedName>
    <definedName name="cargos" localSheetId="120">[3]cargos!$A$11:$C$17</definedName>
    <definedName name="cargos">[4]cargos!$A$11:$C$17</definedName>
    <definedName name="Cidades">[5]Base_Dados!$F$5:$I$44</definedName>
    <definedName name="Citroen">PlanCitroen!$A$2:$A$6</definedName>
    <definedName name="comissão" localSheetId="114">[3]MAGAZINE!$E$11:$G$16</definedName>
    <definedName name="comissão" localSheetId="119">[3]MAGAZINE!$E$11:$G$16</definedName>
    <definedName name="comissão" localSheetId="120">[3]MAGAZINE!$E$11:$G$16</definedName>
    <definedName name="comissão">[4]MAGAZINE!$E$11:$G$16</definedName>
    <definedName name="Compras" localSheetId="114">[3]solicitação!$F$6:$H$23</definedName>
    <definedName name="Compras" localSheetId="119">[3]solicitação!$F$6:$H$23</definedName>
    <definedName name="Compras" localSheetId="120">[3]solicitação!$F$6:$H$23</definedName>
    <definedName name="Compras">[4]solicitação!$F$6:$H$23</definedName>
    <definedName name="conf" localSheetId="5" hidden="1">{"azul",#N/A,FALSE,"geral";"verde",#N/A,FALSE,"geral";"vermelho",#N/A,FALSE,"geral"}</definedName>
    <definedName name="conf" localSheetId="48" hidden="1">{"azul",#N/A,FALSE,"geral";"verde",#N/A,FALSE,"geral";"vermelho",#N/A,FALSE,"geral"}</definedName>
    <definedName name="conf" localSheetId="7" hidden="1">{"azul",#N/A,FALSE,"geral";"verde",#N/A,FALSE,"geral";"vermelho",#N/A,FALSE,"geral"}</definedName>
    <definedName name="conf" localSheetId="114" hidden="1">{"azul",#N/A,FALSE,"geral";"verde",#N/A,FALSE,"geral";"vermelho",#N/A,FALSE,"geral"}</definedName>
    <definedName name="conf" localSheetId="8" hidden="1">{"azul",#N/A,FALSE,"geral";"verde",#N/A,FALSE,"geral";"vermelho",#N/A,FALSE,"geral"}</definedName>
    <definedName name="conf" localSheetId="9" hidden="1">{"azul",#N/A,FALSE,"geral";"verde",#N/A,FALSE,"geral";"vermelho",#N/A,FALSE,"geral"}</definedName>
    <definedName name="conf" localSheetId="17" hidden="1">{"azul",#N/A,FALSE,"geral";"verde",#N/A,FALSE,"geral";"vermelho",#N/A,FALSE,"geral"}</definedName>
    <definedName name="conf" localSheetId="18" hidden="1">{"azul",#N/A,FALSE,"geral";"verde",#N/A,FALSE,"geral";"vermelho",#N/A,FALSE,"geral"}</definedName>
    <definedName name="conf" localSheetId="19" hidden="1">{"azul",#N/A,FALSE,"geral";"verde",#N/A,FALSE,"geral";"vermelho",#N/A,FALSE,"geral"}</definedName>
    <definedName name="conf" localSheetId="125" hidden="1">{"azul",#N/A,FALSE,"geral";"verde",#N/A,FALSE,"geral";"vermelho",#N/A,FALSE,"geral"}</definedName>
    <definedName name="conf" localSheetId="20" hidden="1">{"azul",#N/A,FALSE,"geral";"verde",#N/A,FALSE,"geral";"vermelho",#N/A,FALSE,"geral"}</definedName>
    <definedName name="conf" localSheetId="10" hidden="1">{"azul",#N/A,FALSE,"geral";"verde",#N/A,FALSE,"geral";"vermelho",#N/A,FALSE,"geral"}</definedName>
    <definedName name="conf" localSheetId="12" hidden="1">{"azul",#N/A,FALSE,"geral";"verde",#N/A,FALSE,"geral";"vermelho",#N/A,FALSE,"geral"}</definedName>
    <definedName name="conf" localSheetId="23" hidden="1">{"azul",#N/A,FALSE,"geral";"verde",#N/A,FALSE,"geral";"vermelho",#N/A,FALSE,"geral"}</definedName>
    <definedName name="conf" localSheetId="121" hidden="1">{"azul",#N/A,FALSE,"geral";"verde",#N/A,FALSE,"geral";"vermelho",#N/A,FALSE,"geral"}</definedName>
    <definedName name="conf" localSheetId="134" hidden="1">{"azul",#N/A,FALSE,"geral";"verde",#N/A,FALSE,"geral";"vermelho",#N/A,FALSE,"geral"}</definedName>
    <definedName name="conf" localSheetId="13" hidden="1">{"azul",#N/A,FALSE,"geral";"verde",#N/A,FALSE,"geral";"vermelho",#N/A,FALSE,"geral"}</definedName>
    <definedName name="conf" localSheetId="24" hidden="1">{"azul",#N/A,FALSE,"geral";"verde",#N/A,FALSE,"geral";"vermelho",#N/A,FALSE,"geral"}</definedName>
    <definedName name="conf" localSheetId="3" hidden="1">{"azul",#N/A,FALSE,"geral";"verde",#N/A,FALSE,"geral";"vermelho",#N/A,FALSE,"geral"}</definedName>
    <definedName name="conf" localSheetId="119" hidden="1">{"azul",#N/A,FALSE,"geral";"verde",#N/A,FALSE,"geral";"vermelho",#N/A,FALSE,"geral"}</definedName>
    <definedName name="conf" localSheetId="120" hidden="1">{"azul",#N/A,FALSE,"geral";"verde",#N/A,FALSE,"geral";"vermelho",#N/A,FALSE,"geral"}</definedName>
    <definedName name="conf" localSheetId="4" hidden="1">{"azul",#N/A,FALSE,"geral";"verde",#N/A,FALSE,"geral";"vermelho",#N/A,FALSE,"geral"}</definedName>
    <definedName name="conf" hidden="1">{"azul",#N/A,FALSE,"geral";"verde",#N/A,FALSE,"geral";"vermelho",#N/A,FALSE,"geral"}</definedName>
    <definedName name="conf1" localSheetId="5" hidden="1">{"azul",#N/A,FALSE,"geral";"verde",#N/A,FALSE,"geral";"vermelho",#N/A,FALSE,"geral"}</definedName>
    <definedName name="conf1" localSheetId="48" hidden="1">{"azul",#N/A,FALSE,"geral";"verde",#N/A,FALSE,"geral";"vermelho",#N/A,FALSE,"geral"}</definedName>
    <definedName name="conf1" localSheetId="7" hidden="1">{"azul",#N/A,FALSE,"geral";"verde",#N/A,FALSE,"geral";"vermelho",#N/A,FALSE,"geral"}</definedName>
    <definedName name="conf1" localSheetId="114" hidden="1">{"azul",#N/A,FALSE,"geral";"verde",#N/A,FALSE,"geral";"vermelho",#N/A,FALSE,"geral"}</definedName>
    <definedName name="conf1" localSheetId="8" hidden="1">{"azul",#N/A,FALSE,"geral";"verde",#N/A,FALSE,"geral";"vermelho",#N/A,FALSE,"geral"}</definedName>
    <definedName name="conf1" localSheetId="9" hidden="1">{"azul",#N/A,FALSE,"geral";"verde",#N/A,FALSE,"geral";"vermelho",#N/A,FALSE,"geral"}</definedName>
    <definedName name="conf1" localSheetId="17" hidden="1">{"azul",#N/A,FALSE,"geral";"verde",#N/A,FALSE,"geral";"vermelho",#N/A,FALSE,"geral"}</definedName>
    <definedName name="conf1" localSheetId="18" hidden="1">{"azul",#N/A,FALSE,"geral";"verde",#N/A,FALSE,"geral";"vermelho",#N/A,FALSE,"geral"}</definedName>
    <definedName name="conf1" localSheetId="19" hidden="1">{"azul",#N/A,FALSE,"geral";"verde",#N/A,FALSE,"geral";"vermelho",#N/A,FALSE,"geral"}</definedName>
    <definedName name="conf1" localSheetId="125" hidden="1">{"azul",#N/A,FALSE,"geral";"verde",#N/A,FALSE,"geral";"vermelho",#N/A,FALSE,"geral"}</definedName>
    <definedName name="conf1" localSheetId="20" hidden="1">{"azul",#N/A,FALSE,"geral";"verde",#N/A,FALSE,"geral";"vermelho",#N/A,FALSE,"geral"}</definedName>
    <definedName name="conf1" localSheetId="10" hidden="1">{"azul",#N/A,FALSE,"geral";"verde",#N/A,FALSE,"geral";"vermelho",#N/A,FALSE,"geral"}</definedName>
    <definedName name="conf1" localSheetId="12" hidden="1">{"azul",#N/A,FALSE,"geral";"verde",#N/A,FALSE,"geral";"vermelho",#N/A,FALSE,"geral"}</definedName>
    <definedName name="conf1" localSheetId="23" hidden="1">{"azul",#N/A,FALSE,"geral";"verde",#N/A,FALSE,"geral";"vermelho",#N/A,FALSE,"geral"}</definedName>
    <definedName name="conf1" localSheetId="121" hidden="1">{"azul",#N/A,FALSE,"geral";"verde",#N/A,FALSE,"geral";"vermelho",#N/A,FALSE,"geral"}</definedName>
    <definedName name="conf1" localSheetId="134" hidden="1">{"azul",#N/A,FALSE,"geral";"verde",#N/A,FALSE,"geral";"vermelho",#N/A,FALSE,"geral"}</definedName>
    <definedName name="conf1" localSheetId="13" hidden="1">{"azul",#N/A,FALSE,"geral";"verde",#N/A,FALSE,"geral";"vermelho",#N/A,FALSE,"geral"}</definedName>
    <definedName name="conf1" localSheetId="24" hidden="1">{"azul",#N/A,FALSE,"geral";"verde",#N/A,FALSE,"geral";"vermelho",#N/A,FALSE,"geral"}</definedName>
    <definedName name="conf1" localSheetId="3" hidden="1">{"azul",#N/A,FALSE,"geral";"verde",#N/A,FALSE,"geral";"vermelho",#N/A,FALSE,"geral"}</definedName>
    <definedName name="conf1" localSheetId="119" hidden="1">{"azul",#N/A,FALSE,"geral";"verde",#N/A,FALSE,"geral";"vermelho",#N/A,FALSE,"geral"}</definedName>
    <definedName name="conf1" localSheetId="120" hidden="1">{"azul",#N/A,FALSE,"geral";"verde",#N/A,FALSE,"geral";"vermelho",#N/A,FALSE,"geral"}</definedName>
    <definedName name="conf1" localSheetId="4" hidden="1">{"azul",#N/A,FALSE,"geral";"verde",#N/A,FALSE,"geral";"vermelho",#N/A,FALSE,"geral"}</definedName>
    <definedName name="conf1" hidden="1">{"azul",#N/A,FALSE,"geral";"verde",#N/A,FALSE,"geral";"vermelho",#N/A,FALSE,"geral"}</definedName>
    <definedName name="Cotacao">'[6]Exercício Cotação de Metais'!$C$10:$G$10</definedName>
    <definedName name="Cotas">'[6]Nomes Definidos'!$I$2:$I$5</definedName>
    <definedName name="Custo">[5]Base_Dados!$E$5:$E$44</definedName>
    <definedName name="d" localSheetId="5" hidden="1">{"azul",#N/A,FALSE,"geral";"verde",#N/A,FALSE,"geral";"vermelho",#N/A,FALSE,"geral"}</definedName>
    <definedName name="d" localSheetId="48" hidden="1">{"azul",#N/A,FALSE,"geral";"verde",#N/A,FALSE,"geral";"vermelho",#N/A,FALSE,"geral"}</definedName>
    <definedName name="d" localSheetId="7" hidden="1">{"azul",#N/A,FALSE,"geral";"verde",#N/A,FALSE,"geral";"vermelho",#N/A,FALSE,"geral"}</definedName>
    <definedName name="d" localSheetId="114" hidden="1">{"azul",#N/A,FALSE,"geral";"verde",#N/A,FALSE,"geral";"vermelho",#N/A,FALSE,"geral"}</definedName>
    <definedName name="d" localSheetId="8" hidden="1">{"azul",#N/A,FALSE,"geral";"verde",#N/A,FALSE,"geral";"vermelho",#N/A,FALSE,"geral"}</definedName>
    <definedName name="d" localSheetId="9" hidden="1">{"azul",#N/A,FALSE,"geral";"verde",#N/A,FALSE,"geral";"vermelho",#N/A,FALSE,"geral"}</definedName>
    <definedName name="d" localSheetId="17" hidden="1">{"azul",#N/A,FALSE,"geral";"verde",#N/A,FALSE,"geral";"vermelho",#N/A,FALSE,"geral"}</definedName>
    <definedName name="d" localSheetId="18" hidden="1">{"azul",#N/A,FALSE,"geral";"verde",#N/A,FALSE,"geral";"vermelho",#N/A,FALSE,"geral"}</definedName>
    <definedName name="d" localSheetId="19" hidden="1">{"azul",#N/A,FALSE,"geral";"verde",#N/A,FALSE,"geral";"vermelho",#N/A,FALSE,"geral"}</definedName>
    <definedName name="d" localSheetId="125" hidden="1">{"azul",#N/A,FALSE,"geral";"verde",#N/A,FALSE,"geral";"vermelho",#N/A,FALSE,"geral"}</definedName>
    <definedName name="d" localSheetId="20" hidden="1">{"azul",#N/A,FALSE,"geral";"verde",#N/A,FALSE,"geral";"vermelho",#N/A,FALSE,"geral"}</definedName>
    <definedName name="d" localSheetId="10" hidden="1">{"azul",#N/A,FALSE,"geral";"verde",#N/A,FALSE,"geral";"vermelho",#N/A,FALSE,"geral"}</definedName>
    <definedName name="d" localSheetId="12" hidden="1">{"azul",#N/A,FALSE,"geral";"verde",#N/A,FALSE,"geral";"vermelho",#N/A,FALSE,"geral"}</definedName>
    <definedName name="d" localSheetId="23" hidden="1">{"azul",#N/A,FALSE,"geral";"verde",#N/A,FALSE,"geral";"vermelho",#N/A,FALSE,"geral"}</definedName>
    <definedName name="d" localSheetId="121" hidden="1">{"azul",#N/A,FALSE,"geral";"verde",#N/A,FALSE,"geral";"vermelho",#N/A,FALSE,"geral"}</definedName>
    <definedName name="d" localSheetId="134" hidden="1">{"azul",#N/A,FALSE,"geral";"verde",#N/A,FALSE,"geral";"vermelho",#N/A,FALSE,"geral"}</definedName>
    <definedName name="d" localSheetId="13" hidden="1">{"azul",#N/A,FALSE,"geral";"verde",#N/A,FALSE,"geral";"vermelho",#N/A,FALSE,"geral"}</definedName>
    <definedName name="d" localSheetId="24" hidden="1">{"azul",#N/A,FALSE,"geral";"verde",#N/A,FALSE,"geral";"vermelho",#N/A,FALSE,"geral"}</definedName>
    <definedName name="d" localSheetId="3" hidden="1">{"azul",#N/A,FALSE,"geral";"verde",#N/A,FALSE,"geral";"vermelho",#N/A,FALSE,"geral"}</definedName>
    <definedName name="d" localSheetId="119" hidden="1">{"azul",#N/A,FALSE,"geral";"verde",#N/A,FALSE,"geral";"vermelho",#N/A,FALSE,"geral"}</definedName>
    <definedName name="d" localSheetId="120" hidden="1">{"azul",#N/A,FALSE,"geral";"verde",#N/A,FALSE,"geral";"vermelho",#N/A,FALSE,"geral"}</definedName>
    <definedName name="d" localSheetId="4" hidden="1">{"azul",#N/A,FALSE,"geral";"verde",#N/A,FALSE,"geral";"vermelho",#N/A,FALSE,"geral"}</definedName>
    <definedName name="d" hidden="1">{"azul",#N/A,FALSE,"geral";"verde",#N/A,FALSE,"geral";"vermelho",#N/A,FALSE,"geral"}</definedName>
    <definedName name="da" localSheetId="5" hidden="1">{"azul",#N/A,FALSE,"geral";"verde",#N/A,FALSE,"geral";"vermelho",#N/A,FALSE,"geral"}</definedName>
    <definedName name="da" localSheetId="48" hidden="1">{"azul",#N/A,FALSE,"geral";"verde",#N/A,FALSE,"geral";"vermelho",#N/A,FALSE,"geral"}</definedName>
    <definedName name="da" localSheetId="7" hidden="1">{"azul",#N/A,FALSE,"geral";"verde",#N/A,FALSE,"geral";"vermelho",#N/A,FALSE,"geral"}</definedName>
    <definedName name="da" localSheetId="114" hidden="1">{"azul",#N/A,FALSE,"geral";"verde",#N/A,FALSE,"geral";"vermelho",#N/A,FALSE,"geral"}</definedName>
    <definedName name="da" localSheetId="8" hidden="1">{"azul",#N/A,FALSE,"geral";"verde",#N/A,FALSE,"geral";"vermelho",#N/A,FALSE,"geral"}</definedName>
    <definedName name="da" localSheetId="9" hidden="1">{"azul",#N/A,FALSE,"geral";"verde",#N/A,FALSE,"geral";"vermelho",#N/A,FALSE,"geral"}</definedName>
    <definedName name="da" localSheetId="17" hidden="1">{"azul",#N/A,FALSE,"geral";"verde",#N/A,FALSE,"geral";"vermelho",#N/A,FALSE,"geral"}</definedName>
    <definedName name="da" localSheetId="18" hidden="1">{"azul",#N/A,FALSE,"geral";"verde",#N/A,FALSE,"geral";"vermelho",#N/A,FALSE,"geral"}</definedName>
    <definedName name="da" localSheetId="19" hidden="1">{"azul",#N/A,FALSE,"geral";"verde",#N/A,FALSE,"geral";"vermelho",#N/A,FALSE,"geral"}</definedName>
    <definedName name="da" localSheetId="125" hidden="1">{"azul",#N/A,FALSE,"geral";"verde",#N/A,FALSE,"geral";"vermelho",#N/A,FALSE,"geral"}</definedName>
    <definedName name="da" localSheetId="20" hidden="1">{"azul",#N/A,FALSE,"geral";"verde",#N/A,FALSE,"geral";"vermelho",#N/A,FALSE,"geral"}</definedName>
    <definedName name="da" localSheetId="10" hidden="1">{"azul",#N/A,FALSE,"geral";"verde",#N/A,FALSE,"geral";"vermelho",#N/A,FALSE,"geral"}</definedName>
    <definedName name="da" localSheetId="12" hidden="1">{"azul",#N/A,FALSE,"geral";"verde",#N/A,FALSE,"geral";"vermelho",#N/A,FALSE,"geral"}</definedName>
    <definedName name="da" localSheetId="23" hidden="1">{"azul",#N/A,FALSE,"geral";"verde",#N/A,FALSE,"geral";"vermelho",#N/A,FALSE,"geral"}</definedName>
    <definedName name="da" localSheetId="121" hidden="1">{"azul",#N/A,FALSE,"geral";"verde",#N/A,FALSE,"geral";"vermelho",#N/A,FALSE,"geral"}</definedName>
    <definedName name="da" localSheetId="134" hidden="1">{"azul",#N/A,FALSE,"geral";"verde",#N/A,FALSE,"geral";"vermelho",#N/A,FALSE,"geral"}</definedName>
    <definedName name="da" localSheetId="13" hidden="1">{"azul",#N/A,FALSE,"geral";"verde",#N/A,FALSE,"geral";"vermelho",#N/A,FALSE,"geral"}</definedName>
    <definedName name="da" localSheetId="24" hidden="1">{"azul",#N/A,FALSE,"geral";"verde",#N/A,FALSE,"geral";"vermelho",#N/A,FALSE,"geral"}</definedName>
    <definedName name="da" localSheetId="3" hidden="1">{"azul",#N/A,FALSE,"geral";"verde",#N/A,FALSE,"geral";"vermelho",#N/A,FALSE,"geral"}</definedName>
    <definedName name="da" localSheetId="119" hidden="1">{"azul",#N/A,FALSE,"geral";"verde",#N/A,FALSE,"geral";"vermelho",#N/A,FALSE,"geral"}</definedName>
    <definedName name="da" localSheetId="120" hidden="1">{"azul",#N/A,FALSE,"geral";"verde",#N/A,FALSE,"geral";"vermelho",#N/A,FALSE,"geral"}</definedName>
    <definedName name="da" localSheetId="4" hidden="1">{"azul",#N/A,FALSE,"geral";"verde",#N/A,FALSE,"geral";"vermelho",#N/A,FALSE,"geral"}</definedName>
    <definedName name="da" hidden="1">{"azul",#N/A,FALSE,"geral";"verde",#N/A,FALSE,"geral";"vermelho",#N/A,FALSE,"geral"}</definedName>
    <definedName name="ddd" localSheetId="5" hidden="1">{"azul",#N/A,FALSE,"geral";"verde",#N/A,FALSE,"geral";"vermelho",#N/A,FALSE,"geral"}</definedName>
    <definedName name="ddd" localSheetId="48" hidden="1">{"azul",#N/A,FALSE,"geral";"verde",#N/A,FALSE,"geral";"vermelho",#N/A,FALSE,"geral"}</definedName>
    <definedName name="ddd" localSheetId="7" hidden="1">{"azul",#N/A,FALSE,"geral";"verde",#N/A,FALSE,"geral";"vermelho",#N/A,FALSE,"geral"}</definedName>
    <definedName name="ddd" localSheetId="114" hidden="1">{"azul",#N/A,FALSE,"geral";"verde",#N/A,FALSE,"geral";"vermelho",#N/A,FALSE,"geral"}</definedName>
    <definedName name="ddd" localSheetId="8" hidden="1">{"azul",#N/A,FALSE,"geral";"verde",#N/A,FALSE,"geral";"vermelho",#N/A,FALSE,"geral"}</definedName>
    <definedName name="ddd" localSheetId="9" hidden="1">{"azul",#N/A,FALSE,"geral";"verde",#N/A,FALSE,"geral";"vermelho",#N/A,FALSE,"geral"}</definedName>
    <definedName name="ddd" localSheetId="17" hidden="1">{"azul",#N/A,FALSE,"geral";"verde",#N/A,FALSE,"geral";"vermelho",#N/A,FALSE,"geral"}</definedName>
    <definedName name="ddd" localSheetId="18" hidden="1">{"azul",#N/A,FALSE,"geral";"verde",#N/A,FALSE,"geral";"vermelho",#N/A,FALSE,"geral"}</definedName>
    <definedName name="ddd" localSheetId="19" hidden="1">{"azul",#N/A,FALSE,"geral";"verde",#N/A,FALSE,"geral";"vermelho",#N/A,FALSE,"geral"}</definedName>
    <definedName name="ddd" localSheetId="125" hidden="1">{"azul",#N/A,FALSE,"geral";"verde",#N/A,FALSE,"geral";"vermelho",#N/A,FALSE,"geral"}</definedName>
    <definedName name="ddd" localSheetId="20" hidden="1">{"azul",#N/A,FALSE,"geral";"verde",#N/A,FALSE,"geral";"vermelho",#N/A,FALSE,"geral"}</definedName>
    <definedName name="ddd" localSheetId="10" hidden="1">{"azul",#N/A,FALSE,"geral";"verde",#N/A,FALSE,"geral";"vermelho",#N/A,FALSE,"geral"}</definedName>
    <definedName name="ddd" localSheetId="12" hidden="1">{"azul",#N/A,FALSE,"geral";"verde",#N/A,FALSE,"geral";"vermelho",#N/A,FALSE,"geral"}</definedName>
    <definedName name="ddd" localSheetId="23" hidden="1">{"azul",#N/A,FALSE,"geral";"verde",#N/A,FALSE,"geral";"vermelho",#N/A,FALSE,"geral"}</definedName>
    <definedName name="ddd" localSheetId="121" hidden="1">{"azul",#N/A,FALSE,"geral";"verde",#N/A,FALSE,"geral";"vermelho",#N/A,FALSE,"geral"}</definedName>
    <definedName name="ddd" localSheetId="134" hidden="1">{"azul",#N/A,FALSE,"geral";"verde",#N/A,FALSE,"geral";"vermelho",#N/A,FALSE,"geral"}</definedName>
    <definedName name="ddd" localSheetId="13" hidden="1">{"azul",#N/A,FALSE,"geral";"verde",#N/A,FALSE,"geral";"vermelho",#N/A,FALSE,"geral"}</definedName>
    <definedName name="ddd" localSheetId="24" hidden="1">{"azul",#N/A,FALSE,"geral";"verde",#N/A,FALSE,"geral";"vermelho",#N/A,FALSE,"geral"}</definedName>
    <definedName name="ddd" localSheetId="3" hidden="1">{"azul",#N/A,FALSE,"geral";"verde",#N/A,FALSE,"geral";"vermelho",#N/A,FALSE,"geral"}</definedName>
    <definedName name="ddd" localSheetId="119" hidden="1">{"azul",#N/A,FALSE,"geral";"verde",#N/A,FALSE,"geral";"vermelho",#N/A,FALSE,"geral"}</definedName>
    <definedName name="ddd" localSheetId="120" hidden="1">{"azul",#N/A,FALSE,"geral";"verde",#N/A,FALSE,"geral";"vermelho",#N/A,FALSE,"geral"}</definedName>
    <definedName name="ddd" localSheetId="4" hidden="1">{"azul",#N/A,FALSE,"geral";"verde",#N/A,FALSE,"geral";"vermelho",#N/A,FALSE,"geral"}</definedName>
    <definedName name="ddd" hidden="1">{"azul",#N/A,FALSE,"geral";"verde",#N/A,FALSE,"geral";"vermelho",#N/A,FALSE,"geral"}</definedName>
    <definedName name="DFDFD" localSheetId="5" hidden="1">{#N/A,"Médio",TRUE,"Plan30";"3º Trimestre Geral",#N/A,TRUE,"1º Trimestre"}</definedName>
    <definedName name="DFDFD" localSheetId="48" hidden="1">{#N/A,"Médio",TRUE,"Plan30";"3º Trimestre Geral",#N/A,TRUE,"1º Trimestre"}</definedName>
    <definedName name="DFDFD" localSheetId="7" hidden="1">{#N/A,"Médio",TRUE,"Plan30";"3º Trimestre Geral",#N/A,TRUE,"1º Trimestre"}</definedName>
    <definedName name="DFDFD" localSheetId="114" hidden="1">{#N/A,"Médio",TRUE,"Plan30";"3º Trimestre Geral",#N/A,TRUE,"1º Trimestre"}</definedName>
    <definedName name="DFDFD" localSheetId="8" hidden="1">{#N/A,"Médio",TRUE,"Plan30";"3º Trimestre Geral",#N/A,TRUE,"1º Trimestre"}</definedName>
    <definedName name="DFDFD" localSheetId="9" hidden="1">{#N/A,"Médio",TRUE,"Plan30";"3º Trimestre Geral",#N/A,TRUE,"1º Trimestre"}</definedName>
    <definedName name="DFDFD" localSheetId="17" hidden="1">{#N/A,"Médio",TRUE,"Plan30";"3º Trimestre Geral",#N/A,TRUE,"1º Trimestre"}</definedName>
    <definedName name="DFDFD" localSheetId="18" hidden="1">{#N/A,"Médio",TRUE,"Plan30";"3º Trimestre Geral",#N/A,TRUE,"1º Trimestre"}</definedName>
    <definedName name="DFDFD" localSheetId="19" hidden="1">{#N/A,"Médio",TRUE,"Plan30";"3º Trimestre Geral",#N/A,TRUE,"1º Trimestre"}</definedName>
    <definedName name="DFDFD" localSheetId="125" hidden="1">{#N/A,"Médio",TRUE,"Plan30";"3º Trimestre Geral",#N/A,TRUE,"1º Trimestre"}</definedName>
    <definedName name="DFDFD" localSheetId="20" hidden="1">{#N/A,"Médio",TRUE,"Plan30";"3º Trimestre Geral",#N/A,TRUE,"1º Trimestre"}</definedName>
    <definedName name="DFDFD" localSheetId="10" hidden="1">{#N/A,"Médio",TRUE,"Plan30";"3º Trimestre Geral",#N/A,TRUE,"1º Trimestre"}</definedName>
    <definedName name="DFDFD" localSheetId="12" hidden="1">{#N/A,"Médio",TRUE,"Plan30";"3º Trimestre Geral",#N/A,TRUE,"1º Trimestre"}</definedName>
    <definedName name="DFDFD" localSheetId="23" hidden="1">{#N/A,"Médio",TRUE,"Plan30";"3º Trimestre Geral",#N/A,TRUE,"1º Trimestre"}</definedName>
    <definedName name="DFDFD" localSheetId="121" hidden="1">{#N/A,"Médio",TRUE,"Plan30";"3º Trimestre Geral",#N/A,TRUE,"1º Trimestre"}</definedName>
    <definedName name="DFDFD" localSheetId="134" hidden="1">{#N/A,"Médio",TRUE,"Plan30";"3º Trimestre Geral",#N/A,TRUE,"1º Trimestre"}</definedName>
    <definedName name="DFDFD" localSheetId="13" hidden="1">{#N/A,"Médio",TRUE,"Plan30";"3º Trimestre Geral",#N/A,TRUE,"1º Trimestre"}</definedName>
    <definedName name="DFDFD" localSheetId="24" hidden="1">{#N/A,"Médio",TRUE,"Plan30";"3º Trimestre Geral",#N/A,TRUE,"1º Trimestre"}</definedName>
    <definedName name="DFDFD" localSheetId="3" hidden="1">{#N/A,"Médio",TRUE,"Plan30";"3º Trimestre Geral",#N/A,TRUE,"1º Trimestre"}</definedName>
    <definedName name="DFDFD" localSheetId="119" hidden="1">{#N/A,"Médio",TRUE,"Plan30";"3º Trimestre Geral",#N/A,TRUE,"1º Trimestre"}</definedName>
    <definedName name="DFDFD" localSheetId="120" hidden="1">{#N/A,"Médio",TRUE,"Plan30";"3º Trimestre Geral",#N/A,TRUE,"1º Trimestre"}</definedName>
    <definedName name="DFDFD" localSheetId="4" hidden="1">{#N/A,"Médio",TRUE,"Plan30";"3º Trimestre Geral",#N/A,TRUE,"1º Trimestre"}</definedName>
    <definedName name="DFDFD" hidden="1">{#N/A,"Médio",TRUE,"Plan30";"3º Trimestre Geral",#N/A,TRUE,"1º Trimestre"}</definedName>
    <definedName name="Dolar">'[6]Exercício Cotação de Metais'!$B$2:$B$7</definedName>
    <definedName name="e" localSheetId="5" hidden="1">{"azul",#N/A,FALSE,"geral";"verde",#N/A,FALSE,"geral";"vermelho",#N/A,FALSE,"geral"}</definedName>
    <definedName name="e" localSheetId="48" hidden="1">{"azul",#N/A,FALSE,"geral";"verde",#N/A,FALSE,"geral";"vermelho",#N/A,FALSE,"geral"}</definedName>
    <definedName name="e" localSheetId="7" hidden="1">{"azul",#N/A,FALSE,"geral";"verde",#N/A,FALSE,"geral";"vermelho",#N/A,FALSE,"geral"}</definedName>
    <definedName name="e" localSheetId="114" hidden="1">{"azul",#N/A,FALSE,"geral";"verde",#N/A,FALSE,"geral";"vermelho",#N/A,FALSE,"geral"}</definedName>
    <definedName name="e" localSheetId="8" hidden="1">{"azul",#N/A,FALSE,"geral";"verde",#N/A,FALSE,"geral";"vermelho",#N/A,FALSE,"geral"}</definedName>
    <definedName name="e" localSheetId="9" hidden="1">{"azul",#N/A,FALSE,"geral";"verde",#N/A,FALSE,"geral";"vermelho",#N/A,FALSE,"geral"}</definedName>
    <definedName name="e" localSheetId="17" hidden="1">{"azul",#N/A,FALSE,"geral";"verde",#N/A,FALSE,"geral";"vermelho",#N/A,FALSE,"geral"}</definedName>
    <definedName name="e" localSheetId="18" hidden="1">{"azul",#N/A,FALSE,"geral";"verde",#N/A,FALSE,"geral";"vermelho",#N/A,FALSE,"geral"}</definedName>
    <definedName name="e" localSheetId="19" hidden="1">{"azul",#N/A,FALSE,"geral";"verde",#N/A,FALSE,"geral";"vermelho",#N/A,FALSE,"geral"}</definedName>
    <definedName name="e" localSheetId="125" hidden="1">{"azul",#N/A,FALSE,"geral";"verde",#N/A,FALSE,"geral";"vermelho",#N/A,FALSE,"geral"}</definedName>
    <definedName name="e" localSheetId="20" hidden="1">{"azul",#N/A,FALSE,"geral";"verde",#N/A,FALSE,"geral";"vermelho",#N/A,FALSE,"geral"}</definedName>
    <definedName name="e" localSheetId="10" hidden="1">{"azul",#N/A,FALSE,"geral";"verde",#N/A,FALSE,"geral";"vermelho",#N/A,FALSE,"geral"}</definedName>
    <definedName name="e" localSheetId="12" hidden="1">{"azul",#N/A,FALSE,"geral";"verde",#N/A,FALSE,"geral";"vermelho",#N/A,FALSE,"geral"}</definedName>
    <definedName name="e" localSheetId="23" hidden="1">{"azul",#N/A,FALSE,"geral";"verde",#N/A,FALSE,"geral";"vermelho",#N/A,FALSE,"geral"}</definedName>
    <definedName name="e" localSheetId="121" hidden="1">{"azul",#N/A,FALSE,"geral";"verde",#N/A,FALSE,"geral";"vermelho",#N/A,FALSE,"geral"}</definedName>
    <definedName name="e" localSheetId="134" hidden="1">{"azul",#N/A,FALSE,"geral";"verde",#N/A,FALSE,"geral";"vermelho",#N/A,FALSE,"geral"}</definedName>
    <definedName name="e" localSheetId="13" hidden="1">{"azul",#N/A,FALSE,"geral";"verde",#N/A,FALSE,"geral";"vermelho",#N/A,FALSE,"geral"}</definedName>
    <definedName name="e" localSheetId="24" hidden="1">{"azul",#N/A,FALSE,"geral";"verde",#N/A,FALSE,"geral";"vermelho",#N/A,FALSE,"geral"}</definedName>
    <definedName name="e" localSheetId="3" hidden="1">{"azul",#N/A,FALSE,"geral";"verde",#N/A,FALSE,"geral";"vermelho",#N/A,FALSE,"geral"}</definedName>
    <definedName name="e" localSheetId="119" hidden="1">{"azul",#N/A,FALSE,"geral";"verde",#N/A,FALSE,"geral";"vermelho",#N/A,FALSE,"geral"}</definedName>
    <definedName name="e" localSheetId="120" hidden="1">{"azul",#N/A,FALSE,"geral";"verde",#N/A,FALSE,"geral";"vermelho",#N/A,FALSE,"geral"}</definedName>
    <definedName name="e" localSheetId="4" hidden="1">{"azul",#N/A,FALSE,"geral";"verde",#N/A,FALSE,"geral";"vermelho",#N/A,FALSE,"geral"}</definedName>
    <definedName name="e" hidden="1">{"azul",#N/A,FALSE,"geral";"verde",#N/A,FALSE,"geral";"vermelho",#N/A,FALSE,"geral"}</definedName>
    <definedName name="ea" localSheetId="5" hidden="1">{"azul",#N/A,FALSE,"geral";"verde",#N/A,FALSE,"geral";"vermelho",#N/A,FALSE,"geral"}</definedName>
    <definedName name="ea" localSheetId="48" hidden="1">{"azul",#N/A,FALSE,"geral";"verde",#N/A,FALSE,"geral";"vermelho",#N/A,FALSE,"geral"}</definedName>
    <definedName name="ea" localSheetId="7" hidden="1">{"azul",#N/A,FALSE,"geral";"verde",#N/A,FALSE,"geral";"vermelho",#N/A,FALSE,"geral"}</definedName>
    <definedName name="ea" localSheetId="114" hidden="1">{"azul",#N/A,FALSE,"geral";"verde",#N/A,FALSE,"geral";"vermelho",#N/A,FALSE,"geral"}</definedName>
    <definedName name="ea" localSheetId="8" hidden="1">{"azul",#N/A,FALSE,"geral";"verde",#N/A,FALSE,"geral";"vermelho",#N/A,FALSE,"geral"}</definedName>
    <definedName name="ea" localSheetId="9" hidden="1">{"azul",#N/A,FALSE,"geral";"verde",#N/A,FALSE,"geral";"vermelho",#N/A,FALSE,"geral"}</definedName>
    <definedName name="ea" localSheetId="17" hidden="1">{"azul",#N/A,FALSE,"geral";"verde",#N/A,FALSE,"geral";"vermelho",#N/A,FALSE,"geral"}</definedName>
    <definedName name="ea" localSheetId="18" hidden="1">{"azul",#N/A,FALSE,"geral";"verde",#N/A,FALSE,"geral";"vermelho",#N/A,FALSE,"geral"}</definedName>
    <definedName name="ea" localSheetId="19" hidden="1">{"azul",#N/A,FALSE,"geral";"verde",#N/A,FALSE,"geral";"vermelho",#N/A,FALSE,"geral"}</definedName>
    <definedName name="ea" localSheetId="125" hidden="1">{"azul",#N/A,FALSE,"geral";"verde",#N/A,FALSE,"geral";"vermelho",#N/A,FALSE,"geral"}</definedName>
    <definedName name="ea" localSheetId="20" hidden="1">{"azul",#N/A,FALSE,"geral";"verde",#N/A,FALSE,"geral";"vermelho",#N/A,FALSE,"geral"}</definedName>
    <definedName name="ea" localSheetId="10" hidden="1">{"azul",#N/A,FALSE,"geral";"verde",#N/A,FALSE,"geral";"vermelho",#N/A,FALSE,"geral"}</definedName>
    <definedName name="ea" localSheetId="12" hidden="1">{"azul",#N/A,FALSE,"geral";"verde",#N/A,FALSE,"geral";"vermelho",#N/A,FALSE,"geral"}</definedName>
    <definedName name="ea" localSheetId="23" hidden="1">{"azul",#N/A,FALSE,"geral";"verde",#N/A,FALSE,"geral";"vermelho",#N/A,FALSE,"geral"}</definedName>
    <definedName name="ea" localSheetId="121" hidden="1">{"azul",#N/A,FALSE,"geral";"verde",#N/A,FALSE,"geral";"vermelho",#N/A,FALSE,"geral"}</definedName>
    <definedName name="ea" localSheetId="134" hidden="1">{"azul",#N/A,FALSE,"geral";"verde",#N/A,FALSE,"geral";"vermelho",#N/A,FALSE,"geral"}</definedName>
    <definedName name="ea" localSheetId="13" hidden="1">{"azul",#N/A,FALSE,"geral";"verde",#N/A,FALSE,"geral";"vermelho",#N/A,FALSE,"geral"}</definedName>
    <definedName name="ea" localSheetId="24" hidden="1">{"azul",#N/A,FALSE,"geral";"verde",#N/A,FALSE,"geral";"vermelho",#N/A,FALSE,"geral"}</definedName>
    <definedName name="ea" localSheetId="3" hidden="1">{"azul",#N/A,FALSE,"geral";"verde",#N/A,FALSE,"geral";"vermelho",#N/A,FALSE,"geral"}</definedName>
    <definedName name="ea" localSheetId="119" hidden="1">{"azul",#N/A,FALSE,"geral";"verde",#N/A,FALSE,"geral";"vermelho",#N/A,FALSE,"geral"}</definedName>
    <definedName name="ea" localSheetId="120" hidden="1">{"azul",#N/A,FALSE,"geral";"verde",#N/A,FALSE,"geral";"vermelho",#N/A,FALSE,"geral"}</definedName>
    <definedName name="ea" localSheetId="4" hidden="1">{"azul",#N/A,FALSE,"geral";"verde",#N/A,FALSE,"geral";"vermelho",#N/A,FALSE,"geral"}</definedName>
    <definedName name="ea" hidden="1">{"azul",#N/A,FALSE,"geral";"verde",#N/A,FALSE,"geral";"vermelho",#N/A,FALSE,"geral"}</definedName>
    <definedName name="Estoque">[5]Base_Dados!$J$5:$J$44</definedName>
    <definedName name="EXER" localSheetId="5" hidden="1">{"azul",#N/A,FALSE,"geral";"verde",#N/A,FALSE,"geral";"vermelho",#N/A,FALSE,"geral"}</definedName>
    <definedName name="EXER" localSheetId="48" hidden="1">{"azul",#N/A,FALSE,"geral";"verde",#N/A,FALSE,"geral";"vermelho",#N/A,FALSE,"geral"}</definedName>
    <definedName name="EXER" localSheetId="7" hidden="1">{"azul",#N/A,FALSE,"geral";"verde",#N/A,FALSE,"geral";"vermelho",#N/A,FALSE,"geral"}</definedName>
    <definedName name="EXER" localSheetId="114" hidden="1">{"azul",#N/A,FALSE,"geral";"verde",#N/A,FALSE,"geral";"vermelho",#N/A,FALSE,"geral"}</definedName>
    <definedName name="EXER" localSheetId="8" hidden="1">{"azul",#N/A,FALSE,"geral";"verde",#N/A,FALSE,"geral";"vermelho",#N/A,FALSE,"geral"}</definedName>
    <definedName name="EXER" localSheetId="9" hidden="1">{"azul",#N/A,FALSE,"geral";"verde",#N/A,FALSE,"geral";"vermelho",#N/A,FALSE,"geral"}</definedName>
    <definedName name="EXER" localSheetId="17" hidden="1">{"azul",#N/A,FALSE,"geral";"verde",#N/A,FALSE,"geral";"vermelho",#N/A,FALSE,"geral"}</definedName>
    <definedName name="EXER" localSheetId="18" hidden="1">{"azul",#N/A,FALSE,"geral";"verde",#N/A,FALSE,"geral";"vermelho",#N/A,FALSE,"geral"}</definedName>
    <definedName name="EXER" localSheetId="19" hidden="1">{"azul",#N/A,FALSE,"geral";"verde",#N/A,FALSE,"geral";"vermelho",#N/A,FALSE,"geral"}</definedName>
    <definedName name="EXER" localSheetId="125" hidden="1">{"azul",#N/A,FALSE,"geral";"verde",#N/A,FALSE,"geral";"vermelho",#N/A,FALSE,"geral"}</definedName>
    <definedName name="EXER" localSheetId="20" hidden="1">{"azul",#N/A,FALSE,"geral";"verde",#N/A,FALSE,"geral";"vermelho",#N/A,FALSE,"geral"}</definedName>
    <definedName name="EXER" localSheetId="10" hidden="1">{"azul",#N/A,FALSE,"geral";"verde",#N/A,FALSE,"geral";"vermelho",#N/A,FALSE,"geral"}</definedName>
    <definedName name="EXER" localSheetId="12" hidden="1">{"azul",#N/A,FALSE,"geral";"verde",#N/A,FALSE,"geral";"vermelho",#N/A,FALSE,"geral"}</definedName>
    <definedName name="EXER" localSheetId="23" hidden="1">{"azul",#N/A,FALSE,"geral";"verde",#N/A,FALSE,"geral";"vermelho",#N/A,FALSE,"geral"}</definedName>
    <definedName name="EXER" localSheetId="121" hidden="1">{"azul",#N/A,FALSE,"geral";"verde",#N/A,FALSE,"geral";"vermelho",#N/A,FALSE,"geral"}</definedName>
    <definedName name="EXER" localSheetId="134" hidden="1">{"azul",#N/A,FALSE,"geral";"verde",#N/A,FALSE,"geral";"vermelho",#N/A,FALSE,"geral"}</definedName>
    <definedName name="EXER" localSheetId="13" hidden="1">{"azul",#N/A,FALSE,"geral";"verde",#N/A,FALSE,"geral";"vermelho",#N/A,FALSE,"geral"}</definedName>
    <definedName name="EXER" localSheetId="24" hidden="1">{"azul",#N/A,FALSE,"geral";"verde",#N/A,FALSE,"geral";"vermelho",#N/A,FALSE,"geral"}</definedName>
    <definedName name="EXER" localSheetId="3" hidden="1">{"azul",#N/A,FALSE,"geral";"verde",#N/A,FALSE,"geral";"vermelho",#N/A,FALSE,"geral"}</definedName>
    <definedName name="EXER" localSheetId="119" hidden="1">{"azul",#N/A,FALSE,"geral";"verde",#N/A,FALSE,"geral";"vermelho",#N/A,FALSE,"geral"}</definedName>
    <definedName name="EXER" localSheetId="120" hidden="1">{"azul",#N/A,FALSE,"geral";"verde",#N/A,FALSE,"geral";"vermelho",#N/A,FALSE,"geral"}</definedName>
    <definedName name="EXER" localSheetId="4" hidden="1">{"azul",#N/A,FALSE,"geral";"verde",#N/A,FALSE,"geral";"vermelho",#N/A,FALSE,"geral"}</definedName>
    <definedName name="EXER" hidden="1">{"azul",#N/A,FALSE,"geral";"verde",#N/A,FALSE,"geral";"vermelho",#N/A,FALSE,"geral"}</definedName>
    <definedName name="exercicio2" localSheetId="5" hidden="1">{"azul",#N/A,FALSE,"geral";"verde",#N/A,FALSE,"geral";"vermelho",#N/A,FALSE,"geral"}</definedName>
    <definedName name="exercicio2" localSheetId="48" hidden="1">{"azul",#N/A,FALSE,"geral";"verde",#N/A,FALSE,"geral";"vermelho",#N/A,FALSE,"geral"}</definedName>
    <definedName name="exercicio2" localSheetId="7" hidden="1">{"azul",#N/A,FALSE,"geral";"verde",#N/A,FALSE,"geral";"vermelho",#N/A,FALSE,"geral"}</definedName>
    <definedName name="exercicio2" localSheetId="114" hidden="1">{"azul",#N/A,FALSE,"geral";"verde",#N/A,FALSE,"geral";"vermelho",#N/A,FALSE,"geral"}</definedName>
    <definedName name="exercicio2" localSheetId="8" hidden="1">{"azul",#N/A,FALSE,"geral";"verde",#N/A,FALSE,"geral";"vermelho",#N/A,FALSE,"geral"}</definedName>
    <definedName name="exercicio2" localSheetId="9" hidden="1">{"azul",#N/A,FALSE,"geral";"verde",#N/A,FALSE,"geral";"vermelho",#N/A,FALSE,"geral"}</definedName>
    <definedName name="exercicio2" localSheetId="17" hidden="1">{"azul",#N/A,FALSE,"geral";"verde",#N/A,FALSE,"geral";"vermelho",#N/A,FALSE,"geral"}</definedName>
    <definedName name="exercicio2" localSheetId="18" hidden="1">{"azul",#N/A,FALSE,"geral";"verde",#N/A,FALSE,"geral";"vermelho",#N/A,FALSE,"geral"}</definedName>
    <definedName name="exercicio2" localSheetId="19" hidden="1">{"azul",#N/A,FALSE,"geral";"verde",#N/A,FALSE,"geral";"vermelho",#N/A,FALSE,"geral"}</definedName>
    <definedName name="exercicio2" localSheetId="125" hidden="1">{"azul",#N/A,FALSE,"geral";"verde",#N/A,FALSE,"geral";"vermelho",#N/A,FALSE,"geral"}</definedName>
    <definedName name="exercicio2" localSheetId="20" hidden="1">{"azul",#N/A,FALSE,"geral";"verde",#N/A,FALSE,"geral";"vermelho",#N/A,FALSE,"geral"}</definedName>
    <definedName name="exercicio2" localSheetId="10" hidden="1">{"azul",#N/A,FALSE,"geral";"verde",#N/A,FALSE,"geral";"vermelho",#N/A,FALSE,"geral"}</definedName>
    <definedName name="exercicio2" localSheetId="12" hidden="1">{"azul",#N/A,FALSE,"geral";"verde",#N/A,FALSE,"geral";"vermelho",#N/A,FALSE,"geral"}</definedName>
    <definedName name="exercicio2" localSheetId="23" hidden="1">{"azul",#N/A,FALSE,"geral";"verde",#N/A,FALSE,"geral";"vermelho",#N/A,FALSE,"geral"}</definedName>
    <definedName name="exercicio2" localSheetId="121" hidden="1">{"azul",#N/A,FALSE,"geral";"verde",#N/A,FALSE,"geral";"vermelho",#N/A,FALSE,"geral"}</definedName>
    <definedName name="exercicio2" localSheetId="134" hidden="1">{"azul",#N/A,FALSE,"geral";"verde",#N/A,FALSE,"geral";"vermelho",#N/A,FALSE,"geral"}</definedName>
    <definedName name="exercicio2" localSheetId="13" hidden="1">{"azul",#N/A,FALSE,"geral";"verde",#N/A,FALSE,"geral";"vermelho",#N/A,FALSE,"geral"}</definedName>
    <definedName name="exercicio2" localSheetId="24" hidden="1">{"azul",#N/A,FALSE,"geral";"verde",#N/A,FALSE,"geral";"vermelho",#N/A,FALSE,"geral"}</definedName>
    <definedName name="exercicio2" localSheetId="3" hidden="1">{"azul",#N/A,FALSE,"geral";"verde",#N/A,FALSE,"geral";"vermelho",#N/A,FALSE,"geral"}</definedName>
    <definedName name="exercicio2" localSheetId="119" hidden="1">{"azul",#N/A,FALSE,"geral";"verde",#N/A,FALSE,"geral";"vermelho",#N/A,FALSE,"geral"}</definedName>
    <definedName name="exercicio2" localSheetId="120" hidden="1">{"azul",#N/A,FALSE,"geral";"verde",#N/A,FALSE,"geral";"vermelho",#N/A,FALSE,"geral"}</definedName>
    <definedName name="exercicio2" localSheetId="4" hidden="1">{"azul",#N/A,FALSE,"geral";"verde",#N/A,FALSE,"geral";"vermelho",#N/A,FALSE,"geral"}</definedName>
    <definedName name="exercicio2" hidden="1">{"azul",#N/A,FALSE,"geral";"verde",#N/A,FALSE,"geral";"vermelho",#N/A,FALSE,"geral"}</definedName>
    <definedName name="fgsfdgsdf45" localSheetId="112" hidden="1">#REF!</definedName>
    <definedName name="fgsfdgsdf45" localSheetId="48" hidden="1">#REF!</definedName>
    <definedName name="fgsfdgsdf45" localSheetId="114" hidden="1">#REF!</definedName>
    <definedName name="fgsfdgsdf45" localSheetId="125" hidden="1">#REF!</definedName>
    <definedName name="fgsfdgsdf45" localSheetId="122" hidden="1">#REF!</definedName>
    <definedName name="fgsfdgsdf45" localSheetId="134" hidden="1">#REF!</definedName>
    <definedName name="fgsfdgsdf45" localSheetId="119" hidden="1">#REF!</definedName>
    <definedName name="fgsfdgsdf45" localSheetId="120" hidden="1">#REF!</definedName>
    <definedName name="fgsfdgsdf45" hidden="1">#REF!</definedName>
    <definedName name="Fiat">PlanFiat!$A$2:$A$13</definedName>
    <definedName name="g" localSheetId="5" hidden="1">{"normal","argentina",FALSE,"cenários e solver";#N/A,#N/A,FALSE,"banco de dados"}</definedName>
    <definedName name="g" localSheetId="48" hidden="1">{"normal","argentina",FALSE,"cenários e solver";#N/A,#N/A,FALSE,"banco de dados"}</definedName>
    <definedName name="g" localSheetId="7" hidden="1">{"normal","argentina",FALSE,"cenários e solver";#N/A,#N/A,FALSE,"banco de dados"}</definedName>
    <definedName name="g" localSheetId="114" hidden="1">{"normal","argentina",FALSE,"cenários e solver";#N/A,#N/A,FALSE,"banco de dados"}</definedName>
    <definedName name="g" localSheetId="8" hidden="1">{"normal","argentina",FALSE,"cenários e solver";#N/A,#N/A,FALSE,"banco de dados"}</definedName>
    <definedName name="g" localSheetId="9" hidden="1">{"normal","argentina",FALSE,"cenários e solver";#N/A,#N/A,FALSE,"banco de dados"}</definedName>
    <definedName name="g" localSheetId="17" hidden="1">{"normal","argentina",FALSE,"cenários e solver";#N/A,#N/A,FALSE,"banco de dados"}</definedName>
    <definedName name="g" localSheetId="18" hidden="1">{"normal","argentina",FALSE,"cenários e solver";#N/A,#N/A,FALSE,"banco de dados"}</definedName>
    <definedName name="g" localSheetId="19" hidden="1">{"normal","argentina",FALSE,"cenários e solver";#N/A,#N/A,FALSE,"banco de dados"}</definedName>
    <definedName name="g" localSheetId="125" hidden="1">{"normal","argentina",FALSE,"cenários e solver";#N/A,#N/A,FALSE,"banco de dados"}</definedName>
    <definedName name="g" localSheetId="20" hidden="1">{"normal","argentina",FALSE,"cenários e solver";#N/A,#N/A,FALSE,"banco de dados"}</definedName>
    <definedName name="g" localSheetId="10" hidden="1">{"normal","argentina",FALSE,"cenários e solver";#N/A,#N/A,FALSE,"banco de dados"}</definedName>
    <definedName name="g" localSheetId="12" hidden="1">{"normal","argentina",FALSE,"cenários e solver";#N/A,#N/A,FALSE,"banco de dados"}</definedName>
    <definedName name="g" localSheetId="23" hidden="1">{"normal","argentina",FALSE,"cenários e solver";#N/A,#N/A,FALSE,"banco de dados"}</definedName>
    <definedName name="g" localSheetId="121" hidden="1">{"normal","argentina",FALSE,"cenários e solver";#N/A,#N/A,FALSE,"banco de dados"}</definedName>
    <definedName name="g" localSheetId="134" hidden="1">{"normal","argentina",FALSE,"cenários e solver";#N/A,#N/A,FALSE,"banco de dados"}</definedName>
    <definedName name="g" localSheetId="13" hidden="1">{"normal","argentina",FALSE,"cenários e solver";#N/A,#N/A,FALSE,"banco de dados"}</definedName>
    <definedName name="g" localSheetId="24" hidden="1">{"normal","argentina",FALSE,"cenários e solver";#N/A,#N/A,FALSE,"banco de dados"}</definedName>
    <definedName name="g" localSheetId="3" hidden="1">{"normal","argentina",FALSE,"cenários e solver";#N/A,#N/A,FALSE,"banco de dados"}</definedName>
    <definedName name="g" localSheetId="119" hidden="1">{"normal","argentina",FALSE,"cenários e solver";#N/A,#N/A,FALSE,"banco de dados"}</definedName>
    <definedName name="g" localSheetId="120" hidden="1">{"normal","argentina",FALSE,"cenários e solver";#N/A,#N/A,FALSE,"banco de dados"}</definedName>
    <definedName name="g" localSheetId="4" hidden="1">{"normal","argentina",FALSE,"cenários e solver";#N/A,#N/A,FALSE,"banco de dados"}</definedName>
    <definedName name="g" hidden="1">{"normal","argentina",FALSE,"cenários e solver";#N/A,#N/A,FALSE,"banco de dados"}</definedName>
    <definedName name="gênero" localSheetId="114">[7]Ficha!$I$5:$I$6</definedName>
    <definedName name="gggg" localSheetId="5" hidden="1">{"azul",#N/A,FALSE,"geral";"verde",#N/A,FALSE,"geral";"vermelho",#N/A,FALSE,"geral"}</definedName>
    <definedName name="gggg" localSheetId="48" hidden="1">{"azul",#N/A,FALSE,"geral";"verde",#N/A,FALSE,"geral";"vermelho",#N/A,FALSE,"geral"}</definedName>
    <definedName name="gggg" localSheetId="7" hidden="1">{"azul",#N/A,FALSE,"geral";"verde",#N/A,FALSE,"geral";"vermelho",#N/A,FALSE,"geral"}</definedName>
    <definedName name="gggg" localSheetId="114" hidden="1">{"azul",#N/A,FALSE,"geral";"verde",#N/A,FALSE,"geral";"vermelho",#N/A,FALSE,"geral"}</definedName>
    <definedName name="gggg" localSheetId="8" hidden="1">{"azul",#N/A,FALSE,"geral";"verde",#N/A,FALSE,"geral";"vermelho",#N/A,FALSE,"geral"}</definedName>
    <definedName name="gggg" localSheetId="9" hidden="1">{"azul",#N/A,FALSE,"geral";"verde",#N/A,FALSE,"geral";"vermelho",#N/A,FALSE,"geral"}</definedName>
    <definedName name="gggg" localSheetId="17" hidden="1">{"azul",#N/A,FALSE,"geral";"verde",#N/A,FALSE,"geral";"vermelho",#N/A,FALSE,"geral"}</definedName>
    <definedName name="gggg" localSheetId="18" hidden="1">{"azul",#N/A,FALSE,"geral";"verde",#N/A,FALSE,"geral";"vermelho",#N/A,FALSE,"geral"}</definedName>
    <definedName name="gggg" localSheetId="19" hidden="1">{"azul",#N/A,FALSE,"geral";"verde",#N/A,FALSE,"geral";"vermelho",#N/A,FALSE,"geral"}</definedName>
    <definedName name="gggg" localSheetId="125" hidden="1">{"azul",#N/A,FALSE,"geral";"verde",#N/A,FALSE,"geral";"vermelho",#N/A,FALSE,"geral"}</definedName>
    <definedName name="gggg" localSheetId="20" hidden="1">{"azul",#N/A,FALSE,"geral";"verde",#N/A,FALSE,"geral";"vermelho",#N/A,FALSE,"geral"}</definedName>
    <definedName name="gggg" localSheetId="10" hidden="1">{"azul",#N/A,FALSE,"geral";"verde",#N/A,FALSE,"geral";"vermelho",#N/A,FALSE,"geral"}</definedName>
    <definedName name="gggg" localSheetId="12" hidden="1">{"azul",#N/A,FALSE,"geral";"verde",#N/A,FALSE,"geral";"vermelho",#N/A,FALSE,"geral"}</definedName>
    <definedName name="gggg" localSheetId="23" hidden="1">{"azul",#N/A,FALSE,"geral";"verde",#N/A,FALSE,"geral";"vermelho",#N/A,FALSE,"geral"}</definedName>
    <definedName name="gggg" localSheetId="121" hidden="1">{"azul",#N/A,FALSE,"geral";"verde",#N/A,FALSE,"geral";"vermelho",#N/A,FALSE,"geral"}</definedName>
    <definedName name="gggg" localSheetId="134" hidden="1">{"azul",#N/A,FALSE,"geral";"verde",#N/A,FALSE,"geral";"vermelho",#N/A,FALSE,"geral"}</definedName>
    <definedName name="gggg" localSheetId="13" hidden="1">{"azul",#N/A,FALSE,"geral";"verde",#N/A,FALSE,"geral";"vermelho",#N/A,FALSE,"geral"}</definedName>
    <definedName name="gggg" localSheetId="24" hidden="1">{"azul",#N/A,FALSE,"geral";"verde",#N/A,FALSE,"geral";"vermelho",#N/A,FALSE,"geral"}</definedName>
    <definedName name="gggg" localSheetId="3" hidden="1">{"azul",#N/A,FALSE,"geral";"verde",#N/A,FALSE,"geral";"vermelho",#N/A,FALSE,"geral"}</definedName>
    <definedName name="gggg" localSheetId="119" hidden="1">{"azul",#N/A,FALSE,"geral";"verde",#N/A,FALSE,"geral";"vermelho",#N/A,FALSE,"geral"}</definedName>
    <definedName name="gggg" localSheetId="120" hidden="1">{"azul",#N/A,FALSE,"geral";"verde",#N/A,FALSE,"geral";"vermelho",#N/A,FALSE,"geral"}</definedName>
    <definedName name="gggg" localSheetId="4" hidden="1">{"azul",#N/A,FALSE,"geral";"verde",#N/A,FALSE,"geral";"vermelho",#N/A,FALSE,"geral"}</definedName>
    <definedName name="gggg" hidden="1">{"azul",#N/A,FALSE,"geral";"verde",#N/A,FALSE,"geral";"vermelho",#N/A,FALSE,"geral"}</definedName>
    <definedName name="Icms" localSheetId="114">'[8]Anexo 1'!$L$33:$L$35</definedName>
    <definedName name="Icms" localSheetId="119">'[8]Anexo 1'!$L$33:$L$35</definedName>
    <definedName name="Icms" localSheetId="120">'[8]Anexo 1'!$L$33:$L$35</definedName>
    <definedName name="Icms">'[9]Anexo 1'!$L$33:$L$35</definedName>
    <definedName name="jhlkjo" localSheetId="5" hidden="1">{"azul",#N/A,FALSE,"geral";"verde",#N/A,FALSE,"geral";"vermelho",#N/A,FALSE,"geral"}</definedName>
    <definedName name="jhlkjo" localSheetId="7" hidden="1">{"azul",#N/A,FALSE,"geral";"verde",#N/A,FALSE,"geral";"vermelho",#N/A,FALSE,"geral"}</definedName>
    <definedName name="jhlkjo" localSheetId="114" hidden="1">{"azul",#N/A,FALSE,"geral";"verde",#N/A,FALSE,"geral";"vermelho",#N/A,FALSE,"geral"}</definedName>
    <definedName name="jhlkjo" localSheetId="8" hidden="1">{"azul",#N/A,FALSE,"geral";"verde",#N/A,FALSE,"geral";"vermelho",#N/A,FALSE,"geral"}</definedName>
    <definedName name="jhlkjo" localSheetId="9" hidden="1">{"azul",#N/A,FALSE,"geral";"verde",#N/A,FALSE,"geral";"vermelho",#N/A,FALSE,"geral"}</definedName>
    <definedName name="jhlkjo" localSheetId="17" hidden="1">{"azul",#N/A,FALSE,"geral";"verde",#N/A,FALSE,"geral";"vermelho",#N/A,FALSE,"geral"}</definedName>
    <definedName name="jhlkjo" localSheetId="18" hidden="1">{"azul",#N/A,FALSE,"geral";"verde",#N/A,FALSE,"geral";"vermelho",#N/A,FALSE,"geral"}</definedName>
    <definedName name="jhlkjo" localSheetId="19" hidden="1">{"azul",#N/A,FALSE,"geral";"verde",#N/A,FALSE,"geral";"vermelho",#N/A,FALSE,"geral"}</definedName>
    <definedName name="jhlkjo" localSheetId="125" hidden="1">{"azul",#N/A,FALSE,"geral";"verde",#N/A,FALSE,"geral";"vermelho",#N/A,FALSE,"geral"}</definedName>
    <definedName name="jhlkjo" localSheetId="20" hidden="1">{"azul",#N/A,FALSE,"geral";"verde",#N/A,FALSE,"geral";"vermelho",#N/A,FALSE,"geral"}</definedName>
    <definedName name="jhlkjo" localSheetId="10" hidden="1">{"azul",#N/A,FALSE,"geral";"verde",#N/A,FALSE,"geral";"vermelho",#N/A,FALSE,"geral"}</definedName>
    <definedName name="jhlkjo" localSheetId="12" hidden="1">{"azul",#N/A,FALSE,"geral";"verde",#N/A,FALSE,"geral";"vermelho",#N/A,FALSE,"geral"}</definedName>
    <definedName name="jhlkjo" localSheetId="23" hidden="1">{"azul",#N/A,FALSE,"geral";"verde",#N/A,FALSE,"geral";"vermelho",#N/A,FALSE,"geral"}</definedName>
    <definedName name="jhlkjo" localSheetId="121" hidden="1">{"azul",#N/A,FALSE,"geral";"verde",#N/A,FALSE,"geral";"vermelho",#N/A,FALSE,"geral"}</definedName>
    <definedName name="jhlkjo" localSheetId="134" hidden="1">{"azul",#N/A,FALSE,"geral";"verde",#N/A,FALSE,"geral";"vermelho",#N/A,FALSE,"geral"}</definedName>
    <definedName name="jhlkjo" localSheetId="13" hidden="1">{"azul",#N/A,FALSE,"geral";"verde",#N/A,FALSE,"geral";"vermelho",#N/A,FALSE,"geral"}</definedName>
    <definedName name="jhlkjo" localSheetId="24" hidden="1">{"azul",#N/A,FALSE,"geral";"verde",#N/A,FALSE,"geral";"vermelho",#N/A,FALSE,"geral"}</definedName>
    <definedName name="jhlkjo" localSheetId="3" hidden="1">{"azul",#N/A,FALSE,"geral";"verde",#N/A,FALSE,"geral";"vermelho",#N/A,FALSE,"geral"}</definedName>
    <definedName name="jhlkjo" localSheetId="119" hidden="1">{"azul",#N/A,FALSE,"geral";"verde",#N/A,FALSE,"geral";"vermelho",#N/A,FALSE,"geral"}</definedName>
    <definedName name="jhlkjo" localSheetId="120" hidden="1">{"azul",#N/A,FALSE,"geral";"verde",#N/A,FALSE,"geral";"vermelho",#N/A,FALSE,"geral"}</definedName>
    <definedName name="jhlkjo" localSheetId="4" hidden="1">{"azul",#N/A,FALSE,"geral";"verde",#N/A,FALSE,"geral";"vermelho",#N/A,FALSE,"geral"}</definedName>
    <definedName name="jhlkjo" hidden="1">{"azul",#N/A,FALSE,"geral";"verde",#N/A,FALSE,"geral";"vermelho",#N/A,FALSE,"geral"}</definedName>
    <definedName name="limcount" hidden="1">1</definedName>
    <definedName name="ListaDeRegiões">'Validação de Dados &amp; Macro'!$H$13:$H$17</definedName>
    <definedName name="LOCAL_MYSQL_DATE_FORMAT" localSheetId="112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localSheetId="5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localSheetId="7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localSheetId="114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localSheetId="8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localSheetId="9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localSheetId="17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localSheetId="18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localSheetId="19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localSheetId="125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localSheetId="20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localSheetId="10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localSheetId="12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localSheetId="23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localSheetId="122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localSheetId="134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localSheetId="13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localSheetId="24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localSheetId="3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localSheetId="119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localSheetId="120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localSheetId="4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Modelos">[5]Base_Dados!$B$5:$B$44</definedName>
    <definedName name="países" localSheetId="123">'3D Map Chart'!$A$1:$D$188</definedName>
    <definedName name="qaa" localSheetId="112" hidden="1">número</definedName>
    <definedName name="qaa" localSheetId="5" hidden="1">número</definedName>
    <definedName name="qaa" localSheetId="7" hidden="1">número</definedName>
    <definedName name="qaa" localSheetId="114" hidden="1">número</definedName>
    <definedName name="qaa" localSheetId="8" hidden="1">número</definedName>
    <definedName name="qaa" localSheetId="9" hidden="1">número</definedName>
    <definedName name="qaa" localSheetId="17" hidden="1">número</definedName>
    <definedName name="qaa" localSheetId="18" hidden="1">número</definedName>
    <definedName name="qaa" localSheetId="19" hidden="1">número</definedName>
    <definedName name="qaa" localSheetId="125" hidden="1">número</definedName>
    <definedName name="qaa" localSheetId="20" hidden="1">número</definedName>
    <definedName name="qaa" localSheetId="10" hidden="1">número</definedName>
    <definedName name="qaa" localSheetId="12" hidden="1">número</definedName>
    <definedName name="qaa" localSheetId="23" hidden="1">número</definedName>
    <definedName name="qaa" localSheetId="122" hidden="1">número</definedName>
    <definedName name="qaa" localSheetId="121" hidden="1">número</definedName>
    <definedName name="qaa" localSheetId="134" hidden="1">número</definedName>
    <definedName name="qaa" localSheetId="13" hidden="1">número</definedName>
    <definedName name="qaa" localSheetId="24" hidden="1">número</definedName>
    <definedName name="qaa" localSheetId="3" hidden="1">número</definedName>
    <definedName name="qaa" localSheetId="119" hidden="1">número</definedName>
    <definedName name="qaa" localSheetId="120" hidden="1">número</definedName>
    <definedName name="qaa" localSheetId="4" hidden="1">número</definedName>
    <definedName name="qaa" hidden="1">número</definedName>
    <definedName name="Qtde">'[6]Nomes Definidos'!$G$2:$G$5</definedName>
    <definedName name="Resumo" localSheetId="5" hidden="1">{"azul",#N/A,FALSE,"geral";"verde",#N/A,FALSE,"geral";"vermelho",#N/A,FALSE,"geral"}</definedName>
    <definedName name="Resumo" localSheetId="48" hidden="1">{"azul",#N/A,FALSE,"geral";"verde",#N/A,FALSE,"geral";"vermelho",#N/A,FALSE,"geral"}</definedName>
    <definedName name="Resumo" localSheetId="7" hidden="1">{"azul",#N/A,FALSE,"geral";"verde",#N/A,FALSE,"geral";"vermelho",#N/A,FALSE,"geral"}</definedName>
    <definedName name="Resumo" localSheetId="114" hidden="1">{"azul",#N/A,FALSE,"geral";"verde",#N/A,FALSE,"geral";"vermelho",#N/A,FALSE,"geral"}</definedName>
    <definedName name="Resumo" localSheetId="8" hidden="1">{"azul",#N/A,FALSE,"geral";"verde",#N/A,FALSE,"geral";"vermelho",#N/A,FALSE,"geral"}</definedName>
    <definedName name="Resumo" localSheetId="9" hidden="1">{"azul",#N/A,FALSE,"geral";"verde",#N/A,FALSE,"geral";"vermelho",#N/A,FALSE,"geral"}</definedName>
    <definedName name="Resumo" localSheetId="17" hidden="1">{"azul",#N/A,FALSE,"geral";"verde",#N/A,FALSE,"geral";"vermelho",#N/A,FALSE,"geral"}</definedName>
    <definedName name="Resumo" localSheetId="18" hidden="1">{"azul",#N/A,FALSE,"geral";"verde",#N/A,FALSE,"geral";"vermelho",#N/A,FALSE,"geral"}</definedName>
    <definedName name="Resumo" localSheetId="19" hidden="1">{"azul",#N/A,FALSE,"geral";"verde",#N/A,FALSE,"geral";"vermelho",#N/A,FALSE,"geral"}</definedName>
    <definedName name="Resumo" localSheetId="125" hidden="1">{"azul",#N/A,FALSE,"geral";"verde",#N/A,FALSE,"geral";"vermelho",#N/A,FALSE,"geral"}</definedName>
    <definedName name="Resumo" localSheetId="20" hidden="1">{"azul",#N/A,FALSE,"geral";"verde",#N/A,FALSE,"geral";"vermelho",#N/A,FALSE,"geral"}</definedName>
    <definedName name="Resumo" localSheetId="10" hidden="1">{"azul",#N/A,FALSE,"geral";"verde",#N/A,FALSE,"geral";"vermelho",#N/A,FALSE,"geral"}</definedName>
    <definedName name="Resumo" localSheetId="12" hidden="1">{"azul",#N/A,FALSE,"geral";"verde",#N/A,FALSE,"geral";"vermelho",#N/A,FALSE,"geral"}</definedName>
    <definedName name="Resumo" localSheetId="23" hidden="1">{"azul",#N/A,FALSE,"geral";"verde",#N/A,FALSE,"geral";"vermelho",#N/A,FALSE,"geral"}</definedName>
    <definedName name="Resumo" localSheetId="134" hidden="1">{"azul",#N/A,FALSE,"geral";"verde",#N/A,FALSE,"geral";"vermelho",#N/A,FALSE,"geral"}</definedName>
    <definedName name="Resumo" localSheetId="13" hidden="1">{"azul",#N/A,FALSE,"geral";"verde",#N/A,FALSE,"geral";"vermelho",#N/A,FALSE,"geral"}</definedName>
    <definedName name="Resumo" localSheetId="24" hidden="1">{"azul",#N/A,FALSE,"geral";"verde",#N/A,FALSE,"geral";"vermelho",#N/A,FALSE,"geral"}</definedName>
    <definedName name="Resumo" localSheetId="3" hidden="1">{"azul",#N/A,FALSE,"geral";"verde",#N/A,FALSE,"geral";"vermelho",#N/A,FALSE,"geral"}</definedName>
    <definedName name="Resumo" localSheetId="119" hidden="1">{"azul",#N/A,FALSE,"geral";"verde",#N/A,FALSE,"geral";"vermelho",#N/A,FALSE,"geral"}</definedName>
    <definedName name="Resumo" localSheetId="120" hidden="1">{"azul",#N/A,FALSE,"geral";"verde",#N/A,FALSE,"geral";"vermelho",#N/A,FALSE,"geral"}</definedName>
    <definedName name="Resumo" localSheetId="4" hidden="1">{"azul",#N/A,FALSE,"geral";"verde",#N/A,FALSE,"geral";"vermelho",#N/A,FALSE,"geral"}</definedName>
    <definedName name="Resumo" hidden="1">{"azul",#N/A,FALSE,"geral";"verde",#N/A,FALSE,"geral";"vermelho",#N/A,FALSE,"geral"}</definedName>
    <definedName name="resumoa" localSheetId="5" hidden="1">{"azul",#N/A,FALSE,"geral";"verde",#N/A,FALSE,"geral";"vermelho",#N/A,FALSE,"geral"}</definedName>
    <definedName name="resumoa" localSheetId="48" hidden="1">{"azul",#N/A,FALSE,"geral";"verde",#N/A,FALSE,"geral";"vermelho",#N/A,FALSE,"geral"}</definedName>
    <definedName name="resumoa" localSheetId="7" hidden="1">{"azul",#N/A,FALSE,"geral";"verde",#N/A,FALSE,"geral";"vermelho",#N/A,FALSE,"geral"}</definedName>
    <definedName name="resumoa" localSheetId="114" hidden="1">{"azul",#N/A,FALSE,"geral";"verde",#N/A,FALSE,"geral";"vermelho",#N/A,FALSE,"geral"}</definedName>
    <definedName name="resumoa" localSheetId="8" hidden="1">{"azul",#N/A,FALSE,"geral";"verde",#N/A,FALSE,"geral";"vermelho",#N/A,FALSE,"geral"}</definedName>
    <definedName name="resumoa" localSheetId="9" hidden="1">{"azul",#N/A,FALSE,"geral";"verde",#N/A,FALSE,"geral";"vermelho",#N/A,FALSE,"geral"}</definedName>
    <definedName name="resumoa" localSheetId="17" hidden="1">{"azul",#N/A,FALSE,"geral";"verde",#N/A,FALSE,"geral";"vermelho",#N/A,FALSE,"geral"}</definedName>
    <definedName name="resumoa" localSheetId="18" hidden="1">{"azul",#N/A,FALSE,"geral";"verde",#N/A,FALSE,"geral";"vermelho",#N/A,FALSE,"geral"}</definedName>
    <definedName name="resumoa" localSheetId="19" hidden="1">{"azul",#N/A,FALSE,"geral";"verde",#N/A,FALSE,"geral";"vermelho",#N/A,FALSE,"geral"}</definedName>
    <definedName name="resumoa" localSheetId="125" hidden="1">{"azul",#N/A,FALSE,"geral";"verde",#N/A,FALSE,"geral";"vermelho",#N/A,FALSE,"geral"}</definedName>
    <definedName name="resumoa" localSheetId="20" hidden="1">{"azul",#N/A,FALSE,"geral";"verde",#N/A,FALSE,"geral";"vermelho",#N/A,FALSE,"geral"}</definedName>
    <definedName name="resumoa" localSheetId="10" hidden="1">{"azul",#N/A,FALSE,"geral";"verde",#N/A,FALSE,"geral";"vermelho",#N/A,FALSE,"geral"}</definedName>
    <definedName name="resumoa" localSheetId="12" hidden="1">{"azul",#N/A,FALSE,"geral";"verde",#N/A,FALSE,"geral";"vermelho",#N/A,FALSE,"geral"}</definedName>
    <definedName name="resumoa" localSheetId="23" hidden="1">{"azul",#N/A,FALSE,"geral";"verde",#N/A,FALSE,"geral";"vermelho",#N/A,FALSE,"geral"}</definedName>
    <definedName name="resumoa" localSheetId="121" hidden="1">{"azul",#N/A,FALSE,"geral";"verde",#N/A,FALSE,"geral";"vermelho",#N/A,FALSE,"geral"}</definedName>
    <definedName name="resumoa" localSheetId="134" hidden="1">{"azul",#N/A,FALSE,"geral";"verde",#N/A,FALSE,"geral";"vermelho",#N/A,FALSE,"geral"}</definedName>
    <definedName name="resumoa" localSheetId="13" hidden="1">{"azul",#N/A,FALSE,"geral";"verde",#N/A,FALSE,"geral";"vermelho",#N/A,FALSE,"geral"}</definedName>
    <definedName name="resumoa" localSheetId="24" hidden="1">{"azul",#N/A,FALSE,"geral";"verde",#N/A,FALSE,"geral";"vermelho",#N/A,FALSE,"geral"}</definedName>
    <definedName name="resumoa" localSheetId="3" hidden="1">{"azul",#N/A,FALSE,"geral";"verde",#N/A,FALSE,"geral";"vermelho",#N/A,FALSE,"geral"}</definedName>
    <definedName name="resumoa" localSheetId="119" hidden="1">{"azul",#N/A,FALSE,"geral";"verde",#N/A,FALSE,"geral";"vermelho",#N/A,FALSE,"geral"}</definedName>
    <definedName name="resumoa" localSheetId="120" hidden="1">{"azul",#N/A,FALSE,"geral";"verde",#N/A,FALSE,"geral";"vermelho",#N/A,FALSE,"geral"}</definedName>
    <definedName name="resumoa" localSheetId="4" hidden="1">{"azul",#N/A,FALSE,"geral";"verde",#N/A,FALSE,"geral";"vermelho",#N/A,FALSE,"geral"}</definedName>
    <definedName name="resumoa" hidden="1">{"azul",#N/A,FALSE,"geral";"verde",#N/A,FALSE,"geral";"vermelho",#N/A,FALSE,"geral"}</definedName>
    <definedName name="sadfsa" localSheetId="112" hidden="1">#REF!</definedName>
    <definedName name="sadfsa" localSheetId="48" hidden="1">#REF!</definedName>
    <definedName name="sadfsa" localSheetId="114" hidden="1">#REF!</definedName>
    <definedName name="sadfsa" localSheetId="125" hidden="1">#REF!</definedName>
    <definedName name="sadfsa" localSheetId="122" hidden="1">#REF!</definedName>
    <definedName name="sadfsa" localSheetId="134" hidden="1">#REF!</definedName>
    <definedName name="sadfsa" localSheetId="119" hidden="1">#REF!</definedName>
    <definedName name="sadfsa" localSheetId="120" hidden="1">#REF!</definedName>
    <definedName name="sadfsa" hidden="1">#REF!</definedName>
    <definedName name="safdsf" localSheetId="112" hidden="1">#REF!</definedName>
    <definedName name="safdsf" localSheetId="48" hidden="1">#REF!</definedName>
    <definedName name="safdsf" localSheetId="114" hidden="1">#REF!</definedName>
    <definedName name="safdsf" localSheetId="125" hidden="1">#REF!</definedName>
    <definedName name="safdsf" localSheetId="122" hidden="1">#REF!</definedName>
    <definedName name="safdsf" localSheetId="121" hidden="1">#REF!</definedName>
    <definedName name="safdsf" localSheetId="134" hidden="1">#REF!</definedName>
    <definedName name="safdsf" localSheetId="119" hidden="1">#REF!</definedName>
    <definedName name="safdsf" localSheetId="120" hidden="1">#REF!</definedName>
    <definedName name="safdsf" hidden="1">#REF!</definedName>
    <definedName name="sdafasfsadf" localSheetId="5" hidden="1">{"azul",#N/A,FALSE,"geral";"verde",#N/A,FALSE,"geral";"vermelho",#N/A,FALSE,"geral"}</definedName>
    <definedName name="sdafasfsadf" localSheetId="48" hidden="1">{"azul",#N/A,FALSE,"geral";"verde",#N/A,FALSE,"geral";"vermelho",#N/A,FALSE,"geral"}</definedName>
    <definedName name="sdafasfsadf" localSheetId="7" hidden="1">{"azul",#N/A,FALSE,"geral";"verde",#N/A,FALSE,"geral";"vermelho",#N/A,FALSE,"geral"}</definedName>
    <definedName name="sdafasfsadf" localSheetId="114" hidden="1">{"azul",#N/A,FALSE,"geral";"verde",#N/A,FALSE,"geral";"vermelho",#N/A,FALSE,"geral"}</definedName>
    <definedName name="sdafasfsadf" localSheetId="8" hidden="1">{"azul",#N/A,FALSE,"geral";"verde",#N/A,FALSE,"geral";"vermelho",#N/A,FALSE,"geral"}</definedName>
    <definedName name="sdafasfsadf" localSheetId="9" hidden="1">{"azul",#N/A,FALSE,"geral";"verde",#N/A,FALSE,"geral";"vermelho",#N/A,FALSE,"geral"}</definedName>
    <definedName name="sdafasfsadf" localSheetId="17" hidden="1">{"azul",#N/A,FALSE,"geral";"verde",#N/A,FALSE,"geral";"vermelho",#N/A,FALSE,"geral"}</definedName>
    <definedName name="sdafasfsadf" localSheetId="18" hidden="1">{"azul",#N/A,FALSE,"geral";"verde",#N/A,FALSE,"geral";"vermelho",#N/A,FALSE,"geral"}</definedName>
    <definedName name="sdafasfsadf" localSheetId="19" hidden="1">{"azul",#N/A,FALSE,"geral";"verde",#N/A,FALSE,"geral";"vermelho",#N/A,FALSE,"geral"}</definedName>
    <definedName name="sdafasfsadf" localSheetId="125" hidden="1">{"azul",#N/A,FALSE,"geral";"verde",#N/A,FALSE,"geral";"vermelho",#N/A,FALSE,"geral"}</definedName>
    <definedName name="sdafasfsadf" localSheetId="20" hidden="1">{"azul",#N/A,FALSE,"geral";"verde",#N/A,FALSE,"geral";"vermelho",#N/A,FALSE,"geral"}</definedName>
    <definedName name="sdafasfsadf" localSheetId="10" hidden="1">{"azul",#N/A,FALSE,"geral";"verde",#N/A,FALSE,"geral";"vermelho",#N/A,FALSE,"geral"}</definedName>
    <definedName name="sdafasfsadf" localSheetId="12" hidden="1">{"azul",#N/A,FALSE,"geral";"verde",#N/A,FALSE,"geral";"vermelho",#N/A,FALSE,"geral"}</definedName>
    <definedName name="sdafasfsadf" localSheetId="23" hidden="1">{"azul",#N/A,FALSE,"geral";"verde",#N/A,FALSE,"geral";"vermelho",#N/A,FALSE,"geral"}</definedName>
    <definedName name="sdafasfsadf" localSheetId="121" hidden="1">{"azul",#N/A,FALSE,"geral";"verde",#N/A,FALSE,"geral";"vermelho",#N/A,FALSE,"geral"}</definedName>
    <definedName name="sdafasfsadf" localSheetId="134" hidden="1">{"azul",#N/A,FALSE,"geral";"verde",#N/A,FALSE,"geral";"vermelho",#N/A,FALSE,"geral"}</definedName>
    <definedName name="sdafasfsadf" localSheetId="13" hidden="1">{"azul",#N/A,FALSE,"geral";"verde",#N/A,FALSE,"geral";"vermelho",#N/A,FALSE,"geral"}</definedName>
    <definedName name="sdafasfsadf" localSheetId="24" hidden="1">{"azul",#N/A,FALSE,"geral";"verde",#N/A,FALSE,"geral";"vermelho",#N/A,FALSE,"geral"}</definedName>
    <definedName name="sdafasfsadf" localSheetId="3" hidden="1">{"azul",#N/A,FALSE,"geral";"verde",#N/A,FALSE,"geral";"vermelho",#N/A,FALSE,"geral"}</definedName>
    <definedName name="sdafasfsadf" localSheetId="119" hidden="1">{"azul",#N/A,FALSE,"geral";"verde",#N/A,FALSE,"geral";"vermelho",#N/A,FALSE,"geral"}</definedName>
    <definedName name="sdafasfsadf" localSheetId="120" hidden="1">{"azul",#N/A,FALSE,"geral";"verde",#N/A,FALSE,"geral";"vermelho",#N/A,FALSE,"geral"}</definedName>
    <definedName name="sdafasfsadf" localSheetId="4" hidden="1">{"azul",#N/A,FALSE,"geral";"verde",#N/A,FALSE,"geral";"vermelho",#N/A,FALSE,"geral"}</definedName>
    <definedName name="sdafasfsadf" hidden="1">{"azul",#N/A,FALSE,"geral";"verde",#N/A,FALSE,"geral";"vermelho",#N/A,FALSE,"geral"}</definedName>
    <definedName name="sdddd" localSheetId="5" hidden="1">{"azul",#N/A,FALSE,"geral";"verde",#N/A,FALSE,"geral";"vermelho",#N/A,FALSE,"geral"}</definedName>
    <definedName name="sdddd" localSheetId="48" hidden="1">{"azul",#N/A,FALSE,"geral";"verde",#N/A,FALSE,"geral";"vermelho",#N/A,FALSE,"geral"}</definedName>
    <definedName name="sdddd" localSheetId="7" hidden="1">{"azul",#N/A,FALSE,"geral";"verde",#N/A,FALSE,"geral";"vermelho",#N/A,FALSE,"geral"}</definedName>
    <definedName name="sdddd" localSheetId="114" hidden="1">{"azul",#N/A,FALSE,"geral";"verde",#N/A,FALSE,"geral";"vermelho",#N/A,FALSE,"geral"}</definedName>
    <definedName name="sdddd" localSheetId="8" hidden="1">{"azul",#N/A,FALSE,"geral";"verde",#N/A,FALSE,"geral";"vermelho",#N/A,FALSE,"geral"}</definedName>
    <definedName name="sdddd" localSheetId="9" hidden="1">{"azul",#N/A,FALSE,"geral";"verde",#N/A,FALSE,"geral";"vermelho",#N/A,FALSE,"geral"}</definedName>
    <definedName name="sdddd" localSheetId="17" hidden="1">{"azul",#N/A,FALSE,"geral";"verde",#N/A,FALSE,"geral";"vermelho",#N/A,FALSE,"geral"}</definedName>
    <definedName name="sdddd" localSheetId="18" hidden="1">{"azul",#N/A,FALSE,"geral";"verde",#N/A,FALSE,"geral";"vermelho",#N/A,FALSE,"geral"}</definedName>
    <definedName name="sdddd" localSheetId="19" hidden="1">{"azul",#N/A,FALSE,"geral";"verde",#N/A,FALSE,"geral";"vermelho",#N/A,FALSE,"geral"}</definedName>
    <definedName name="sdddd" localSheetId="125" hidden="1">{"azul",#N/A,FALSE,"geral";"verde",#N/A,FALSE,"geral";"vermelho",#N/A,FALSE,"geral"}</definedName>
    <definedName name="sdddd" localSheetId="20" hidden="1">{"azul",#N/A,FALSE,"geral";"verde",#N/A,FALSE,"geral";"vermelho",#N/A,FALSE,"geral"}</definedName>
    <definedName name="sdddd" localSheetId="10" hidden="1">{"azul",#N/A,FALSE,"geral";"verde",#N/A,FALSE,"geral";"vermelho",#N/A,FALSE,"geral"}</definedName>
    <definedName name="sdddd" localSheetId="12" hidden="1">{"azul",#N/A,FALSE,"geral";"verde",#N/A,FALSE,"geral";"vermelho",#N/A,FALSE,"geral"}</definedName>
    <definedName name="sdddd" localSheetId="23" hidden="1">{"azul",#N/A,FALSE,"geral";"verde",#N/A,FALSE,"geral";"vermelho",#N/A,FALSE,"geral"}</definedName>
    <definedName name="sdddd" localSheetId="121" hidden="1">{"azul",#N/A,FALSE,"geral";"verde",#N/A,FALSE,"geral";"vermelho",#N/A,FALSE,"geral"}</definedName>
    <definedName name="sdddd" localSheetId="134" hidden="1">{"azul",#N/A,FALSE,"geral";"verde",#N/A,FALSE,"geral";"vermelho",#N/A,FALSE,"geral"}</definedName>
    <definedName name="sdddd" localSheetId="13" hidden="1">{"azul",#N/A,FALSE,"geral";"verde",#N/A,FALSE,"geral";"vermelho",#N/A,FALSE,"geral"}</definedName>
    <definedName name="sdddd" localSheetId="24" hidden="1">{"azul",#N/A,FALSE,"geral";"verde",#N/A,FALSE,"geral";"vermelho",#N/A,FALSE,"geral"}</definedName>
    <definedName name="sdddd" localSheetId="3" hidden="1">{"azul",#N/A,FALSE,"geral";"verde",#N/A,FALSE,"geral";"vermelho",#N/A,FALSE,"geral"}</definedName>
    <definedName name="sdddd" localSheetId="119" hidden="1">{"azul",#N/A,FALSE,"geral";"verde",#N/A,FALSE,"geral";"vermelho",#N/A,FALSE,"geral"}</definedName>
    <definedName name="sdddd" localSheetId="120" hidden="1">{"azul",#N/A,FALSE,"geral";"verde",#N/A,FALSE,"geral";"vermelho",#N/A,FALSE,"geral"}</definedName>
    <definedName name="sdddd" localSheetId="4" hidden="1">{"azul",#N/A,FALSE,"geral";"verde",#N/A,FALSE,"geral";"vermelho",#N/A,FALSE,"geral"}</definedName>
    <definedName name="sdddd" hidden="1">{"azul",#N/A,FALSE,"geral";"verde",#N/A,FALSE,"geral";"vermelho",#N/A,FALSE,"geral"}</definedName>
    <definedName name="sencount" hidden="1">1</definedName>
    <definedName name="solver_lhs0" localSheetId="112" hidden="1">#REF!</definedName>
    <definedName name="solver_lhs0" localSheetId="48" hidden="1">#REF!</definedName>
    <definedName name="solver_lhs0" localSheetId="114" hidden="1">#REF!</definedName>
    <definedName name="solver_lhs0" localSheetId="125" hidden="1">#REF!</definedName>
    <definedName name="solver_lhs0" localSheetId="122" hidden="1">#REF!</definedName>
    <definedName name="solver_lhs0" localSheetId="121" hidden="1">#REF!</definedName>
    <definedName name="solver_lhs0" localSheetId="134" hidden="1">#REF!</definedName>
    <definedName name="solver_lhs0" localSheetId="119" hidden="1">#REF!</definedName>
    <definedName name="solver_lhs0" localSheetId="120" hidden="1">#REF!</definedName>
    <definedName name="solver_lhs0" hidden="1">#REF!</definedName>
    <definedName name="solver_lhs10" localSheetId="112" hidden="1">#REF!</definedName>
    <definedName name="solver_lhs10" localSheetId="48" hidden="1">#REF!</definedName>
    <definedName name="solver_lhs10" localSheetId="114" hidden="1">#REF!</definedName>
    <definedName name="solver_lhs10" localSheetId="125" hidden="1">#REF!</definedName>
    <definedName name="solver_lhs10" localSheetId="122" hidden="1">#REF!</definedName>
    <definedName name="solver_lhs10" localSheetId="121" hidden="1">#REF!</definedName>
    <definedName name="solver_lhs10" localSheetId="134" hidden="1">#REF!</definedName>
    <definedName name="solver_lhs10" localSheetId="119" hidden="1">#REF!</definedName>
    <definedName name="solver_lhs10" localSheetId="120" hidden="1">#REF!</definedName>
    <definedName name="solver_lhs10" hidden="1">#REF!</definedName>
    <definedName name="solver_lhs11" localSheetId="112" hidden="1">#REF!</definedName>
    <definedName name="solver_lhs11" localSheetId="48" hidden="1">#REF!</definedName>
    <definedName name="solver_lhs11" localSheetId="114" hidden="1">#REF!</definedName>
    <definedName name="solver_lhs11" localSheetId="125" hidden="1">#REF!</definedName>
    <definedName name="solver_lhs11" localSheetId="122" hidden="1">#REF!</definedName>
    <definedName name="solver_lhs11" localSheetId="121" hidden="1">#REF!</definedName>
    <definedName name="solver_lhs11" localSheetId="134" hidden="1">#REF!</definedName>
    <definedName name="solver_lhs11" localSheetId="119" hidden="1">#REF!</definedName>
    <definedName name="solver_lhs11" localSheetId="120" hidden="1">#REF!</definedName>
    <definedName name="solver_lhs11" hidden="1">#REF!</definedName>
    <definedName name="solver_lhs12" localSheetId="112" hidden="1">#REF!</definedName>
    <definedName name="solver_lhs12" localSheetId="48" hidden="1">#REF!</definedName>
    <definedName name="solver_lhs12" localSheetId="114" hidden="1">#REF!</definedName>
    <definedName name="solver_lhs12" localSheetId="125" hidden="1">#REF!</definedName>
    <definedName name="solver_lhs12" localSheetId="122" hidden="1">#REF!</definedName>
    <definedName name="solver_lhs12" localSheetId="121" hidden="1">#REF!</definedName>
    <definedName name="solver_lhs12" localSheetId="134" hidden="1">#REF!</definedName>
    <definedName name="solver_lhs12" localSheetId="119" hidden="1">#REF!</definedName>
    <definedName name="solver_lhs12" localSheetId="120" hidden="1">#REF!</definedName>
    <definedName name="solver_lhs12" hidden="1">#REF!</definedName>
    <definedName name="solver_lhs7" localSheetId="112" hidden="1">#REF!</definedName>
    <definedName name="solver_lhs7" localSheetId="48" hidden="1">#REF!</definedName>
    <definedName name="solver_lhs7" localSheetId="114" hidden="1">#REF!</definedName>
    <definedName name="solver_lhs7" localSheetId="125" hidden="1">#REF!</definedName>
    <definedName name="solver_lhs7" localSheetId="122" hidden="1">#REF!</definedName>
    <definedName name="solver_lhs7" localSheetId="121" hidden="1">#REF!</definedName>
    <definedName name="solver_lhs7" localSheetId="134" hidden="1">#REF!</definedName>
    <definedName name="solver_lhs7" localSheetId="119" hidden="1">#REF!</definedName>
    <definedName name="solver_lhs7" localSheetId="120" hidden="1">#REF!</definedName>
    <definedName name="solver_lhs7" hidden="1">#REF!</definedName>
    <definedName name="solver_lhs8" localSheetId="112" hidden="1">#REF!</definedName>
    <definedName name="solver_lhs8" localSheetId="48" hidden="1">#REF!</definedName>
    <definedName name="solver_lhs8" localSheetId="114" hidden="1">#REF!</definedName>
    <definedName name="solver_lhs8" localSheetId="125" hidden="1">#REF!</definedName>
    <definedName name="solver_lhs8" localSheetId="122" hidden="1">#REF!</definedName>
    <definedName name="solver_lhs8" localSheetId="121" hidden="1">#REF!</definedName>
    <definedName name="solver_lhs8" localSheetId="134" hidden="1">#REF!</definedName>
    <definedName name="solver_lhs8" localSheetId="119" hidden="1">#REF!</definedName>
    <definedName name="solver_lhs8" localSheetId="120" hidden="1">#REF!</definedName>
    <definedName name="solver_lhs8" hidden="1">#REF!</definedName>
    <definedName name="solver_lhs9" localSheetId="112" hidden="1">#REF!</definedName>
    <definedName name="solver_lhs9" localSheetId="48" hidden="1">#REF!</definedName>
    <definedName name="solver_lhs9" localSheetId="114" hidden="1">#REF!</definedName>
    <definedName name="solver_lhs9" localSheetId="125" hidden="1">#REF!</definedName>
    <definedName name="solver_lhs9" localSheetId="122" hidden="1">#REF!</definedName>
    <definedName name="solver_lhs9" localSheetId="121" hidden="1">#REF!</definedName>
    <definedName name="solver_lhs9" localSheetId="134" hidden="1">#REF!</definedName>
    <definedName name="solver_lhs9" localSheetId="119" hidden="1">#REF!</definedName>
    <definedName name="solver_lhs9" localSheetId="120" hidden="1">#REF!</definedName>
    <definedName name="solver_lhs9" hidden="1">#REF!</definedName>
    <definedName name="solver_rel0" hidden="1">2</definedName>
    <definedName name="solver_rel10" hidden="1">3</definedName>
    <definedName name="solver_rel11" hidden="1">4</definedName>
    <definedName name="solver_rel12" hidden="1">4</definedName>
    <definedName name="solver_rel7" hidden="1">3</definedName>
    <definedName name="solver_rel8" hidden="1">3</definedName>
    <definedName name="solver_rel9" hidden="1">3</definedName>
    <definedName name="solver_rhs10" localSheetId="112" hidden="1">#REF!</definedName>
    <definedName name="solver_rhs10" localSheetId="48" hidden="1">#REF!</definedName>
    <definedName name="solver_rhs10" localSheetId="114" hidden="1">#REF!</definedName>
    <definedName name="solver_rhs10" localSheetId="125" hidden="1">#REF!</definedName>
    <definedName name="solver_rhs10" localSheetId="122" hidden="1">#REF!</definedName>
    <definedName name="solver_rhs10" localSheetId="121" hidden="1">#REF!</definedName>
    <definedName name="solver_rhs10" localSheetId="134" hidden="1">#REF!</definedName>
    <definedName name="solver_rhs10" localSheetId="119" hidden="1">#REF!</definedName>
    <definedName name="solver_rhs10" localSheetId="120" hidden="1">#REF!</definedName>
    <definedName name="solver_rhs10" hidden="1">#REF!</definedName>
    <definedName name="solver_rhs11" localSheetId="112" hidden="1">número</definedName>
    <definedName name="solver_rhs11" localSheetId="5" hidden="1">número</definedName>
    <definedName name="solver_rhs11" localSheetId="48" hidden="1">número</definedName>
    <definedName name="solver_rhs11" localSheetId="7" hidden="1">número</definedName>
    <definedName name="solver_rhs11" localSheetId="114" hidden="1">número</definedName>
    <definedName name="solver_rhs11" localSheetId="8" hidden="1">número</definedName>
    <definedName name="solver_rhs11" localSheetId="9" hidden="1">número</definedName>
    <definedName name="solver_rhs11" localSheetId="17" hidden="1">número</definedName>
    <definedName name="solver_rhs11" localSheetId="18" hidden="1">número</definedName>
    <definedName name="solver_rhs11" localSheetId="19" hidden="1">número</definedName>
    <definedName name="solver_rhs11" localSheetId="125" hidden="1">número</definedName>
    <definedName name="solver_rhs11" localSheetId="20" hidden="1">número</definedName>
    <definedName name="solver_rhs11" localSheetId="10" hidden="1">número</definedName>
    <definedName name="solver_rhs11" localSheetId="12" hidden="1">número</definedName>
    <definedName name="solver_rhs11" localSheetId="23" hidden="1">número</definedName>
    <definedName name="solver_rhs11" localSheetId="122" hidden="1">número</definedName>
    <definedName name="solver_rhs11" localSheetId="121" hidden="1">número</definedName>
    <definedName name="solver_rhs11" localSheetId="134" hidden="1">número</definedName>
    <definedName name="solver_rhs11" localSheetId="13" hidden="1">número</definedName>
    <definedName name="solver_rhs11" localSheetId="24" hidden="1">número</definedName>
    <definedName name="solver_rhs11" localSheetId="3" hidden="1">número</definedName>
    <definedName name="solver_rhs11" localSheetId="119" hidden="1">número</definedName>
    <definedName name="solver_rhs11" localSheetId="120" hidden="1">número</definedName>
    <definedName name="solver_rhs11" localSheetId="4" hidden="1">número</definedName>
    <definedName name="solver_rhs11" hidden="1">número</definedName>
    <definedName name="solver_rhs12" localSheetId="112" hidden="1">número</definedName>
    <definedName name="solver_rhs12" localSheetId="5" hidden="1">número</definedName>
    <definedName name="solver_rhs12" localSheetId="48" hidden="1">número</definedName>
    <definedName name="solver_rhs12" localSheetId="7" hidden="1">número</definedName>
    <definedName name="solver_rhs12" localSheetId="114" hidden="1">número</definedName>
    <definedName name="solver_rhs12" localSheetId="8" hidden="1">número</definedName>
    <definedName name="solver_rhs12" localSheetId="9" hidden="1">número</definedName>
    <definedName name="solver_rhs12" localSheetId="17" hidden="1">número</definedName>
    <definedName name="solver_rhs12" localSheetId="18" hidden="1">número</definedName>
    <definedName name="solver_rhs12" localSheetId="19" hidden="1">número</definedName>
    <definedName name="solver_rhs12" localSheetId="125" hidden="1">número</definedName>
    <definedName name="solver_rhs12" localSheetId="20" hidden="1">número</definedName>
    <definedName name="solver_rhs12" localSheetId="10" hidden="1">número</definedName>
    <definedName name="solver_rhs12" localSheetId="12" hidden="1">número</definedName>
    <definedName name="solver_rhs12" localSheetId="23" hidden="1">número</definedName>
    <definedName name="solver_rhs12" localSheetId="122" hidden="1">número</definedName>
    <definedName name="solver_rhs12" localSheetId="121" hidden="1">número</definedName>
    <definedName name="solver_rhs12" localSheetId="134" hidden="1">número</definedName>
    <definedName name="solver_rhs12" localSheetId="13" hidden="1">número</definedName>
    <definedName name="solver_rhs12" localSheetId="24" hidden="1">número</definedName>
    <definedName name="solver_rhs12" localSheetId="3" hidden="1">número</definedName>
    <definedName name="solver_rhs12" localSheetId="119" hidden="1">número</definedName>
    <definedName name="solver_rhs12" localSheetId="120" hidden="1">número</definedName>
    <definedName name="solver_rhs12" localSheetId="4" hidden="1">número</definedName>
    <definedName name="solver_rhs12" hidden="1">número</definedName>
    <definedName name="solver_rhs7" localSheetId="112" hidden="1">#REF!</definedName>
    <definedName name="solver_rhs7" localSheetId="48" hidden="1">#REF!</definedName>
    <definedName name="solver_rhs7" localSheetId="114" hidden="1">#REF!</definedName>
    <definedName name="solver_rhs7" localSheetId="125" hidden="1">#REF!</definedName>
    <definedName name="solver_rhs7" localSheetId="122" hidden="1">#REF!</definedName>
    <definedName name="solver_rhs7" localSheetId="121" hidden="1">#REF!</definedName>
    <definedName name="solver_rhs7" localSheetId="134" hidden="1">#REF!</definedName>
    <definedName name="solver_rhs7" localSheetId="119" hidden="1">#REF!</definedName>
    <definedName name="solver_rhs7" localSheetId="120" hidden="1">#REF!</definedName>
    <definedName name="solver_rhs7" hidden="1">#REF!</definedName>
    <definedName name="solver_rhs8" localSheetId="112" hidden="1">#REF!</definedName>
    <definedName name="solver_rhs8" localSheetId="48" hidden="1">#REF!</definedName>
    <definedName name="solver_rhs8" localSheetId="114" hidden="1">#REF!</definedName>
    <definedName name="solver_rhs8" localSheetId="125" hidden="1">#REF!</definedName>
    <definedName name="solver_rhs8" localSheetId="122" hidden="1">#REF!</definedName>
    <definedName name="solver_rhs8" localSheetId="121" hidden="1">#REF!</definedName>
    <definedName name="solver_rhs8" localSheetId="134" hidden="1">#REF!</definedName>
    <definedName name="solver_rhs8" localSheetId="119" hidden="1">#REF!</definedName>
    <definedName name="solver_rhs8" localSheetId="120" hidden="1">#REF!</definedName>
    <definedName name="solver_rhs8" hidden="1">#REF!</definedName>
    <definedName name="solver_rhs9" localSheetId="112" hidden="1">#REF!</definedName>
    <definedName name="solver_rhs9" localSheetId="48" hidden="1">#REF!</definedName>
    <definedName name="solver_rhs9" localSheetId="114" hidden="1">#REF!</definedName>
    <definedName name="solver_rhs9" localSheetId="125" hidden="1">#REF!</definedName>
    <definedName name="solver_rhs9" localSheetId="122" hidden="1">#REF!</definedName>
    <definedName name="solver_rhs9" localSheetId="121" hidden="1">#REF!</definedName>
    <definedName name="solver_rhs9" localSheetId="134" hidden="1">#REF!</definedName>
    <definedName name="solver_rhs9" localSheetId="119" hidden="1">#REF!</definedName>
    <definedName name="solver_rhs9" localSheetId="120" hidden="1">#REF!</definedName>
    <definedName name="solver_rhs9" hidden="1">#REF!</definedName>
    <definedName name="solver_tmp" hidden="1">0</definedName>
    <definedName name="Soma">'[6]Nomes Definidos'!$I$6</definedName>
    <definedName name="SubTotal">'[6]Nomes Definidos'!$B$9</definedName>
    <definedName name="Tbl_Somases">SomaGeral[TOTAL GERAL]</definedName>
    <definedName name="TblSOMASES">SomaGeral[TOTAL GERAL]</definedName>
    <definedName name="tcomissão" localSheetId="114">[3]Comissão!$E$11:$G$16</definedName>
    <definedName name="tcomissão" localSheetId="119">[3]Comissão!$E$11:$G$16</definedName>
    <definedName name="tcomissão" localSheetId="120">[3]Comissão!$E$11:$G$16</definedName>
    <definedName name="tcomissão">[4]Comissão!$E$11:$G$16</definedName>
    <definedName name="teste" localSheetId="5" hidden="1">{"normal","argentina",FALSE,"cenários e solver";#N/A,#N/A,FALSE,"banco de dados"}</definedName>
    <definedName name="teste" localSheetId="48" hidden="1">{"normal","argentina",FALSE,"cenários e solver";#N/A,#N/A,FALSE,"banco de dados"}</definedName>
    <definedName name="teste" localSheetId="7" hidden="1">{"normal","argentina",FALSE,"cenários e solver";#N/A,#N/A,FALSE,"banco de dados"}</definedName>
    <definedName name="teste" localSheetId="114" hidden="1">{"normal","argentina",FALSE,"cenários e solver";#N/A,#N/A,FALSE,"banco de dados"}</definedName>
    <definedName name="teste" localSheetId="8" hidden="1">{"normal","argentina",FALSE,"cenários e solver";#N/A,#N/A,FALSE,"banco de dados"}</definedName>
    <definedName name="teste" localSheetId="9" hidden="1">{"normal","argentina",FALSE,"cenários e solver";#N/A,#N/A,FALSE,"banco de dados"}</definedName>
    <definedName name="teste" localSheetId="17" hidden="1">{"normal","argentina",FALSE,"cenários e solver";#N/A,#N/A,FALSE,"banco de dados"}</definedName>
    <definedName name="teste" localSheetId="18" hidden="1">{"normal","argentina",FALSE,"cenários e solver";#N/A,#N/A,FALSE,"banco de dados"}</definedName>
    <definedName name="teste" localSheetId="19" hidden="1">{"normal","argentina",FALSE,"cenários e solver";#N/A,#N/A,FALSE,"banco de dados"}</definedName>
    <definedName name="teste" localSheetId="125" hidden="1">{"normal","argentina",FALSE,"cenários e solver";#N/A,#N/A,FALSE,"banco de dados"}</definedName>
    <definedName name="teste" localSheetId="20" hidden="1">{"normal","argentina",FALSE,"cenários e solver";#N/A,#N/A,FALSE,"banco de dados"}</definedName>
    <definedName name="teste" localSheetId="10" hidden="1">{"normal","argentina",FALSE,"cenários e solver";#N/A,#N/A,FALSE,"banco de dados"}</definedName>
    <definedName name="teste" localSheetId="12" hidden="1">{"normal","argentina",FALSE,"cenários e solver";#N/A,#N/A,FALSE,"banco de dados"}</definedName>
    <definedName name="teste" localSheetId="23" hidden="1">{"normal","argentina",FALSE,"cenários e solver";#N/A,#N/A,FALSE,"banco de dados"}</definedName>
    <definedName name="teste" localSheetId="121" hidden="1">{"normal","argentina",FALSE,"cenários e solver";#N/A,#N/A,FALSE,"banco de dados"}</definedName>
    <definedName name="teste" localSheetId="134" hidden="1">{"normal","argentina",FALSE,"cenários e solver";#N/A,#N/A,FALSE,"banco de dados"}</definedName>
    <definedName name="teste" localSheetId="13" hidden="1">{"normal","argentina",FALSE,"cenários e solver";#N/A,#N/A,FALSE,"banco de dados"}</definedName>
    <definedName name="teste" localSheetId="24" hidden="1">{"normal","argentina",FALSE,"cenários e solver";#N/A,#N/A,FALSE,"banco de dados"}</definedName>
    <definedName name="teste" localSheetId="3" hidden="1">{"normal","argentina",FALSE,"cenários e solver";#N/A,#N/A,FALSE,"banco de dados"}</definedName>
    <definedName name="teste" localSheetId="119" hidden="1">{"normal","argentina",FALSE,"cenários e solver";#N/A,#N/A,FALSE,"banco de dados"}</definedName>
    <definedName name="teste" localSheetId="120" hidden="1">{"normal","argentina",FALSE,"cenários e solver";#N/A,#N/A,FALSE,"banco de dados"}</definedName>
    <definedName name="teste" localSheetId="4" hidden="1">{"normal","argentina",FALSE,"cenários e solver";#N/A,#N/A,FALSE,"banco de dados"}</definedName>
    <definedName name="testes3" localSheetId="5" hidden="1">{"normal","argentina",FALSE,"cenários e solver";#N/A,#N/A,FALSE,"banco de dados"}</definedName>
    <definedName name="testes3" localSheetId="48" hidden="1">{"normal","argentina",FALSE,"cenários e solver";#N/A,#N/A,FALSE,"banco de dados"}</definedName>
    <definedName name="testes3" localSheetId="7" hidden="1">{"normal","argentina",FALSE,"cenários e solver";#N/A,#N/A,FALSE,"banco de dados"}</definedName>
    <definedName name="testes3" localSheetId="114" hidden="1">{"normal","argentina",FALSE,"cenários e solver";#N/A,#N/A,FALSE,"banco de dados"}</definedName>
    <definedName name="testes3" localSheetId="8" hidden="1">{"normal","argentina",FALSE,"cenários e solver";#N/A,#N/A,FALSE,"banco de dados"}</definedName>
    <definedName name="testes3" localSheetId="9" hidden="1">{"normal","argentina",FALSE,"cenários e solver";#N/A,#N/A,FALSE,"banco de dados"}</definedName>
    <definedName name="testes3" localSheetId="17" hidden="1">{"normal","argentina",FALSE,"cenários e solver";#N/A,#N/A,FALSE,"banco de dados"}</definedName>
    <definedName name="testes3" localSheetId="18" hidden="1">{"normal","argentina",FALSE,"cenários e solver";#N/A,#N/A,FALSE,"banco de dados"}</definedName>
    <definedName name="testes3" localSheetId="19" hidden="1">{"normal","argentina",FALSE,"cenários e solver";#N/A,#N/A,FALSE,"banco de dados"}</definedName>
    <definedName name="testes3" localSheetId="125" hidden="1">{"normal","argentina",FALSE,"cenários e solver";#N/A,#N/A,FALSE,"banco de dados"}</definedName>
    <definedName name="testes3" localSheetId="20" hidden="1">{"normal","argentina",FALSE,"cenários e solver";#N/A,#N/A,FALSE,"banco de dados"}</definedName>
    <definedName name="testes3" localSheetId="10" hidden="1">{"normal","argentina",FALSE,"cenários e solver";#N/A,#N/A,FALSE,"banco de dados"}</definedName>
    <definedName name="testes3" localSheetId="12" hidden="1">{"normal","argentina",FALSE,"cenários e solver";#N/A,#N/A,FALSE,"banco de dados"}</definedName>
    <definedName name="testes3" localSheetId="23" hidden="1">{"normal","argentina",FALSE,"cenários e solver";#N/A,#N/A,FALSE,"banco de dados"}</definedName>
    <definedName name="testes3" localSheetId="121" hidden="1">{"normal","argentina",FALSE,"cenários e solver";#N/A,#N/A,FALSE,"banco de dados"}</definedName>
    <definedName name="testes3" localSheetId="134" hidden="1">{"normal","argentina",FALSE,"cenários e solver";#N/A,#N/A,FALSE,"banco de dados"}</definedName>
    <definedName name="testes3" localSheetId="13" hidden="1">{"normal","argentina",FALSE,"cenários e solver";#N/A,#N/A,FALSE,"banco de dados"}</definedName>
    <definedName name="testes3" localSheetId="24" hidden="1">{"normal","argentina",FALSE,"cenários e solver";#N/A,#N/A,FALSE,"banco de dados"}</definedName>
    <definedName name="testes3" localSheetId="3" hidden="1">{"normal","argentina",FALSE,"cenários e solver";#N/A,#N/A,FALSE,"banco de dados"}</definedName>
    <definedName name="testes3" localSheetId="119" hidden="1">{"normal","argentina",FALSE,"cenários e solver";#N/A,#N/A,FALSE,"banco de dados"}</definedName>
    <definedName name="testes3" localSheetId="120" hidden="1">{"normal","argentina",FALSE,"cenários e solver";#N/A,#N/A,FALSE,"banco de dados"}</definedName>
    <definedName name="testes3" localSheetId="4" hidden="1">{"normal","argentina",FALSE,"cenários e solver";#N/A,#N/A,FALSE,"banco de dados"}</definedName>
    <definedName name="testes3" hidden="1">{"normal","argentina",FALSE,"cenários e solver";#N/A,#N/A,FALSE,"banco de dados"}</definedName>
    <definedName name="Total">'[6]Nomes Definidos'!$E$2</definedName>
    <definedName name="TotalGeral">SomaGeral[TOTAL GERAL]</definedName>
    <definedName name="v" localSheetId="5" hidden="1">{"normal","argentina",FALSE,"cenários e solver";#N/A,#N/A,FALSE,"banco de dados"}</definedName>
    <definedName name="v" localSheetId="48" hidden="1">{"normal","argentina",FALSE,"cenários e solver";#N/A,#N/A,FALSE,"banco de dados"}</definedName>
    <definedName name="v" localSheetId="7" hidden="1">{"normal","argentina",FALSE,"cenários e solver";#N/A,#N/A,FALSE,"banco de dados"}</definedName>
    <definedName name="v" localSheetId="114" hidden="1">{"normal","argentina",FALSE,"cenários e solver";#N/A,#N/A,FALSE,"banco de dados"}</definedName>
    <definedName name="v" localSheetId="8" hidden="1">{"normal","argentina",FALSE,"cenários e solver";#N/A,#N/A,FALSE,"banco de dados"}</definedName>
    <definedName name="v" localSheetId="9" hidden="1">{"normal","argentina",FALSE,"cenários e solver";#N/A,#N/A,FALSE,"banco de dados"}</definedName>
    <definedName name="v" localSheetId="17" hidden="1">{"normal","argentina",FALSE,"cenários e solver";#N/A,#N/A,FALSE,"banco de dados"}</definedName>
    <definedName name="v" localSheetId="18" hidden="1">{"normal","argentina",FALSE,"cenários e solver";#N/A,#N/A,FALSE,"banco de dados"}</definedName>
    <definedName name="v" localSheetId="19" hidden="1">{"normal","argentina",FALSE,"cenários e solver";#N/A,#N/A,FALSE,"banco de dados"}</definedName>
    <definedName name="v" localSheetId="125" hidden="1">{"normal","argentina",FALSE,"cenários e solver";#N/A,#N/A,FALSE,"banco de dados"}</definedName>
    <definedName name="v" localSheetId="20" hidden="1">{"normal","argentina",FALSE,"cenários e solver";#N/A,#N/A,FALSE,"banco de dados"}</definedName>
    <definedName name="v" localSheetId="10" hidden="1">{"normal","argentina",FALSE,"cenários e solver";#N/A,#N/A,FALSE,"banco de dados"}</definedName>
    <definedName name="v" localSheetId="12" hidden="1">{"normal","argentina",FALSE,"cenários e solver";#N/A,#N/A,FALSE,"banco de dados"}</definedName>
    <definedName name="v" localSheetId="23" hidden="1">{"normal","argentina",FALSE,"cenários e solver";#N/A,#N/A,FALSE,"banco de dados"}</definedName>
    <definedName name="v" localSheetId="121" hidden="1">{"normal","argentina",FALSE,"cenários e solver";#N/A,#N/A,FALSE,"banco de dados"}</definedName>
    <definedName name="v" localSheetId="134" hidden="1">{"normal","argentina",FALSE,"cenários e solver";#N/A,#N/A,FALSE,"banco de dados"}</definedName>
    <definedName name="v" localSheetId="13" hidden="1">{"normal","argentina",FALSE,"cenários e solver";#N/A,#N/A,FALSE,"banco de dados"}</definedName>
    <definedName name="v" localSheetId="24" hidden="1">{"normal","argentina",FALSE,"cenários e solver";#N/A,#N/A,FALSE,"banco de dados"}</definedName>
    <definedName name="v" localSheetId="3" hidden="1">{"normal","argentina",FALSE,"cenários e solver";#N/A,#N/A,FALSE,"banco de dados"}</definedName>
    <definedName name="v" localSheetId="119" hidden="1">{"normal","argentina",FALSE,"cenários e solver";#N/A,#N/A,FALSE,"banco de dados"}</definedName>
    <definedName name="v" localSheetId="120" hidden="1">{"normal","argentina",FALSE,"cenários e solver";#N/A,#N/A,FALSE,"banco de dados"}</definedName>
    <definedName name="v" localSheetId="4" hidden="1">{"normal","argentina",FALSE,"cenários e solver";#N/A,#N/A,FALSE,"banco de dados"}</definedName>
    <definedName name="v" hidden="1">{"normal","argentina",FALSE,"cenários e solver";#N/A,#N/A,FALSE,"banco de dados"}</definedName>
    <definedName name="Valor">'[6]Nomes Definidos'!$B$2:$B$8</definedName>
    <definedName name="vandasa" localSheetId="5" hidden="1">{"Normal","receita baixa",TRUE,"CENÁRIO ATUAL";"Linhas de Totais","despesa alta",TRUE,"CENÁRIO ATUAL";"Primeiros Meses","despesa baixa",TRUE,"CENÁRIO ATUAL";"Últimos Meses","receita alta",TRUE,"CENÁRIO ATUAL"}</definedName>
    <definedName name="vandasa" localSheetId="48" hidden="1">{"Normal","receita baixa",TRUE,"CENÁRIO ATUAL";"Linhas de Totais","despesa alta",TRUE,"CENÁRIO ATUAL";"Primeiros Meses","despesa baixa",TRUE,"CENÁRIO ATUAL";"Últimos Meses","receita alta",TRUE,"CENÁRIO ATUAL"}</definedName>
    <definedName name="vandasa" localSheetId="7" hidden="1">{"Normal","receita baixa",TRUE,"CENÁRIO ATUAL";"Linhas de Totais","despesa alta",TRUE,"CENÁRIO ATUAL";"Primeiros Meses","despesa baixa",TRUE,"CENÁRIO ATUAL";"Últimos Meses","receita alta",TRUE,"CENÁRIO ATUAL"}</definedName>
    <definedName name="vandasa" localSheetId="114" hidden="1">{"Normal","receita baixa",TRUE,"CENÁRIO ATUAL";"Linhas de Totais","despesa alta",TRUE,"CENÁRIO ATUAL";"Primeiros Meses","despesa baixa",TRUE,"CENÁRIO ATUAL";"Últimos Meses","receita alta",TRUE,"CENÁRIO ATUAL"}</definedName>
    <definedName name="vandasa" localSheetId="8" hidden="1">{"Normal","receita baixa",TRUE,"CENÁRIO ATUAL";"Linhas de Totais","despesa alta",TRUE,"CENÁRIO ATUAL";"Primeiros Meses","despesa baixa",TRUE,"CENÁRIO ATUAL";"Últimos Meses","receita alta",TRUE,"CENÁRIO ATUAL"}</definedName>
    <definedName name="vandasa" localSheetId="9" hidden="1">{"Normal","receita baixa",TRUE,"CENÁRIO ATUAL";"Linhas de Totais","despesa alta",TRUE,"CENÁRIO ATUAL";"Primeiros Meses","despesa baixa",TRUE,"CENÁRIO ATUAL";"Últimos Meses","receita alta",TRUE,"CENÁRIO ATUAL"}</definedName>
    <definedName name="vandasa" localSheetId="17" hidden="1">{"Normal","receita baixa",TRUE,"CENÁRIO ATUAL";"Linhas de Totais","despesa alta",TRUE,"CENÁRIO ATUAL";"Primeiros Meses","despesa baixa",TRUE,"CENÁRIO ATUAL";"Últimos Meses","receita alta",TRUE,"CENÁRIO ATUAL"}</definedName>
    <definedName name="vandasa" localSheetId="18" hidden="1">{"Normal","receita baixa",TRUE,"CENÁRIO ATUAL";"Linhas de Totais","despesa alta",TRUE,"CENÁRIO ATUAL";"Primeiros Meses","despesa baixa",TRUE,"CENÁRIO ATUAL";"Últimos Meses","receita alta",TRUE,"CENÁRIO ATUAL"}</definedName>
    <definedName name="vandasa" localSheetId="19" hidden="1">{"Normal","receita baixa",TRUE,"CENÁRIO ATUAL";"Linhas de Totais","despesa alta",TRUE,"CENÁRIO ATUAL";"Primeiros Meses","despesa baixa",TRUE,"CENÁRIO ATUAL";"Últimos Meses","receita alta",TRUE,"CENÁRIO ATUAL"}</definedName>
    <definedName name="vandasa" localSheetId="125" hidden="1">{"Normal","receita baixa",TRUE,"CENÁRIO ATUAL";"Linhas de Totais","despesa alta",TRUE,"CENÁRIO ATUAL";"Primeiros Meses","despesa baixa",TRUE,"CENÁRIO ATUAL";"Últimos Meses","receita alta",TRUE,"CENÁRIO ATUAL"}</definedName>
    <definedName name="vandasa" localSheetId="20" hidden="1">{"Normal","receita baixa",TRUE,"CENÁRIO ATUAL";"Linhas de Totais","despesa alta",TRUE,"CENÁRIO ATUAL";"Primeiros Meses","despesa baixa",TRUE,"CENÁRIO ATUAL";"Últimos Meses","receita alta",TRUE,"CENÁRIO ATUAL"}</definedName>
    <definedName name="vandasa" localSheetId="10" hidden="1">{"Normal","receita baixa",TRUE,"CENÁRIO ATUAL";"Linhas de Totais","despesa alta",TRUE,"CENÁRIO ATUAL";"Primeiros Meses","despesa baixa",TRUE,"CENÁRIO ATUAL";"Últimos Meses","receita alta",TRUE,"CENÁRIO ATUAL"}</definedName>
    <definedName name="vandasa" localSheetId="12" hidden="1">{"Normal","receita baixa",TRUE,"CENÁRIO ATUAL";"Linhas de Totais","despesa alta",TRUE,"CENÁRIO ATUAL";"Primeiros Meses","despesa baixa",TRUE,"CENÁRIO ATUAL";"Últimos Meses","receita alta",TRUE,"CENÁRIO ATUAL"}</definedName>
    <definedName name="vandasa" localSheetId="23" hidden="1">{"Normal","receita baixa",TRUE,"CENÁRIO ATUAL";"Linhas de Totais","despesa alta",TRUE,"CENÁRIO ATUAL";"Primeiros Meses","despesa baixa",TRUE,"CENÁRIO ATUAL";"Últimos Meses","receita alta",TRUE,"CENÁRIO ATUAL"}</definedName>
    <definedName name="vandasa" localSheetId="121" hidden="1">{"Normal","receita baixa",TRUE,"CENÁRIO ATUAL";"Linhas de Totais","despesa alta",TRUE,"CENÁRIO ATUAL";"Primeiros Meses","despesa baixa",TRUE,"CENÁRIO ATUAL";"Últimos Meses","receita alta",TRUE,"CENÁRIO ATUAL"}</definedName>
    <definedName name="vandasa" localSheetId="134" hidden="1">{"Normal","receita baixa",TRUE,"CENÁRIO ATUAL";"Linhas de Totais","despesa alta",TRUE,"CENÁRIO ATUAL";"Primeiros Meses","despesa baixa",TRUE,"CENÁRIO ATUAL";"Últimos Meses","receita alta",TRUE,"CENÁRIO ATUAL"}</definedName>
    <definedName name="vandasa" localSheetId="13" hidden="1">{"Normal","receita baixa",TRUE,"CENÁRIO ATUAL";"Linhas de Totais","despesa alta",TRUE,"CENÁRIO ATUAL";"Primeiros Meses","despesa baixa",TRUE,"CENÁRIO ATUAL";"Últimos Meses","receita alta",TRUE,"CENÁRIO ATUAL"}</definedName>
    <definedName name="vandasa" localSheetId="24" hidden="1">{"Normal","receita baixa",TRUE,"CENÁRIO ATUAL";"Linhas de Totais","despesa alta",TRUE,"CENÁRIO ATUAL";"Primeiros Meses","despesa baixa",TRUE,"CENÁRIO ATUAL";"Últimos Meses","receita alta",TRUE,"CENÁRIO ATUAL"}</definedName>
    <definedName name="vandasa" localSheetId="3" hidden="1">{"Normal","receita baixa",TRUE,"CENÁRIO ATUAL";"Linhas de Totais","despesa alta",TRUE,"CENÁRIO ATUAL";"Primeiros Meses","despesa baixa",TRUE,"CENÁRIO ATUAL";"Últimos Meses","receita alta",TRUE,"CENÁRIO ATUAL"}</definedName>
    <definedName name="vandasa" localSheetId="119" hidden="1">{"Normal","receita baixa",TRUE,"CENÁRIO ATUAL";"Linhas de Totais","despesa alta",TRUE,"CENÁRIO ATUAL";"Primeiros Meses","despesa baixa",TRUE,"CENÁRIO ATUAL";"Últimos Meses","receita alta",TRUE,"CENÁRIO ATUAL"}</definedName>
    <definedName name="vandasa" localSheetId="120" hidden="1">{"Normal","receita baixa",TRUE,"CENÁRIO ATUAL";"Linhas de Totais","despesa alta",TRUE,"CENÁRIO ATUAL";"Primeiros Meses","despesa baixa",TRUE,"CENÁRIO ATUAL";"Últimos Meses","receita alta",TRUE,"CENÁRIO ATUAL"}</definedName>
    <definedName name="vandasa" localSheetId="4" hidden="1">{"Normal","receita baixa",TRUE,"CENÁRIO ATUAL";"Linhas de Totais","despesa alta",TRUE,"CENÁRIO ATUAL";"Primeiros Meses","despesa baixa",TRUE,"CENÁRIO ATUAL";"Últimos Meses","receita alta",TRUE,"CENÁRIO ATUAL"}</definedName>
    <definedName name="vandasa" hidden="1">{"Normal","receita baixa",TRUE,"CENÁRIO ATUAL";"Linhas de Totais","despesa alta",TRUE,"CENÁRIO ATUAL";"Primeiros Meses","despesa baixa",TRUE,"CENÁRIO ATUAL";"Últimos Meses","receita alta",TRUE,"CENÁRIO ATUAL"}</definedName>
    <definedName name="Vendas" localSheetId="5" hidden="1">{"Normal","receita baixa",TRUE,"CENÁRIO ATUAL";"Linhas de Totais","despesa alta",TRUE,"CENÁRIO ATUAL";"Primeiros Meses","despesa baixa",TRUE,"CENÁRIO ATUAL";"Últimos Meses","receita alta",TRUE,"CENÁRIO ATUAL"}</definedName>
    <definedName name="Vendas" localSheetId="48" hidden="1">{"Normal","receita baixa",TRUE,"CENÁRIO ATUAL";"Linhas de Totais","despesa alta",TRUE,"CENÁRIO ATUAL";"Primeiros Meses","despesa baixa",TRUE,"CENÁRIO ATUAL";"Últimos Meses","receita alta",TRUE,"CENÁRIO ATUAL"}</definedName>
    <definedName name="Vendas" localSheetId="7" hidden="1">{"Normal","receita baixa",TRUE,"CENÁRIO ATUAL";"Linhas de Totais","despesa alta",TRUE,"CENÁRIO ATUAL";"Primeiros Meses","despesa baixa",TRUE,"CENÁRIO ATUAL";"Últimos Meses","receita alta",TRUE,"CENÁRIO ATUAL"}</definedName>
    <definedName name="Vendas" localSheetId="114" hidden="1">{"Normal","receita baixa",TRUE,"CENÁRIO ATUAL";"Linhas de Totais","despesa alta",TRUE,"CENÁRIO ATUAL";"Primeiros Meses","despesa baixa",TRUE,"CENÁRIO ATUAL";"Últimos Meses","receita alta",TRUE,"CENÁRIO ATUAL"}</definedName>
    <definedName name="Vendas" localSheetId="8" hidden="1">{"Normal","receita baixa",TRUE,"CENÁRIO ATUAL";"Linhas de Totais","despesa alta",TRUE,"CENÁRIO ATUAL";"Primeiros Meses","despesa baixa",TRUE,"CENÁRIO ATUAL";"Últimos Meses","receita alta",TRUE,"CENÁRIO ATUAL"}</definedName>
    <definedName name="Vendas" localSheetId="9" hidden="1">{"Normal","receita baixa",TRUE,"CENÁRIO ATUAL";"Linhas de Totais","despesa alta",TRUE,"CENÁRIO ATUAL";"Primeiros Meses","despesa baixa",TRUE,"CENÁRIO ATUAL";"Últimos Meses","receita alta",TRUE,"CENÁRIO ATUAL"}</definedName>
    <definedName name="Vendas" localSheetId="17" hidden="1">{"Normal","receita baixa",TRUE,"CENÁRIO ATUAL";"Linhas de Totais","despesa alta",TRUE,"CENÁRIO ATUAL";"Primeiros Meses","despesa baixa",TRUE,"CENÁRIO ATUAL";"Últimos Meses","receita alta",TRUE,"CENÁRIO ATUAL"}</definedName>
    <definedName name="Vendas" localSheetId="18" hidden="1">{"Normal","receita baixa",TRUE,"CENÁRIO ATUAL";"Linhas de Totais","despesa alta",TRUE,"CENÁRIO ATUAL";"Primeiros Meses","despesa baixa",TRUE,"CENÁRIO ATUAL";"Últimos Meses","receita alta",TRUE,"CENÁRIO ATUAL"}</definedName>
    <definedName name="Vendas" localSheetId="19" hidden="1">{"Normal","receita baixa",TRUE,"CENÁRIO ATUAL";"Linhas de Totais","despesa alta",TRUE,"CENÁRIO ATUAL";"Primeiros Meses","despesa baixa",TRUE,"CENÁRIO ATUAL";"Últimos Meses","receita alta",TRUE,"CENÁRIO ATUAL"}</definedName>
    <definedName name="Vendas" localSheetId="125" hidden="1">{"Normal","receita baixa",TRUE,"CENÁRIO ATUAL";"Linhas de Totais","despesa alta",TRUE,"CENÁRIO ATUAL";"Primeiros Meses","despesa baixa",TRUE,"CENÁRIO ATUAL";"Últimos Meses","receita alta",TRUE,"CENÁRIO ATUAL"}</definedName>
    <definedName name="Vendas" localSheetId="20" hidden="1">{"Normal","receita baixa",TRUE,"CENÁRIO ATUAL";"Linhas de Totais","despesa alta",TRUE,"CENÁRIO ATUAL";"Primeiros Meses","despesa baixa",TRUE,"CENÁRIO ATUAL";"Últimos Meses","receita alta",TRUE,"CENÁRIO ATUAL"}</definedName>
    <definedName name="Vendas" localSheetId="10" hidden="1">{"Normal","receita baixa",TRUE,"CENÁRIO ATUAL";"Linhas de Totais","despesa alta",TRUE,"CENÁRIO ATUAL";"Primeiros Meses","despesa baixa",TRUE,"CENÁRIO ATUAL";"Últimos Meses","receita alta",TRUE,"CENÁRIO ATUAL"}</definedName>
    <definedName name="Vendas" localSheetId="12" hidden="1">{"Normal","receita baixa",TRUE,"CENÁRIO ATUAL";"Linhas de Totais","despesa alta",TRUE,"CENÁRIO ATUAL";"Primeiros Meses","despesa baixa",TRUE,"CENÁRIO ATUAL";"Últimos Meses","receita alta",TRUE,"CENÁRIO ATUAL"}</definedName>
    <definedName name="Vendas" localSheetId="23" hidden="1">{"Normal","receita baixa",TRUE,"CENÁRIO ATUAL";"Linhas de Totais","despesa alta",TRUE,"CENÁRIO ATUAL";"Primeiros Meses","despesa baixa",TRUE,"CENÁRIO ATUAL";"Últimos Meses","receita alta",TRUE,"CENÁRIO ATUAL"}</definedName>
    <definedName name="Vendas" localSheetId="121" hidden="1">{"Normal","receita baixa",TRUE,"CENÁRIO ATUAL";"Linhas de Totais","despesa alta",TRUE,"CENÁRIO ATUAL";"Primeiros Meses","despesa baixa",TRUE,"CENÁRIO ATUAL";"Últimos Meses","receita alta",TRUE,"CENÁRIO ATUAL"}</definedName>
    <definedName name="Vendas" localSheetId="134" hidden="1">{"Normal","receita baixa",TRUE,"CENÁRIO ATUAL";"Linhas de Totais","despesa alta",TRUE,"CENÁRIO ATUAL";"Primeiros Meses","despesa baixa",TRUE,"CENÁRIO ATUAL";"Últimos Meses","receita alta",TRUE,"CENÁRIO ATUAL"}</definedName>
    <definedName name="Vendas" localSheetId="13" hidden="1">{"Normal","receita baixa",TRUE,"CENÁRIO ATUAL";"Linhas de Totais","despesa alta",TRUE,"CENÁRIO ATUAL";"Primeiros Meses","despesa baixa",TRUE,"CENÁRIO ATUAL";"Últimos Meses","receita alta",TRUE,"CENÁRIO ATUAL"}</definedName>
    <definedName name="Vendas" localSheetId="24" hidden="1">{"Normal","receita baixa",TRUE,"CENÁRIO ATUAL";"Linhas de Totais","despesa alta",TRUE,"CENÁRIO ATUAL";"Primeiros Meses","despesa baixa",TRUE,"CENÁRIO ATUAL";"Últimos Meses","receita alta",TRUE,"CENÁRIO ATUAL"}</definedName>
    <definedName name="Vendas" localSheetId="3" hidden="1">{"Normal","receita baixa",TRUE,"CENÁRIO ATUAL";"Linhas de Totais","despesa alta",TRUE,"CENÁRIO ATUAL";"Primeiros Meses","despesa baixa",TRUE,"CENÁRIO ATUAL";"Últimos Meses","receita alta",TRUE,"CENÁRIO ATUAL"}</definedName>
    <definedName name="Vendas" localSheetId="119" hidden="1">{"Normal","receita baixa",TRUE,"CENÁRIO ATUAL";"Linhas de Totais","despesa alta",TRUE,"CENÁRIO ATUAL";"Primeiros Meses","despesa baixa",TRUE,"CENÁRIO ATUAL";"Últimos Meses","receita alta",TRUE,"CENÁRIO ATUAL"}</definedName>
    <definedName name="Vendas" localSheetId="120" hidden="1">{"Normal","receita baixa",TRUE,"CENÁRIO ATUAL";"Linhas de Totais","despesa alta",TRUE,"CENÁRIO ATUAL";"Primeiros Meses","despesa baixa",TRUE,"CENÁRIO ATUAL";"Últimos Meses","receita alta",TRUE,"CENÁRIO ATUAL"}</definedName>
    <definedName name="Vendas" localSheetId="4" hidden="1">{"Normal","receita baixa",TRUE,"CENÁRIO ATUAL";"Linhas de Totais","despesa alta",TRUE,"CENÁRIO ATUAL";"Primeiros Meses","despesa baixa",TRUE,"CENÁRIO ATUAL";"Últimos Meses","receita alta",TRUE,"CENÁRIO ATUAL"}</definedName>
    <definedName name="Vendas" hidden="1">{"Normal","receita baixa",TRUE,"CENÁRIO ATUAL";"Linhas de Totais","despesa alta",TRUE,"CENÁRIO ATUAL";"Primeiros Meses","despesa baixa",TRUE,"CENÁRIO ATUAL";"Últimos Meses","receita alta",TRUE,"CENÁRIO ATUAL"}</definedName>
    <definedName name="wrf" localSheetId="5" hidden="1">{"Normal","receita baixa",TRUE,"CENÁRIO ATUAL";"Linhas de Totais","despesa alta",TRUE,"CENÁRIO ATUAL";"Primeiros Meses","despesa baixa",TRUE,"CENÁRIO ATUAL";"Últimos Meses","receita alta",TRUE,"CENÁRIO ATUAL"}</definedName>
    <definedName name="wrf" localSheetId="48" hidden="1">{"Normal","receita baixa",TRUE,"CENÁRIO ATUAL";"Linhas de Totais","despesa alta",TRUE,"CENÁRIO ATUAL";"Primeiros Meses","despesa baixa",TRUE,"CENÁRIO ATUAL";"Últimos Meses","receita alta",TRUE,"CENÁRIO ATUAL"}</definedName>
    <definedName name="wrf" localSheetId="7" hidden="1">{"Normal","receita baixa",TRUE,"CENÁRIO ATUAL";"Linhas de Totais","despesa alta",TRUE,"CENÁRIO ATUAL";"Primeiros Meses","despesa baixa",TRUE,"CENÁRIO ATUAL";"Últimos Meses","receita alta",TRUE,"CENÁRIO ATUAL"}</definedName>
    <definedName name="wrf" localSheetId="114" hidden="1">{"Normal","receita baixa",TRUE,"CENÁRIO ATUAL";"Linhas de Totais","despesa alta",TRUE,"CENÁRIO ATUAL";"Primeiros Meses","despesa baixa",TRUE,"CENÁRIO ATUAL";"Últimos Meses","receita alta",TRUE,"CENÁRIO ATUAL"}</definedName>
    <definedName name="wrf" localSheetId="8" hidden="1">{"Normal","receita baixa",TRUE,"CENÁRIO ATUAL";"Linhas de Totais","despesa alta",TRUE,"CENÁRIO ATUAL";"Primeiros Meses","despesa baixa",TRUE,"CENÁRIO ATUAL";"Últimos Meses","receita alta",TRUE,"CENÁRIO ATUAL"}</definedName>
    <definedName name="wrf" localSheetId="9" hidden="1">{"Normal","receita baixa",TRUE,"CENÁRIO ATUAL";"Linhas de Totais","despesa alta",TRUE,"CENÁRIO ATUAL";"Primeiros Meses","despesa baixa",TRUE,"CENÁRIO ATUAL";"Últimos Meses","receita alta",TRUE,"CENÁRIO ATUAL"}</definedName>
    <definedName name="wrf" localSheetId="17" hidden="1">{"Normal","receita baixa",TRUE,"CENÁRIO ATUAL";"Linhas de Totais","despesa alta",TRUE,"CENÁRIO ATUAL";"Primeiros Meses","despesa baixa",TRUE,"CENÁRIO ATUAL";"Últimos Meses","receita alta",TRUE,"CENÁRIO ATUAL"}</definedName>
    <definedName name="wrf" localSheetId="18" hidden="1">{"Normal","receita baixa",TRUE,"CENÁRIO ATUAL";"Linhas de Totais","despesa alta",TRUE,"CENÁRIO ATUAL";"Primeiros Meses","despesa baixa",TRUE,"CENÁRIO ATUAL";"Últimos Meses","receita alta",TRUE,"CENÁRIO ATUAL"}</definedName>
    <definedName name="wrf" localSheetId="19" hidden="1">{"Normal","receita baixa",TRUE,"CENÁRIO ATUAL";"Linhas de Totais","despesa alta",TRUE,"CENÁRIO ATUAL";"Primeiros Meses","despesa baixa",TRUE,"CENÁRIO ATUAL";"Últimos Meses","receita alta",TRUE,"CENÁRIO ATUAL"}</definedName>
    <definedName name="wrf" localSheetId="125" hidden="1">{"Normal","receita baixa",TRUE,"CENÁRIO ATUAL";"Linhas de Totais","despesa alta",TRUE,"CENÁRIO ATUAL";"Primeiros Meses","despesa baixa",TRUE,"CENÁRIO ATUAL";"Últimos Meses","receita alta",TRUE,"CENÁRIO ATUAL"}</definedName>
    <definedName name="wrf" localSheetId="20" hidden="1">{"Normal","receita baixa",TRUE,"CENÁRIO ATUAL";"Linhas de Totais","despesa alta",TRUE,"CENÁRIO ATUAL";"Primeiros Meses","despesa baixa",TRUE,"CENÁRIO ATUAL";"Últimos Meses","receita alta",TRUE,"CENÁRIO ATUAL"}</definedName>
    <definedName name="wrf" localSheetId="10" hidden="1">{"Normal","receita baixa",TRUE,"CENÁRIO ATUAL";"Linhas de Totais","despesa alta",TRUE,"CENÁRIO ATUAL";"Primeiros Meses","despesa baixa",TRUE,"CENÁRIO ATUAL";"Últimos Meses","receita alta",TRUE,"CENÁRIO ATUAL"}</definedName>
    <definedName name="wrf" localSheetId="12" hidden="1">{"Normal","receita baixa",TRUE,"CENÁRIO ATUAL";"Linhas de Totais","despesa alta",TRUE,"CENÁRIO ATUAL";"Primeiros Meses","despesa baixa",TRUE,"CENÁRIO ATUAL";"Últimos Meses","receita alta",TRUE,"CENÁRIO ATUAL"}</definedName>
    <definedName name="wrf" localSheetId="23" hidden="1">{"Normal","receita baixa",TRUE,"CENÁRIO ATUAL";"Linhas de Totais","despesa alta",TRUE,"CENÁRIO ATUAL";"Primeiros Meses","despesa baixa",TRUE,"CENÁRIO ATUAL";"Últimos Meses","receita alta",TRUE,"CENÁRIO ATUAL"}</definedName>
    <definedName name="wrf" localSheetId="121" hidden="1">{"Normal","receita baixa",TRUE,"CENÁRIO ATUAL";"Linhas de Totais","despesa alta",TRUE,"CENÁRIO ATUAL";"Primeiros Meses","despesa baixa",TRUE,"CENÁRIO ATUAL";"Últimos Meses","receita alta",TRUE,"CENÁRIO ATUAL"}</definedName>
    <definedName name="wrf" localSheetId="134" hidden="1">{"Normal","receita baixa",TRUE,"CENÁRIO ATUAL";"Linhas de Totais","despesa alta",TRUE,"CENÁRIO ATUAL";"Primeiros Meses","despesa baixa",TRUE,"CENÁRIO ATUAL";"Últimos Meses","receita alta",TRUE,"CENÁRIO ATUAL"}</definedName>
    <definedName name="wrf" localSheetId="13" hidden="1">{"Normal","receita baixa",TRUE,"CENÁRIO ATUAL";"Linhas de Totais","despesa alta",TRUE,"CENÁRIO ATUAL";"Primeiros Meses","despesa baixa",TRUE,"CENÁRIO ATUAL";"Últimos Meses","receita alta",TRUE,"CENÁRIO ATUAL"}</definedName>
    <definedName name="wrf" localSheetId="24" hidden="1">{"Normal","receita baixa",TRUE,"CENÁRIO ATUAL";"Linhas de Totais","despesa alta",TRUE,"CENÁRIO ATUAL";"Primeiros Meses","despesa baixa",TRUE,"CENÁRIO ATUAL";"Últimos Meses","receita alta",TRUE,"CENÁRIO ATUAL"}</definedName>
    <definedName name="wrf" localSheetId="3" hidden="1">{"Normal","receita baixa",TRUE,"CENÁRIO ATUAL";"Linhas de Totais","despesa alta",TRUE,"CENÁRIO ATUAL";"Primeiros Meses","despesa baixa",TRUE,"CENÁRIO ATUAL";"Últimos Meses","receita alta",TRUE,"CENÁRIO ATUAL"}</definedName>
    <definedName name="wrf" localSheetId="119" hidden="1">{"Normal","receita baixa",TRUE,"CENÁRIO ATUAL";"Linhas de Totais","despesa alta",TRUE,"CENÁRIO ATUAL";"Primeiros Meses","despesa baixa",TRUE,"CENÁRIO ATUAL";"Últimos Meses","receita alta",TRUE,"CENÁRIO ATUAL"}</definedName>
    <definedName name="wrf" localSheetId="120" hidden="1">{"Normal","receita baixa",TRUE,"CENÁRIO ATUAL";"Linhas de Totais","despesa alta",TRUE,"CENÁRIO ATUAL";"Primeiros Meses","despesa baixa",TRUE,"CENÁRIO ATUAL";"Últimos Meses","receita alta",TRUE,"CENÁRIO ATUAL"}</definedName>
    <definedName name="wrf" localSheetId="4" hidden="1">{"Normal","receita baixa",TRUE,"CENÁRIO ATUAL";"Linhas de Totais","despesa alta",TRUE,"CENÁRIO ATUAL";"Primeiros Meses","despesa baixa",TRUE,"CENÁRIO ATUAL";"Últimos Meses","receita alta",TRUE,"CENÁRIO ATUAL"}</definedName>
    <definedName name="wrf" hidden="1">{"Normal","receita baixa",TRUE,"CENÁRIO ATUAL";"Linhas de Totais","despesa alta",TRUE,"CENÁRIO ATUAL";"Primeiros Meses","despesa baixa",TRUE,"CENÁRIO ATUAL";"Últimos Meses","receita alta",TRUE,"CENÁRIO ATUAL"}</definedName>
    <definedName name="wrn.Alfa." localSheetId="5" hidden="1">{#N/A,"Médio",TRUE,"Plan30";"3º Trimestre Geral",#N/A,TRUE,"1º Trimestre"}</definedName>
    <definedName name="wrn.Alfa." localSheetId="48" hidden="1">{#N/A,"Médio",TRUE,"Plan30";"3º Trimestre Geral",#N/A,TRUE,"1º Trimestre"}</definedName>
    <definedName name="wrn.Alfa." localSheetId="7" hidden="1">{#N/A,"Médio",TRUE,"Plan30";"3º Trimestre Geral",#N/A,TRUE,"1º Trimestre"}</definedName>
    <definedName name="wrn.Alfa." localSheetId="114" hidden="1">{#N/A,"Médio",TRUE,"Plan30";"3º Trimestre Geral",#N/A,TRUE,"1º Trimestre"}</definedName>
    <definedName name="wrn.Alfa." localSheetId="8" hidden="1">{#N/A,"Médio",TRUE,"Plan30";"3º Trimestre Geral",#N/A,TRUE,"1º Trimestre"}</definedName>
    <definedName name="wrn.Alfa." localSheetId="9" hidden="1">{#N/A,"Médio",TRUE,"Plan30";"3º Trimestre Geral",#N/A,TRUE,"1º Trimestre"}</definedName>
    <definedName name="wrn.Alfa." localSheetId="17" hidden="1">{#N/A,"Médio",TRUE,"Plan30";"3º Trimestre Geral",#N/A,TRUE,"1º Trimestre"}</definedName>
    <definedName name="wrn.Alfa." localSheetId="18" hidden="1">{#N/A,"Médio",TRUE,"Plan30";"3º Trimestre Geral",#N/A,TRUE,"1º Trimestre"}</definedName>
    <definedName name="wrn.Alfa." localSheetId="19" hidden="1">{#N/A,"Médio",TRUE,"Plan30";"3º Trimestre Geral",#N/A,TRUE,"1º Trimestre"}</definedName>
    <definedName name="wrn.Alfa." localSheetId="125" hidden="1">{#N/A,"Médio",TRUE,"Plan30";"3º Trimestre Geral",#N/A,TRUE,"1º Trimestre"}</definedName>
    <definedName name="wrn.Alfa." localSheetId="20" hidden="1">{#N/A,"Médio",TRUE,"Plan30";"3º Trimestre Geral",#N/A,TRUE,"1º Trimestre"}</definedName>
    <definedName name="wrn.Alfa." localSheetId="10" hidden="1">{#N/A,"Médio",TRUE,"Plan30";"3º Trimestre Geral",#N/A,TRUE,"1º Trimestre"}</definedName>
    <definedName name="wrn.Alfa." localSheetId="12" hidden="1">{#N/A,"Médio",TRUE,"Plan30";"3º Trimestre Geral",#N/A,TRUE,"1º Trimestre"}</definedName>
    <definedName name="wrn.Alfa." localSheetId="23" hidden="1">{#N/A,"Médio",TRUE,"Plan30";"3º Trimestre Geral",#N/A,TRUE,"1º Trimestre"}</definedName>
    <definedName name="wrn.Alfa." localSheetId="121" hidden="1">{#N/A,"Médio",TRUE,"Plan30";"3º Trimestre Geral",#N/A,TRUE,"1º Trimestre"}</definedName>
    <definedName name="wrn.Alfa." localSheetId="134" hidden="1">{#N/A,"Médio",TRUE,"Plan30";"3º Trimestre Geral",#N/A,TRUE,"1º Trimestre"}</definedName>
    <definedName name="wrn.Alfa." localSheetId="13" hidden="1">{#N/A,"Médio",TRUE,"Plan30";"3º Trimestre Geral",#N/A,TRUE,"1º Trimestre"}</definedName>
    <definedName name="wrn.Alfa." localSheetId="24" hidden="1">{#N/A,"Médio",TRUE,"Plan30";"3º Trimestre Geral",#N/A,TRUE,"1º Trimestre"}</definedName>
    <definedName name="wrn.Alfa." localSheetId="3" hidden="1">{#N/A,"Médio",TRUE,"Plan30";"3º Trimestre Geral",#N/A,TRUE,"1º Trimestre"}</definedName>
    <definedName name="wrn.Alfa." localSheetId="119" hidden="1">{#N/A,"Médio",TRUE,"Plan30";"3º Trimestre Geral",#N/A,TRUE,"1º Trimestre"}</definedName>
    <definedName name="wrn.Alfa." localSheetId="120" hidden="1">{#N/A,"Médio",TRUE,"Plan30";"3º Trimestre Geral",#N/A,TRUE,"1º Trimestre"}</definedName>
    <definedName name="wrn.Alfa." localSheetId="4" hidden="1">{#N/A,"Médio",TRUE,"Plan30";"3º Trimestre Geral",#N/A,TRUE,"1º Trimestre"}</definedName>
    <definedName name="wrn.Alfa." hidden="1">{#N/A,"Médio",TRUE,"Plan30";"3º Trimestre Geral",#N/A,TRUE,"1º Trimestre"}</definedName>
    <definedName name="wrn.aula." localSheetId="5" hidden="1">{"azul",#N/A,FALSE,"geral";"verde",#N/A,FALSE,"geral";"vermelho",#N/A,FALSE,"geral"}</definedName>
    <definedName name="wrn.aula." localSheetId="48" hidden="1">{"azul",#N/A,FALSE,"geral";"verde",#N/A,FALSE,"geral";"vermelho",#N/A,FALSE,"geral"}</definedName>
    <definedName name="wrn.aula." localSheetId="7" hidden="1">{"azul",#N/A,FALSE,"geral";"verde",#N/A,FALSE,"geral";"vermelho",#N/A,FALSE,"geral"}</definedName>
    <definedName name="wrn.aula." localSheetId="114" hidden="1">{"azul",#N/A,FALSE,"geral";"verde",#N/A,FALSE,"geral";"vermelho",#N/A,FALSE,"geral"}</definedName>
    <definedName name="wrn.aula." localSheetId="8" hidden="1">{"azul",#N/A,FALSE,"geral";"verde",#N/A,FALSE,"geral";"vermelho",#N/A,FALSE,"geral"}</definedName>
    <definedName name="wrn.aula." localSheetId="9" hidden="1">{"azul",#N/A,FALSE,"geral";"verde",#N/A,FALSE,"geral";"vermelho",#N/A,FALSE,"geral"}</definedName>
    <definedName name="wrn.aula." localSheetId="17" hidden="1">{"azul",#N/A,FALSE,"geral";"verde",#N/A,FALSE,"geral";"vermelho",#N/A,FALSE,"geral"}</definedName>
    <definedName name="wrn.aula." localSheetId="18" hidden="1">{"azul",#N/A,FALSE,"geral";"verde",#N/A,FALSE,"geral";"vermelho",#N/A,FALSE,"geral"}</definedName>
    <definedName name="wrn.aula." localSheetId="19" hidden="1">{"azul",#N/A,FALSE,"geral";"verde",#N/A,FALSE,"geral";"vermelho",#N/A,FALSE,"geral"}</definedName>
    <definedName name="wrn.aula." localSheetId="125" hidden="1">{"azul",#N/A,FALSE,"geral";"verde",#N/A,FALSE,"geral";"vermelho",#N/A,FALSE,"geral"}</definedName>
    <definedName name="wrn.aula." localSheetId="20" hidden="1">{"azul",#N/A,FALSE,"geral";"verde",#N/A,FALSE,"geral";"vermelho",#N/A,FALSE,"geral"}</definedName>
    <definedName name="wrn.aula." localSheetId="10" hidden="1">{"azul",#N/A,FALSE,"geral";"verde",#N/A,FALSE,"geral";"vermelho",#N/A,FALSE,"geral"}</definedName>
    <definedName name="wrn.aula." localSheetId="12" hidden="1">{"azul",#N/A,FALSE,"geral";"verde",#N/A,FALSE,"geral";"vermelho",#N/A,FALSE,"geral"}</definedName>
    <definedName name="wrn.aula." localSheetId="23" hidden="1">{"azul",#N/A,FALSE,"geral";"verde",#N/A,FALSE,"geral";"vermelho",#N/A,FALSE,"geral"}</definedName>
    <definedName name="wrn.aula." localSheetId="121" hidden="1">{"azul",#N/A,FALSE,"geral";"verde",#N/A,FALSE,"geral";"vermelho",#N/A,FALSE,"geral"}</definedName>
    <definedName name="wrn.aula." localSheetId="134" hidden="1">{"azul",#N/A,FALSE,"geral";"verde",#N/A,FALSE,"geral";"vermelho",#N/A,FALSE,"geral"}</definedName>
    <definedName name="wrn.aula." localSheetId="13" hidden="1">{"azul",#N/A,FALSE,"geral";"verde",#N/A,FALSE,"geral";"vermelho",#N/A,FALSE,"geral"}</definedName>
    <definedName name="wrn.aula." localSheetId="24" hidden="1">{"azul",#N/A,FALSE,"geral";"verde",#N/A,FALSE,"geral";"vermelho",#N/A,FALSE,"geral"}</definedName>
    <definedName name="wrn.aula." localSheetId="3" hidden="1">{"azul",#N/A,FALSE,"geral";"verde",#N/A,FALSE,"geral";"vermelho",#N/A,FALSE,"geral"}</definedName>
    <definedName name="wrn.aula." localSheetId="119" hidden="1">{"azul",#N/A,FALSE,"geral";"verde",#N/A,FALSE,"geral";"vermelho",#N/A,FALSE,"geral"}</definedName>
    <definedName name="wrn.aula." localSheetId="120" hidden="1">{"azul",#N/A,FALSE,"geral";"verde",#N/A,FALSE,"geral";"vermelho",#N/A,FALSE,"geral"}</definedName>
    <definedName name="wrn.aula." localSheetId="4" hidden="1">{"azul",#N/A,FALSE,"geral";"verde",#N/A,FALSE,"geral";"vermelho",#N/A,FALSE,"geral"}</definedName>
    <definedName name="wrn.aula." hidden="1">{"azul",#N/A,FALSE,"geral";"verde",#N/A,FALSE,"geral";"vermelho",#N/A,FALSE,"geral"}</definedName>
    <definedName name="wrn.aulaa" localSheetId="5" hidden="1">{"azul",#N/A,FALSE,"geral";"verde",#N/A,FALSE,"geral";"vermelho",#N/A,FALSE,"geral"}</definedName>
    <definedName name="wrn.aulaa" localSheetId="48" hidden="1">{"azul",#N/A,FALSE,"geral";"verde",#N/A,FALSE,"geral";"vermelho",#N/A,FALSE,"geral"}</definedName>
    <definedName name="wrn.aulaa" localSheetId="7" hidden="1">{"azul",#N/A,FALSE,"geral";"verde",#N/A,FALSE,"geral";"vermelho",#N/A,FALSE,"geral"}</definedName>
    <definedName name="wrn.aulaa" localSheetId="114" hidden="1">{"azul",#N/A,FALSE,"geral";"verde",#N/A,FALSE,"geral";"vermelho",#N/A,FALSE,"geral"}</definedName>
    <definedName name="wrn.aulaa" localSheetId="8" hidden="1">{"azul",#N/A,FALSE,"geral";"verde",#N/A,FALSE,"geral";"vermelho",#N/A,FALSE,"geral"}</definedName>
    <definedName name="wrn.aulaa" localSheetId="9" hidden="1">{"azul",#N/A,FALSE,"geral";"verde",#N/A,FALSE,"geral";"vermelho",#N/A,FALSE,"geral"}</definedName>
    <definedName name="wrn.aulaa" localSheetId="17" hidden="1">{"azul",#N/A,FALSE,"geral";"verde",#N/A,FALSE,"geral";"vermelho",#N/A,FALSE,"geral"}</definedName>
    <definedName name="wrn.aulaa" localSheetId="18" hidden="1">{"azul",#N/A,FALSE,"geral";"verde",#N/A,FALSE,"geral";"vermelho",#N/A,FALSE,"geral"}</definedName>
    <definedName name="wrn.aulaa" localSheetId="19" hidden="1">{"azul",#N/A,FALSE,"geral";"verde",#N/A,FALSE,"geral";"vermelho",#N/A,FALSE,"geral"}</definedName>
    <definedName name="wrn.aulaa" localSheetId="125" hidden="1">{"azul",#N/A,FALSE,"geral";"verde",#N/A,FALSE,"geral";"vermelho",#N/A,FALSE,"geral"}</definedName>
    <definedName name="wrn.aulaa" localSheetId="20" hidden="1">{"azul",#N/A,FALSE,"geral";"verde",#N/A,FALSE,"geral";"vermelho",#N/A,FALSE,"geral"}</definedName>
    <definedName name="wrn.aulaa" localSheetId="10" hidden="1">{"azul",#N/A,FALSE,"geral";"verde",#N/A,FALSE,"geral";"vermelho",#N/A,FALSE,"geral"}</definedName>
    <definedName name="wrn.aulaa" localSheetId="12" hidden="1">{"azul",#N/A,FALSE,"geral";"verde",#N/A,FALSE,"geral";"vermelho",#N/A,FALSE,"geral"}</definedName>
    <definedName name="wrn.aulaa" localSheetId="23" hidden="1">{"azul",#N/A,FALSE,"geral";"verde",#N/A,FALSE,"geral";"vermelho",#N/A,FALSE,"geral"}</definedName>
    <definedName name="wrn.aulaa" localSheetId="121" hidden="1">{"azul",#N/A,FALSE,"geral";"verde",#N/A,FALSE,"geral";"vermelho",#N/A,FALSE,"geral"}</definedName>
    <definedName name="wrn.aulaa" localSheetId="134" hidden="1">{"azul",#N/A,FALSE,"geral";"verde",#N/A,FALSE,"geral";"vermelho",#N/A,FALSE,"geral"}</definedName>
    <definedName name="wrn.aulaa" localSheetId="13" hidden="1">{"azul",#N/A,FALSE,"geral";"verde",#N/A,FALSE,"geral";"vermelho",#N/A,FALSE,"geral"}</definedName>
    <definedName name="wrn.aulaa" localSheetId="24" hidden="1">{"azul",#N/A,FALSE,"geral";"verde",#N/A,FALSE,"geral";"vermelho",#N/A,FALSE,"geral"}</definedName>
    <definedName name="wrn.aulaa" localSheetId="3" hidden="1">{"azul",#N/A,FALSE,"geral";"verde",#N/A,FALSE,"geral";"vermelho",#N/A,FALSE,"geral"}</definedName>
    <definedName name="wrn.aulaa" localSheetId="119" hidden="1">{"azul",#N/A,FALSE,"geral";"verde",#N/A,FALSE,"geral";"vermelho",#N/A,FALSE,"geral"}</definedName>
    <definedName name="wrn.aulaa" localSheetId="120" hidden="1">{"azul",#N/A,FALSE,"geral";"verde",#N/A,FALSE,"geral";"vermelho",#N/A,FALSE,"geral"}</definedName>
    <definedName name="wrn.aulaa" localSheetId="4" hidden="1">{"azul",#N/A,FALSE,"geral";"verde",#N/A,FALSE,"geral";"vermelho",#N/A,FALSE,"geral"}</definedName>
    <definedName name="wrn.aulaa" hidden="1">{"azul",#N/A,FALSE,"geral";"verde",#N/A,FALSE,"geral";"vermelho",#N/A,FALSE,"geral"}</definedName>
    <definedName name="wrn.Bom." localSheetId="5" hidden="1">{#N/A,"Bom",FALSE,"Cenario 34"}</definedName>
    <definedName name="wrn.Bom." localSheetId="48" hidden="1">{#N/A,"Bom",FALSE,"Cenario 34"}</definedName>
    <definedName name="wrn.Bom." localSheetId="7" hidden="1">{#N/A,"Bom",FALSE,"Cenario 34"}</definedName>
    <definedName name="wrn.Bom." localSheetId="114" hidden="1">{#N/A,"Bom",FALSE,"Cenario 34"}</definedName>
    <definedName name="wrn.Bom." localSheetId="8" hidden="1">{#N/A,"Bom",FALSE,"Cenario 34"}</definedName>
    <definedName name="wrn.Bom." localSheetId="9" hidden="1">{#N/A,"Bom",FALSE,"Cenario 34"}</definedName>
    <definedName name="wrn.Bom." localSheetId="17" hidden="1">{#N/A,"Bom",FALSE,"Cenario 34"}</definedName>
    <definedName name="wrn.Bom." localSheetId="18" hidden="1">{#N/A,"Bom",FALSE,"Cenario 34"}</definedName>
    <definedName name="wrn.Bom." localSheetId="19" hidden="1">{#N/A,"Bom",FALSE,"Cenario 34"}</definedName>
    <definedName name="wrn.Bom." localSheetId="125" hidden="1">{#N/A,"Bom",FALSE,"Cenario 34"}</definedName>
    <definedName name="wrn.Bom." localSheetId="20" hidden="1">{#N/A,"Bom",FALSE,"Cenario 34"}</definedName>
    <definedName name="wrn.Bom." localSheetId="10" hidden="1">{#N/A,"Bom",FALSE,"Cenario 34"}</definedName>
    <definedName name="wrn.Bom." localSheetId="12" hidden="1">{#N/A,"Bom",FALSE,"Cenario 34"}</definedName>
    <definedName name="wrn.Bom." localSheetId="23" hidden="1">{#N/A,"Bom",FALSE,"Cenario 34"}</definedName>
    <definedName name="wrn.Bom." localSheetId="121" hidden="1">{#N/A,"Bom",FALSE,"Cenario 34"}</definedName>
    <definedName name="wrn.Bom." localSheetId="134" hidden="1">{#N/A,"Bom",FALSE,"Cenario 34"}</definedName>
    <definedName name="wrn.Bom." localSheetId="13" hidden="1">{#N/A,"Bom",FALSE,"Cenario 34"}</definedName>
    <definedName name="wrn.Bom." localSheetId="24" hidden="1">{#N/A,"Bom",FALSE,"Cenario 34"}</definedName>
    <definedName name="wrn.Bom." localSheetId="3" hidden="1">{#N/A,"Bom",FALSE,"Cenario 34"}</definedName>
    <definedName name="wrn.Bom." localSheetId="119" hidden="1">{#N/A,"Bom",FALSE,"Cenario 34"}</definedName>
    <definedName name="wrn.Bom." localSheetId="120" hidden="1">{#N/A,"Bom",FALSE,"Cenario 34"}</definedName>
    <definedName name="wrn.Bom." localSheetId="4" hidden="1">{#N/A,"Bom",FALSE,"Cenario 34"}</definedName>
    <definedName name="wrn.Bom." hidden="1">{#N/A,"Bom",FALSE,"Cenario 34"}</definedName>
    <definedName name="wrn.Colar._.Especial." localSheetId="5" hidden="1">{#N/A,#N/A,FALSE,"Colar especial 11"}</definedName>
    <definedName name="wrn.Colar._.Especial." localSheetId="48" hidden="1">{#N/A,#N/A,FALSE,"Colar especial 11"}</definedName>
    <definedName name="wrn.Colar._.Especial." localSheetId="7" hidden="1">{#N/A,#N/A,FALSE,"Colar especial 11"}</definedName>
    <definedName name="wrn.Colar._.Especial." localSheetId="114" hidden="1">{#N/A,#N/A,FALSE,"Colar especial 11"}</definedName>
    <definedName name="wrn.Colar._.Especial." localSheetId="8" hidden="1">{#N/A,#N/A,FALSE,"Colar especial 11"}</definedName>
    <definedName name="wrn.Colar._.Especial." localSheetId="9" hidden="1">{#N/A,#N/A,FALSE,"Colar especial 11"}</definedName>
    <definedName name="wrn.Colar._.Especial." localSheetId="17" hidden="1">{#N/A,#N/A,FALSE,"Colar especial 11"}</definedName>
    <definedName name="wrn.Colar._.Especial." localSheetId="18" hidden="1">{#N/A,#N/A,FALSE,"Colar especial 11"}</definedName>
    <definedName name="wrn.Colar._.Especial." localSheetId="19" hidden="1">{#N/A,#N/A,FALSE,"Colar especial 11"}</definedName>
    <definedName name="wrn.Colar._.Especial." localSheetId="125" hidden="1">{#N/A,#N/A,FALSE,"Colar especial 11"}</definedName>
    <definedName name="wrn.Colar._.Especial." localSheetId="20" hidden="1">{#N/A,#N/A,FALSE,"Colar especial 11"}</definedName>
    <definedName name="wrn.Colar._.Especial." localSheetId="10" hidden="1">{#N/A,#N/A,FALSE,"Colar especial 11"}</definedName>
    <definedName name="wrn.Colar._.Especial." localSheetId="12" hidden="1">{#N/A,#N/A,FALSE,"Colar especial 11"}</definedName>
    <definedName name="wrn.Colar._.Especial." localSheetId="23" hidden="1">{#N/A,#N/A,FALSE,"Colar especial 11"}</definedName>
    <definedName name="wrn.Colar._.Especial." localSheetId="121" hidden="1">{#N/A,#N/A,FALSE,"Colar especial 11"}</definedName>
    <definedName name="wrn.Colar._.Especial." localSheetId="134" hidden="1">{#N/A,#N/A,FALSE,"Colar especial 11"}</definedName>
    <definedName name="wrn.Colar._.Especial." localSheetId="13" hidden="1">{#N/A,#N/A,FALSE,"Colar especial 11"}</definedName>
    <definedName name="wrn.Colar._.Especial." localSheetId="24" hidden="1">{#N/A,#N/A,FALSE,"Colar especial 11"}</definedName>
    <definedName name="wrn.Colar._.Especial." localSheetId="3" hidden="1">{#N/A,#N/A,FALSE,"Colar especial 11"}</definedName>
    <definedName name="wrn.Colar._.Especial." localSheetId="119" hidden="1">{#N/A,#N/A,FALSE,"Colar especial 11"}</definedName>
    <definedName name="wrn.Colar._.Especial." localSheetId="120" hidden="1">{#N/A,#N/A,FALSE,"Colar especial 11"}</definedName>
    <definedName name="wrn.Colar._.Especial." localSheetId="4" hidden="1">{#N/A,#N/A,FALSE,"Colar especial 11"}</definedName>
    <definedName name="wrn.Colar._.Especial." hidden="1">{#N/A,#N/A,FALSE,"Colar especial 11"}</definedName>
    <definedName name="wrn.fluxo._.de._.caixa." localSheetId="5" hidden="1">{"normal","argentina",FALSE,"cenários e solver";#N/A,#N/A,FALSE,"banco de dados"}</definedName>
    <definedName name="wrn.fluxo._.de._.caixa." localSheetId="48" hidden="1">{"normal","argentina",FALSE,"cenários e solver";#N/A,#N/A,FALSE,"banco de dados"}</definedName>
    <definedName name="wrn.fluxo._.de._.caixa." localSheetId="7" hidden="1">{"normal","argentina",FALSE,"cenários e solver";#N/A,#N/A,FALSE,"banco de dados"}</definedName>
    <definedName name="wrn.fluxo._.de._.caixa." localSheetId="114" hidden="1">{"normal","argentina",FALSE,"cenários e solver";#N/A,#N/A,FALSE,"banco de dados"}</definedName>
    <definedName name="wrn.fluxo._.de._.caixa." localSheetId="8" hidden="1">{"normal","argentina",FALSE,"cenários e solver";#N/A,#N/A,FALSE,"banco de dados"}</definedName>
    <definedName name="wrn.fluxo._.de._.caixa." localSheetId="9" hidden="1">{"normal","argentina",FALSE,"cenários e solver";#N/A,#N/A,FALSE,"banco de dados"}</definedName>
    <definedName name="wrn.fluxo._.de._.caixa." localSheetId="17" hidden="1">{"normal","argentina",FALSE,"cenários e solver";#N/A,#N/A,FALSE,"banco de dados"}</definedName>
    <definedName name="wrn.fluxo._.de._.caixa." localSheetId="18" hidden="1">{"normal","argentina",FALSE,"cenários e solver";#N/A,#N/A,FALSE,"banco de dados"}</definedName>
    <definedName name="wrn.fluxo._.de._.caixa." localSheetId="19" hidden="1">{"normal","argentina",FALSE,"cenários e solver";#N/A,#N/A,FALSE,"banco de dados"}</definedName>
    <definedName name="wrn.fluxo._.de._.caixa." localSheetId="125" hidden="1">{"normal","argentina",FALSE,"cenários e solver";#N/A,#N/A,FALSE,"banco de dados"}</definedName>
    <definedName name="wrn.fluxo._.de._.caixa." localSheetId="20" hidden="1">{"normal","argentina",FALSE,"cenários e solver";#N/A,#N/A,FALSE,"banco de dados"}</definedName>
    <definedName name="wrn.fluxo._.de._.caixa." localSheetId="10" hidden="1">{"normal","argentina",FALSE,"cenários e solver";#N/A,#N/A,FALSE,"banco de dados"}</definedName>
    <definedName name="wrn.fluxo._.de._.caixa." localSheetId="12" hidden="1">{"normal","argentina",FALSE,"cenários e solver";#N/A,#N/A,FALSE,"banco de dados"}</definedName>
    <definedName name="wrn.fluxo._.de._.caixa." localSheetId="23" hidden="1">{"normal","argentina",FALSE,"cenários e solver";#N/A,#N/A,FALSE,"banco de dados"}</definedName>
    <definedName name="wrn.fluxo._.de._.caixa." localSheetId="121" hidden="1">{"normal","argentina",FALSE,"cenários e solver";#N/A,#N/A,FALSE,"banco de dados"}</definedName>
    <definedName name="wrn.fluxo._.de._.caixa." localSheetId="134" hidden="1">{"normal","argentina",FALSE,"cenários e solver";#N/A,#N/A,FALSE,"banco de dados"}</definedName>
    <definedName name="wrn.fluxo._.de._.caixa." localSheetId="13" hidden="1">{"normal","argentina",FALSE,"cenários e solver";#N/A,#N/A,FALSE,"banco de dados"}</definedName>
    <definedName name="wrn.fluxo._.de._.caixa." localSheetId="24" hidden="1">{"normal","argentina",FALSE,"cenários e solver";#N/A,#N/A,FALSE,"banco de dados"}</definedName>
    <definedName name="wrn.fluxo._.de._.caixa." localSheetId="3" hidden="1">{"normal","argentina",FALSE,"cenários e solver";#N/A,#N/A,FALSE,"banco de dados"}</definedName>
    <definedName name="wrn.fluxo._.de._.caixa." localSheetId="119" hidden="1">{"normal","argentina",FALSE,"cenários e solver";#N/A,#N/A,FALSE,"banco de dados"}</definedName>
    <definedName name="wrn.fluxo._.de._.caixa." localSheetId="120" hidden="1">{"normal","argentina",FALSE,"cenários e solver";#N/A,#N/A,FALSE,"banco de dados"}</definedName>
    <definedName name="wrn.fluxo._.de._.caixa." localSheetId="4" hidden="1">{"normal","argentina",FALSE,"cenários e solver";#N/A,#N/A,FALSE,"banco de dados"}</definedName>
    <definedName name="wrn.fluxo._.de._.caixa." hidden="1">{"normal","argentina",FALSE,"cenários e solver";#N/A,#N/A,FALSE,"banco de dados"}</definedName>
    <definedName name="wrn.Mensal." localSheetId="5" hidden="1">{"Integral",#N/A,FALSE,"Plan1"}</definedName>
    <definedName name="wrn.Mensal." localSheetId="48" hidden="1">{"Integral",#N/A,FALSE,"Plan1"}</definedName>
    <definedName name="wrn.Mensal." localSheetId="7" hidden="1">{"Integral",#N/A,FALSE,"Plan1"}</definedName>
    <definedName name="wrn.Mensal." localSheetId="114" hidden="1">{"Integral",#N/A,FALSE,"Plan1"}</definedName>
    <definedName name="wrn.Mensal." localSheetId="8" hidden="1">{"Integral",#N/A,FALSE,"Plan1"}</definedName>
    <definedName name="wrn.Mensal." localSheetId="9" hidden="1">{"Integral",#N/A,FALSE,"Plan1"}</definedName>
    <definedName name="wrn.Mensal." localSheetId="17" hidden="1">{"Integral",#N/A,FALSE,"Plan1"}</definedName>
    <definedName name="wrn.Mensal." localSheetId="18" hidden="1">{"Integral",#N/A,FALSE,"Plan1"}</definedName>
    <definedName name="wrn.Mensal." localSheetId="19" hidden="1">{"Integral",#N/A,FALSE,"Plan1"}</definedName>
    <definedName name="wrn.Mensal." localSheetId="125" hidden="1">{"Integral",#N/A,FALSE,"Plan1"}</definedName>
    <definedName name="wrn.Mensal." localSheetId="20" hidden="1">{"Integral",#N/A,FALSE,"Plan1"}</definedName>
    <definedName name="wrn.Mensal." localSheetId="10" hidden="1">{"Integral",#N/A,FALSE,"Plan1"}</definedName>
    <definedName name="wrn.Mensal." localSheetId="12" hidden="1">{"Integral",#N/A,FALSE,"Plan1"}</definedName>
    <definedName name="wrn.Mensal." localSheetId="23" hidden="1">{"Integral",#N/A,FALSE,"Plan1"}</definedName>
    <definedName name="wrn.Mensal." localSheetId="121" hidden="1">{"Integral",#N/A,FALSE,"Plan1"}</definedName>
    <definedName name="wrn.Mensal." localSheetId="134" hidden="1">{"Integral",#N/A,FALSE,"Plan1"}</definedName>
    <definedName name="wrn.Mensal." localSheetId="13" hidden="1">{"Integral",#N/A,FALSE,"Plan1"}</definedName>
    <definedName name="wrn.Mensal." localSheetId="24" hidden="1">{"Integral",#N/A,FALSE,"Plan1"}</definedName>
    <definedName name="wrn.Mensal." localSheetId="3" hidden="1">{"Integral",#N/A,FALSE,"Plan1"}</definedName>
    <definedName name="wrn.Mensal." localSheetId="119" hidden="1">{"Integral",#N/A,FALSE,"Plan1"}</definedName>
    <definedName name="wrn.Mensal." localSheetId="120" hidden="1">{"Integral",#N/A,FALSE,"Plan1"}</definedName>
    <definedName name="wrn.Mensal." localSheetId="4" hidden="1">{"Integral",#N/A,FALSE,"Plan1"}</definedName>
    <definedName name="wrn.Mensal." hidden="1">{"Integral",#N/A,FALSE,"Plan1"}</definedName>
    <definedName name="wrn.Minas._.Gerais." localSheetId="5" hidden="1">{"Minas Gerais",#N/A,FALSE,"Exibição 41"}</definedName>
    <definedName name="wrn.Minas._.Gerais." localSheetId="48" hidden="1">{"Minas Gerais",#N/A,FALSE,"Exibição 41"}</definedName>
    <definedName name="wrn.Minas._.Gerais." localSheetId="7" hidden="1">{"Minas Gerais",#N/A,FALSE,"Exibição 41"}</definedName>
    <definedName name="wrn.Minas._.Gerais." localSheetId="114" hidden="1">{"Minas Gerais",#N/A,FALSE,"Exibição 41"}</definedName>
    <definedName name="wrn.Minas._.Gerais." localSheetId="8" hidden="1">{"Minas Gerais",#N/A,FALSE,"Exibição 41"}</definedName>
    <definedName name="wrn.Minas._.Gerais." localSheetId="9" hidden="1">{"Minas Gerais",#N/A,FALSE,"Exibição 41"}</definedName>
    <definedName name="wrn.Minas._.Gerais." localSheetId="17" hidden="1">{"Minas Gerais",#N/A,FALSE,"Exibição 41"}</definedName>
    <definedName name="wrn.Minas._.Gerais." localSheetId="18" hidden="1">{"Minas Gerais",#N/A,FALSE,"Exibição 41"}</definedName>
    <definedName name="wrn.Minas._.Gerais." localSheetId="19" hidden="1">{"Minas Gerais",#N/A,FALSE,"Exibição 41"}</definedName>
    <definedName name="wrn.Minas._.Gerais." localSheetId="125" hidden="1">{"Minas Gerais",#N/A,FALSE,"Exibição 41"}</definedName>
    <definedName name="wrn.Minas._.Gerais." localSheetId="20" hidden="1">{"Minas Gerais",#N/A,FALSE,"Exibição 41"}</definedName>
    <definedName name="wrn.Minas._.Gerais." localSheetId="10" hidden="1">{"Minas Gerais",#N/A,FALSE,"Exibição 41"}</definedName>
    <definedName name="wrn.Minas._.Gerais." localSheetId="12" hidden="1">{"Minas Gerais",#N/A,FALSE,"Exibição 41"}</definedName>
    <definedName name="wrn.Minas._.Gerais." localSheetId="23" hidden="1">{"Minas Gerais",#N/A,FALSE,"Exibição 41"}</definedName>
    <definedName name="wrn.Minas._.Gerais." localSheetId="121" hidden="1">{"Minas Gerais",#N/A,FALSE,"Exibição 41"}</definedName>
    <definedName name="wrn.Minas._.Gerais." localSheetId="134" hidden="1">{"Minas Gerais",#N/A,FALSE,"Exibição 41"}</definedName>
    <definedName name="wrn.Minas._.Gerais." localSheetId="13" hidden="1">{"Minas Gerais",#N/A,FALSE,"Exibição 41"}</definedName>
    <definedName name="wrn.Minas._.Gerais." localSheetId="24" hidden="1">{"Minas Gerais",#N/A,FALSE,"Exibição 41"}</definedName>
    <definedName name="wrn.Minas._.Gerais." localSheetId="3" hidden="1">{"Minas Gerais",#N/A,FALSE,"Exibição 41"}</definedName>
    <definedName name="wrn.Minas._.Gerais." localSheetId="119" hidden="1">{"Minas Gerais",#N/A,FALSE,"Exibição 41"}</definedName>
    <definedName name="wrn.Minas._.Gerais." localSheetId="120" hidden="1">{"Minas Gerais",#N/A,FALSE,"Exibição 41"}</definedName>
    <definedName name="wrn.Minas._.Gerais." localSheetId="4" hidden="1">{"Minas Gerais",#N/A,FALSE,"Exibição 41"}</definedName>
    <definedName name="wrn.Minas._.Gerais." hidden="1">{"Minas Gerais",#N/A,FALSE,"Exibição 41"}</definedName>
    <definedName name="wrn.Relat." localSheetId="5" hidden="1">{"Normal","Despesa Alta",TRUE,"Planejamento (sol)";"Primeiros Trimestres","Receita Alta",TRUE,"Planejamento (sol)";"Últimos trimestres","Receita Baixa",TRUE,"Planejamento (sol)";"Totais","Despesa Baixa",TRUE,"Planejamento (sol)"}</definedName>
    <definedName name="wrn.Relat." localSheetId="48" hidden="1">{"Normal","Despesa Alta",TRUE,"Planejamento (sol)";"Primeiros Trimestres","Receita Alta",TRUE,"Planejamento (sol)";"Últimos trimestres","Receita Baixa",TRUE,"Planejamento (sol)";"Totais","Despesa Baixa",TRUE,"Planejamento (sol)"}</definedName>
    <definedName name="wrn.Relat." localSheetId="7" hidden="1">{"Normal","Despesa Alta",TRUE,"Planejamento (sol)";"Primeiros Trimestres","Receita Alta",TRUE,"Planejamento (sol)";"Últimos trimestres","Receita Baixa",TRUE,"Planejamento (sol)";"Totais","Despesa Baixa",TRUE,"Planejamento (sol)"}</definedName>
    <definedName name="wrn.Relat." localSheetId="114" hidden="1">{"Normal","Despesa Alta",TRUE,"Planejamento (sol)";"Primeiros Trimestres","Receita Alta",TRUE,"Planejamento (sol)";"Últimos trimestres","Receita Baixa",TRUE,"Planejamento (sol)";"Totais","Despesa Baixa",TRUE,"Planejamento (sol)"}</definedName>
    <definedName name="wrn.Relat." localSheetId="8" hidden="1">{"Normal","Despesa Alta",TRUE,"Planejamento (sol)";"Primeiros Trimestres","Receita Alta",TRUE,"Planejamento (sol)";"Últimos trimestres","Receita Baixa",TRUE,"Planejamento (sol)";"Totais","Despesa Baixa",TRUE,"Planejamento (sol)"}</definedName>
    <definedName name="wrn.Relat." localSheetId="9" hidden="1">{"Normal","Despesa Alta",TRUE,"Planejamento (sol)";"Primeiros Trimestres","Receita Alta",TRUE,"Planejamento (sol)";"Últimos trimestres","Receita Baixa",TRUE,"Planejamento (sol)";"Totais","Despesa Baixa",TRUE,"Planejamento (sol)"}</definedName>
    <definedName name="wrn.Relat." localSheetId="17" hidden="1">{"Normal","Despesa Alta",TRUE,"Planejamento (sol)";"Primeiros Trimestres","Receita Alta",TRUE,"Planejamento (sol)";"Últimos trimestres","Receita Baixa",TRUE,"Planejamento (sol)";"Totais","Despesa Baixa",TRUE,"Planejamento (sol)"}</definedName>
    <definedName name="wrn.Relat." localSheetId="18" hidden="1">{"Normal","Despesa Alta",TRUE,"Planejamento (sol)";"Primeiros Trimestres","Receita Alta",TRUE,"Planejamento (sol)";"Últimos trimestres","Receita Baixa",TRUE,"Planejamento (sol)";"Totais","Despesa Baixa",TRUE,"Planejamento (sol)"}</definedName>
    <definedName name="wrn.Relat." localSheetId="19" hidden="1">{"Normal","Despesa Alta",TRUE,"Planejamento (sol)";"Primeiros Trimestres","Receita Alta",TRUE,"Planejamento (sol)";"Últimos trimestres","Receita Baixa",TRUE,"Planejamento (sol)";"Totais","Despesa Baixa",TRUE,"Planejamento (sol)"}</definedName>
    <definedName name="wrn.Relat." localSheetId="125" hidden="1">{"Normal","Despesa Alta",TRUE,"Planejamento (sol)";"Primeiros Trimestres","Receita Alta",TRUE,"Planejamento (sol)";"Últimos trimestres","Receita Baixa",TRUE,"Planejamento (sol)";"Totais","Despesa Baixa",TRUE,"Planejamento (sol)"}</definedName>
    <definedName name="wrn.Relat." localSheetId="20" hidden="1">{"Normal","Despesa Alta",TRUE,"Planejamento (sol)";"Primeiros Trimestres","Receita Alta",TRUE,"Planejamento (sol)";"Últimos trimestres","Receita Baixa",TRUE,"Planejamento (sol)";"Totais","Despesa Baixa",TRUE,"Planejamento (sol)"}</definedName>
    <definedName name="wrn.Relat." localSheetId="10" hidden="1">{"Normal","Despesa Alta",TRUE,"Planejamento (sol)";"Primeiros Trimestres","Receita Alta",TRUE,"Planejamento (sol)";"Últimos trimestres","Receita Baixa",TRUE,"Planejamento (sol)";"Totais","Despesa Baixa",TRUE,"Planejamento (sol)"}</definedName>
    <definedName name="wrn.Relat." localSheetId="12" hidden="1">{"Normal","Despesa Alta",TRUE,"Planejamento (sol)";"Primeiros Trimestres","Receita Alta",TRUE,"Planejamento (sol)";"Últimos trimestres","Receita Baixa",TRUE,"Planejamento (sol)";"Totais","Despesa Baixa",TRUE,"Planejamento (sol)"}</definedName>
    <definedName name="wrn.Relat." localSheetId="23" hidden="1">{"Normal","Despesa Alta",TRUE,"Planejamento (sol)";"Primeiros Trimestres","Receita Alta",TRUE,"Planejamento (sol)";"Últimos trimestres","Receita Baixa",TRUE,"Planejamento (sol)";"Totais","Despesa Baixa",TRUE,"Planejamento (sol)"}</definedName>
    <definedName name="wrn.Relat." localSheetId="121" hidden="1">{"Normal","Despesa Alta",TRUE,"Planejamento (sol)";"Primeiros Trimestres","Receita Alta",TRUE,"Planejamento (sol)";"Últimos trimestres","Receita Baixa",TRUE,"Planejamento (sol)";"Totais","Despesa Baixa",TRUE,"Planejamento (sol)"}</definedName>
    <definedName name="wrn.Relat." localSheetId="134" hidden="1">{"Normal","Despesa Alta",TRUE,"Planejamento (sol)";"Primeiros Trimestres","Receita Alta",TRUE,"Planejamento (sol)";"Últimos trimestres","Receita Baixa",TRUE,"Planejamento (sol)";"Totais","Despesa Baixa",TRUE,"Planejamento (sol)"}</definedName>
    <definedName name="wrn.Relat." localSheetId="13" hidden="1">{"Normal","Despesa Alta",TRUE,"Planejamento (sol)";"Primeiros Trimestres","Receita Alta",TRUE,"Planejamento (sol)";"Últimos trimestres","Receita Baixa",TRUE,"Planejamento (sol)";"Totais","Despesa Baixa",TRUE,"Planejamento (sol)"}</definedName>
    <definedName name="wrn.Relat." localSheetId="24" hidden="1">{"Normal","Despesa Alta",TRUE,"Planejamento (sol)";"Primeiros Trimestres","Receita Alta",TRUE,"Planejamento (sol)";"Últimos trimestres","Receita Baixa",TRUE,"Planejamento (sol)";"Totais","Despesa Baixa",TRUE,"Planejamento (sol)"}</definedName>
    <definedName name="wrn.Relat." localSheetId="3" hidden="1">{"Normal","Despesa Alta",TRUE,"Planejamento (sol)";"Primeiros Trimestres","Receita Alta",TRUE,"Planejamento (sol)";"Últimos trimestres","Receita Baixa",TRUE,"Planejamento (sol)";"Totais","Despesa Baixa",TRUE,"Planejamento (sol)"}</definedName>
    <definedName name="wrn.Relat." localSheetId="119" hidden="1">{"Normal","Despesa Alta",TRUE,"Planejamento (sol)";"Primeiros Trimestres","Receita Alta",TRUE,"Planejamento (sol)";"Últimos trimestres","Receita Baixa",TRUE,"Planejamento (sol)";"Totais","Despesa Baixa",TRUE,"Planejamento (sol)"}</definedName>
    <definedName name="wrn.Relat." localSheetId="120" hidden="1">{"Normal","Despesa Alta",TRUE,"Planejamento (sol)";"Primeiros Trimestres","Receita Alta",TRUE,"Planejamento (sol)";"Últimos trimestres","Receita Baixa",TRUE,"Planejamento (sol)";"Totais","Despesa Baixa",TRUE,"Planejamento (sol)"}</definedName>
    <definedName name="wrn.Relat." localSheetId="4" hidden="1">{"Normal","Despesa Alta",TRUE,"Planejamento (sol)";"Primeiros Trimestres","Receita Alta",TRUE,"Planejamento (sol)";"Últimos trimestres","Receita Baixa",TRUE,"Planejamento (sol)";"Totais","Despesa Baixa",TRUE,"Planejamento (sol)"}</definedName>
    <definedName name="wrn.Relat." hidden="1">{"Normal","Despesa Alta",TRUE,"Planejamento (sol)";"Primeiros Trimestres","Receita Alta",TRUE,"Planejamento (sol)";"Últimos trimestres","Receita Baixa",TRUE,"Planejamento (sol)";"Totais","Despesa Baixa",TRUE,"Planejamento (sol)"}</definedName>
    <definedName name="wrn.Relat._.Final." localSheetId="5" hidden="1">{"Normal","receita baixa",TRUE,"CENÁRIO ATUAL";"Linhas de Totais","despesa alta",TRUE,"CENÁRIO ATUAL";"Primeiros Meses","despesa baixa",TRUE,"CENÁRIO ATUAL";"Últimos Meses","receita alta",TRUE,"CENÁRIO ATUAL"}</definedName>
    <definedName name="wrn.Relat._.Final." localSheetId="48" hidden="1">{"Normal","receita baixa",TRUE,"CENÁRIO ATUAL";"Linhas de Totais","despesa alta",TRUE,"CENÁRIO ATUAL";"Primeiros Meses","despesa baixa",TRUE,"CENÁRIO ATUAL";"Últimos Meses","receita alta",TRUE,"CENÁRIO ATUAL"}</definedName>
    <definedName name="wrn.Relat._.Final." localSheetId="7" hidden="1">{"Normal","receita baixa",TRUE,"CENÁRIO ATUAL";"Linhas de Totais","despesa alta",TRUE,"CENÁRIO ATUAL";"Primeiros Meses","despesa baixa",TRUE,"CENÁRIO ATUAL";"Últimos Meses","receita alta",TRUE,"CENÁRIO ATUAL"}</definedName>
    <definedName name="wrn.Relat._.Final." localSheetId="114" hidden="1">{"Normal","receita baixa",TRUE,"CENÁRIO ATUAL";"Linhas de Totais","despesa alta",TRUE,"CENÁRIO ATUAL";"Primeiros Meses","despesa baixa",TRUE,"CENÁRIO ATUAL";"Últimos Meses","receita alta",TRUE,"CENÁRIO ATUAL"}</definedName>
    <definedName name="wrn.Relat._.Final." localSheetId="8" hidden="1">{"Normal","receita baixa",TRUE,"CENÁRIO ATUAL";"Linhas de Totais","despesa alta",TRUE,"CENÁRIO ATUAL";"Primeiros Meses","despesa baixa",TRUE,"CENÁRIO ATUAL";"Últimos Meses","receita alta",TRUE,"CENÁRIO ATUAL"}</definedName>
    <definedName name="wrn.Relat._.Final." localSheetId="9" hidden="1">{"Normal","receita baixa",TRUE,"CENÁRIO ATUAL";"Linhas de Totais","despesa alta",TRUE,"CENÁRIO ATUAL";"Primeiros Meses","despesa baixa",TRUE,"CENÁRIO ATUAL";"Últimos Meses","receita alta",TRUE,"CENÁRIO ATUAL"}</definedName>
    <definedName name="wrn.Relat._.Final." localSheetId="17" hidden="1">{"Normal","receita baixa",TRUE,"CENÁRIO ATUAL";"Linhas de Totais","despesa alta",TRUE,"CENÁRIO ATUAL";"Primeiros Meses","despesa baixa",TRUE,"CENÁRIO ATUAL";"Últimos Meses","receita alta",TRUE,"CENÁRIO ATUAL"}</definedName>
    <definedName name="wrn.Relat._.Final." localSheetId="18" hidden="1">{"Normal","receita baixa",TRUE,"CENÁRIO ATUAL";"Linhas de Totais","despesa alta",TRUE,"CENÁRIO ATUAL";"Primeiros Meses","despesa baixa",TRUE,"CENÁRIO ATUAL";"Últimos Meses","receita alta",TRUE,"CENÁRIO ATUAL"}</definedName>
    <definedName name="wrn.Relat._.Final." localSheetId="19" hidden="1">{"Normal","receita baixa",TRUE,"CENÁRIO ATUAL";"Linhas de Totais","despesa alta",TRUE,"CENÁRIO ATUAL";"Primeiros Meses","despesa baixa",TRUE,"CENÁRIO ATUAL";"Últimos Meses","receita alta",TRUE,"CENÁRIO ATUAL"}</definedName>
    <definedName name="wrn.Relat._.Final." localSheetId="125" hidden="1">{"Normal","receita baixa",TRUE,"CENÁRIO ATUAL";"Linhas de Totais","despesa alta",TRUE,"CENÁRIO ATUAL";"Primeiros Meses","despesa baixa",TRUE,"CENÁRIO ATUAL";"Últimos Meses","receita alta",TRUE,"CENÁRIO ATUAL"}</definedName>
    <definedName name="wrn.Relat._.Final." localSheetId="20" hidden="1">{"Normal","receita baixa",TRUE,"CENÁRIO ATUAL";"Linhas de Totais","despesa alta",TRUE,"CENÁRIO ATUAL";"Primeiros Meses","despesa baixa",TRUE,"CENÁRIO ATUAL";"Últimos Meses","receita alta",TRUE,"CENÁRIO ATUAL"}</definedName>
    <definedName name="wrn.Relat._.Final." localSheetId="10" hidden="1">{"Normal","receita baixa",TRUE,"CENÁRIO ATUAL";"Linhas de Totais","despesa alta",TRUE,"CENÁRIO ATUAL";"Primeiros Meses","despesa baixa",TRUE,"CENÁRIO ATUAL";"Últimos Meses","receita alta",TRUE,"CENÁRIO ATUAL"}</definedName>
    <definedName name="wrn.Relat._.Final." localSheetId="12" hidden="1">{"Normal","receita baixa",TRUE,"CENÁRIO ATUAL";"Linhas de Totais","despesa alta",TRUE,"CENÁRIO ATUAL";"Primeiros Meses","despesa baixa",TRUE,"CENÁRIO ATUAL";"Últimos Meses","receita alta",TRUE,"CENÁRIO ATUAL"}</definedName>
    <definedName name="wrn.Relat._.Final." localSheetId="23" hidden="1">{"Normal","receita baixa",TRUE,"CENÁRIO ATUAL";"Linhas de Totais","despesa alta",TRUE,"CENÁRIO ATUAL";"Primeiros Meses","despesa baixa",TRUE,"CENÁRIO ATUAL";"Últimos Meses","receita alta",TRUE,"CENÁRIO ATUAL"}</definedName>
    <definedName name="wrn.Relat._.Final." localSheetId="121" hidden="1">{"Normal","receita baixa",TRUE,"CENÁRIO ATUAL";"Linhas de Totais","despesa alta",TRUE,"CENÁRIO ATUAL";"Primeiros Meses","despesa baixa",TRUE,"CENÁRIO ATUAL";"Últimos Meses","receita alta",TRUE,"CENÁRIO ATUAL"}</definedName>
    <definedName name="wrn.Relat._.Final." localSheetId="134" hidden="1">{"Normal","receita baixa",TRUE,"CENÁRIO ATUAL";"Linhas de Totais","despesa alta",TRUE,"CENÁRIO ATUAL";"Primeiros Meses","despesa baixa",TRUE,"CENÁRIO ATUAL";"Últimos Meses","receita alta",TRUE,"CENÁRIO ATUAL"}</definedName>
    <definedName name="wrn.Relat._.Final." localSheetId="13" hidden="1">{"Normal","receita baixa",TRUE,"CENÁRIO ATUAL";"Linhas de Totais","despesa alta",TRUE,"CENÁRIO ATUAL";"Primeiros Meses","despesa baixa",TRUE,"CENÁRIO ATUAL";"Últimos Meses","receita alta",TRUE,"CENÁRIO ATUAL"}</definedName>
    <definedName name="wrn.Relat._.Final." localSheetId="24" hidden="1">{"Normal","receita baixa",TRUE,"CENÁRIO ATUAL";"Linhas de Totais","despesa alta",TRUE,"CENÁRIO ATUAL";"Primeiros Meses","despesa baixa",TRUE,"CENÁRIO ATUAL";"Últimos Meses","receita alta",TRUE,"CENÁRIO ATUAL"}</definedName>
    <definedName name="wrn.Relat._.Final." localSheetId="3" hidden="1">{"Normal","receita baixa",TRUE,"CENÁRIO ATUAL";"Linhas de Totais","despesa alta",TRUE,"CENÁRIO ATUAL";"Primeiros Meses","despesa baixa",TRUE,"CENÁRIO ATUAL";"Últimos Meses","receita alta",TRUE,"CENÁRIO ATUAL"}</definedName>
    <definedName name="wrn.Relat._.Final." localSheetId="119" hidden="1">{"Normal","receita baixa",TRUE,"CENÁRIO ATUAL";"Linhas de Totais","despesa alta",TRUE,"CENÁRIO ATUAL";"Primeiros Meses","despesa baixa",TRUE,"CENÁRIO ATUAL";"Últimos Meses","receita alta",TRUE,"CENÁRIO ATUAL"}</definedName>
    <definedName name="wrn.Relat._.Final." localSheetId="120" hidden="1">{"Normal","receita baixa",TRUE,"CENÁRIO ATUAL";"Linhas de Totais","despesa alta",TRUE,"CENÁRIO ATUAL";"Primeiros Meses","despesa baixa",TRUE,"CENÁRIO ATUAL";"Últimos Meses","receita alta",TRUE,"CENÁRIO ATUAL"}</definedName>
    <definedName name="wrn.Relat._.Final." localSheetId="4" hidden="1">{"Normal","receita baixa",TRUE,"CENÁRIO ATUAL";"Linhas de Totais","despesa alta",TRUE,"CENÁRIO ATUAL";"Primeiros Meses","despesa baixa",TRUE,"CENÁRIO ATUAL";"Últimos Meses","receita alta",TRUE,"CENÁRIO ATUAL"}</definedName>
    <definedName name="wrn.Relat._.Final." hidden="1">{"Normal","receita baixa",TRUE,"CENÁRIO ATUAL";"Linhas de Totais","despesa alta",TRUE,"CENÁRIO ATUAL";"Primeiros Meses","despesa baixa",TRUE,"CENÁRIO ATUAL";"Últimos Meses","receita alta",TRUE,"CENÁRIO ATUAL"}</definedName>
    <definedName name="wrn.relata" localSheetId="5" hidden="1">{"Normal","Despesa Alta",TRUE,"Planejamento (sol)";"Primeiros Trimestres","Receita Alta",TRUE,"Planejamento (sol)";"Últimos trimestres","Receita Baixa",TRUE,"Planejamento (sol)";"Totais","Despesa Baixa",TRUE,"Planejamento (sol)"}</definedName>
    <definedName name="wrn.relata" localSheetId="48" hidden="1">{"Normal","Despesa Alta",TRUE,"Planejamento (sol)";"Primeiros Trimestres","Receita Alta",TRUE,"Planejamento (sol)";"Últimos trimestres","Receita Baixa",TRUE,"Planejamento (sol)";"Totais","Despesa Baixa",TRUE,"Planejamento (sol)"}</definedName>
    <definedName name="wrn.relata" localSheetId="7" hidden="1">{"Normal","Despesa Alta",TRUE,"Planejamento (sol)";"Primeiros Trimestres","Receita Alta",TRUE,"Planejamento (sol)";"Últimos trimestres","Receita Baixa",TRUE,"Planejamento (sol)";"Totais","Despesa Baixa",TRUE,"Planejamento (sol)"}</definedName>
    <definedName name="wrn.relata" localSheetId="114" hidden="1">{"Normal","Despesa Alta",TRUE,"Planejamento (sol)";"Primeiros Trimestres","Receita Alta",TRUE,"Planejamento (sol)";"Últimos trimestres","Receita Baixa",TRUE,"Planejamento (sol)";"Totais","Despesa Baixa",TRUE,"Planejamento (sol)"}</definedName>
    <definedName name="wrn.relata" localSheetId="8" hidden="1">{"Normal","Despesa Alta",TRUE,"Planejamento (sol)";"Primeiros Trimestres","Receita Alta",TRUE,"Planejamento (sol)";"Últimos trimestres","Receita Baixa",TRUE,"Planejamento (sol)";"Totais","Despesa Baixa",TRUE,"Planejamento (sol)"}</definedName>
    <definedName name="wrn.relata" localSheetId="9" hidden="1">{"Normal","Despesa Alta",TRUE,"Planejamento (sol)";"Primeiros Trimestres","Receita Alta",TRUE,"Planejamento (sol)";"Últimos trimestres","Receita Baixa",TRUE,"Planejamento (sol)";"Totais","Despesa Baixa",TRUE,"Planejamento (sol)"}</definedName>
    <definedName name="wrn.relata" localSheetId="17" hidden="1">{"Normal","Despesa Alta",TRUE,"Planejamento (sol)";"Primeiros Trimestres","Receita Alta",TRUE,"Planejamento (sol)";"Últimos trimestres","Receita Baixa",TRUE,"Planejamento (sol)";"Totais","Despesa Baixa",TRUE,"Planejamento (sol)"}</definedName>
    <definedName name="wrn.relata" localSheetId="18" hidden="1">{"Normal","Despesa Alta",TRUE,"Planejamento (sol)";"Primeiros Trimestres","Receita Alta",TRUE,"Planejamento (sol)";"Últimos trimestres","Receita Baixa",TRUE,"Planejamento (sol)";"Totais","Despesa Baixa",TRUE,"Planejamento (sol)"}</definedName>
    <definedName name="wrn.relata" localSheetId="19" hidden="1">{"Normal","Despesa Alta",TRUE,"Planejamento (sol)";"Primeiros Trimestres","Receita Alta",TRUE,"Planejamento (sol)";"Últimos trimestres","Receita Baixa",TRUE,"Planejamento (sol)";"Totais","Despesa Baixa",TRUE,"Planejamento (sol)"}</definedName>
    <definedName name="wrn.relata" localSheetId="125" hidden="1">{"Normal","Despesa Alta",TRUE,"Planejamento (sol)";"Primeiros Trimestres","Receita Alta",TRUE,"Planejamento (sol)";"Últimos trimestres","Receita Baixa",TRUE,"Planejamento (sol)";"Totais","Despesa Baixa",TRUE,"Planejamento (sol)"}</definedName>
    <definedName name="wrn.relata" localSheetId="20" hidden="1">{"Normal","Despesa Alta",TRUE,"Planejamento (sol)";"Primeiros Trimestres","Receita Alta",TRUE,"Planejamento (sol)";"Últimos trimestres","Receita Baixa",TRUE,"Planejamento (sol)";"Totais","Despesa Baixa",TRUE,"Planejamento (sol)"}</definedName>
    <definedName name="wrn.relata" localSheetId="10" hidden="1">{"Normal","Despesa Alta",TRUE,"Planejamento (sol)";"Primeiros Trimestres","Receita Alta",TRUE,"Planejamento (sol)";"Últimos trimestres","Receita Baixa",TRUE,"Planejamento (sol)";"Totais","Despesa Baixa",TRUE,"Planejamento (sol)"}</definedName>
    <definedName name="wrn.relata" localSheetId="12" hidden="1">{"Normal","Despesa Alta",TRUE,"Planejamento (sol)";"Primeiros Trimestres","Receita Alta",TRUE,"Planejamento (sol)";"Últimos trimestres","Receita Baixa",TRUE,"Planejamento (sol)";"Totais","Despesa Baixa",TRUE,"Planejamento (sol)"}</definedName>
    <definedName name="wrn.relata" localSheetId="23" hidden="1">{"Normal","Despesa Alta",TRUE,"Planejamento (sol)";"Primeiros Trimestres","Receita Alta",TRUE,"Planejamento (sol)";"Últimos trimestres","Receita Baixa",TRUE,"Planejamento (sol)";"Totais","Despesa Baixa",TRUE,"Planejamento (sol)"}</definedName>
    <definedName name="wrn.relata" localSheetId="121" hidden="1">{"Normal","Despesa Alta",TRUE,"Planejamento (sol)";"Primeiros Trimestres","Receita Alta",TRUE,"Planejamento (sol)";"Últimos trimestres","Receita Baixa",TRUE,"Planejamento (sol)";"Totais","Despesa Baixa",TRUE,"Planejamento (sol)"}</definedName>
    <definedName name="wrn.relata" localSheetId="134" hidden="1">{"Normal","Despesa Alta",TRUE,"Planejamento (sol)";"Primeiros Trimestres","Receita Alta",TRUE,"Planejamento (sol)";"Últimos trimestres","Receita Baixa",TRUE,"Planejamento (sol)";"Totais","Despesa Baixa",TRUE,"Planejamento (sol)"}</definedName>
    <definedName name="wrn.relata" localSheetId="13" hidden="1">{"Normal","Despesa Alta",TRUE,"Planejamento (sol)";"Primeiros Trimestres","Receita Alta",TRUE,"Planejamento (sol)";"Últimos trimestres","Receita Baixa",TRUE,"Planejamento (sol)";"Totais","Despesa Baixa",TRUE,"Planejamento (sol)"}</definedName>
    <definedName name="wrn.relata" localSheetId="24" hidden="1">{"Normal","Despesa Alta",TRUE,"Planejamento (sol)";"Primeiros Trimestres","Receita Alta",TRUE,"Planejamento (sol)";"Últimos trimestres","Receita Baixa",TRUE,"Planejamento (sol)";"Totais","Despesa Baixa",TRUE,"Planejamento (sol)"}</definedName>
    <definedName name="wrn.relata" localSheetId="3" hidden="1">{"Normal","Despesa Alta",TRUE,"Planejamento (sol)";"Primeiros Trimestres","Receita Alta",TRUE,"Planejamento (sol)";"Últimos trimestres","Receita Baixa",TRUE,"Planejamento (sol)";"Totais","Despesa Baixa",TRUE,"Planejamento (sol)"}</definedName>
    <definedName name="wrn.relata" localSheetId="119" hidden="1">{"Normal","Despesa Alta",TRUE,"Planejamento (sol)";"Primeiros Trimestres","Receita Alta",TRUE,"Planejamento (sol)";"Últimos trimestres","Receita Baixa",TRUE,"Planejamento (sol)";"Totais","Despesa Baixa",TRUE,"Planejamento (sol)"}</definedName>
    <definedName name="wrn.relata" localSheetId="120" hidden="1">{"Normal","Despesa Alta",TRUE,"Planejamento (sol)";"Primeiros Trimestres","Receita Alta",TRUE,"Planejamento (sol)";"Últimos trimestres","Receita Baixa",TRUE,"Planejamento (sol)";"Totais","Despesa Baixa",TRUE,"Planejamento (sol)"}</definedName>
    <definedName name="wrn.relata" localSheetId="4" hidden="1">{"Normal","Despesa Alta",TRUE,"Planejamento (sol)";"Primeiros Trimestres","Receita Alta",TRUE,"Planejamento (sol)";"Últimos trimestres","Receita Baixa",TRUE,"Planejamento (sol)";"Totais","Despesa Baixa",TRUE,"Planejamento (sol)"}</definedName>
    <definedName name="wrn.relata" hidden="1">{"Normal","Despesa Alta",TRUE,"Planejamento (sol)";"Primeiros Trimestres","Receita Alta",TRUE,"Planejamento (sol)";"Últimos trimestres","Receita Baixa",TRUE,"Planejamento (sol)";"Totais","Despesa Baixa",TRUE,"Planejamento (sol)"}</definedName>
    <definedName name="wrn.Relatório._.Mensal." localSheetId="5" hidden="1">{"Modo1","Otimista",FALSE,"Orçamento Pessoal"}</definedName>
    <definedName name="wrn.Relatório._.Mensal." localSheetId="48" hidden="1">{"Modo1","Otimista",FALSE,"Orçamento Pessoal"}</definedName>
    <definedName name="wrn.Relatório._.Mensal." localSheetId="7" hidden="1">{"Modo1","Otimista",FALSE,"Orçamento Pessoal"}</definedName>
    <definedName name="wrn.Relatório._.Mensal." localSheetId="114" hidden="1">{"Modo1","Otimista",FALSE,"Orçamento Pessoal"}</definedName>
    <definedName name="wrn.Relatório._.Mensal." localSheetId="8" hidden="1">{"Modo1","Otimista",FALSE,"Orçamento Pessoal"}</definedName>
    <definedName name="wrn.Relatório._.Mensal." localSheetId="9" hidden="1">{"Modo1","Otimista",FALSE,"Orçamento Pessoal"}</definedName>
    <definedName name="wrn.Relatório._.Mensal." localSheetId="17" hidden="1">{"Modo1","Otimista",FALSE,"Orçamento Pessoal"}</definedName>
    <definedName name="wrn.Relatório._.Mensal." localSheetId="18" hidden="1">{"Modo1","Otimista",FALSE,"Orçamento Pessoal"}</definedName>
    <definedName name="wrn.Relatório._.Mensal." localSheetId="19" hidden="1">{"Modo1","Otimista",FALSE,"Orçamento Pessoal"}</definedName>
    <definedName name="wrn.Relatório._.Mensal." localSheetId="125" hidden="1">{"Modo1","Otimista",FALSE,"Orçamento Pessoal"}</definedName>
    <definedName name="wrn.Relatório._.Mensal." localSheetId="20" hidden="1">{"Modo1","Otimista",FALSE,"Orçamento Pessoal"}</definedName>
    <definedName name="wrn.Relatório._.Mensal." localSheetId="10" hidden="1">{"Modo1","Otimista",FALSE,"Orçamento Pessoal"}</definedName>
    <definedName name="wrn.Relatório._.Mensal." localSheetId="12" hidden="1">{"Modo1","Otimista",FALSE,"Orçamento Pessoal"}</definedName>
    <definedName name="wrn.Relatório._.Mensal." localSheetId="23" hidden="1">{"Modo1","Otimista",FALSE,"Orçamento Pessoal"}</definedName>
    <definedName name="wrn.Relatório._.Mensal." localSheetId="121" hidden="1">{"Modo1","Otimista",FALSE,"Orçamento Pessoal"}</definedName>
    <definedName name="wrn.Relatório._.Mensal." localSheetId="134" hidden="1">{"Modo1","Otimista",FALSE,"Orçamento Pessoal"}</definedName>
    <definedName name="wrn.Relatório._.Mensal." localSheetId="13" hidden="1">{"Modo1","Otimista",FALSE,"Orçamento Pessoal"}</definedName>
    <definedName name="wrn.Relatório._.Mensal." localSheetId="24" hidden="1">{"Modo1","Otimista",FALSE,"Orçamento Pessoal"}</definedName>
    <definedName name="wrn.Relatório._.Mensal." localSheetId="3" hidden="1">{"Modo1","Otimista",FALSE,"Orçamento Pessoal"}</definedName>
    <definedName name="wrn.Relatório._.Mensal." localSheetId="119" hidden="1">{"Modo1","Otimista",FALSE,"Orçamento Pessoal"}</definedName>
    <definedName name="wrn.Relatório._.Mensal." localSheetId="120" hidden="1">{"Modo1","Otimista",FALSE,"Orçamento Pessoal"}</definedName>
    <definedName name="wrn.Relatório._.Mensal." localSheetId="4" hidden="1">{"Modo1","Otimista",FALSE,"Orçamento Pessoal"}</definedName>
    <definedName name="wrn.Relatório._.Mensal." hidden="1">{"Modo1","Otimista",FALSE,"Orçamento Pessoal"}</definedName>
    <definedName name="wrn.Ruim." localSheetId="5" hidden="1">{#N/A,"Ruim",FALSE,"Cenario 34"}</definedName>
    <definedName name="wrn.Ruim." localSheetId="48" hidden="1">{#N/A,"Ruim",FALSE,"Cenario 34"}</definedName>
    <definedName name="wrn.Ruim." localSheetId="7" hidden="1">{#N/A,"Ruim",FALSE,"Cenario 34"}</definedName>
    <definedName name="wrn.Ruim." localSheetId="114" hidden="1">{#N/A,"Ruim",FALSE,"Cenario 34"}</definedName>
    <definedName name="wrn.Ruim." localSheetId="8" hidden="1">{#N/A,"Ruim",FALSE,"Cenario 34"}</definedName>
    <definedName name="wrn.Ruim." localSheetId="9" hidden="1">{#N/A,"Ruim",FALSE,"Cenario 34"}</definedName>
    <definedName name="wrn.Ruim." localSheetId="17" hidden="1">{#N/A,"Ruim",FALSE,"Cenario 34"}</definedName>
    <definedName name="wrn.Ruim." localSheetId="18" hidden="1">{#N/A,"Ruim",FALSE,"Cenario 34"}</definedName>
    <definedName name="wrn.Ruim." localSheetId="19" hidden="1">{#N/A,"Ruim",FALSE,"Cenario 34"}</definedName>
    <definedName name="wrn.Ruim." localSheetId="125" hidden="1">{#N/A,"Ruim",FALSE,"Cenario 34"}</definedName>
    <definedName name="wrn.Ruim." localSheetId="20" hidden="1">{#N/A,"Ruim",FALSE,"Cenario 34"}</definedName>
    <definedName name="wrn.Ruim." localSheetId="10" hidden="1">{#N/A,"Ruim",FALSE,"Cenario 34"}</definedName>
    <definedName name="wrn.Ruim." localSheetId="12" hidden="1">{#N/A,"Ruim",FALSE,"Cenario 34"}</definedName>
    <definedName name="wrn.Ruim." localSheetId="23" hidden="1">{#N/A,"Ruim",FALSE,"Cenario 34"}</definedName>
    <definedName name="wrn.Ruim." localSheetId="121" hidden="1">{#N/A,"Ruim",FALSE,"Cenario 34"}</definedName>
    <definedName name="wrn.Ruim." localSheetId="134" hidden="1">{#N/A,"Ruim",FALSE,"Cenario 34"}</definedName>
    <definedName name="wrn.Ruim." localSheetId="13" hidden="1">{#N/A,"Ruim",FALSE,"Cenario 34"}</definedName>
    <definedName name="wrn.Ruim." localSheetId="24" hidden="1">{#N/A,"Ruim",FALSE,"Cenario 34"}</definedName>
    <definedName name="wrn.Ruim." localSheetId="3" hidden="1">{#N/A,"Ruim",FALSE,"Cenario 34"}</definedName>
    <definedName name="wrn.Ruim." localSheetId="119" hidden="1">{#N/A,"Ruim",FALSE,"Cenario 34"}</definedName>
    <definedName name="wrn.Ruim." localSheetId="120" hidden="1">{#N/A,"Ruim",FALSE,"Cenario 34"}</definedName>
    <definedName name="wrn.Ruim." localSheetId="4" hidden="1">{#N/A,"Ruim",FALSE,"Cenario 34"}</definedName>
    <definedName name="wrn.Ruim." hidden="1">{#N/A,"Ruim",FALSE,"Cenario 34"}</definedName>
    <definedName name="wrn.Santa._.Catarina." localSheetId="5" hidden="1">{"Santa Catarina",#N/A,FALSE,"Exibição 41"}</definedName>
    <definedName name="wrn.Santa._.Catarina." localSheetId="48" hidden="1">{"Santa Catarina",#N/A,FALSE,"Exibição 41"}</definedName>
    <definedName name="wrn.Santa._.Catarina." localSheetId="7" hidden="1">{"Santa Catarina",#N/A,FALSE,"Exibição 41"}</definedName>
    <definedName name="wrn.Santa._.Catarina." localSheetId="114" hidden="1">{"Santa Catarina",#N/A,FALSE,"Exibição 41"}</definedName>
    <definedName name="wrn.Santa._.Catarina." localSheetId="8" hidden="1">{"Santa Catarina",#N/A,FALSE,"Exibição 41"}</definedName>
    <definedName name="wrn.Santa._.Catarina." localSheetId="9" hidden="1">{"Santa Catarina",#N/A,FALSE,"Exibição 41"}</definedName>
    <definedName name="wrn.Santa._.Catarina." localSheetId="17" hidden="1">{"Santa Catarina",#N/A,FALSE,"Exibição 41"}</definedName>
    <definedName name="wrn.Santa._.Catarina." localSheetId="18" hidden="1">{"Santa Catarina",#N/A,FALSE,"Exibição 41"}</definedName>
    <definedName name="wrn.Santa._.Catarina." localSheetId="19" hidden="1">{"Santa Catarina",#N/A,FALSE,"Exibição 41"}</definedName>
    <definedName name="wrn.Santa._.Catarina." localSheetId="125" hidden="1">{"Santa Catarina",#N/A,FALSE,"Exibição 41"}</definedName>
    <definedName name="wrn.Santa._.Catarina." localSheetId="20" hidden="1">{"Santa Catarina",#N/A,FALSE,"Exibição 41"}</definedName>
    <definedName name="wrn.Santa._.Catarina." localSheetId="10" hidden="1">{"Santa Catarina",#N/A,FALSE,"Exibição 41"}</definedName>
    <definedName name="wrn.Santa._.Catarina." localSheetId="12" hidden="1">{"Santa Catarina",#N/A,FALSE,"Exibição 41"}</definedName>
    <definedName name="wrn.Santa._.Catarina." localSheetId="23" hidden="1">{"Santa Catarina",#N/A,FALSE,"Exibição 41"}</definedName>
    <definedName name="wrn.Santa._.Catarina." localSheetId="121" hidden="1">{"Santa Catarina",#N/A,FALSE,"Exibição 41"}</definedName>
    <definedName name="wrn.Santa._.Catarina." localSheetId="134" hidden="1">{"Santa Catarina",#N/A,FALSE,"Exibição 41"}</definedName>
    <definedName name="wrn.Santa._.Catarina." localSheetId="13" hidden="1">{"Santa Catarina",#N/A,FALSE,"Exibição 41"}</definedName>
    <definedName name="wrn.Santa._.Catarina." localSheetId="24" hidden="1">{"Santa Catarina",#N/A,FALSE,"Exibição 41"}</definedName>
    <definedName name="wrn.Santa._.Catarina." localSheetId="3" hidden="1">{"Santa Catarina",#N/A,FALSE,"Exibição 41"}</definedName>
    <definedName name="wrn.Santa._.Catarina." localSheetId="119" hidden="1">{"Santa Catarina",#N/A,FALSE,"Exibição 41"}</definedName>
    <definedName name="wrn.Santa._.Catarina." localSheetId="120" hidden="1">{"Santa Catarina",#N/A,FALSE,"Exibição 41"}</definedName>
    <definedName name="wrn.Santa._.Catarina." localSheetId="4" hidden="1">{"Santa Catarina",#N/A,FALSE,"Exibição 41"}</definedName>
    <definedName name="wrn.Santa._.Catarina." hidden="1">{"Santa Catarina",#N/A,FALSE,"Exibição 41"}</definedName>
    <definedName name="XXXX" localSheetId="5" hidden="1">{#N/A,#N/A,FALSE,"Colar especial 11"}</definedName>
    <definedName name="XXXX" localSheetId="48" hidden="1">{#N/A,#N/A,FALSE,"Colar especial 11"}</definedName>
    <definedName name="XXXX" localSheetId="7" hidden="1">{#N/A,#N/A,FALSE,"Colar especial 11"}</definedName>
    <definedName name="XXXX" localSheetId="114" hidden="1">{#N/A,#N/A,FALSE,"Colar especial 11"}</definedName>
    <definedName name="XXXX" localSheetId="8" hidden="1">{#N/A,#N/A,FALSE,"Colar especial 11"}</definedName>
    <definedName name="XXXX" localSheetId="9" hidden="1">{#N/A,#N/A,FALSE,"Colar especial 11"}</definedName>
    <definedName name="XXXX" localSheetId="17" hidden="1">{#N/A,#N/A,FALSE,"Colar especial 11"}</definedName>
    <definedName name="XXXX" localSheetId="18" hidden="1">{#N/A,#N/A,FALSE,"Colar especial 11"}</definedName>
    <definedName name="XXXX" localSheetId="19" hidden="1">{#N/A,#N/A,FALSE,"Colar especial 11"}</definedName>
    <definedName name="XXXX" localSheetId="125" hidden="1">{#N/A,#N/A,FALSE,"Colar especial 11"}</definedName>
    <definedName name="XXXX" localSheetId="20" hidden="1">{#N/A,#N/A,FALSE,"Colar especial 11"}</definedName>
    <definedName name="XXXX" localSheetId="10" hidden="1">{#N/A,#N/A,FALSE,"Colar especial 11"}</definedName>
    <definedName name="XXXX" localSheetId="12" hidden="1">{#N/A,#N/A,FALSE,"Colar especial 11"}</definedName>
    <definedName name="XXXX" localSheetId="23" hidden="1">{#N/A,#N/A,FALSE,"Colar especial 11"}</definedName>
    <definedName name="XXXX" localSheetId="134" hidden="1">{#N/A,#N/A,FALSE,"Colar especial 11"}</definedName>
    <definedName name="XXXX" localSheetId="13" hidden="1">{#N/A,#N/A,FALSE,"Colar especial 11"}</definedName>
    <definedName name="XXXX" localSheetId="24" hidden="1">{#N/A,#N/A,FALSE,"Colar especial 11"}</definedName>
    <definedName name="XXXX" localSheetId="3" hidden="1">{#N/A,#N/A,FALSE,"Colar especial 11"}</definedName>
    <definedName name="XXXX" localSheetId="119" hidden="1">{#N/A,#N/A,FALSE,"Colar especial 11"}</definedName>
    <definedName name="XXXX" localSheetId="120" hidden="1">{#N/A,#N/A,FALSE,"Colar especial 11"}</definedName>
    <definedName name="XXXX" localSheetId="4" hidden="1">{#N/A,#N/A,FALSE,"Colar especial 11"}</definedName>
    <definedName name="XXXX" hidden="1">{#N/A,#N/A,FALSE,"Colar especial 11"}</definedName>
    <definedName name="yu" localSheetId="5" hidden="1">{"normal","argentina",FALSE,"cenários e solver";#N/A,#N/A,FALSE,"banco de dados"}</definedName>
    <definedName name="yu" localSheetId="48" hidden="1">{"normal","argentina",FALSE,"cenários e solver";#N/A,#N/A,FALSE,"banco de dados"}</definedName>
    <definedName name="yu" localSheetId="7" hidden="1">{"normal","argentina",FALSE,"cenários e solver";#N/A,#N/A,FALSE,"banco de dados"}</definedName>
    <definedName name="yu" localSheetId="114" hidden="1">{"normal","argentina",FALSE,"cenários e solver";#N/A,#N/A,FALSE,"banco de dados"}</definedName>
    <definedName name="yu" localSheetId="8" hidden="1">{"normal","argentina",FALSE,"cenários e solver";#N/A,#N/A,FALSE,"banco de dados"}</definedName>
    <definedName name="yu" localSheetId="9" hidden="1">{"normal","argentina",FALSE,"cenários e solver";#N/A,#N/A,FALSE,"banco de dados"}</definedName>
    <definedName name="yu" localSheetId="17" hidden="1">{"normal","argentina",FALSE,"cenários e solver";#N/A,#N/A,FALSE,"banco de dados"}</definedName>
    <definedName name="yu" localSheetId="18" hidden="1">{"normal","argentina",FALSE,"cenários e solver";#N/A,#N/A,FALSE,"banco de dados"}</definedName>
    <definedName name="yu" localSheetId="19" hidden="1">{"normal","argentina",FALSE,"cenários e solver";#N/A,#N/A,FALSE,"banco de dados"}</definedName>
    <definedName name="yu" localSheetId="125" hidden="1">{"normal","argentina",FALSE,"cenários e solver";#N/A,#N/A,FALSE,"banco de dados"}</definedName>
    <definedName name="yu" localSheetId="20" hidden="1">{"normal","argentina",FALSE,"cenários e solver";#N/A,#N/A,FALSE,"banco de dados"}</definedName>
    <definedName name="yu" localSheetId="10" hidden="1">{"normal","argentina",FALSE,"cenários e solver";#N/A,#N/A,FALSE,"banco de dados"}</definedName>
    <definedName name="yu" localSheetId="12" hidden="1">{"normal","argentina",FALSE,"cenários e solver";#N/A,#N/A,FALSE,"banco de dados"}</definedName>
    <definedName name="yu" localSheetId="23" hidden="1">{"normal","argentina",FALSE,"cenários e solver";#N/A,#N/A,FALSE,"banco de dados"}</definedName>
    <definedName name="yu" localSheetId="121" hidden="1">{"normal","argentina",FALSE,"cenários e solver";#N/A,#N/A,FALSE,"banco de dados"}</definedName>
    <definedName name="yu" localSheetId="134" hidden="1">{"normal","argentina",FALSE,"cenários e solver";#N/A,#N/A,FALSE,"banco de dados"}</definedName>
    <definedName name="yu" localSheetId="13" hidden="1">{"normal","argentina",FALSE,"cenários e solver";#N/A,#N/A,FALSE,"banco de dados"}</definedName>
    <definedName name="yu" localSheetId="24" hidden="1">{"normal","argentina",FALSE,"cenários e solver";#N/A,#N/A,FALSE,"banco de dados"}</definedName>
    <definedName name="yu" localSheetId="3" hidden="1">{"normal","argentina",FALSE,"cenários e solver";#N/A,#N/A,FALSE,"banco de dados"}</definedName>
    <definedName name="yu" localSheetId="119" hidden="1">{"normal","argentina",FALSE,"cenários e solver";#N/A,#N/A,FALSE,"banco de dados"}</definedName>
    <definedName name="yu" localSheetId="120" hidden="1">{"normal","argentina",FALSE,"cenários e solver";#N/A,#N/A,FALSE,"banco de dados"}</definedName>
    <definedName name="yu" localSheetId="4" hidden="1">{"normal","argentina",FALSE,"cenários e solver";#N/A,#N/A,FALSE,"banco de dados"}</definedName>
    <definedName name="yu" hidden="1">{"normal","argentina",FALSE,"cenários e solver";#N/A,#N/A,FALSE,"banco de dados"}</definedName>
  </definedNames>
  <calcPr calcId="152511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Intervalo" name="Intervalo" connection="WorksheetConnection_3D Map Chart!$A$1:$D$188"/>
        </x15:modelTables>
      </x15:dataModel>
    </ext>
  </extLst>
</workbook>
</file>

<file path=xl/calcChain.xml><?xml version="1.0" encoding="utf-8"?>
<calcChain xmlns="http://schemas.openxmlformats.org/spreadsheetml/2006/main">
  <c r="E2" i="122" l="1"/>
  <c r="E3" i="122"/>
  <c r="E4" i="122"/>
  <c r="E5" i="122"/>
  <c r="C2" i="20" l="1"/>
  <c r="C3" i="20"/>
  <c r="C4" i="20"/>
  <c r="C5" i="20"/>
  <c r="C6" i="20"/>
  <c r="C7" i="20"/>
  <c r="C8" i="20"/>
  <c r="C9" i="20"/>
  <c r="C10" i="20"/>
  <c r="C11" i="20"/>
  <c r="C12" i="20"/>
  <c r="C13" i="20"/>
  <c r="C2" i="18"/>
  <c r="C3" i="18"/>
  <c r="C4" i="18"/>
  <c r="C5" i="18"/>
  <c r="C6" i="18"/>
  <c r="C7" i="18"/>
  <c r="C8" i="18"/>
  <c r="C9" i="18"/>
  <c r="C10" i="18"/>
  <c r="C11" i="18"/>
  <c r="C12" i="18"/>
  <c r="C13" i="18"/>
  <c r="B6" i="152" l="1"/>
  <c r="B7" i="152" s="1"/>
  <c r="B8" i="152" s="1"/>
  <c r="E2" i="49" l="1"/>
  <c r="E3" i="49"/>
  <c r="E4" i="49"/>
  <c r="E5" i="49"/>
  <c r="E6" i="49"/>
  <c r="E7" i="49"/>
  <c r="E8" i="49"/>
  <c r="E9" i="49"/>
  <c r="E10" i="49"/>
  <c r="E11" i="49"/>
  <c r="H2" i="49" l="1"/>
  <c r="O2" i="143" l="1"/>
  <c r="K2" i="143"/>
  <c r="J2" i="143"/>
  <c r="G2" i="143"/>
  <c r="F2" i="143"/>
  <c r="C2" i="143"/>
  <c r="B2" i="143"/>
  <c r="I44" i="137" l="1"/>
  <c r="H44" i="137"/>
  <c r="G44" i="137"/>
  <c r="F44" i="137"/>
  <c r="I43" i="137"/>
  <c r="H43" i="137"/>
  <c r="G43" i="137"/>
  <c r="F43" i="137"/>
  <c r="I42" i="137"/>
  <c r="H42" i="137"/>
  <c r="G42" i="137"/>
  <c r="F42" i="137"/>
  <c r="I41" i="137"/>
  <c r="H41" i="137"/>
  <c r="G41" i="137"/>
  <c r="F41" i="137"/>
  <c r="I40" i="137"/>
  <c r="H40" i="137"/>
  <c r="G40" i="137"/>
  <c r="F40" i="137"/>
  <c r="I39" i="137"/>
  <c r="H39" i="137"/>
  <c r="G39" i="137"/>
  <c r="F39" i="137"/>
  <c r="I38" i="137"/>
  <c r="H38" i="137"/>
  <c r="G38" i="137"/>
  <c r="F38" i="137"/>
  <c r="I37" i="137"/>
  <c r="H37" i="137"/>
  <c r="G37" i="137"/>
  <c r="F37" i="137"/>
  <c r="I36" i="137"/>
  <c r="H36" i="137"/>
  <c r="G36" i="137"/>
  <c r="F36" i="137"/>
  <c r="I35" i="137"/>
  <c r="H35" i="137"/>
  <c r="G35" i="137"/>
  <c r="F35" i="137"/>
  <c r="I34" i="137"/>
  <c r="H34" i="137"/>
  <c r="G34" i="137"/>
  <c r="F34" i="137"/>
  <c r="I33" i="137"/>
  <c r="H33" i="137"/>
  <c r="G33" i="137"/>
  <c r="F33" i="137"/>
  <c r="I32" i="137"/>
  <c r="H32" i="137"/>
  <c r="G32" i="137"/>
  <c r="F32" i="137"/>
  <c r="I31" i="137"/>
  <c r="H31" i="137"/>
  <c r="G31" i="137"/>
  <c r="F31" i="137"/>
  <c r="I30" i="137"/>
  <c r="H30" i="137"/>
  <c r="G30" i="137"/>
  <c r="F30" i="137"/>
  <c r="I29" i="137"/>
  <c r="H29" i="137"/>
  <c r="G29" i="137"/>
  <c r="F29" i="137"/>
  <c r="I28" i="137"/>
  <c r="H28" i="137"/>
  <c r="G28" i="137"/>
  <c r="F28" i="137"/>
  <c r="I27" i="137"/>
  <c r="H27" i="137"/>
  <c r="G27" i="137"/>
  <c r="F27" i="137"/>
  <c r="I26" i="137"/>
  <c r="H26" i="137"/>
  <c r="G26" i="137"/>
  <c r="F26" i="137"/>
  <c r="I25" i="137"/>
  <c r="H25" i="137"/>
  <c r="G25" i="137"/>
  <c r="F25" i="137"/>
  <c r="I24" i="137"/>
  <c r="H24" i="137"/>
  <c r="G24" i="137"/>
  <c r="F24" i="137"/>
  <c r="I23" i="137"/>
  <c r="H23" i="137"/>
  <c r="G23" i="137"/>
  <c r="F23" i="137"/>
  <c r="I22" i="137"/>
  <c r="H22" i="137"/>
  <c r="G22" i="137"/>
  <c r="F22" i="137"/>
  <c r="I21" i="137"/>
  <c r="H21" i="137"/>
  <c r="G21" i="137"/>
  <c r="F21" i="137"/>
  <c r="I20" i="137"/>
  <c r="H20" i="137"/>
  <c r="G20" i="137"/>
  <c r="F20" i="137"/>
  <c r="I19" i="137"/>
  <c r="H19" i="137"/>
  <c r="G19" i="137"/>
  <c r="F19" i="137"/>
  <c r="I18" i="137"/>
  <c r="H18" i="137"/>
  <c r="G18" i="137"/>
  <c r="F18" i="137"/>
  <c r="I17" i="137"/>
  <c r="H17" i="137"/>
  <c r="G17" i="137"/>
  <c r="F17" i="137"/>
  <c r="I16" i="137"/>
  <c r="H16" i="137"/>
  <c r="G16" i="137"/>
  <c r="F16" i="137"/>
  <c r="I15" i="137"/>
  <c r="H15" i="137"/>
  <c r="G15" i="137"/>
  <c r="F15" i="137"/>
  <c r="I14" i="137"/>
  <c r="H14" i="137"/>
  <c r="G14" i="137"/>
  <c r="F14" i="137"/>
  <c r="I13" i="137"/>
  <c r="H13" i="137"/>
  <c r="G13" i="137"/>
  <c r="F13" i="137"/>
  <c r="I12" i="137"/>
  <c r="H12" i="137"/>
  <c r="G12" i="137"/>
  <c r="F12" i="137"/>
  <c r="I11" i="137"/>
  <c r="H11" i="137"/>
  <c r="G11" i="137"/>
  <c r="F11" i="137"/>
  <c r="I10" i="137"/>
  <c r="H10" i="137"/>
  <c r="G10" i="137"/>
  <c r="F10" i="137"/>
  <c r="I9" i="137"/>
  <c r="H9" i="137"/>
  <c r="G9" i="137"/>
  <c r="F9" i="137"/>
  <c r="I8" i="137"/>
  <c r="H8" i="137"/>
  <c r="G8" i="137"/>
  <c r="F8" i="137"/>
  <c r="I7" i="137"/>
  <c r="H7" i="137"/>
  <c r="G7" i="137"/>
  <c r="F7" i="137"/>
  <c r="I6" i="137"/>
  <c r="H6" i="137"/>
  <c r="G6" i="137"/>
  <c r="F6" i="137"/>
  <c r="I5" i="137"/>
  <c r="H5" i="137"/>
  <c r="G5" i="137"/>
  <c r="F5" i="137"/>
  <c r="E4" i="135" l="1"/>
  <c r="E8" i="135" s="1"/>
  <c r="B13" i="135"/>
  <c r="E2" i="131"/>
  <c r="F2" i="131" s="1"/>
  <c r="E3" i="131"/>
  <c r="F3" i="131" s="1"/>
  <c r="E4" i="131"/>
  <c r="F4" i="131" s="1"/>
  <c r="B13" i="113"/>
  <c r="B22" i="113"/>
  <c r="B4" i="113"/>
  <c r="F32" i="112"/>
  <c r="D3" i="107"/>
  <c r="J3" i="107" s="1"/>
  <c r="D4" i="107"/>
  <c r="J4" i="107" s="1"/>
  <c r="D5" i="107"/>
  <c r="J5" i="107" s="1"/>
  <c r="D6" i="107"/>
  <c r="J6" i="107" s="1"/>
  <c r="D7" i="107"/>
  <c r="J7" i="107" s="1"/>
  <c r="D8" i="107"/>
  <c r="J8" i="107" s="1"/>
  <c r="D9" i="107"/>
  <c r="J9" i="107" s="1"/>
  <c r="D10" i="107"/>
  <c r="J10" i="107" s="1"/>
  <c r="D11" i="107"/>
  <c r="J11" i="107" s="1"/>
  <c r="D12" i="107"/>
  <c r="J12" i="107" s="1"/>
  <c r="D13" i="107"/>
  <c r="J13" i="107" s="1"/>
  <c r="D14" i="107"/>
  <c r="J14" i="107" s="1"/>
  <c r="D15" i="107"/>
  <c r="J15" i="107" s="1"/>
  <c r="D16" i="107"/>
  <c r="J16" i="107" s="1"/>
  <c r="D17" i="107"/>
  <c r="J17" i="107" s="1"/>
  <c r="D18" i="107"/>
  <c r="J18" i="107" s="1"/>
  <c r="D19" i="107"/>
  <c r="J19" i="107" s="1"/>
  <c r="D20" i="107"/>
  <c r="J20" i="107" s="1"/>
  <c r="D2" i="107"/>
  <c r="J2" i="107" s="1"/>
  <c r="E10" i="135" l="1"/>
  <c r="I30" i="92"/>
  <c r="J30" i="92" s="1"/>
  <c r="F30" i="92"/>
  <c r="I29" i="92"/>
  <c r="F29" i="92"/>
  <c r="I28" i="92"/>
  <c r="F28" i="92"/>
  <c r="J28" i="92" s="1"/>
  <c r="I27" i="92"/>
  <c r="J27" i="92" s="1"/>
  <c r="F27" i="92"/>
  <c r="I26" i="92"/>
  <c r="F26" i="92"/>
  <c r="I25" i="92"/>
  <c r="F25" i="92"/>
  <c r="I24" i="92"/>
  <c r="F24" i="92"/>
  <c r="I23" i="92"/>
  <c r="J23" i="92" s="1"/>
  <c r="F23" i="92"/>
  <c r="I22" i="92"/>
  <c r="F22" i="92"/>
  <c r="I21" i="92"/>
  <c r="F21" i="92"/>
  <c r="I20" i="92"/>
  <c r="F20" i="92"/>
  <c r="I19" i="92"/>
  <c r="J19" i="92" s="1"/>
  <c r="F19" i="92"/>
  <c r="I18" i="92"/>
  <c r="F18" i="92"/>
  <c r="I17" i="92"/>
  <c r="F17" i="92"/>
  <c r="I16" i="92"/>
  <c r="F16" i="92"/>
  <c r="J16" i="92" s="1"/>
  <c r="I15" i="92"/>
  <c r="F15" i="92"/>
  <c r="I14" i="92"/>
  <c r="F14" i="92"/>
  <c r="I13" i="92"/>
  <c r="F13" i="92"/>
  <c r="I12" i="92"/>
  <c r="F12" i="92"/>
  <c r="I11" i="92"/>
  <c r="F11" i="92"/>
  <c r="I10" i="92"/>
  <c r="F10" i="92"/>
  <c r="I9" i="92"/>
  <c r="F9" i="92"/>
  <c r="I8" i="92"/>
  <c r="F8" i="92"/>
  <c r="J8" i="92" s="1"/>
  <c r="I7" i="92"/>
  <c r="F7" i="92"/>
  <c r="I6" i="92"/>
  <c r="F6" i="92"/>
  <c r="I5" i="92"/>
  <c r="F5" i="92"/>
  <c r="I4" i="92"/>
  <c r="F4" i="92"/>
  <c r="I3" i="92"/>
  <c r="F3" i="92"/>
  <c r="I2" i="92"/>
  <c r="F2" i="92"/>
  <c r="J18" i="92" l="1"/>
  <c r="J20" i="92"/>
  <c r="J26" i="92"/>
  <c r="J13" i="92"/>
  <c r="J29" i="92"/>
  <c r="J2" i="92"/>
  <c r="J4" i="92"/>
  <c r="J10" i="92"/>
  <c r="J12" i="92"/>
  <c r="J24" i="92"/>
  <c r="J3" i="92"/>
  <c r="J7" i="92"/>
  <c r="J11" i="92"/>
  <c r="J6" i="92"/>
  <c r="J15" i="92"/>
  <c r="J17" i="92"/>
  <c r="J22" i="92"/>
  <c r="J5" i="92"/>
  <c r="J21" i="92"/>
  <c r="J9" i="92"/>
  <c r="J14" i="92"/>
  <c r="J25" i="92"/>
  <c r="H14" i="49" l="1"/>
  <c r="H10" i="49" l="1"/>
  <c r="H4" i="49"/>
  <c r="H3" i="49"/>
  <c r="H8" i="49"/>
  <c r="H7" i="49"/>
  <c r="H5" i="49"/>
  <c r="H6" i="49"/>
  <c r="H11" i="49"/>
  <c r="H9" i="49"/>
  <c r="F33" i="17" l="1"/>
  <c r="J2" i="20"/>
  <c r="J2" i="18"/>
</calcChain>
</file>

<file path=xl/comments1.xml><?xml version="1.0" encoding="utf-8"?>
<comments xmlns="http://schemas.openxmlformats.org/spreadsheetml/2006/main">
  <authors>
    <author>FeLix SeNa SiLvA</author>
  </authors>
  <commentList>
    <comment ref="A5" authorId="0" shapeId="0">
      <text/>
    </comment>
    <comment ref="A6" authorId="0" shapeId="0">
      <text>
        <r>
          <rPr>
            <sz val="9"/>
            <color indexed="81"/>
            <rFont val="Segoe UI"/>
            <family val="2"/>
          </rPr>
          <t xml:space="preserve">
</t>
        </r>
      </text>
    </comment>
    <comment ref="A7" authorId="0" shapeId="0">
      <text>
        <r>
          <rPr>
            <sz val="9"/>
            <color indexed="81"/>
            <rFont val="Segoe UI"/>
            <family val="2"/>
          </rPr>
          <t xml:space="preserve">
</t>
        </r>
      </text>
    </comment>
    <comment ref="A8" authorId="0" shapeId="0">
      <text/>
    </comment>
    <comment ref="A9" authorId="0" shapeId="0">
      <text/>
    </comment>
  </commentList>
</comments>
</file>

<file path=xl/comments2.xml><?xml version="1.0" encoding="utf-8"?>
<comments xmlns="http://schemas.openxmlformats.org/spreadsheetml/2006/main">
  <authors>
    <author>FeLix SeNa SiLvA</author>
  </authors>
  <commentList>
    <comment ref="A5" authorId="0" shapeId="0">
      <text/>
    </comment>
    <comment ref="A6" authorId="0" shapeId="0">
      <text>
        <r>
          <rPr>
            <sz val="9"/>
            <color indexed="81"/>
            <rFont val="Segoe UI"/>
            <family val="2"/>
          </rPr>
          <t xml:space="preserve">
</t>
        </r>
      </text>
    </comment>
    <comment ref="A7" authorId="0" shapeId="0">
      <text>
        <r>
          <rPr>
            <sz val="9"/>
            <color indexed="81"/>
            <rFont val="Segoe UI"/>
            <family val="2"/>
          </rPr>
          <t xml:space="preserve">
</t>
        </r>
      </text>
    </comment>
    <comment ref="A8" authorId="0" shapeId="0">
      <text/>
    </comment>
    <comment ref="A9" authorId="0" shapeId="0">
      <text/>
    </comment>
  </commentList>
</comments>
</file>

<file path=xl/comments3.xml><?xml version="1.0" encoding="utf-8"?>
<comments xmlns="http://schemas.openxmlformats.org/spreadsheetml/2006/main">
  <authors>
    <author>FeLix SeNa SiLvA</author>
  </authors>
  <commentList>
    <comment ref="B2" authorId="0" shapeId="0">
      <text>
        <r>
          <rPr>
            <sz val="9"/>
            <color indexed="81"/>
            <rFont val="Segoe UI"/>
            <family val="2"/>
          </rPr>
          <t xml:space="preserve">
</t>
        </r>
      </text>
    </comment>
    <comment ref="B3" authorId="0" shapeId="0">
      <text>
        <r>
          <rPr>
            <sz val="9"/>
            <color indexed="81"/>
            <rFont val="Segoe UI"/>
            <family val="2"/>
          </rPr>
          <t xml:space="preserve">
</t>
        </r>
      </text>
    </comment>
    <comment ref="B4" authorId="0" shapeId="0">
      <text>
        <r>
          <rPr>
            <sz val="9"/>
            <color indexed="81"/>
            <rFont val="Segoe UI"/>
            <family val="2"/>
          </rPr>
          <t xml:space="preserve">
</t>
        </r>
      </text>
    </comment>
    <comment ref="B5" authorId="0" shapeId="0">
      <text>
        <r>
          <rPr>
            <sz val="9"/>
            <color indexed="81"/>
            <rFont val="Segoe UI"/>
            <family val="2"/>
          </rPr>
          <t xml:space="preserve">
</t>
        </r>
      </text>
    </comment>
    <comment ref="B6" authorId="0" shapeId="0">
      <text>
        <r>
          <rPr>
            <sz val="9"/>
            <color indexed="81"/>
            <rFont val="Segoe UI"/>
            <family val="2"/>
          </rPr>
          <t xml:space="preserve">
</t>
        </r>
      </text>
    </comment>
    <comment ref="B7" authorId="0" shapeId="0">
      <text>
        <r>
          <rPr>
            <sz val="9"/>
            <color indexed="81"/>
            <rFont val="Segoe UI"/>
            <family val="2"/>
          </rPr>
          <t xml:space="preserve">
</t>
        </r>
      </text>
    </comment>
    <comment ref="B8" authorId="0" shapeId="0">
      <text>
        <r>
          <rPr>
            <sz val="9"/>
            <color indexed="81"/>
            <rFont val="Segoe UI"/>
            <family val="2"/>
          </rPr>
          <t xml:space="preserve">
</t>
        </r>
      </text>
    </comment>
    <comment ref="B9" authorId="0" shapeId="0">
      <text>
        <r>
          <rPr>
            <sz val="9"/>
            <color indexed="81"/>
            <rFont val="Segoe UI"/>
            <family val="2"/>
          </rPr>
          <t xml:space="preserve">
</t>
        </r>
      </text>
    </comment>
    <comment ref="B10" authorId="0" shapeId="0">
      <text>
        <r>
          <rPr>
            <sz val="9"/>
            <color indexed="81"/>
            <rFont val="Segoe UI"/>
            <family val="2"/>
          </rPr>
          <t xml:space="preserve">
</t>
        </r>
      </text>
    </comment>
    <comment ref="B11" authorId="0" shapeId="0">
      <text>
        <r>
          <rPr>
            <sz val="9"/>
            <color indexed="81"/>
            <rFont val="Segoe UI"/>
            <family val="2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>
  <authors>
    <author>FeLix SeNa SiLvA</author>
  </authors>
  <commentList>
    <comment ref="A2" authorId="0" shapeId="0">
      <text/>
    </comment>
  </commentList>
</comments>
</file>

<file path=xl/comments5.xml><?xml version="1.0" encoding="utf-8"?>
<comments xmlns="http://schemas.openxmlformats.org/spreadsheetml/2006/main">
  <authors>
    <author>FeLix SeNa SiLvA</author>
  </authors>
  <commentList>
    <comment ref="A2" authorId="0" shapeId="0">
      <text/>
    </comment>
    <comment ref="A3" authorId="0" shapeId="0">
      <text/>
    </comment>
    <comment ref="A4" authorId="0" shapeId="0">
      <text/>
    </comment>
    <comment ref="A5" authorId="0" shapeId="0">
      <text/>
    </comment>
    <comment ref="A6" authorId="0" shapeId="0">
      <text/>
    </comment>
    <comment ref="A7" authorId="0" shapeId="0">
      <text/>
    </comment>
    <comment ref="A8" authorId="0" shapeId="0">
      <text/>
    </comment>
    <comment ref="A9" authorId="0" shapeId="0">
      <text/>
    </comment>
    <comment ref="A10" authorId="0" shapeId="0">
      <text/>
    </comment>
    <comment ref="A11" authorId="0" shapeId="0">
      <text/>
    </comment>
  </commentList>
</comments>
</file>

<file path=xl/comments6.xml><?xml version="1.0" encoding="utf-8"?>
<comments xmlns="http://schemas.openxmlformats.org/spreadsheetml/2006/main">
  <authors>
    <author>FeLix SeNa SiLvA</author>
  </authors>
  <commentList>
    <comment ref="A2" authorId="0" shapeId="0">
      <text/>
    </comment>
    <comment ref="A3" authorId="0" shapeId="0">
      <text/>
    </comment>
    <comment ref="A4" authorId="0" shapeId="0">
      <text/>
    </comment>
    <comment ref="A5" authorId="0" shapeId="0">
      <text/>
    </comment>
    <comment ref="A6" authorId="0" shapeId="0">
      <text/>
    </comment>
    <comment ref="A7" authorId="0" shapeId="0">
      <text/>
    </comment>
    <comment ref="A8" authorId="0" shapeId="0">
      <text/>
    </comment>
  </commentList>
</comments>
</file>

<file path=xl/comments7.xml><?xml version="1.0" encoding="utf-8"?>
<comments xmlns="http://schemas.openxmlformats.org/spreadsheetml/2006/main">
  <authors>
    <author>FeLix SeNa SiLvA</author>
  </authors>
  <commentList>
    <comment ref="A2" authorId="0" shapeId="0">
      <text/>
    </comment>
    <comment ref="A3" authorId="0" shapeId="0">
      <text>
        <r>
          <rPr>
            <sz val="9"/>
            <color indexed="81"/>
            <rFont val="Segoe UI"/>
            <family val="2"/>
          </rPr>
          <t xml:space="preserve">
</t>
        </r>
      </text>
    </comment>
    <comment ref="A4" authorId="0" shapeId="0">
      <text>
        <r>
          <rPr>
            <sz val="9"/>
            <color indexed="81"/>
            <rFont val="Segoe UI"/>
            <family val="2"/>
          </rPr>
          <t xml:space="preserve">
</t>
        </r>
      </text>
    </comment>
    <comment ref="A5" authorId="0" shapeId="0">
      <text/>
    </comment>
    <comment ref="A6" authorId="0" shapeId="0">
      <text/>
    </comment>
  </commentList>
</comments>
</file>

<file path=xl/comments8.xml><?xml version="1.0" encoding="utf-8"?>
<comments xmlns="http://schemas.openxmlformats.org/spreadsheetml/2006/main">
  <authors>
    <author>FeLix SeNa SiLvA</author>
  </authors>
  <commentList>
    <comment ref="A2" authorId="0" shapeId="0">
      <text/>
    </comment>
    <comment ref="A3" authorId="0" shapeId="0">
      <text>
        <r>
          <rPr>
            <sz val="9"/>
            <color indexed="81"/>
            <rFont val="Segoe UI"/>
            <family val="2"/>
          </rPr>
          <t xml:space="preserve">
</t>
        </r>
      </text>
    </comment>
    <comment ref="A4" authorId="0" shapeId="0">
      <text>
        <r>
          <rPr>
            <sz val="9"/>
            <color indexed="81"/>
            <rFont val="Segoe UI"/>
            <family val="2"/>
          </rPr>
          <t xml:space="preserve">
</t>
        </r>
      </text>
    </comment>
    <comment ref="A5" authorId="0" shapeId="0">
      <text/>
    </comment>
    <comment ref="A6" authorId="0" shapeId="0">
      <text/>
    </comment>
  </commentList>
</comments>
</file>

<file path=xl/comments9.xml><?xml version="1.0" encoding="utf-8"?>
<comments xmlns="http://schemas.openxmlformats.org/spreadsheetml/2006/main">
  <authors>
    <author>FeLix SeNa SiLvA</author>
  </authors>
  <commentList>
    <comment ref="A2" authorId="0" shapeId="0">
      <text/>
    </comment>
    <comment ref="A3" authorId="0" shapeId="0">
      <text>
        <r>
          <rPr>
            <sz val="9"/>
            <color indexed="81"/>
            <rFont val="Segoe UI"/>
            <family val="2"/>
          </rPr>
          <t xml:space="preserve">
</t>
        </r>
      </text>
    </comment>
    <comment ref="A4" authorId="0" shapeId="0">
      <text>
        <r>
          <rPr>
            <sz val="9"/>
            <color indexed="81"/>
            <rFont val="Segoe UI"/>
            <family val="2"/>
          </rPr>
          <t xml:space="preserve">
</t>
        </r>
      </text>
    </comment>
    <comment ref="A5" authorId="0" shapeId="0">
      <text/>
    </comment>
    <comment ref="A6" authorId="0" shapeId="0">
      <text/>
    </comment>
  </commentList>
</comments>
</file>

<file path=xl/comments10.xml><?xml version="1.0" encoding="utf-8"?>
<comments xmlns="http://schemas.openxmlformats.org/spreadsheetml/2006/main">
  <authors>
    <author>FeLix SeNa SiLvA</author>
  </authors>
  <commentList>
    <comment ref="A2" authorId="0" shapeId="0">
      <text/>
    </comment>
    <comment ref="A3" authorId="0" shapeId="0">
      <text>
        <r>
          <rPr>
            <sz val="9"/>
            <color indexed="81"/>
            <rFont val="Segoe UI"/>
            <family val="2"/>
          </rPr>
          <t xml:space="preserve">
</t>
        </r>
      </text>
    </comment>
    <comment ref="A4" authorId="0" shapeId="0">
      <text>
        <r>
          <rPr>
            <sz val="9"/>
            <color indexed="81"/>
            <rFont val="Segoe UI"/>
            <family val="2"/>
          </rPr>
          <t xml:space="preserve">
</t>
        </r>
      </text>
    </comment>
    <comment ref="A5" authorId="0" shapeId="0">
      <text/>
    </comment>
    <comment ref="A6" authorId="0" shapeId="0">
      <text/>
    </comment>
  </commentList>
</comments>
</file>

<file path=xl/comments11.xml><?xml version="1.0" encoding="utf-8"?>
<comments xmlns="http://schemas.openxmlformats.org/spreadsheetml/2006/main">
  <authors>
    <author>FeLix SeNa SiLvA</author>
  </authors>
  <commentList>
    <comment ref="A2" authorId="0" shapeId="0">
      <text/>
    </comment>
    <comment ref="A3" authorId="0" shapeId="0">
      <text/>
    </comment>
    <comment ref="A4" authorId="0" shapeId="0">
      <text/>
    </comment>
    <comment ref="A5" authorId="0" shapeId="0">
      <text/>
    </comment>
    <comment ref="A6" authorId="0" shapeId="0">
      <text/>
    </comment>
    <comment ref="A7" authorId="0" shapeId="0">
      <text/>
    </comment>
    <comment ref="A8" authorId="0" shapeId="0">
      <text/>
    </comment>
    <comment ref="A9" authorId="0" shapeId="0">
      <text/>
    </comment>
    <comment ref="A10" authorId="0" shapeId="0">
      <text/>
    </comment>
    <comment ref="A11" authorId="0" shapeId="0">
      <text/>
    </comment>
  </commentList>
</comments>
</file>

<file path=xl/connections.xml><?xml version="1.0" encoding="utf-8"?>
<connections xmlns="http://schemas.openxmlformats.org/spreadsheetml/2006/main">
  <connection id="1" name="países" type="6" refreshedVersion="6" deleted="1" background="1" saveData="1">
    <textPr sourceFile="C:\Users\felix\Desktop\países.txt" decimal="," thousands=".">
      <textFields count="3">
        <textField/>
        <textField/>
        <textField/>
      </textFields>
    </textPr>
  </connection>
  <connection id="2" keepAlive="1" name="ThisWorkbookDataModel" description="Modelo de Dados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3" name="WorksheetConnection_3D Map Chart!$A$1:$D$188" type="102" refreshedVersion="6" minRefreshableVersion="5">
    <extLst>
      <ext xmlns:x15="http://schemas.microsoft.com/office/spreadsheetml/2010/11/main" uri="{DE250136-89BD-433C-8126-D09CA5730AF9}">
        <x15:connection id="Intervalo">
          <x15:rangePr sourceName="_xlcn.WorksheetConnection_3DMapChartA1D1881"/>
        </x15:connection>
      </ext>
    </extLst>
  </connection>
</connections>
</file>

<file path=xl/sharedStrings.xml><?xml version="1.0" encoding="utf-8"?>
<sst xmlns="http://schemas.openxmlformats.org/spreadsheetml/2006/main" count="57829" uniqueCount="4893">
  <si>
    <t>Segunda à Quarta</t>
  </si>
  <si>
    <t>0101000</t>
  </si>
  <si>
    <t>Terça e Quinta</t>
  </si>
  <si>
    <t>Segundas, Quartas e Sexta</t>
  </si>
  <si>
    <t>0000000</t>
  </si>
  <si>
    <t>Todos os dias</t>
  </si>
  <si>
    <t>0000010</t>
  </si>
  <si>
    <t>Apenas sábado</t>
  </si>
  <si>
    <t>0000100</t>
  </si>
  <si>
    <t>Apenas sexta-feira</t>
  </si>
  <si>
    <t>0001000</t>
  </si>
  <si>
    <t>Apenas quinta-feira</t>
  </si>
  <si>
    <t>0010000</t>
  </si>
  <si>
    <t>Apenas quarta-feira</t>
  </si>
  <si>
    <t>0100000</t>
  </si>
  <si>
    <t>Apenas terça-feira</t>
  </si>
  <si>
    <t>1000000</t>
  </si>
  <si>
    <t>Apenas segunda-feira</t>
  </si>
  <si>
    <t>Pula Folgas e Feriados</t>
  </si>
  <si>
    <t>Pula Folgas</t>
  </si>
  <si>
    <t>Término</t>
  </si>
  <si>
    <t>Início</t>
  </si>
  <si>
    <t>0000001</t>
  </si>
  <si>
    <t>Apenas domingo</t>
  </si>
  <si>
    <t>0000110</t>
  </si>
  <si>
    <t>Sexta-feira, Sábado</t>
  </si>
  <si>
    <t>0001100</t>
  </si>
  <si>
    <t>Quinta-feira, Sexta-feira</t>
  </si>
  <si>
    <t>0011000</t>
  </si>
  <si>
    <t>Quarta-feira, Quinta-feira</t>
  </si>
  <si>
    <t>0110000</t>
  </si>
  <si>
    <t>Terça-feira, Quarta-feira</t>
  </si>
  <si>
    <t>1100000</t>
  </si>
  <si>
    <t>Segunda-feira, Terça-feira</t>
  </si>
  <si>
    <t>Domingo, Segunda</t>
  </si>
  <si>
    <t>0000011</t>
  </si>
  <si>
    <t>Sábado, Domingo</t>
  </si>
  <si>
    <t>1 ou não especificado</t>
  </si>
  <si>
    <t>Dias</t>
  </si>
  <si>
    <t>Texto de fim de semana</t>
  </si>
  <si>
    <t>Dias de fim de semana</t>
  </si>
  <si>
    <t>número de fim de semana</t>
  </si>
  <si>
    <t>Cotação ($)</t>
  </si>
  <si>
    <t>Total Geral (R$)</t>
  </si>
  <si>
    <t>Produto</t>
  </si>
  <si>
    <t>Valor ($)</t>
  </si>
  <si>
    <t>Valor (R$)</t>
  </si>
  <si>
    <t>Quantidade</t>
  </si>
  <si>
    <t>Red Label 1000ml</t>
  </si>
  <si>
    <t>Blue Label 200ml</t>
  </si>
  <si>
    <t>Jose Cuervo - Ouro</t>
  </si>
  <si>
    <t>Jack Daniels 1000ml</t>
  </si>
  <si>
    <t>Black Label 1000ml</t>
  </si>
  <si>
    <t>Valor $</t>
  </si>
  <si>
    <t>Valor R$</t>
  </si>
  <si>
    <t>Subtotal</t>
  </si>
  <si>
    <t>Telefone</t>
  </si>
  <si>
    <t>Segurança</t>
  </si>
  <si>
    <t>Total Geral</t>
  </si>
  <si>
    <t>Manutenção</t>
  </si>
  <si>
    <t>Simples</t>
  </si>
  <si>
    <t>Luz</t>
  </si>
  <si>
    <t>Duplex</t>
  </si>
  <si>
    <t>Limpeza</t>
  </si>
  <si>
    <t>Tríplex</t>
  </si>
  <si>
    <t>Gás</t>
  </si>
  <si>
    <t>Cobertura</t>
  </si>
  <si>
    <t>Água</t>
  </si>
  <si>
    <t>Condomínio</t>
  </si>
  <si>
    <t>Cotas</t>
  </si>
  <si>
    <t>Tipo</t>
  </si>
  <si>
    <t>Total</t>
  </si>
  <si>
    <t>Fundo de Reserva</t>
  </si>
  <si>
    <t>Valor</t>
  </si>
  <si>
    <t>Histórico</t>
  </si>
  <si>
    <t>Hatch</t>
  </si>
  <si>
    <t>Sedan</t>
  </si>
  <si>
    <t>Fernando</t>
  </si>
  <si>
    <t>Luiz</t>
  </si>
  <si>
    <t>Henrique</t>
  </si>
  <si>
    <t>Pedro</t>
  </si>
  <si>
    <t>João</t>
  </si>
  <si>
    <t>Total de Vendas (R$)</t>
  </si>
  <si>
    <t>Preço (R$)</t>
  </si>
  <si>
    <t>Quantidade Vendida</t>
  </si>
  <si>
    <t>Tipo de Carro</t>
  </si>
  <si>
    <t>Vendedor</t>
  </si>
  <si>
    <t>Cotação</t>
  </si>
  <si>
    <t>Data</t>
  </si>
  <si>
    <t>SW</t>
  </si>
  <si>
    <t>SUV</t>
  </si>
  <si>
    <t>Pick-up</t>
  </si>
  <si>
    <t>Coupée</t>
  </si>
  <si>
    <t>Preço US$</t>
  </si>
  <si>
    <t>Preço R$</t>
  </si>
  <si>
    <t>Total Despesas</t>
  </si>
  <si>
    <t>Logística</t>
  </si>
  <si>
    <t>Financeiro</t>
  </si>
  <si>
    <t>Processos</t>
  </si>
  <si>
    <t>Projetos</t>
  </si>
  <si>
    <t>Marketing</t>
  </si>
  <si>
    <t>Jurídico</t>
  </si>
  <si>
    <t>RH</t>
  </si>
  <si>
    <t>T.I</t>
  </si>
  <si>
    <t>Contabilidade</t>
  </si>
  <si>
    <t>Controladoria</t>
  </si>
  <si>
    <t>Porc. Participação</t>
  </si>
  <si>
    <t>Departamento</t>
  </si>
  <si>
    <t>Salário Liquido</t>
  </si>
  <si>
    <t>Desconto</t>
  </si>
  <si>
    <t>Salário Bruto</t>
  </si>
  <si>
    <t>Campo</t>
  </si>
  <si>
    <t>Percentual</t>
  </si>
  <si>
    <t>Meses</t>
  </si>
  <si>
    <t>DATAM</t>
  </si>
  <si>
    <t>FIMMES</t>
  </si>
  <si>
    <t>Feriado</t>
  </si>
  <si>
    <t>Nome</t>
  </si>
  <si>
    <t>Ano Novo</t>
  </si>
  <si>
    <t>Aniversário da Cidade de São Paulo</t>
  </si>
  <si>
    <t>Segunda-feira de Carnaval</t>
  </si>
  <si>
    <t>Terça-feira Gorda</t>
  </si>
  <si>
    <t>Sexta-feira Santa</t>
  </si>
  <si>
    <t>Sábado de Aleluia</t>
  </si>
  <si>
    <t>Domingo de Páscoa</t>
  </si>
  <si>
    <t>Tiradentes</t>
  </si>
  <si>
    <t>Dia do Trabalho</t>
  </si>
  <si>
    <t>Dia das Mães</t>
  </si>
  <si>
    <t>Corpo de Cristo</t>
  </si>
  <si>
    <t>Dia do Soldado Constitucionalista</t>
  </si>
  <si>
    <t>Dia dos Pais</t>
  </si>
  <si>
    <t>Dia da Independência</t>
  </si>
  <si>
    <t>Dia de Nossa Senhora de Aparecida</t>
  </si>
  <si>
    <t>Dia de Finados</t>
  </si>
  <si>
    <t>Proclamação da República</t>
  </si>
  <si>
    <t>Consciência Negra</t>
  </si>
  <si>
    <t>Natal</t>
  </si>
  <si>
    <t>Dom</t>
  </si>
  <si>
    <t>Seg</t>
  </si>
  <si>
    <t>Ter</t>
  </si>
  <si>
    <t>Qua</t>
  </si>
  <si>
    <t>Qui</t>
  </si>
  <si>
    <t>Sex</t>
  </si>
  <si>
    <t>Sáb</t>
  </si>
  <si>
    <t>ISO 8601</t>
  </si>
  <si>
    <t>Não</t>
  </si>
  <si>
    <t>Sim</t>
  </si>
  <si>
    <t>Escritório</t>
  </si>
  <si>
    <t>Construção Civil</t>
  </si>
  <si>
    <t>Mecânico</t>
  </si>
  <si>
    <t>Loja de Rua</t>
  </si>
  <si>
    <t>Loja de Shopping</t>
  </si>
  <si>
    <t>Emergência</t>
  </si>
  <si>
    <t>Pizzaria</t>
  </si>
  <si>
    <t>Museu</t>
  </si>
  <si>
    <t>Clube</t>
  </si>
  <si>
    <t>Barbeiro</t>
  </si>
  <si>
    <t>Feira-livre</t>
  </si>
  <si>
    <t>Dubai</t>
  </si>
  <si>
    <t>Clarify</t>
  </si>
  <si>
    <t>Teatro</t>
  </si>
  <si>
    <t>1110000</t>
  </si>
  <si>
    <t>Parcela(R$)</t>
  </si>
  <si>
    <t>Parcelas</t>
  </si>
  <si>
    <t>Taxa</t>
  </si>
  <si>
    <t>Valor Do Carro</t>
  </si>
  <si>
    <t>Data da Compra</t>
  </si>
  <si>
    <t>Vencimento</t>
  </si>
  <si>
    <t>Mês</t>
  </si>
  <si>
    <t>Samsung Chat Dual 357</t>
  </si>
  <si>
    <t>Samsung Chat 5330</t>
  </si>
  <si>
    <t>Samsung Galaxy Ace Duos Gts 6802B</t>
  </si>
  <si>
    <t>Samsung Galaxy S4 - 4G Gt</t>
  </si>
  <si>
    <t>Nokia C202</t>
  </si>
  <si>
    <t>Nokia 201</t>
  </si>
  <si>
    <t>Nokia Asha Dual Chip C206</t>
  </si>
  <si>
    <t>Nokia Lumia 720</t>
  </si>
  <si>
    <t>Nokia  Lumia 820</t>
  </si>
  <si>
    <t>Nokia Lumia 920</t>
  </si>
  <si>
    <t>Dias úteis para a entrega</t>
  </si>
  <si>
    <t>Data da Entrega</t>
  </si>
  <si>
    <t>Dias até a entrega</t>
  </si>
  <si>
    <t>Data de Postagem</t>
  </si>
  <si>
    <t>MARCA/MODELO</t>
  </si>
  <si>
    <t>Cód</t>
  </si>
  <si>
    <t>Samsung Yong S6313</t>
  </si>
  <si>
    <t>Samsung Galaxy S Ii Lite Gti 9070</t>
  </si>
  <si>
    <t>Samsung Galaxy Pocket Duos S5303</t>
  </si>
  <si>
    <t>Samsung Galaxy Gran Duos I9082</t>
  </si>
  <si>
    <t>Samsung Galaxy Ace S5830</t>
  </si>
  <si>
    <t>Samsung Galaxy -Y Duos 6102B</t>
  </si>
  <si>
    <t>Samsung Galaxy - Y S5360</t>
  </si>
  <si>
    <t xml:space="preserve">Samsung Galaxy - Y </t>
  </si>
  <si>
    <t>Samsung Galaxy S Duos S7562</t>
  </si>
  <si>
    <t>Samsung Galaxy S Iii Mini I8190</t>
  </si>
  <si>
    <t>Samsung Galaxy S Iii I9300</t>
  </si>
  <si>
    <t>Samsung Galaxy S4 - 3G Gt 19500Zwlzto</t>
  </si>
  <si>
    <t>Samsung Galaxy S4 - 4G Gt I9505Zwlzto</t>
  </si>
  <si>
    <t>Nokia Asha 311</t>
  </si>
  <si>
    <t>Nokia Asha Dual Chip 308</t>
  </si>
  <si>
    <t>Nokia Asha Dual Chip 310</t>
  </si>
  <si>
    <t>Nokia Asha Dual Chip 200</t>
  </si>
  <si>
    <t>Nokia Asha Dual Chip 110</t>
  </si>
  <si>
    <t>Nokia Asha Dual Chip 205</t>
  </si>
  <si>
    <t>Nokia Asha Dual Chip 202</t>
  </si>
  <si>
    <t>Nokia Asha Dual Chip 305</t>
  </si>
  <si>
    <t>Nokia Lumia 710</t>
  </si>
  <si>
    <t>Nokia Lumia 520</t>
  </si>
  <si>
    <t>Nokia Lumia 620</t>
  </si>
  <si>
    <t>Entrada Manhã</t>
  </si>
  <si>
    <t>Saída Manhã</t>
  </si>
  <si>
    <t>Entrada Tarde</t>
  </si>
  <si>
    <t>Saída Tarde</t>
  </si>
  <si>
    <t>Trabalhado</t>
  </si>
  <si>
    <t>Horas por Dia</t>
  </si>
  <si>
    <t>Horas por Mês</t>
  </si>
  <si>
    <t>Horas Trabalhadas</t>
  </si>
  <si>
    <t>Saldo</t>
  </si>
  <si>
    <t>Família</t>
  </si>
  <si>
    <t>Grupo</t>
  </si>
  <si>
    <t>Microsoft Office</t>
  </si>
  <si>
    <t>Microsoft Excel</t>
  </si>
  <si>
    <t>Microsoft Access</t>
  </si>
  <si>
    <t>Microsoft PowerPoint</t>
  </si>
  <si>
    <t>Microsoft Word</t>
  </si>
  <si>
    <t>Microsoft Outlook</t>
  </si>
  <si>
    <t>Microsoft Project Professional</t>
  </si>
  <si>
    <t>Microsoft Project Server</t>
  </si>
  <si>
    <t>Gerenciamento de Projetos</t>
  </si>
  <si>
    <t>PMI</t>
  </si>
  <si>
    <t>Scrum</t>
  </si>
  <si>
    <t>Desenvolvimento</t>
  </si>
  <si>
    <t>Lógica de Programação</t>
  </si>
  <si>
    <t>Desenvolvimento Web</t>
  </si>
  <si>
    <t>Java</t>
  </si>
  <si>
    <t>Estimado</t>
  </si>
  <si>
    <t>Termo</t>
  </si>
  <si>
    <t>Significado</t>
  </si>
  <si>
    <t>TAXA</t>
  </si>
  <si>
    <t>É a taxa de juros por período. Por exemplo, se você tiver um empréstimo para um automóvel com taxa de juros de 10% ano e fizer pagamentos mensais, sua taxa de juros mensal será de 10%/12 ou 0,83%. Você deveria inserir 10%/12 ou 0,83%, ou 0,0083, na fórmula como taxa.</t>
  </si>
  <si>
    <t>NPER</t>
  </si>
  <si>
    <t>É o número total de períodos de pagamento em uma anuidade. Por exemplo, se você conseguir um empréstimo de carro de quatro anos e fizer pagamentos mensais, seu empréstimo terá 4*12 (ou 48) períodos. Você deveria inserir 48 na fórmula para NPER.</t>
  </si>
  <si>
    <t>PGTO</t>
  </si>
  <si>
    <t>É o pagamento feito em cada período e não pode mudar durante a vigência da anuidade. Geralmente, PGTO inclui o principal e os juros e nenhuma outra taxa ou tributo. Por exemplo, os pagamentos mensais de R$ 10.000 de um empréstimo de quatro anos para um carro serão de R$ 263,33. Você deveria inserir -263,33 na fórmula como pgto.</t>
  </si>
  <si>
    <t>VP</t>
  </si>
  <si>
    <t>É o valor presente ou a soma total correspondente ao valor presente de uma série de pagamentos futuros. Se VP for omitido, será considerado 0 (zero) e a inclusão do argumento Pgto será obrigatória.</t>
  </si>
  <si>
    <t>VF</t>
  </si>
  <si>
    <t>É o valor futuro, ou o saldo, que você deseja obter depois do último pagamento. Se VF for omitido, será considerado 0 (o valor futuro de um empréstimo, por exemplo, é 0). Por exemplo, se você deseja economizar R$ 50.000 para pagar um projeto especial em 18 anos, então o valor futuro será de R$ 50.000. Você poderia então fazer uma estimativa conservadora na taxa de juros e concluir quanto economizaria por mês.</t>
  </si>
  <si>
    <t>TIPO</t>
  </si>
  <si>
    <t>É o número 0 ou 1 e indica as datas de vencimento dos pagamentos. Se tipo for omitido, será considerado 0.</t>
  </si>
  <si>
    <t>ESTIMATIVA</t>
  </si>
  <si>
    <t>É a sua estimativa para a taxa.</t>
  </si>
  <si>
    <t>CAPITAL</t>
  </si>
  <si>
    <t>É o valor presente.</t>
  </si>
  <si>
    <t>PLANO</t>
  </si>
  <si>
    <t>É uma matriz de taxas de juros a ser aplicada.</t>
  </si>
  <si>
    <t>Valor da Aplicação</t>
  </si>
  <si>
    <t>Prazo de Operação</t>
  </si>
  <si>
    <t>Taxa de Juros a. m.</t>
  </si>
  <si>
    <t>Valor do Resgate</t>
  </si>
  <si>
    <t>Dados</t>
  </si>
  <si>
    <t>Valor Presente</t>
  </si>
  <si>
    <t>Capital Inicial</t>
  </si>
  <si>
    <t>Valor do Empréstimo</t>
  </si>
  <si>
    <t>Valor Total Devolvido</t>
  </si>
  <si>
    <t>Valor Futuro</t>
  </si>
  <si>
    <t>Valores</t>
  </si>
  <si>
    <t>Valor da Parcela</t>
  </si>
  <si>
    <t>Prazo Opração</t>
  </si>
  <si>
    <t>Taxa de Juros</t>
  </si>
  <si>
    <t>Capital Aplicado</t>
  </si>
  <si>
    <t>Tempo</t>
  </si>
  <si>
    <t>Pagamento</t>
  </si>
  <si>
    <t>Valor Financiamento</t>
  </si>
  <si>
    <t>Objetivo</t>
  </si>
  <si>
    <t>Aniversário</t>
  </si>
  <si>
    <t>Rendimento</t>
  </si>
  <si>
    <t>Valor Futuro sobre um Plano</t>
  </si>
  <si>
    <t>Entrada</t>
  </si>
  <si>
    <t>Valor Financiado</t>
  </si>
  <si>
    <t>Valor Devolvido</t>
  </si>
  <si>
    <t>Ágio</t>
  </si>
  <si>
    <t>Taxa Diária</t>
  </si>
  <si>
    <t>Data do Empréstimo</t>
  </si>
  <si>
    <t>Data da Devolução</t>
  </si>
  <si>
    <t>Dias Úteis</t>
  </si>
  <si>
    <t>Valor Corrigido</t>
  </si>
  <si>
    <t>Valor da Moto</t>
  </si>
  <si>
    <t>Função</t>
  </si>
  <si>
    <t>Descrição</t>
  </si>
  <si>
    <t>Taxa de Juros ao mês</t>
  </si>
  <si>
    <t>Prazo em meses</t>
  </si>
  <si>
    <t>Não Tem</t>
  </si>
  <si>
    <t>Prestação</t>
  </si>
  <si>
    <t>Postecipado</t>
  </si>
  <si>
    <t>Antecipado</t>
  </si>
  <si>
    <t>VALOR DE RESGATE</t>
  </si>
  <si>
    <t>Não tem</t>
  </si>
  <si>
    <t>QTDE. DE PARCELAS</t>
  </si>
  <si>
    <t xml:space="preserve"> Não tem </t>
  </si>
  <si>
    <t>PERÍODO</t>
  </si>
  <si>
    <t>TAXA RENDIMENTO</t>
  </si>
  <si>
    <t>VALOR MENSAL</t>
  </si>
  <si>
    <t>VALOR INVESTIDO</t>
  </si>
  <si>
    <t>SIMULAÇÃO</t>
  </si>
  <si>
    <t>Valor do Apartamento</t>
  </si>
  <si>
    <t>Valor Mensal</t>
  </si>
  <si>
    <t>Taxa de juros (ao mês)</t>
  </si>
  <si>
    <t>Renda</t>
  </si>
  <si>
    <t>Valor a ser financiado</t>
  </si>
  <si>
    <t>Número de Meses</t>
  </si>
  <si>
    <t>ALERTA</t>
  </si>
  <si>
    <t>POUPAR PARA VIAJAR</t>
  </si>
  <si>
    <t>Poupança Atual</t>
  </si>
  <si>
    <t>Pagamento Mensal</t>
  </si>
  <si>
    <t>Poupança Desejada</t>
  </si>
  <si>
    <t>Número de Parcelas</t>
  </si>
  <si>
    <t>Pounpança Futura</t>
  </si>
  <si>
    <t>Jaqueta</t>
  </si>
  <si>
    <t>Sandra</t>
  </si>
  <si>
    <t>Saia</t>
  </si>
  <si>
    <t>José</t>
  </si>
  <si>
    <t>Vestido</t>
  </si>
  <si>
    <t>Elisabeth</t>
  </si>
  <si>
    <t>Adriana</t>
  </si>
  <si>
    <t>Fábio</t>
  </si>
  <si>
    <t xml:space="preserve"> </t>
  </si>
  <si>
    <t>Camisa</t>
  </si>
  <si>
    <t>Antônio</t>
  </si>
  <si>
    <t>Márcia</t>
  </si>
  <si>
    <t>Maria</t>
  </si>
  <si>
    <t>Peça</t>
  </si>
  <si>
    <t>Cliente</t>
  </si>
  <si>
    <t>PEDIDOS</t>
  </si>
  <si>
    <t>TOTAL GERAL</t>
  </si>
  <si>
    <t>MÉDIA</t>
  </si>
  <si>
    <t>QUANTIDADE</t>
  </si>
  <si>
    <t>Sylvester Gardenzio Stallone</t>
  </si>
  <si>
    <t>Arnold Alois Schwarzenegger</t>
  </si>
  <si>
    <t>Anthony Hopkins</t>
  </si>
  <si>
    <t>Jodie Foster</t>
  </si>
  <si>
    <t>kim kardashian</t>
  </si>
  <si>
    <t>Roberto Gomez Bolaños</t>
  </si>
  <si>
    <t>Samuel Leroy Jackson</t>
  </si>
  <si>
    <t>Leonardo DiCaprio</t>
  </si>
  <si>
    <t>Katy Perry</t>
  </si>
  <si>
    <t>Bart Simpson</t>
  </si>
  <si>
    <t>Jan</t>
  </si>
  <si>
    <t>Fev</t>
  </si>
  <si>
    <t>Mar</t>
  </si>
  <si>
    <t>Abr</t>
  </si>
  <si>
    <t>Mai</t>
  </si>
  <si>
    <t>Jun</t>
  </si>
  <si>
    <t>Prêmio</t>
  </si>
  <si>
    <t>Status 1º TR</t>
  </si>
  <si>
    <t>Status 2º TR</t>
  </si>
  <si>
    <t>Meta/Mês 2º TR</t>
  </si>
  <si>
    <t>Meta/Mês 1º TR</t>
  </si>
  <si>
    <t>Situação</t>
  </si>
  <si>
    <t>Emissão</t>
  </si>
  <si>
    <t>Dias de Atraso</t>
  </si>
  <si>
    <t>Multa</t>
  </si>
  <si>
    <t>Cartório</t>
  </si>
  <si>
    <t>Data Base</t>
  </si>
  <si>
    <t>Supervisor</t>
  </si>
  <si>
    <t>Generelt Lager</t>
  </si>
  <si>
    <t>Francisco Macena</t>
  </si>
  <si>
    <t>Atacado</t>
  </si>
  <si>
    <t>Penge</t>
  </si>
  <si>
    <t>Isabel Garrau</t>
  </si>
  <si>
    <t>Varejo</t>
  </si>
  <si>
    <t>Dulce Quintela</t>
  </si>
  <si>
    <t>*</t>
  </si>
  <si>
    <t>Progestiona</t>
  </si>
  <si>
    <t>Fátima Infante</t>
  </si>
  <si>
    <t>Lykke</t>
  </si>
  <si>
    <t>Eny Assis</t>
  </si>
  <si>
    <t>Viden</t>
  </si>
  <si>
    <t>Branca Machado</t>
  </si>
  <si>
    <t>Lys</t>
  </si>
  <si>
    <t>Pedro Henrique Gama</t>
  </si>
  <si>
    <t>Gode Nyheder</t>
  </si>
  <si>
    <t>Mobile Enterprise</t>
  </si>
  <si>
    <t>United Restauranter</t>
  </si>
  <si>
    <t>Vendas(R$)</t>
  </si>
  <si>
    <t>Total Vendido(R$)</t>
  </si>
  <si>
    <t>Média de Vendas(R$)</t>
  </si>
  <si>
    <t>Veículo</t>
  </si>
  <si>
    <t>Carroceria</t>
  </si>
  <si>
    <t>Focus</t>
  </si>
  <si>
    <t>New Fiesta</t>
  </si>
  <si>
    <t>Chevrolet Sonic</t>
  </si>
  <si>
    <t>Chevrolet Cruze</t>
  </si>
  <si>
    <t>HB20</t>
  </si>
  <si>
    <t>Citroën C4</t>
  </si>
  <si>
    <t>Toyota Corolla</t>
  </si>
  <si>
    <t>Golf</t>
  </si>
  <si>
    <t>Chevrolet Onix</t>
  </si>
  <si>
    <t>Honda Fit</t>
  </si>
  <si>
    <t>Código</t>
  </si>
  <si>
    <t>Sobrenome</t>
  </si>
  <si>
    <t>Previsão de Entrega</t>
  </si>
  <si>
    <t>Peso (Kg)</t>
  </si>
  <si>
    <t>Região</t>
  </si>
  <si>
    <t>UF</t>
  </si>
  <si>
    <t>Cidade</t>
  </si>
  <si>
    <t>Nome Completo</t>
  </si>
  <si>
    <t>Data de Entrega</t>
  </si>
  <si>
    <t>Total com Frete</t>
  </si>
  <si>
    <t>Frete</t>
  </si>
  <si>
    <t>Alice</t>
  </si>
  <si>
    <t>Dinis</t>
  </si>
  <si>
    <t>Nordeste</t>
  </si>
  <si>
    <t>BA</t>
  </si>
  <si>
    <t>Filadélfia</t>
  </si>
  <si>
    <t>Benjamin</t>
  </si>
  <si>
    <t>Guerra</t>
  </si>
  <si>
    <t>Norte</t>
  </si>
  <si>
    <t>SC</t>
  </si>
  <si>
    <t>Itoupava</t>
  </si>
  <si>
    <t>Cajuru</t>
  </si>
  <si>
    <t>Baião</t>
  </si>
  <si>
    <t>MA</t>
  </si>
  <si>
    <t>Brejo de Areia</t>
  </si>
  <si>
    <t>Carlos</t>
  </si>
  <si>
    <t>Sul</t>
  </si>
  <si>
    <t>PR</t>
  </si>
  <si>
    <t>Vila Alta</t>
  </si>
  <si>
    <t>Cantanhede</t>
  </si>
  <si>
    <t>PE</t>
  </si>
  <si>
    <t>Urimama</t>
  </si>
  <si>
    <t>Flor</t>
  </si>
  <si>
    <t>Afonso</t>
  </si>
  <si>
    <t>Capão da Lagoa</t>
  </si>
  <si>
    <t>Glauco</t>
  </si>
  <si>
    <t>Freitas</t>
  </si>
  <si>
    <t>CE</t>
  </si>
  <si>
    <t>Sitiá</t>
  </si>
  <si>
    <t>Hildebrando</t>
  </si>
  <si>
    <t>Marins</t>
  </si>
  <si>
    <t>Itapiranga</t>
  </si>
  <si>
    <t>Lucas</t>
  </si>
  <si>
    <t>Almeida</t>
  </si>
  <si>
    <t>Boca do Córrego</t>
  </si>
  <si>
    <t>Luciana</t>
  </si>
  <si>
    <t>Chagas</t>
  </si>
  <si>
    <t>Sudeste</t>
  </si>
  <si>
    <t>Herval Grande</t>
  </si>
  <si>
    <t>Lucimar</t>
  </si>
  <si>
    <t>Sampaio</t>
  </si>
  <si>
    <t>RS</t>
  </si>
  <si>
    <t>Luísa</t>
  </si>
  <si>
    <t>Souto Maior</t>
  </si>
  <si>
    <t>Imaruí</t>
  </si>
  <si>
    <t>Marciano</t>
  </si>
  <si>
    <t>Simão</t>
  </si>
  <si>
    <t>Piquirivaí</t>
  </si>
  <si>
    <t>Max</t>
  </si>
  <si>
    <t>Alencastre</t>
  </si>
  <si>
    <t>RN</t>
  </si>
  <si>
    <t>Parazinho</t>
  </si>
  <si>
    <t>Rafael</t>
  </si>
  <si>
    <t>Antunes</t>
  </si>
  <si>
    <t>Boquira</t>
  </si>
  <si>
    <t>Stephan</t>
  </si>
  <si>
    <t>Canedo</t>
  </si>
  <si>
    <t>Capão do Leão</t>
  </si>
  <si>
    <t>Teodora</t>
  </si>
  <si>
    <t>Marreiro</t>
  </si>
  <si>
    <t>Cerro Velho</t>
  </si>
  <si>
    <t>Vera</t>
  </si>
  <si>
    <t>Mourato</t>
  </si>
  <si>
    <t>Piçarrão</t>
  </si>
  <si>
    <t>SP</t>
  </si>
  <si>
    <t>São Paulo</t>
  </si>
  <si>
    <t>Cargo</t>
  </si>
  <si>
    <t>Salário Atual</t>
  </si>
  <si>
    <t>Aumento</t>
  </si>
  <si>
    <t>Novo Salário</t>
  </si>
  <si>
    <t>Adauto Valido</t>
  </si>
  <si>
    <t>Administrador de banco de dados (DBA)</t>
  </si>
  <si>
    <t>Alice Valgueiro</t>
  </si>
  <si>
    <t>Administrador de rede</t>
  </si>
  <si>
    <t>Anauã Lopes</t>
  </si>
  <si>
    <t>Analista de dados</t>
  </si>
  <si>
    <t>Benjamin Bicudo</t>
  </si>
  <si>
    <t>Camilo Castilhos</t>
  </si>
  <si>
    <t>Analista de microinformática</t>
  </si>
  <si>
    <t>Carlos Conde</t>
  </si>
  <si>
    <t>Analista de negócios</t>
  </si>
  <si>
    <t>Cid Abreu</t>
  </si>
  <si>
    <t>Analista de org. e métodos</t>
  </si>
  <si>
    <t>Clodomiro Fontes</t>
  </si>
  <si>
    <t>Analista de processos</t>
  </si>
  <si>
    <t>Epitácio Marques</t>
  </si>
  <si>
    <t xml:space="preserve">Analista de produção </t>
  </si>
  <si>
    <t>Estrela Naves</t>
  </si>
  <si>
    <t>Ezra Figueira</t>
  </si>
  <si>
    <t xml:space="preserve">Analista de sistemas </t>
  </si>
  <si>
    <t>Getúlio Mortágua</t>
  </si>
  <si>
    <t>Data Atual</t>
  </si>
  <si>
    <t>Coluna1</t>
  </si>
  <si>
    <t>Data de Admissão</t>
  </si>
  <si>
    <t>Analista de Infraestrutura</t>
  </si>
  <si>
    <t>Anos a completar</t>
  </si>
  <si>
    <t>Tempo em Anos</t>
  </si>
  <si>
    <t>Gênero</t>
  </si>
  <si>
    <t>Idade</t>
  </si>
  <si>
    <t>Exame</t>
  </si>
  <si>
    <t>Masculino</t>
  </si>
  <si>
    <t>Feminino</t>
  </si>
  <si>
    <t>Rosa Valente</t>
  </si>
  <si>
    <t>Gustavo Nogueira</t>
  </si>
  <si>
    <t>Linha</t>
  </si>
  <si>
    <t>Coluna</t>
  </si>
  <si>
    <t>Resultado</t>
  </si>
  <si>
    <t>x</t>
  </si>
  <si>
    <t>Coluna 1</t>
  </si>
  <si>
    <t>Coluna 2</t>
  </si>
  <si>
    <t>Coluna 3</t>
  </si>
  <si>
    <t>Coluna 4</t>
  </si>
  <si>
    <t>Coluna 5</t>
  </si>
  <si>
    <t>Coluna 6</t>
  </si>
  <si>
    <t>Coluna 7</t>
  </si>
  <si>
    <t>Coluna 8</t>
  </si>
  <si>
    <t>Coluna 9</t>
  </si>
  <si>
    <t>Coluna 10</t>
  </si>
  <si>
    <t>Linha 1</t>
  </si>
  <si>
    <t>Linha 2</t>
  </si>
  <si>
    <t>Linha 3</t>
  </si>
  <si>
    <t>Linha 4</t>
  </si>
  <si>
    <t>Linha 5</t>
  </si>
  <si>
    <t>Linha 6</t>
  </si>
  <si>
    <t>Linha 7</t>
  </si>
  <si>
    <t>Linha 8</t>
  </si>
  <si>
    <t>Linha 9</t>
  </si>
  <si>
    <t>Linha 10</t>
  </si>
  <si>
    <t>Área</t>
  </si>
  <si>
    <t>Dia</t>
  </si>
  <si>
    <t>Quarta-Feira</t>
  </si>
  <si>
    <t>Domingo</t>
  </si>
  <si>
    <t>Posição</t>
  </si>
  <si>
    <t>Janeiro</t>
  </si>
  <si>
    <t>Segunda-feira</t>
  </si>
  <si>
    <t>Fevereiro</t>
  </si>
  <si>
    <t>Terça-feira</t>
  </si>
  <si>
    <t>Outubro</t>
  </si>
  <si>
    <t>Março</t>
  </si>
  <si>
    <t>Quarta-feira</t>
  </si>
  <si>
    <t>Abril</t>
  </si>
  <si>
    <t>Quinta-feira</t>
  </si>
  <si>
    <t>Maio</t>
  </si>
  <si>
    <t>Sexta-feira</t>
  </si>
  <si>
    <t>Junho</t>
  </si>
  <si>
    <t>Sábado</t>
  </si>
  <si>
    <t>Julho</t>
  </si>
  <si>
    <t>Agosto</t>
  </si>
  <si>
    <t>Setembro</t>
  </si>
  <si>
    <t>Novembro</t>
  </si>
  <si>
    <t>Dezembro</t>
  </si>
  <si>
    <t>Semana</t>
  </si>
  <si>
    <t>Fabricante</t>
  </si>
  <si>
    <t>Modelos</t>
  </si>
  <si>
    <t>Custo</t>
  </si>
  <si>
    <t>Citroën</t>
  </si>
  <si>
    <t>C3 Exclusive</t>
  </si>
  <si>
    <t>C3 Exclusive Automático</t>
  </si>
  <si>
    <t>C4 Hatch Sport</t>
  </si>
  <si>
    <t>C4 Pallas</t>
  </si>
  <si>
    <t>Xsara Picasso</t>
  </si>
  <si>
    <r>
      <t xml:space="preserve">Corresp </t>
    </r>
    <r>
      <rPr>
        <b/>
        <sz val="11"/>
        <color rgb="FFFFC000"/>
        <rFont val="Calibri"/>
        <family val="2"/>
        <scheme val="minor"/>
      </rPr>
      <t>Exatidão</t>
    </r>
  </si>
  <si>
    <t>Contagem</t>
  </si>
  <si>
    <t>Cadeira</t>
  </si>
  <si>
    <t>Mesa</t>
  </si>
  <si>
    <t>Armário</t>
  </si>
  <si>
    <t>Cama</t>
  </si>
  <si>
    <t>Toalha</t>
  </si>
  <si>
    <t>Capa de travesseiro</t>
  </si>
  <si>
    <r>
      <t xml:space="preserve">Corresp </t>
    </r>
    <r>
      <rPr>
        <b/>
        <sz val="11"/>
        <color rgb="FFFFC000"/>
        <rFont val="Calibri"/>
        <family val="2"/>
        <scheme val="minor"/>
      </rPr>
      <t>Ordem Crescente &gt;=</t>
    </r>
  </si>
  <si>
    <r>
      <t xml:space="preserve">Corresp </t>
    </r>
    <r>
      <rPr>
        <b/>
        <sz val="11"/>
        <color rgb="FFFFC000"/>
        <rFont val="Calibri"/>
        <family val="2"/>
        <scheme val="minor"/>
      </rPr>
      <t>Ordem Decrescente &lt;=</t>
    </r>
  </si>
  <si>
    <t>Coluna 0</t>
  </si>
  <si>
    <t>Linha 0</t>
  </si>
  <si>
    <t>Altura</t>
  </si>
  <si>
    <t>Largura</t>
  </si>
  <si>
    <t>Centro-Oeste</t>
  </si>
  <si>
    <t>Filial</t>
  </si>
  <si>
    <t>Soma</t>
  </si>
  <si>
    <t>Ordem</t>
  </si>
  <si>
    <t>Treinamento</t>
  </si>
  <si>
    <t>Consultoria</t>
  </si>
  <si>
    <t>Palestra</t>
  </si>
  <si>
    <t>Todos</t>
  </si>
  <si>
    <t>Rio de Janeiro</t>
  </si>
  <si>
    <t>Origem</t>
  </si>
  <si>
    <t>Destino</t>
  </si>
  <si>
    <t>Distância</t>
  </si>
  <si>
    <t>Cidades</t>
  </si>
  <si>
    <t>Aracajú</t>
  </si>
  <si>
    <t>Belém</t>
  </si>
  <si>
    <t>Belo Horizonte</t>
  </si>
  <si>
    <t>Boa Vista</t>
  </si>
  <si>
    <t>Brasília</t>
  </si>
  <si>
    <t>Campinas</t>
  </si>
  <si>
    <t>Campo Grande</t>
  </si>
  <si>
    <t>Caxias do Sul</t>
  </si>
  <si>
    <t>Cuiabá</t>
  </si>
  <si>
    <t>Curitiba</t>
  </si>
  <si>
    <t>Feira de Santana</t>
  </si>
  <si>
    <t>Florianópolis</t>
  </si>
  <si>
    <t>Fortaleza</t>
  </si>
  <si>
    <t>Goiânia</t>
  </si>
  <si>
    <t>João Pessoa</t>
  </si>
  <si>
    <t>Joinville</t>
  </si>
  <si>
    <t>Juiz de Fora</t>
  </si>
  <si>
    <t>Londrina</t>
  </si>
  <si>
    <t>Maceió</t>
  </si>
  <si>
    <t>Manaus</t>
  </si>
  <si>
    <t>Palmas</t>
  </si>
  <si>
    <t>Pelotas</t>
  </si>
  <si>
    <t>Porto Alegre</t>
  </si>
  <si>
    <t>Porto Velho</t>
  </si>
  <si>
    <t>Recife</t>
  </si>
  <si>
    <t>Ribeirão Preto</t>
  </si>
  <si>
    <t>Rio Branco</t>
  </si>
  <si>
    <t>Salvador</t>
  </si>
  <si>
    <t>Santos</t>
  </si>
  <si>
    <t>São José dos Campos</t>
  </si>
  <si>
    <t>São Luís</t>
  </si>
  <si>
    <t>Teresina</t>
  </si>
  <si>
    <t>Uberlândia</t>
  </si>
  <si>
    <t>Vitória</t>
  </si>
  <si>
    <t>Bagé</t>
  </si>
  <si>
    <t>Americana</t>
  </si>
  <si>
    <t>Barreiras</t>
  </si>
  <si>
    <t>Anápolis</t>
  </si>
  <si>
    <t>Araçatuba</t>
  </si>
  <si>
    <t>Araraquara</t>
  </si>
  <si>
    <t>Sinop</t>
  </si>
  <si>
    <t>Sobral</t>
  </si>
  <si>
    <t>Barretos</t>
  </si>
  <si>
    <t>Tubarão</t>
  </si>
  <si>
    <t>Barbacena</t>
  </si>
  <si>
    <t>Bauru</t>
  </si>
  <si>
    <t>Blumenau</t>
  </si>
  <si>
    <t>C. de Itapemirim</t>
  </si>
  <si>
    <t>Caldas Novas</t>
  </si>
  <si>
    <t>Campina Grande</t>
  </si>
  <si>
    <t>Campos do Goitacazes</t>
  </si>
  <si>
    <t>Caruaru</t>
  </si>
  <si>
    <t>Cascavel</t>
  </si>
  <si>
    <t>Caxias Do Sul</t>
  </si>
  <si>
    <t>Chuí</t>
  </si>
  <si>
    <t>Corumbá</t>
  </si>
  <si>
    <t>Criciúma</t>
  </si>
  <si>
    <t>Dourados</t>
  </si>
  <si>
    <t>Feira De Santana</t>
  </si>
  <si>
    <t>Foz do Iguaçu</t>
  </si>
  <si>
    <t>Franca</t>
  </si>
  <si>
    <t>Garanhuns</t>
  </si>
  <si>
    <t>Gov. Valadares</t>
  </si>
  <si>
    <t>Guaratinguetá</t>
  </si>
  <si>
    <t>Ilhéus</t>
  </si>
  <si>
    <t>Imperatriz</t>
  </si>
  <si>
    <t>Ipatinga</t>
  </si>
  <si>
    <t>Itabira</t>
  </si>
  <si>
    <t>Itabuna</t>
  </si>
  <si>
    <t>Itajaí</t>
  </si>
  <si>
    <t>Itaparica</t>
  </si>
  <si>
    <t>Itumbiara</t>
  </si>
  <si>
    <t>Juazeiro do Norte</t>
  </si>
  <si>
    <t>Lages</t>
  </si>
  <si>
    <t>Limeira</t>
  </si>
  <si>
    <t>Marília</t>
  </si>
  <si>
    <t>Maringá</t>
  </si>
  <si>
    <t>Montes Claros</t>
  </si>
  <si>
    <t>Mossoró</t>
  </si>
  <si>
    <t>Novo Hamburgo</t>
  </si>
  <si>
    <t>Ourinhos</t>
  </si>
  <si>
    <t>Paranaguá</t>
  </si>
  <si>
    <t>Parnaíba</t>
  </si>
  <si>
    <t>Passo Fundo</t>
  </si>
  <si>
    <t>Patos de Minas</t>
  </si>
  <si>
    <t>Paulo Afonso</t>
  </si>
  <si>
    <t>Petrolina</t>
  </si>
  <si>
    <t>Petrópolis</t>
  </si>
  <si>
    <t>Picos</t>
  </si>
  <si>
    <t>Poços de Caldas</t>
  </si>
  <si>
    <t>Ponta Grossa</t>
  </si>
  <si>
    <t>Ponta Porã</t>
  </si>
  <si>
    <t>Porto Seguro</t>
  </si>
  <si>
    <t>Pres. Prudente</t>
  </si>
  <si>
    <t>Rio Verde</t>
  </si>
  <si>
    <t>Rondonópolis</t>
  </si>
  <si>
    <t>Santa Maria</t>
  </si>
  <si>
    <t>Sant'Ana do Livramento</t>
  </si>
  <si>
    <t>São Carlos</t>
  </si>
  <si>
    <t>São José do Rio Preto</t>
  </si>
  <si>
    <t>São Lourenço</t>
  </si>
  <si>
    <t>Santa Maria da Vitória</t>
  </si>
  <si>
    <t>Sorocaba</t>
  </si>
  <si>
    <t>Taubaté</t>
  </si>
  <si>
    <t>Tucuruí</t>
  </si>
  <si>
    <t>Uberaba</t>
  </si>
  <si>
    <t>Uruguaiana</t>
  </si>
  <si>
    <t>Valença (BA)</t>
  </si>
  <si>
    <t>Vilhena</t>
  </si>
  <si>
    <t>Vitória da Conquista</t>
  </si>
  <si>
    <t>Volta Redonda</t>
  </si>
  <si>
    <t>Vendedores</t>
  </si>
  <si>
    <t>Soma (Escolher)</t>
  </si>
  <si>
    <t>Monitor</t>
  </si>
  <si>
    <t>Notebook</t>
  </si>
  <si>
    <t>500 Sport</t>
  </si>
  <si>
    <t>Doblo Cargo</t>
  </si>
  <si>
    <t>Palio Adventure</t>
  </si>
  <si>
    <t>Palio Attractive</t>
  </si>
  <si>
    <t>Palio Essence</t>
  </si>
  <si>
    <t>Siena Essence</t>
  </si>
  <si>
    <t>Siena Essence Evolution</t>
  </si>
  <si>
    <t>Siena Fire</t>
  </si>
  <si>
    <t>Uno Evo Attractive Celebration</t>
  </si>
  <si>
    <t>Uno Evo Vivace HSD</t>
  </si>
  <si>
    <t>Uno Vivace Kit Visibilidade</t>
  </si>
  <si>
    <t>Uno Vivace Smile</t>
  </si>
  <si>
    <t>Modelo</t>
  </si>
  <si>
    <t>CC</t>
  </si>
  <si>
    <t>Valvulas</t>
  </si>
  <si>
    <t>Estoque</t>
  </si>
  <si>
    <t>Audi</t>
  </si>
  <si>
    <t>A4 Sport</t>
  </si>
  <si>
    <t>5.2</t>
  </si>
  <si>
    <t>R8 Spyder</t>
  </si>
  <si>
    <t>3.0</t>
  </si>
  <si>
    <t>BMW</t>
  </si>
  <si>
    <t>X5 Top</t>
  </si>
  <si>
    <t>4.8</t>
  </si>
  <si>
    <t>X5 Sport</t>
  </si>
  <si>
    <t>2.0</t>
  </si>
  <si>
    <t>Fiat</t>
  </si>
  <si>
    <t>Chevrolet</t>
  </si>
  <si>
    <t>Vectra Sedan Elite Blindado N3</t>
  </si>
  <si>
    <t>3.6</t>
  </si>
  <si>
    <t>Chrysler</t>
  </si>
  <si>
    <t>Town &amp; Country Touring</t>
  </si>
  <si>
    <t>1.4</t>
  </si>
  <si>
    <t>1.6</t>
  </si>
  <si>
    <t>1.8</t>
  </si>
  <si>
    <t>1.0</t>
  </si>
  <si>
    <t>Ford</t>
  </si>
  <si>
    <t>Courier L</t>
  </si>
  <si>
    <t>Ecosport XLS</t>
  </si>
  <si>
    <t>Focus Sedan GLX Kinetic</t>
  </si>
  <si>
    <t>Hyundai</t>
  </si>
  <si>
    <t>KA Kinetic</t>
  </si>
  <si>
    <t>Ranger XLT</t>
  </si>
  <si>
    <t>1.5</t>
  </si>
  <si>
    <t>Honda</t>
  </si>
  <si>
    <t>City Sedan</t>
  </si>
  <si>
    <t>New Fit</t>
  </si>
  <si>
    <t>Elantra Sedan</t>
  </si>
  <si>
    <t>IX35 GLS</t>
  </si>
  <si>
    <t>2.4</t>
  </si>
  <si>
    <t>Santa FE GLS</t>
  </si>
  <si>
    <t>Sonata Sedan GLS</t>
  </si>
  <si>
    <t>Veloster</t>
  </si>
  <si>
    <t>Infiniti</t>
  </si>
  <si>
    <t>FX-50S AWD</t>
  </si>
  <si>
    <t>Jac</t>
  </si>
  <si>
    <t>J3 Turin</t>
  </si>
  <si>
    <t>Jeep</t>
  </si>
  <si>
    <t>Compass Limited</t>
  </si>
  <si>
    <t>Kia</t>
  </si>
  <si>
    <t>New Cerato</t>
  </si>
  <si>
    <t>Picanto</t>
  </si>
  <si>
    <t>Alto São João</t>
  </si>
  <si>
    <t>Guabiruba</t>
  </si>
  <si>
    <t>Campina dos Furtados</t>
  </si>
  <si>
    <t>MG</t>
  </si>
  <si>
    <t>Novorizonte</t>
  </si>
  <si>
    <t>Cabreúva</t>
  </si>
  <si>
    <t>Tamandaré</t>
  </si>
  <si>
    <t>Catarinenses</t>
  </si>
  <si>
    <t>ES</t>
  </si>
  <si>
    <t>Mucurici</t>
  </si>
  <si>
    <t>Tanquinho</t>
  </si>
  <si>
    <t>Cosmorama</t>
  </si>
  <si>
    <t>Ibirapuã</t>
  </si>
  <si>
    <t>Centro-oeste</t>
  </si>
  <si>
    <t>MS</t>
  </si>
  <si>
    <t>Bocajá</t>
  </si>
  <si>
    <t>Grota</t>
  </si>
  <si>
    <t>Monte Belo</t>
  </si>
  <si>
    <t>AC</t>
  </si>
  <si>
    <t>Marechal Thaumaturgo</t>
  </si>
  <si>
    <t>Barras</t>
  </si>
  <si>
    <t>RR</t>
  </si>
  <si>
    <t>Rorainópolis</t>
  </si>
  <si>
    <t>Serra Azul</t>
  </si>
  <si>
    <t>AL</t>
  </si>
  <si>
    <t>Anum Velho</t>
  </si>
  <si>
    <t>Governador Lomanto Júnior</t>
  </si>
  <si>
    <t>Lavrinhas</t>
  </si>
  <si>
    <t>Arvorezinha</t>
  </si>
  <si>
    <t>RJ</t>
  </si>
  <si>
    <t>São Mateus</t>
  </si>
  <si>
    <t>São José da Glória</t>
  </si>
  <si>
    <t>Meridiano</t>
  </si>
  <si>
    <t>Olímpio Campos</t>
  </si>
  <si>
    <t>Serrinha</t>
  </si>
  <si>
    <t>GO</t>
  </si>
  <si>
    <t>Ouroana</t>
  </si>
  <si>
    <t>Espírito Santo do Pinhal</t>
  </si>
  <si>
    <t>Teolândia</t>
  </si>
  <si>
    <t>Ivaiporã</t>
  </si>
  <si>
    <t>Vera Guarani</t>
  </si>
  <si>
    <t>Poloni</t>
  </si>
  <si>
    <t>Taquara</t>
  </si>
  <si>
    <t>São Gonçalo do Umari</t>
  </si>
  <si>
    <t>Porangá</t>
  </si>
  <si>
    <t>Maravilha</t>
  </si>
  <si>
    <t>Nova Cantu</t>
  </si>
  <si>
    <t>Ibicuí</t>
  </si>
  <si>
    <t>Guaraciaba</t>
  </si>
  <si>
    <t>PB</t>
  </si>
  <si>
    <t>Lastro</t>
  </si>
  <si>
    <t>Canoas</t>
  </si>
  <si>
    <t>São Sebastião da Vala</t>
  </si>
  <si>
    <t>Orocó</t>
  </si>
  <si>
    <t>TO</t>
  </si>
  <si>
    <t>Miracema do Tocantins</t>
  </si>
  <si>
    <t>Igaratá</t>
  </si>
  <si>
    <t>Utinga</t>
  </si>
  <si>
    <t>Portalegre</t>
  </si>
  <si>
    <t>Governador Eugênio Barros</t>
  </si>
  <si>
    <t>Cabo Frio</t>
  </si>
  <si>
    <t>Desterro</t>
  </si>
  <si>
    <t>Paraí</t>
  </si>
  <si>
    <t>Coruripe da Cal</t>
  </si>
  <si>
    <t>Guará</t>
  </si>
  <si>
    <t>Caibura</t>
  </si>
  <si>
    <t>Riolândia</t>
  </si>
  <si>
    <t>Campo Largo da Roseira</t>
  </si>
  <si>
    <t>São José do Jacuípe</t>
  </si>
  <si>
    <t>Passo Liso</t>
  </si>
  <si>
    <t>MT</t>
  </si>
  <si>
    <t>Barra do Garças</t>
  </si>
  <si>
    <t>Camalaú</t>
  </si>
  <si>
    <t>Caturité</t>
  </si>
  <si>
    <t>PA</t>
  </si>
  <si>
    <t>km 19</t>
  </si>
  <si>
    <t>Capitão Leônidas Marques</t>
  </si>
  <si>
    <t>Penaforte</t>
  </si>
  <si>
    <t>Caiçara</t>
  </si>
  <si>
    <t>Cunhangi</t>
  </si>
  <si>
    <t>Braga</t>
  </si>
  <si>
    <t>São Domingos</t>
  </si>
  <si>
    <t>Morrinhos do Sul</t>
  </si>
  <si>
    <t>Cabuçu</t>
  </si>
  <si>
    <t>Taboleiro</t>
  </si>
  <si>
    <t>Entre Rios</t>
  </si>
  <si>
    <t>Assis Chateaubriand</t>
  </si>
  <si>
    <t>Colônia Castelhanos</t>
  </si>
  <si>
    <t>Caratuva</t>
  </si>
  <si>
    <t>Palestina</t>
  </si>
  <si>
    <t>Fátima do Sul</t>
  </si>
  <si>
    <t>Ibitiruna</t>
  </si>
  <si>
    <t>Capão do Cedro</t>
  </si>
  <si>
    <t>Canhotinho</t>
  </si>
  <si>
    <t>Ibertioga</t>
  </si>
  <si>
    <t>São Bento de Pombal</t>
  </si>
  <si>
    <t>Quintão</t>
  </si>
  <si>
    <t>Jesuânia</t>
  </si>
  <si>
    <t>Pau Ferro</t>
  </si>
  <si>
    <t>Inhaúma</t>
  </si>
  <si>
    <t>AP</t>
  </si>
  <si>
    <t>Ambé</t>
  </si>
  <si>
    <t>PI</t>
  </si>
  <si>
    <t>Colônia do Gurguéia</t>
  </si>
  <si>
    <t>Dumont</t>
  </si>
  <si>
    <t>Camanducaia</t>
  </si>
  <si>
    <t>Areia de Baraúnas</t>
  </si>
  <si>
    <t>Capivari de Baixo</t>
  </si>
  <si>
    <t>Lajeado Bonito</t>
  </si>
  <si>
    <t>Ematuba</t>
  </si>
  <si>
    <t>Presidente Kennedy</t>
  </si>
  <si>
    <t>Presidente Castelo Branco</t>
  </si>
  <si>
    <t>Piçarras</t>
  </si>
  <si>
    <t>Urubici</t>
  </si>
  <si>
    <t>Imbé</t>
  </si>
  <si>
    <t>Galena</t>
  </si>
  <si>
    <t>Catende</t>
  </si>
  <si>
    <t>Santa Maria Madalena</t>
  </si>
  <si>
    <t>Santa Terezinha de Minas</t>
  </si>
  <si>
    <t>Amanari</t>
  </si>
  <si>
    <t>Novo Planalto</t>
  </si>
  <si>
    <t>Apinagés</t>
  </si>
  <si>
    <t>Itajutiba</t>
  </si>
  <si>
    <t>Iateca</t>
  </si>
  <si>
    <t>Hidrelétrica Itaipu</t>
  </si>
  <si>
    <t>Praia Rica</t>
  </si>
  <si>
    <t>Fátima</t>
  </si>
  <si>
    <t>Ibitiúva</t>
  </si>
  <si>
    <t>Arara</t>
  </si>
  <si>
    <t>Lençóis Paulista</t>
  </si>
  <si>
    <t>Lorena</t>
  </si>
  <si>
    <t>Parque Meia Lua</t>
  </si>
  <si>
    <t>São Lourenço das Missões</t>
  </si>
  <si>
    <t>Sabaúna</t>
  </si>
  <si>
    <t>Pequizeiro</t>
  </si>
  <si>
    <t>Braganey</t>
  </si>
  <si>
    <t>Santa Lúcia</t>
  </si>
  <si>
    <t>Mirinzal</t>
  </si>
  <si>
    <t>Pedro Canário</t>
  </si>
  <si>
    <t>Lagoa Real</t>
  </si>
  <si>
    <t>Salto do Lontra</t>
  </si>
  <si>
    <t>Rio Azul</t>
  </si>
  <si>
    <t>Cruzeiro da Fortaleza</t>
  </si>
  <si>
    <t>Ibitiruí</t>
  </si>
  <si>
    <t>Brasnorte</t>
  </si>
  <si>
    <t>Itajá</t>
  </si>
  <si>
    <t>Pedranópolis</t>
  </si>
  <si>
    <t>Cristiano Otoni</t>
  </si>
  <si>
    <t>Águas de Lindóia</t>
  </si>
  <si>
    <t>Denise</t>
  </si>
  <si>
    <t>Bannach</t>
  </si>
  <si>
    <t>Couro D'Antas</t>
  </si>
  <si>
    <t>Iporá</t>
  </si>
  <si>
    <t>Dona Francisca</t>
  </si>
  <si>
    <t>Aral Moreira</t>
  </si>
  <si>
    <t>Niterói</t>
  </si>
  <si>
    <t>Catolândia</t>
  </si>
  <si>
    <t>Rio Formoso</t>
  </si>
  <si>
    <t>Parati</t>
  </si>
  <si>
    <t>Macau</t>
  </si>
  <si>
    <t>Professor Jamil</t>
  </si>
  <si>
    <t>Menino Jesus</t>
  </si>
  <si>
    <t>Santa Terezinha de Itaipu</t>
  </si>
  <si>
    <t>Palmeirina</t>
  </si>
  <si>
    <t>Santo Antônio do Pirapetinga</t>
  </si>
  <si>
    <t>Alto Garças</t>
  </si>
  <si>
    <t>Rio Claro do Sul</t>
  </si>
  <si>
    <t>Santo Antônio do Leverger</t>
  </si>
  <si>
    <t>Ribeirão dos Índios</t>
  </si>
  <si>
    <t>São João do Bonito</t>
  </si>
  <si>
    <t>Espigão Alto</t>
  </si>
  <si>
    <t>Quartel de São João</t>
  </si>
  <si>
    <t>São Sebastião da Vargem Alegre</t>
  </si>
  <si>
    <t>Ubatuba</t>
  </si>
  <si>
    <t>Ouro Verde do Piquiri</t>
  </si>
  <si>
    <t>Calumbi</t>
  </si>
  <si>
    <t>Lagoa</t>
  </si>
  <si>
    <t>Caldeirão Grande</t>
  </si>
  <si>
    <t>Santana do Araguaia</t>
  </si>
  <si>
    <t>Buriti Alegre</t>
  </si>
  <si>
    <t>Caldas do Jorro</t>
  </si>
  <si>
    <t>Fernão Dias</t>
  </si>
  <si>
    <t>Serra Branca</t>
  </si>
  <si>
    <t>Itapucá</t>
  </si>
  <si>
    <t>Aramina</t>
  </si>
  <si>
    <t>Itapeipu</t>
  </si>
  <si>
    <t>Andradas</t>
  </si>
  <si>
    <t>Uruburetama</t>
  </si>
  <si>
    <t>Camaragibe</t>
  </si>
  <si>
    <t>São Simão</t>
  </si>
  <si>
    <t>Brejo Novo</t>
  </si>
  <si>
    <t>Aparecida</t>
  </si>
  <si>
    <t>Ferraria</t>
  </si>
  <si>
    <t>Macapá</t>
  </si>
  <si>
    <t>Jandrangoeira</t>
  </si>
  <si>
    <t>Barão de Geraldo</t>
  </si>
  <si>
    <t>Cachoeira da Prata</t>
  </si>
  <si>
    <t>Cruzaltina</t>
  </si>
  <si>
    <t>Paraíso Garcia</t>
  </si>
  <si>
    <t>Palmeira</t>
  </si>
  <si>
    <t>AM</t>
  </si>
  <si>
    <t>Manaquiri</t>
  </si>
  <si>
    <t>Barrocas</t>
  </si>
  <si>
    <t>Bom Jesus</t>
  </si>
  <si>
    <t>Major Isidoro</t>
  </si>
  <si>
    <t>Novo Progresso</t>
  </si>
  <si>
    <t>Taquarana</t>
  </si>
  <si>
    <t>Ribeirão Pequeno</t>
  </si>
  <si>
    <t>Igarité</t>
  </si>
  <si>
    <t>Taipas do Tocantins</t>
  </si>
  <si>
    <t>Conceição do Formoso</t>
  </si>
  <si>
    <t>Putinga</t>
  </si>
  <si>
    <t>Bom Sucesso</t>
  </si>
  <si>
    <t>Fidelândia</t>
  </si>
  <si>
    <t>Laranjeiras do Sul</t>
  </si>
  <si>
    <t>Lagoa Vermelha</t>
  </si>
  <si>
    <t>Santo Antônio de Castro</t>
  </si>
  <si>
    <t>Águas do Paulista</t>
  </si>
  <si>
    <t>Lisieux</t>
  </si>
  <si>
    <t>Águas de São Pedro</t>
  </si>
  <si>
    <t>Santo André</t>
  </si>
  <si>
    <t>Socavão</t>
  </si>
  <si>
    <t>Pedro Alexandre</t>
  </si>
  <si>
    <t>Codajás</t>
  </si>
  <si>
    <t>Lourdes</t>
  </si>
  <si>
    <t>Lizarda</t>
  </si>
  <si>
    <t>Cinco Rios</t>
  </si>
  <si>
    <t>Duas Estradas</t>
  </si>
  <si>
    <t>Ladário</t>
  </si>
  <si>
    <t>Carumbé</t>
  </si>
  <si>
    <t>Chã Preta</t>
  </si>
  <si>
    <t>Paraíso</t>
  </si>
  <si>
    <t>Bernardo Sayão</t>
  </si>
  <si>
    <t>São Vicente de Minas</t>
  </si>
  <si>
    <t>Delmiro Gouveia</t>
  </si>
  <si>
    <t>Rio Pardo de Minas</t>
  </si>
  <si>
    <t>São João Novo</t>
  </si>
  <si>
    <t>SE</t>
  </si>
  <si>
    <t>São Miguel do Aleixo</t>
  </si>
  <si>
    <t>Rondolândia</t>
  </si>
  <si>
    <t>Guia</t>
  </si>
  <si>
    <t>Ilha das Flores</t>
  </si>
  <si>
    <t>Dona América</t>
  </si>
  <si>
    <t>Atalaia</t>
  </si>
  <si>
    <t>Presidente Médici</t>
  </si>
  <si>
    <t>Itaúna do Sul</t>
  </si>
  <si>
    <t>Poti</t>
  </si>
  <si>
    <t>Novo Santo Antônio</t>
  </si>
  <si>
    <t>Igarapé-Açu</t>
  </si>
  <si>
    <t>Santa Flora</t>
  </si>
  <si>
    <t>Piranguita</t>
  </si>
  <si>
    <t>Brejo Bonito</t>
  </si>
  <si>
    <t>Baixa Grande</t>
  </si>
  <si>
    <t>Marrecas</t>
  </si>
  <si>
    <t>Maurilândia do Tocantins</t>
  </si>
  <si>
    <t>Rancho Alegre</t>
  </si>
  <si>
    <t>Ribeirão Branco</t>
  </si>
  <si>
    <t>Palmerino</t>
  </si>
  <si>
    <t>Balneário Arroio do Silva</t>
  </si>
  <si>
    <t>Saudável</t>
  </si>
  <si>
    <t>Tigipió</t>
  </si>
  <si>
    <t>São Tiago</t>
  </si>
  <si>
    <t>Mampituba</t>
  </si>
  <si>
    <t>Santa Fé</t>
  </si>
  <si>
    <t>Vila Goreth</t>
  </si>
  <si>
    <t>Silveira</t>
  </si>
  <si>
    <t>Boa União</t>
  </si>
  <si>
    <t>Ibuguaçu</t>
  </si>
  <si>
    <t>São Sebastião do Paraíso</t>
  </si>
  <si>
    <t>Minas do Espírito Santo</t>
  </si>
  <si>
    <t>Betim</t>
  </si>
  <si>
    <t>Coxilha Grande</t>
  </si>
  <si>
    <t>Iaras</t>
  </si>
  <si>
    <t>Grão Pará</t>
  </si>
  <si>
    <t>Saboeiro</t>
  </si>
  <si>
    <t>Itarema</t>
  </si>
  <si>
    <t>Aramirim</t>
  </si>
  <si>
    <t>Isidoro</t>
  </si>
  <si>
    <t>Arco-Íris</t>
  </si>
  <si>
    <t>Monte Castelo</t>
  </si>
  <si>
    <t>Barra do Jardim</t>
  </si>
  <si>
    <t>Carapajó</t>
  </si>
  <si>
    <t>Guararema</t>
  </si>
  <si>
    <t>Canafístula</t>
  </si>
  <si>
    <t>Jandaia do Sul</t>
  </si>
  <si>
    <t>Quimami</t>
  </si>
  <si>
    <t>Ibó</t>
  </si>
  <si>
    <t>Estância</t>
  </si>
  <si>
    <t>Barra do Ribeiro</t>
  </si>
  <si>
    <t>Monteiro Lobato</t>
  </si>
  <si>
    <t>Assunção do Piauí</t>
  </si>
  <si>
    <t>Ibiracatu</t>
  </si>
  <si>
    <t>Bernardelli</t>
  </si>
  <si>
    <t>Cafezal</t>
  </si>
  <si>
    <t>Betânia</t>
  </si>
  <si>
    <t>Salitre de Minas</t>
  </si>
  <si>
    <t>Juruena</t>
  </si>
  <si>
    <t>Itapevi</t>
  </si>
  <si>
    <t>Messias Targino</t>
  </si>
  <si>
    <t>Divinópolis de Goiás</t>
  </si>
  <si>
    <t>Ourolândia</t>
  </si>
  <si>
    <t>Santo Antônio do Manhuaçu</t>
  </si>
  <si>
    <t>Guaporema</t>
  </si>
  <si>
    <t>Itaporanga D'Ajuda</t>
  </si>
  <si>
    <t>Nova Guataporanga</t>
  </si>
  <si>
    <t>Turmalina</t>
  </si>
  <si>
    <t>Cristino Castro</t>
  </si>
  <si>
    <t>Vista Alegre</t>
  </si>
  <si>
    <t>Vargem Bonita</t>
  </si>
  <si>
    <t>Japeri</t>
  </si>
  <si>
    <t>Pontal do Araguaia</t>
  </si>
  <si>
    <t>Pirizal</t>
  </si>
  <si>
    <t>Lagoa da Canoa</t>
  </si>
  <si>
    <t>São Domingos do Capim</t>
  </si>
  <si>
    <t>Cruzeiro dos Peixotos</t>
  </si>
  <si>
    <t>Barra Nova</t>
  </si>
  <si>
    <t>Mirassol</t>
  </si>
  <si>
    <t>Fazenda Velha</t>
  </si>
  <si>
    <t>São Pedro da União</t>
  </si>
  <si>
    <t>Linha Comprida</t>
  </si>
  <si>
    <t>Costas da Mantiqueira</t>
  </si>
  <si>
    <t>Vila Vargas</t>
  </si>
  <si>
    <t>Riacho da Guia</t>
  </si>
  <si>
    <t>Ribeirão do Pinhal</t>
  </si>
  <si>
    <t>São Mateus de Minas</t>
  </si>
  <si>
    <t>Roseiral</t>
  </si>
  <si>
    <t>Humberto de Campos</t>
  </si>
  <si>
    <t>Pocinhos</t>
  </si>
  <si>
    <t>Parajuru</t>
  </si>
  <si>
    <t>São José da Boa Vista</t>
  </si>
  <si>
    <t>Vacacai</t>
  </si>
  <si>
    <t>Livramento do Tiúma</t>
  </si>
  <si>
    <t>Esperança D'Oeste</t>
  </si>
  <si>
    <t>Sertão Santana</t>
  </si>
  <si>
    <t>Penha Longa</t>
  </si>
  <si>
    <t>Ernestina</t>
  </si>
  <si>
    <t>Biritiba-Ussu</t>
  </si>
  <si>
    <t>Escondido</t>
  </si>
  <si>
    <t>Divisa Alegre</t>
  </si>
  <si>
    <t>Iracemápolis</t>
  </si>
  <si>
    <t>Canatiba</t>
  </si>
  <si>
    <t>Lagoinha</t>
  </si>
  <si>
    <t>Buriti</t>
  </si>
  <si>
    <t>Herciliópolis</t>
  </si>
  <si>
    <t>Junqueira</t>
  </si>
  <si>
    <t>Itaporã</t>
  </si>
  <si>
    <t>Colônia Saúde</t>
  </si>
  <si>
    <t>Carlos Chagas</t>
  </si>
  <si>
    <t>Carangola</t>
  </si>
  <si>
    <t>José Gonçalves de Minas</t>
  </si>
  <si>
    <t>Jardimirim</t>
  </si>
  <si>
    <t>Tijoca</t>
  </si>
  <si>
    <t>Sandolândia</t>
  </si>
  <si>
    <t>Maitá</t>
  </si>
  <si>
    <t>Rio Paranaíba</t>
  </si>
  <si>
    <t>Lagoa de Melquíades</t>
  </si>
  <si>
    <t>Jequié</t>
  </si>
  <si>
    <t>Toledo</t>
  </si>
  <si>
    <t>Sobrália</t>
  </si>
  <si>
    <t>Santa Luíza</t>
  </si>
  <si>
    <t>Tabapuã</t>
  </si>
  <si>
    <t>Presidente Olegário</t>
  </si>
  <si>
    <t>Joselândia</t>
  </si>
  <si>
    <t>Mamonas</t>
  </si>
  <si>
    <t>Divino de São Lourenço</t>
  </si>
  <si>
    <t>Corrente</t>
  </si>
  <si>
    <t>Milhã</t>
  </si>
  <si>
    <t>Nova Friburgo</t>
  </si>
  <si>
    <t>São Miguel</t>
  </si>
  <si>
    <t>Estância Grande</t>
  </si>
  <si>
    <t>São Gonçalo do Amarante</t>
  </si>
  <si>
    <t>Rincão Doce</t>
  </si>
  <si>
    <t>Bonfinópolis</t>
  </si>
  <si>
    <t>Souza Ramos</t>
  </si>
  <si>
    <t>Epitaciolândia</t>
  </si>
  <si>
    <t>Rio Negro</t>
  </si>
  <si>
    <t>Cezar de Souza</t>
  </si>
  <si>
    <t>Santa Rosa de Lima</t>
  </si>
  <si>
    <t>Manuel Duarte</t>
  </si>
  <si>
    <t>Alto Porã</t>
  </si>
  <si>
    <t>Samambaia</t>
  </si>
  <si>
    <t>Ibiraba</t>
  </si>
  <si>
    <t>Trombudo Central</t>
  </si>
  <si>
    <t>Baixa da Onça</t>
  </si>
  <si>
    <t>Câmara</t>
  </si>
  <si>
    <t>Paula Lima</t>
  </si>
  <si>
    <t>Floresta</t>
  </si>
  <si>
    <t>Beja</t>
  </si>
  <si>
    <t>Regente Feijó</t>
  </si>
  <si>
    <t>Caçapava do Sul</t>
  </si>
  <si>
    <t>Curiaú</t>
  </si>
  <si>
    <t>Menino Deus do Anapu</t>
  </si>
  <si>
    <t>Navarro</t>
  </si>
  <si>
    <t>Pederneiras</t>
  </si>
  <si>
    <t>Areal</t>
  </si>
  <si>
    <t>Andrade Pinto</t>
  </si>
  <si>
    <t>São Joaquim</t>
  </si>
  <si>
    <t>Desterro do Melo</t>
  </si>
  <si>
    <t>Presidente Getúlio</t>
  </si>
  <si>
    <t>Vila Roberto Brzezinski</t>
  </si>
  <si>
    <t>Jubaí</t>
  </si>
  <si>
    <t>São Francisco do Glória</t>
  </si>
  <si>
    <t>Suruí</t>
  </si>
  <si>
    <t>Cerro Corá</t>
  </si>
  <si>
    <t>Diamante d'Oeste</t>
  </si>
  <si>
    <t>Igarapé-Miri</t>
  </si>
  <si>
    <t>Tuiuti</t>
  </si>
  <si>
    <t>Garcia</t>
  </si>
  <si>
    <t>São Fidélis</t>
  </si>
  <si>
    <t>Santo Antônio da Barra</t>
  </si>
  <si>
    <t>Pinhalzinho</t>
  </si>
  <si>
    <t>Cabeceira Grande</t>
  </si>
  <si>
    <t>Caseara</t>
  </si>
  <si>
    <t>Itaperuna</t>
  </si>
  <si>
    <t>Santa Bárbara</t>
  </si>
  <si>
    <t>Lajeado</t>
  </si>
  <si>
    <t>Sobradinho</t>
  </si>
  <si>
    <t>Marechal Bormann</t>
  </si>
  <si>
    <t>Mourão</t>
  </si>
  <si>
    <t>Papagaios Novos</t>
  </si>
  <si>
    <t>Aguaí</t>
  </si>
  <si>
    <t>São João do Oeste</t>
  </si>
  <si>
    <t>Tucunduva</t>
  </si>
  <si>
    <t>Boqueirão do Piauí</t>
  </si>
  <si>
    <t>Campo Largo</t>
  </si>
  <si>
    <t>Floraí</t>
  </si>
  <si>
    <t>Xerém</t>
  </si>
  <si>
    <t>Amambái</t>
  </si>
  <si>
    <t>Erval Grande</t>
  </si>
  <si>
    <t>Morais</t>
  </si>
  <si>
    <t>Vertente do Lério</t>
  </si>
  <si>
    <t>Recursolândia</t>
  </si>
  <si>
    <t>Videira</t>
  </si>
  <si>
    <t>Serra do São José</t>
  </si>
  <si>
    <t>Prado Ferreira</t>
  </si>
  <si>
    <t>Paulo Frontin</t>
  </si>
  <si>
    <t>Jurema</t>
  </si>
  <si>
    <t>Águas Claras</t>
  </si>
  <si>
    <t>Areado</t>
  </si>
  <si>
    <t>Rio Maina</t>
  </si>
  <si>
    <t>Mirassolândia</t>
  </si>
  <si>
    <t>Nossa Senhora do Socorro</t>
  </si>
  <si>
    <t>Moeda</t>
  </si>
  <si>
    <t>Boa Vista do Pindaré</t>
  </si>
  <si>
    <t>Santo Antônio</t>
  </si>
  <si>
    <t>Jenipapo</t>
  </si>
  <si>
    <t>Carnaubal</t>
  </si>
  <si>
    <t>Vila Xavier</t>
  </si>
  <si>
    <t>Pau D'Arco</t>
  </si>
  <si>
    <t>Porto Ferreira</t>
  </si>
  <si>
    <t>Lara</t>
  </si>
  <si>
    <t>Roteiro</t>
  </si>
  <si>
    <t>Belagua</t>
  </si>
  <si>
    <t>São Luiz</t>
  </si>
  <si>
    <t>Bom Pastor</t>
  </si>
  <si>
    <t>Rio Preto</t>
  </si>
  <si>
    <t>Monte Alegre</t>
  </si>
  <si>
    <t>Aldeias Altas</t>
  </si>
  <si>
    <t>Ventania</t>
  </si>
  <si>
    <t>Sucanga</t>
  </si>
  <si>
    <t>Jundiá</t>
  </si>
  <si>
    <t>São Lourenço do Piauí</t>
  </si>
  <si>
    <t>Inhaí</t>
  </si>
  <si>
    <t>Feira Grande</t>
  </si>
  <si>
    <t>Araúna</t>
  </si>
  <si>
    <t>Salto de Pirapora</t>
  </si>
  <si>
    <t>Santo Amaro</t>
  </si>
  <si>
    <t>Anastácio</t>
  </si>
  <si>
    <t>Desengano</t>
  </si>
  <si>
    <t>Angical</t>
  </si>
  <si>
    <t>Urupema</t>
  </si>
  <si>
    <t>São João do Marinheiro</t>
  </si>
  <si>
    <t>Vargem</t>
  </si>
  <si>
    <t>Francisco Alves</t>
  </si>
  <si>
    <t>Colônia São José</t>
  </si>
  <si>
    <t>Morro Agudo de Goiás</t>
  </si>
  <si>
    <t>Martinópolis</t>
  </si>
  <si>
    <t>Major Gercino</t>
  </si>
  <si>
    <t>Mataripe</t>
  </si>
  <si>
    <t>Piratuba</t>
  </si>
  <si>
    <t>Itacurussá</t>
  </si>
  <si>
    <t>São Julião</t>
  </si>
  <si>
    <t>Bandeira do Almada</t>
  </si>
  <si>
    <t>São Cristóvão</t>
  </si>
  <si>
    <t>Serra do Camapuã</t>
  </si>
  <si>
    <t>São José da Bela Vista</t>
  </si>
  <si>
    <t>Beruri</t>
  </si>
  <si>
    <t>São Vicente do Sul</t>
  </si>
  <si>
    <t>Purilândia</t>
  </si>
  <si>
    <t>Cerro Claro</t>
  </si>
  <si>
    <t>São Félix de Balsas</t>
  </si>
  <si>
    <t>Quixeré</t>
  </si>
  <si>
    <t>Nova Europa</t>
  </si>
  <si>
    <t>Capanema</t>
  </si>
  <si>
    <t>Três de Maio</t>
  </si>
  <si>
    <t>São José da Lapa</t>
  </si>
  <si>
    <t>Montauri</t>
  </si>
  <si>
    <t>Palmeiral</t>
  </si>
  <si>
    <t>Jansen</t>
  </si>
  <si>
    <t>Morro Branco</t>
  </si>
  <si>
    <t>São Miguel do Tapuio</t>
  </si>
  <si>
    <t>Cisneiros</t>
  </si>
  <si>
    <t>Bateias de Baixo</t>
  </si>
  <si>
    <t>Coivaras</t>
  </si>
  <si>
    <t>Santo Antônio do Grama</t>
  </si>
  <si>
    <t>Cubatão</t>
  </si>
  <si>
    <t>Machado</t>
  </si>
  <si>
    <t>Salitre</t>
  </si>
  <si>
    <t>Matrinchã</t>
  </si>
  <si>
    <t>Várzea do Caldas</t>
  </si>
  <si>
    <t>Itaipaba</t>
  </si>
  <si>
    <t>Ibipeba</t>
  </si>
  <si>
    <t>Planalto Alegre</t>
  </si>
  <si>
    <t>Águas Brancas</t>
  </si>
  <si>
    <t>Poconé</t>
  </si>
  <si>
    <t>Evangelista</t>
  </si>
  <si>
    <t>Barra de São Miguel</t>
  </si>
  <si>
    <t>São José do Itueto</t>
  </si>
  <si>
    <t>Inhaúmas</t>
  </si>
  <si>
    <t>Ouro Branco</t>
  </si>
  <si>
    <t>Santa Efigênia</t>
  </si>
  <si>
    <t>Engenheiro Coelho</t>
  </si>
  <si>
    <t>Riacho Vermelho</t>
  </si>
  <si>
    <t>Populina</t>
  </si>
  <si>
    <t>Alenquer</t>
  </si>
  <si>
    <t>Vereda</t>
  </si>
  <si>
    <t>São João do Arraial</t>
  </si>
  <si>
    <t>Indiana</t>
  </si>
  <si>
    <t>Cotiporã</t>
  </si>
  <si>
    <t>Vasques</t>
  </si>
  <si>
    <t>Tapira</t>
  </si>
  <si>
    <t>Costeira</t>
  </si>
  <si>
    <t>Nepomuceno</t>
  </si>
  <si>
    <t>General Câmara</t>
  </si>
  <si>
    <t>Santa Helena</t>
  </si>
  <si>
    <t>Belterra</t>
  </si>
  <si>
    <t>Nossa Senhora de Caravaggio</t>
  </si>
  <si>
    <t>Caiubi</t>
  </si>
  <si>
    <t>Irerê</t>
  </si>
  <si>
    <t>Lutécia</t>
  </si>
  <si>
    <t>Garrafão do Norte</t>
  </si>
  <si>
    <t>Igaracy</t>
  </si>
  <si>
    <t>Bonifácio</t>
  </si>
  <si>
    <t>Nova Guarita</t>
  </si>
  <si>
    <t>São João da Sapucaia</t>
  </si>
  <si>
    <t>Machados</t>
  </si>
  <si>
    <t>Nova Lídice</t>
  </si>
  <si>
    <t>Panamá</t>
  </si>
  <si>
    <t>Planalto</t>
  </si>
  <si>
    <t>Córrego Fundo</t>
  </si>
  <si>
    <t>São José das Missões</t>
  </si>
  <si>
    <t>Tunápolis</t>
  </si>
  <si>
    <t>Santa Isabel do Rio Preto</t>
  </si>
  <si>
    <t>Albertos</t>
  </si>
  <si>
    <t>Bento Gonçalves</t>
  </si>
  <si>
    <t>Pedro Lessa</t>
  </si>
  <si>
    <t>São Pedro</t>
  </si>
  <si>
    <t>Barro Vermelho</t>
  </si>
  <si>
    <t>Coxim</t>
  </si>
  <si>
    <t>São João do Paraíso</t>
  </si>
  <si>
    <t>Furnas</t>
  </si>
  <si>
    <t>Pão de Açúcar</t>
  </si>
  <si>
    <t>Capão</t>
  </si>
  <si>
    <t>Serafina Corrêa</t>
  </si>
  <si>
    <t>Itaocara</t>
  </si>
  <si>
    <t>São João da Baliza</t>
  </si>
  <si>
    <t>Araçatiba</t>
  </si>
  <si>
    <t>Tuparendi</t>
  </si>
  <si>
    <t>Borba Gato</t>
  </si>
  <si>
    <t>Restinga Seca</t>
  </si>
  <si>
    <t>Luminárias</t>
  </si>
  <si>
    <t>São Valentim do Sul</t>
  </si>
  <si>
    <t>Sapucaia</t>
  </si>
  <si>
    <t>Mosqueiro</t>
  </si>
  <si>
    <t>Vila Verde</t>
  </si>
  <si>
    <t>Mata Verde</t>
  </si>
  <si>
    <t>São João de Petrópolis</t>
  </si>
  <si>
    <t>Sertãozinho</t>
  </si>
  <si>
    <t>Glória de Dourados</t>
  </si>
  <si>
    <t>Boa Sorte</t>
  </si>
  <si>
    <t>Crisólita</t>
  </si>
  <si>
    <t>Serra Caiada</t>
  </si>
  <si>
    <t>Bequimão</t>
  </si>
  <si>
    <t>Itamirim</t>
  </si>
  <si>
    <t>Itapecerica</t>
  </si>
  <si>
    <t>São Sebastião do Rio Preto</t>
  </si>
  <si>
    <t>Estiva</t>
  </si>
  <si>
    <t>RO</t>
  </si>
  <si>
    <t>Marco Rondon</t>
  </si>
  <si>
    <t>Levinópolis</t>
  </si>
  <si>
    <t>Cedral</t>
  </si>
  <si>
    <t>Rosalândia</t>
  </si>
  <si>
    <t>Terra Santa</t>
  </si>
  <si>
    <t>Abaiara</t>
  </si>
  <si>
    <t>Canaúna</t>
  </si>
  <si>
    <t>Juruti</t>
  </si>
  <si>
    <t>Capão Verde</t>
  </si>
  <si>
    <t>Monte Sião</t>
  </si>
  <si>
    <t>Campina do Miranguava</t>
  </si>
  <si>
    <t>Buritis</t>
  </si>
  <si>
    <t>Potirendaba</t>
  </si>
  <si>
    <t>Monte Horebe</t>
  </si>
  <si>
    <t>Botelhos</t>
  </si>
  <si>
    <t>Granjeiro</t>
  </si>
  <si>
    <t>Vitorino</t>
  </si>
  <si>
    <t>Presidente Bernardes</t>
  </si>
  <si>
    <t>Ipaussu</t>
  </si>
  <si>
    <t>Conceição de Ipanema</t>
  </si>
  <si>
    <t>Fonseca</t>
  </si>
  <si>
    <t>Ferruginha</t>
  </si>
  <si>
    <t>Ribeirão</t>
  </si>
  <si>
    <t>Piquete</t>
  </si>
  <si>
    <t>Palmelo</t>
  </si>
  <si>
    <t>Santa Isabel</t>
  </si>
  <si>
    <t>Guriú</t>
  </si>
  <si>
    <t>Ponta de Pedras</t>
  </si>
  <si>
    <t>Bonito</t>
  </si>
  <si>
    <t>Lagoa do Piauí</t>
  </si>
  <si>
    <t>Aurilândia</t>
  </si>
  <si>
    <t>Regiões</t>
  </si>
  <si>
    <t>Jul</t>
  </si>
  <si>
    <t>Valor Unitário</t>
  </si>
  <si>
    <t>Número do Pedido</t>
  </si>
  <si>
    <t>Região de Destino</t>
  </si>
  <si>
    <t>Data do Pedido</t>
  </si>
  <si>
    <t>Quantidade Pedida</t>
  </si>
  <si>
    <t>Hora do Pedido</t>
  </si>
  <si>
    <t>Liquidificador</t>
  </si>
  <si>
    <t>SBP Mult Inseticida</t>
  </si>
  <si>
    <t>Caneta Piloto</t>
  </si>
  <si>
    <t>Fruteira</t>
  </si>
  <si>
    <t>Cadeira escritório</t>
  </si>
  <si>
    <t>Pantufa</t>
  </si>
  <si>
    <t>Almofada</t>
  </si>
  <si>
    <t>Parintins</t>
  </si>
  <si>
    <t>Castanhal</t>
  </si>
  <si>
    <t>Santarém</t>
  </si>
  <si>
    <t>Jeriquaquara</t>
  </si>
  <si>
    <t>Juazeiro</t>
  </si>
  <si>
    <t>Olinda</t>
  </si>
  <si>
    <t>Parnamirim</t>
  </si>
  <si>
    <t>DF</t>
  </si>
  <si>
    <t>Taguatinga</t>
  </si>
  <si>
    <t>Aquidauana</t>
  </si>
  <si>
    <t>Caiba</t>
  </si>
  <si>
    <t>Lucas do Rio Verde</t>
  </si>
  <si>
    <t>Campos</t>
  </si>
  <si>
    <t>Paraty</t>
  </si>
  <si>
    <t>São Gonçalo</t>
  </si>
  <si>
    <t>Barueri</t>
  </si>
  <si>
    <t>Osasco</t>
  </si>
  <si>
    <t>Caxias</t>
  </si>
  <si>
    <t>Gramado</t>
  </si>
  <si>
    <t>Camboriú</t>
  </si>
  <si>
    <t>São Francisco do Sul</t>
  </si>
  <si>
    <t>Arquivo Externo</t>
  </si>
  <si>
    <t>Código;"Vendedor";"Data";"Valor";"Região";"UF";"Cidade";"Coeficiente"</t>
  </si>
  <si>
    <t>000137;"Ubirajara Ribeiro";23/10/2011 00:00:00;R$ 7697406,20;"Sul";"PR";"Lajeado Grande";0,02</t>
  </si>
  <si>
    <t>000266;"Guaicurú Estrada";7/6/2010 00:00:00;R$ 3555701,16;"Nordeste";"CE";"Jacarecoara";0,03</t>
  </si>
  <si>
    <t>000442;"Gabriel Bacelar";2/5/2010 00:00:00;R$ 2482624,82;"Sudeste";"MG";"Mocambinho";0,03</t>
  </si>
  <si>
    <t>000564;"Dandara Seixas";10/1/2011 00:00:00;R$ 9321750,82;"Sudeste";"SP";"Nova Aliança";0,03</t>
  </si>
  <si>
    <t>000679;"Giedre Bogado";17/7/2011 00:00:00;R$ 9238304,18;"Sudeste";"SP";"São Benedito das Areias";0,02</t>
  </si>
  <si>
    <t>001386;"Paulo Sampaio";1/12/2010 00:00:00;R$ 7207150,07;"Sul";"RS";"Volta Alegre";0,07</t>
  </si>
  <si>
    <t>001486;"Sophia Miguel";26/2/2010 00:00:00;R$ 6916282,47;"Nordeste";"PB";"Santa Inês";0,03</t>
  </si>
  <si>
    <t>001548;"Guarani Siqueira";17/5/2011 00:00:00;R$ 6967837,88;"Nordeste";"PE";"Vasques";0,01</t>
  </si>
  <si>
    <t>001782;"Flávio Guimarães";1/8/2011 00:00:00;R$ 8780862,56;"Sul";"RS";"Campo Branco";0,01</t>
  </si>
  <si>
    <t>001783;"William Albuquerque";25/1/2011 00:00:00;R$ 3941882,23;"Centro-oeste";"GO";"Caldazinha";0,06</t>
  </si>
  <si>
    <t>001798;"Marcela Macedo";27/12/2011 00:00:00;R$ 5337039,35;"Nordeste";"BA";"Oliveira dos Brejinhos";0,08</t>
  </si>
  <si>
    <t>002027;"Guilherme Camargo";16/10/2010 00:00:00;R$ 3891730,97;"Sul";"RS";"Boqueirão do Leão";0,01</t>
  </si>
  <si>
    <t>002037;"Maria Quintela";28/7/2011 00:00:00;R$ 1906771,12;"Nordeste";"MA";"Lago do Junco";0,02</t>
  </si>
  <si>
    <t>002223;"Guaraci Murtinho";14/3/2010 00:00:00;R$ 4862678,30;"Norte";"TO";"Darcinópolis";0,02</t>
  </si>
  <si>
    <t>002496;"Mel Baião";7/10/2011 00:00:00;R$ 8562889,26;"Nordeste";"PE";"Batateira";0,07</t>
  </si>
  <si>
    <t>002662;"Rubi Monte";30/6/2011 00:00:00;R$ 2913835,71;"Nordeste";"PB";"Mata Limpa";0,04</t>
  </si>
  <si>
    <t>002752;"Preta Dorneles";31/8/2011 00:00:00;R$ 9667841,13;"Nordeste";"BA";"Ubaíra";0,07</t>
  </si>
  <si>
    <t>002860;"Cecília Pedroso";31/5/2010 00:00:00;R$ 5945101,98;"Sudeste";"RJ";"Baltazar";0,02</t>
  </si>
  <si>
    <t>002902;"Janaína Lopes";1/10/2011 00:00:00;R$ 5796673,49;"Sudeste";"MG";"Virgínia";0,08</t>
  </si>
  <si>
    <t>002907;"Érico Guerreiro";16/5/2010 00:00:00;R$ 1415197,61;"Sudeste";"ES";"Ibituba";0,02</t>
  </si>
  <si>
    <t>002922;"Airão Olivares";26/7/2011 00:00:00;R$ 9620958,39;"Nordeste";"PE";"Paudalho";0,03</t>
  </si>
  <si>
    <t>003020;"Shiva Feitosa";21/6/2010 00:00:00;R$ 1136943,88;"Norte";"PA";"Câmara do Marajó";0,06</t>
  </si>
  <si>
    <t>003114;"Michel Casado";12/11/2011 00:00:00;R$ 9612177,33;"Centro-oeste";"GO";"Caturaí";0,02</t>
  </si>
  <si>
    <t>003207;"Fernando Madeira";27/2/2010 00:00:00;R$ 6732440,39;"Sudeste";"ES";"Monte Sinai";0,03</t>
  </si>
  <si>
    <t>003613;"Miguel Júdice";19/2/2010 00:00:00;R$ 2096081,25;"Sul";"PR";"Guaraituba";0,03</t>
  </si>
  <si>
    <t>003674;"Taís Pinho";14/11/2011 00:00:00;R$ 1383296,75;"Sul";"PR";"Bairro do Felisberto";0,06</t>
  </si>
  <si>
    <t>003735;"Giovana Feijó";22/11/2010 00:00:00;R$ 7581069,12;"Nordeste";"PI";"Sussuapara";0,04</t>
  </si>
  <si>
    <t>003784;"Juruna Furtado";29/4/2011 00:00:00;R$ 8215242,64;"Nordeste";"PE";"Escada";0,07</t>
  </si>
  <si>
    <t>003965;"Ângelo Diegues";7/6/2011 00:00:00;R$ 9295804,63;"Norte";"PA";"Moiraba";0,02</t>
  </si>
  <si>
    <t>004084;"Felipe Coutinho";20/11/2011 00:00:00;R$ 8933853,19;"Sudeste";"RJ";"Seropédica";0,07</t>
  </si>
  <si>
    <t>004102;"Nicole Bernardes";28/8/2010 00:00:00;R$ 7042435,07;"Nordeste";"CE";"Canafistula";0,07</t>
  </si>
  <si>
    <t>004120;"Taís Minho";23/3/2010 00:00:00;R$ 7452831,26;"Centro-oeste";"GO";"Bezerra";0,04</t>
  </si>
  <si>
    <t>004169;"Jaci Teixeira";7/8/2011 00:00:00;R$ 9197778,40;"Norte";"PA";"Joana Peres";0,09</t>
  </si>
  <si>
    <t>004394;"Nicolas Ramires";2/6/2010 00:00:00;R$ 3893457,89;"Sudeste";"MG";"Córrego Danta";0,01</t>
  </si>
  <si>
    <t>004395;"Hortênsia Castelo Branco";12/1/2010 00:00:00;R$ 8906674,87;"Sudeste";"MG";"Amparo da Serra";0,04</t>
  </si>
  <si>
    <t>004814;"Bárbara Sanches";28/11/2010 00:00:00;R$ 8967947,77;"Nordeste";"PE";"Laje de São José";0,09</t>
  </si>
  <si>
    <t>004872;"Jorge Mirandela";26/8/2010 00:00:00;R$ 9554217,67;"Centro-oeste";"GO";"Serra Dourada";0,01</t>
  </si>
  <si>
    <t>005428;"Unaí Mata";23/9/2010 00:00:00;R$ 1216580,39;"Sudeste";"MG";"Virginópolis";0,05</t>
  </si>
  <si>
    <t>005718;"Jurema Filgueiras";14/8/2011 00:00:00;R$ 6622597,26;"Centro-oeste";"GO";"Anicuns";0,01</t>
  </si>
  <si>
    <t>005727;"Gaspar Fogaça";22/6/2011 00:00:00;R$ 7779177,21;"Sudeste";"ES";"Timbuí";0,06</t>
  </si>
  <si>
    <t>005832;"Rafael Ferraz";2/3/2010 00:00:00;R$ 7393072,69;"Norte";"PA";"Vigia";0,02</t>
  </si>
  <si>
    <t>005834;"Rubens Santiago";7/7/2011 00:00:00;R$ 3086040,84;"Nordeste";"SE";"Telha";0,02</t>
  </si>
  <si>
    <t>006394;"Sol Cunha";3/6/2010 00:00:00;R$ 9596438,49;"Nordeste";"AL";"Quebrangulo";0,03</t>
  </si>
  <si>
    <t>006409;"Kim Álvaro";15/12/2011 00:00:00;R$ 2626762,20;"Nordeste";"CE";"Pedras";0,09</t>
  </si>
  <si>
    <t>006538;"Herbert Moreno";7/1/2011 00:00:00;R$ 8720955,84;"Centro-oeste";"GO";"Vianópolis";0,01</t>
  </si>
  <si>
    <t>006609;"Eva Canto";16/7/2011 00:00:00;R$ 1167632,09;"Centro-oeste";"MS";"São José do Sucuriú";0,03</t>
  </si>
  <si>
    <t>006798;"Dirceu Roriz";9/4/2010 00:00:00;R$ 2853012,54;"Sudeste";"MG";"Rodeiro";0,06</t>
  </si>
  <si>
    <t>006810;"Hilton Nunes";23/2/2010 00:00:00;R$ 5655536,04;"Sudeste";"MG";"Campestre";0,01</t>
  </si>
  <si>
    <t>006888;"Daniela Severo";17/3/2010 00:00:00;R$ 2388140,06;"Sudeste";"MG";"Diamante de Ubá";0,07</t>
  </si>
  <si>
    <t>007015;"Cláudio Espírito Santo";30/3/2011 00:00:00;R$ 1424208,95;"Sul";"RS";"Osvaldo Cruz";0,07</t>
  </si>
  <si>
    <t>007588;"Marília Vilariça";6/11/2011 00:00:00;R$ 4045917,62;"Sul";"PR";"São Domingos";0,02</t>
  </si>
  <si>
    <t>007611;"Stephany Veloso";21/11/2011 00:00:00;R$ 9011022,66;"Centro-oeste";"GO";"Bacilândia";0,08</t>
  </si>
  <si>
    <t>007984;"Adauto Bencatel";18/5/2010 00:00:00;R$ 6061595,18;"Sudeste";"MG";"Bicas";0,02</t>
  </si>
  <si>
    <t>008138;"Dulce Dourado";7/6/2011 00:00:00;R$ 3038982,05;"Sudeste";"MG";"Guaraciama";0,02</t>
  </si>
  <si>
    <t>008416;"Lucimar Poças";5/2/2011 00:00:00;R$ 9360288,60;"Centro-oeste";"GO";"Damolândia";0,07</t>
  </si>
  <si>
    <t>008561;"Clóvis Belchior";23/12/2010 00:00:00;R$ 3002394,47;"Nordeste";"PE";"Ipuera";0,05</t>
  </si>
  <si>
    <t>008567;"Rita Gorjão";1/12/2011 00:00:00;R$ 7123718,78;"Sudeste";"SP";"Lavínia";0,05</t>
  </si>
  <si>
    <t>008886;"Clóvis Bensaúde";7/7/2011 00:00:00;R$ 9614697,77;"Centro-oeste";"GO";"Portelândia";0,08</t>
  </si>
  <si>
    <t>008983;"Clodomiro Sampaio";25/5/2011 00:00:00;R$ 5347204,03;"Sul";"PR";"Fazenda Salmo 23";0,08</t>
  </si>
  <si>
    <t>009051;"Inaiê Vidal";9/1/2010 00:00:00;R$ 7169172,74;"Nordeste";"PI";"Cocal";0,02</t>
  </si>
  <si>
    <t>009199;"Stephan Afonso";23/7/2010 00:00:00;R$ 2440648,00;"Nordeste";"CE";"Caruataí";0,06</t>
  </si>
  <si>
    <t>009211;"Irati Figueira";2/3/2010 00:00:00;R$ 4732033,97;"Sul";"PR";"Apiaba";0,06</t>
  </si>
  <si>
    <t>009387;"Perla Bicalho";8/5/2011 00:00:00;R$ 6238368,16;"Nordeste";"CE";"Maracanaú";0,09</t>
  </si>
  <si>
    <t>009583;"Eva Damasceno";10/6/2010 00:00:00;R$ 2155102,50;"Sudeste";"ES";"Vila Pavão";0,02</t>
  </si>
  <si>
    <t>009607;"Carlos Reino";18/5/2011 00:00:00;R$ 7489830,13;"Nordeste";"PE";"Ituguaçu";0,06</t>
  </si>
  <si>
    <t>009653;"Ângela Gentil";19/5/2010 00:00:00;R$ 4854576,86;"Sul";"RS";"Coronel Teixeira";0,08</t>
  </si>
  <si>
    <t>009692;"Aloha Bencatel";16/2/2011 00:00:00;R$ 4667943,00;"Sul";"PR";"Santo Antônio";0,06</t>
  </si>
  <si>
    <t>009703;"Rita Balsemão";12/1/2011 00:00:00;R$ 8862354,94;"Nordeste";"BA";"Érico Cardoso";0,01</t>
  </si>
  <si>
    <t>009734;"Stephan Pessoa";13/11/2010 00:00:00;R$ 1121165,91;"Sudeste";"RJ";"Paraíba do Sul";0,06</t>
  </si>
  <si>
    <t>009802;"Michel Monsanto";28/4/2010 00:00:00;R$ 2088259,70;"Sul";"PR";"Alto Santa Fé";0,08</t>
  </si>
  <si>
    <t>009905;"Esperança Beiriz";6/12/2010 00:00:00;R$ 6801798,86;"Nordeste";"BA";"Jandaíra";0,03</t>
  </si>
  <si>
    <t>009957;"Marcelo Aires";20/7/2010 00:00:00;R$ 1269304,26;"Sul";"PR";"Pinhalzinho";0,06</t>
  </si>
  <si>
    <t>010030;"Acácia Inês";30/6/2011 00:00:00;R$ 2112990,43;"Centro-oeste";"MT";"Boa União";0,04</t>
  </si>
  <si>
    <t>010300;"Gaetano Souto Maior";20/7/2010 00:00:00;R$ 4078587,90;"Nordeste";"MA";"Serrano do Maranhão";0,06</t>
  </si>
  <si>
    <t>010368;"Saíra Souto";11/7/2010 00:00:00;R$ 1431975,62;"Sul";"PR";"Bourbonia";0,07</t>
  </si>
  <si>
    <t>010678;"Lucimar Lima";14/12/2011 00:00:00;R$ 6048661,52;"Sudeste";"SP";"Reginópolis";0,08</t>
  </si>
  <si>
    <t>010845;"Roberta Pastana";10/12/2011 00:00:00;R$ 4882833,15;"Nordeste";"BA";"Canavieiras";0,07</t>
  </si>
  <si>
    <t>010851;"Lilith Morais";30/3/2010 00:00:00;R$ 1550300,69;"Sul";"PR";"Nova Fátima";0,06</t>
  </si>
  <si>
    <t>010976;"José Vilar";22/2/2010 00:00:00;R$ 4417554,88;"Nordeste";"PE";"Canaã";0,01</t>
  </si>
  <si>
    <t>011359;"Alcione Bogado";11/4/2010 00:00:00;R$ 4225451,19;"Sudeste";"SP";"Ibirarema";0,03</t>
  </si>
  <si>
    <t>011654;"Dorothy Ferraz";17/3/2011 00:00:00;R$ 7854711,60;"Nordeste";"CE";"Mundau";0,01</t>
  </si>
  <si>
    <t>011768;"Jean Carneiro";28/9/2011 00:00:00;R$ 6581125,30;"Nordeste";"CE";"Santana";0,07</t>
  </si>
  <si>
    <t>011883;"Gustavo Jorge";22/12/2011 00:00:00;R$ 9969738,00;"Sudeste";"MG";"Roça Grande";0,04</t>
  </si>
  <si>
    <t>011966;"Kiary Bonilha";14/10/2011 00:00:00;R$ 7623720,53;"Nordeste";"CE";"Major Simplício";0,07</t>
  </si>
  <si>
    <t>012128;"Pedro Rabelo";29/5/2010 00:00:00;R$ 9741622,25;"Sudeste";"RJ";"Itaipava";0,04</t>
  </si>
  <si>
    <t>012132;"Belmiro Diegues";9/10/2011 00:00:00;R$ 9065270,46;"Nordeste";"BA";"Onha";0,05</t>
  </si>
  <si>
    <t>012346;"Guilherme Cerqueira";28/2/2011 00:00:00;R$ 2641243,91;"Centro-oeste";"GO";"Itapuranga";0,08</t>
  </si>
  <si>
    <t>012510;"Ibiá Domingues";11/9/2010 00:00:00;R$ 9101216,89;"Sudeste";"SP";"Ariranha";0,07</t>
  </si>
  <si>
    <t>013139;"Wando Barcelos";12/11/2011 00:00:00;R$ 5583530,98;"Sul";"RS";"Rio Tigre";0,08</t>
  </si>
  <si>
    <t>013459;"Ana Brum";24/5/2011 00:00:00;R$ 5282814,42;"Nordeste";"CE";"São Felipe";0,02</t>
  </si>
  <si>
    <t>013533;"Victoria Gaspar";8/12/2011 00:00:00;R$ 1855149,56;"Nordeste";"CE";"Tomé";0,06</t>
  </si>
  <si>
    <t>013635;"Kaloré Barroso";11/9/2011 00:00:00;R$ 6263473,03;"Sul";"PR";"Palotina";0,07</t>
  </si>
  <si>
    <t>013820;"Alice Salgueiro";23/7/2011 00:00:00;R$ 2870410,20;"Nordeste";"CE";"Olho-D'Água";0,06</t>
  </si>
  <si>
    <t>013857;"Jennifer Ferro";22/7/2011 00:00:00;R$ 3009150,99;"Sudeste";"RJ";"Olinda";0,06</t>
  </si>
  <si>
    <t>014067;"Esperança Minho";21/4/2010 00:00:00;R$ 1640289,15;"Nordeste";"PI";"Santo Inácio do Piauí";0,07</t>
  </si>
  <si>
    <t>014122;"Sophia Ulhoa";5/3/2010 00:00:00;R$ 8564044,31;"Nordeste";"RN";"Pedra Preta";0,06</t>
  </si>
  <si>
    <t>014149;"Anauá Sarmento";8/3/2010 00:00:00;R$ 3175225,25;"Sudeste";"MG";"Caputira";0,02</t>
  </si>
  <si>
    <t>014165;"Estrela Santos";1/6/2011 00:00:00;R$ 3661697,05;"Nordeste";"BA";"Baluarte";0,07</t>
  </si>
  <si>
    <t>014189;"Kaloré Fialho";13/3/2011 00:00:00;R$ 3500895,93;"Sul";"PR";"Jacutinga";0,03</t>
  </si>
  <si>
    <t>014252;"Flora Vilar";27/9/2010 00:00:00;R$ 2620164,44;"Sudeste";"MG";"Piumhi";0,01</t>
  </si>
  <si>
    <t>014694;"Alice Guerra";1/7/2010 00:00:00;R$ 5036225,60;"Sul";"RS";"Capitão";0,02</t>
  </si>
  <si>
    <t>014721;"Fanny Brandão";1/4/2011 00:00:00;R$ 8126758,88;"Nordeste";"CE";"Macambira";0,09</t>
  </si>
  <si>
    <t>014725;"Daniela Paranhos";14/3/2011 00:00:00;R$ 6783380,61;"Nordeste";"BA";"Ipucaba";0,06</t>
  </si>
  <si>
    <t>014833;"Joaquim Lucena";1/10/2011 00:00:00;R$ 7627053,34;"Sul";"RS";"Chuvisca";0,01</t>
  </si>
  <si>
    <t>014866;"Jacira Escobar";8/4/2010 00:00:00;R$ 8057632,35;"Sul";"RS";"Jansen";0,02</t>
  </si>
  <si>
    <t>015176;"Marciano Clementino";25/2/2011 00:00:00;R$ 6389490,15;"Sudeste";"SP";"Lençóis Paulista";0,01</t>
  </si>
  <si>
    <t>015267;"Fúlvia Almada";23/4/2011 00:00:00;R$ 3166129,47;"Nordeste";"PE";"Catolé";0,06</t>
  </si>
  <si>
    <t>015594;"Bruno Álvaro";22/5/2010 00:00:00;R$ 4409423,59;"Sul";"PR";"Felpudo";0,06</t>
  </si>
  <si>
    <t>015670;"Dulce Lameiras";24/2/2010 00:00:00;R$ 2842155,61;"Nordeste";"PI";"Morro Cabeça no Tempo";0,08</t>
  </si>
  <si>
    <t>015967;"Cabuçu Quinaz";1/12/2010 00:00:00;R$ 8026133,17;"Norte";"TO";"Figueirópolis";0,08</t>
  </si>
  <si>
    <t>016111;"Ariana Modesto";17/7/2010 00:00:00;R$ 3225961,26;"Sul";"SC";"Vítor Meireles";0,06</t>
  </si>
  <si>
    <t>016360;"Teodora Amado";6/7/2011 00:00:00;R$ 8209340,90;"Sudeste";"MG";"Alto Caparaó";0,01</t>
  </si>
  <si>
    <t>016766;"Rafael Pereira";15/4/2011 00:00:00;R$ 7019380,95;"Sul";"RS";"Cambará do Sul";0,05</t>
  </si>
  <si>
    <t>016774;"Ricarda Prates";8/11/2010 00:00:00;R$ 4673200,99;"Nordeste";"PE";"Cachoeirinha";0,07</t>
  </si>
  <si>
    <t>016836;"Júlia Castro";26/1/2010 00:00:00;R$ 8522979,94;"Sul";"RS";"São Marcos";0,02</t>
  </si>
  <si>
    <t>017052;"Cristal Matos";27/8/2011 00:00:00;R$ 3299472,42;"Nordeste";"BA";"Boaçu";0,05</t>
  </si>
  <si>
    <t>017113;"Victor Barreto";20/4/2010 00:00:00;R$ 5201499,65;"Sudeste";"SP";"Venda Branca";0,05</t>
  </si>
  <si>
    <t>017212;"Diana Guedes";19/5/2010 00:00:00;R$ 6833022,04;"Sudeste";"MG";"Conceição dos Ouros";0,04</t>
  </si>
  <si>
    <t>017701;"Catarina Pederneiras";22/12/2011 00:00:00;R$ 6720725,71;"Sul";"SC";"Itaiópolis";0,08</t>
  </si>
  <si>
    <t>017911;"Fúlvia Salazar";21/1/2010 00:00:00;R$ 7453347,98;"Nordeste";"PE";"Frexeiras";0,02</t>
  </si>
  <si>
    <t>017992;"Diogo Salazar";27/10/2011 00:00:00;R$ 1413336,65;"Sudeste";"ES";"Santo Antônio";0,01</t>
  </si>
  <si>
    <t>018029;"Alessandra Ventura";12/12/2011 00:00:00;R$ 7788125,21;"Nordeste";"PB";"São João Bosco";0,02</t>
  </si>
  <si>
    <t>018079;"Edgar Vila-Chã";6/3/2011 00:00:00;R$ 8932861,89;"Sul";"PR";"Guaratuba";0,08</t>
  </si>
  <si>
    <t>018153;"César Clementino";12/11/2010 00:00:00;R$ 4497246,97;"Nordeste";"CE";"Amaro";0,02</t>
  </si>
  <si>
    <t>018462;"Fábio Gois";27/4/2010 00:00:00;R$ 8708223,12;"Sul";"RS";"Westfália";0,08</t>
  </si>
  <si>
    <t>018808;"Renata Maciel";27/9/2010 00:00:00;R$ 6796052,42;"Nordeste";"BA";"Itajaí";0,09</t>
  </si>
  <si>
    <t>018855;"Telma Quintais";1/8/2011 00:00:00;R$ 9032530,75;"Nordeste";"BA";"Ceraima";0,01</t>
  </si>
  <si>
    <t>018859;"Stephan Clementino";29/10/2010 00:00:00;R$ 2740454,52;"Nordeste";"CE";"Justiniano Serpa";0,09</t>
  </si>
  <si>
    <t>018895;"Rachel Faria";28/2/2011 00:00:00;R$ 6754908,33;"Sul";"SC";"Garuva";0,05</t>
  </si>
  <si>
    <t>018923;"Gilberto Mena";14/10/2010 00:00:00;R$ 1213574,97;"Sudeste";"RJ";"São Sebastião dos Ferreiros";0,05</t>
  </si>
  <si>
    <t>019010;"Paloma Coimbra";3/2/2010 00:00:00;R$ 6675489,20;"Nordeste";"RN";"Campo Redondo";0,02</t>
  </si>
  <si>
    <t>019364;"Eny Araújo";17/8/2011 00:00:00;R$ 1712573,50;"Nordeste";"PB";"Aroeiras";0,05</t>
  </si>
  <si>
    <t>019406;"Caetano Vilanova";20/7/2011 00:00:00;R$ 4673102,61;"Centro-oeste";"MS";"Selvíria";0,08</t>
  </si>
  <si>
    <t>019434;"José Quintanilha";27/9/2010 00:00:00;R$ 9587940,99;"Sudeste";"MG";"Catas Altas da Noruega";0,07</t>
  </si>
  <si>
    <t>019444;"Paloma Camilo";20/12/2011 00:00:00;R$ 3579788,68;"Sul";"PR";"Maria Helena";0,08</t>
  </si>
  <si>
    <t>019470;"Patrick Duarte";5/6/2010 00:00:00;R$ 6970512,32;"Nordeste";"BA";"Piçarrão";0,08</t>
  </si>
  <si>
    <t>019476;"Roni Duarte";21/2/2010 00:00:00;R$ 1700688,23;"Sudeste";"RJ";"Cascatinha";0,02</t>
  </si>
  <si>
    <t>019673;"Anauá Filipe";21/12/2011 00:00:00;R$ 9351706,38;"Norte";"TO";"Carmolândia";0,03</t>
  </si>
  <si>
    <t>019927;"Carla Rangel";25/12/2010 00:00:00;R$ 1559935,26;"Sul";"PR";"Vidigal";0,03</t>
  </si>
  <si>
    <t>019996;"Lucimar Cabral";28/10/2011 00:00:00;R$ 5675516,27;"Sudeste";"RJ";"Santo Amaro de Campos";0,01</t>
  </si>
  <si>
    <t>020009;"Alessandra Simas";1/3/2011 00:00:00;R$ 2242119,29;"Sudeste";"RJ";"Sumidouro";0,05</t>
  </si>
  <si>
    <t>020092;"Humberto Bessa";16/4/2010 00:00:00;R$ 3049346,37;"Sudeste";"SP";"Iepê";0,08</t>
  </si>
  <si>
    <t>020236;"Gabriela Sequeira";11/8/2011 00:00:00;R$ 1610650,55;"Sudeste";"RJ";"Ipiabás";0,02</t>
  </si>
  <si>
    <t>020363;"Max Landim";10/12/2010 00:00:00;R$ 2263939,53;"Centro-oeste";"MT";"Alto Coité";0,04</t>
  </si>
  <si>
    <t>020397;"Lucimar Paula";30/1/2010 00:00:00;R$ 1909698,98;"Sudeste";"MG";"Realeza";0,06</t>
  </si>
  <si>
    <t>020623;"Eunice Holanda";26/8/2010 00:00:00;R$ 7082615,90;"Nordeste";"BA";"Piragi";0,06</t>
  </si>
  <si>
    <t>020910;"Barnabé Rijo";9/5/2010 00:00:00;R$ 8703434,31;"Nordeste";"PB";"Algodão de Jandaíra";0,04</t>
  </si>
  <si>
    <t>021083;"Ceci Castilho";14/5/2011 00:00:00;R$ 3523910,16;"Sudeste";"MG";"Itambacuri";0,08</t>
  </si>
  <si>
    <t>021291;"Susana Toledo";27/4/2011 00:00:00;R$ 4934110,44;"Sudeste";"SP";"Santos";0,03</t>
  </si>
  <si>
    <t>021336;"Paz Soeiro";9/9/2010 00:00:00;R$ 2242526,02;"Norte";"PA";"Caracará do Arari";0,09</t>
  </si>
  <si>
    <t>021698;"Anauá Cipriano";1/7/2011 00:00:00;R$ 3317545,52;"Sul";"PR";"Santa Cecília do Pavão";0,09</t>
  </si>
  <si>
    <t>022032;"Eric Queirós";13/6/2011 00:00:00;R$ 7595650,93;"Nordeste";"AL";"Olho D'Água dos Dandanhas";0,05</t>
  </si>
  <si>
    <t>022181;"Adauto Mantas";7/12/2010 00:00:00;R$ 9787483,75;"Sul";"PR";"Bom Sucesso";0,02</t>
  </si>
  <si>
    <t>022324;"Maiara Veloso";5/9/2010 00:00:00;R$ 7331210,97;"Sudeste";"MG";"Conceição do Rio Acima";0,07</t>
  </si>
  <si>
    <t>022350;"Ezra Garcez";19/1/2010 00:00:00;R$ 4336534,11;"Centro-oeste";"MS";"Velhacaria";0,06</t>
  </si>
  <si>
    <t>022353;"Clotilde Zagalo";26/11/2011 00:00:00;R$ 8228010,03;"Nordeste";"AL";"Bananeiras";0,01</t>
  </si>
  <si>
    <t>022470;"Barnabé Dinis";21/12/2011 00:00:00;R$ 1352585,18;"Sudeste";"MG";"Cachoeira do Brumado";0,07</t>
  </si>
  <si>
    <t>022776;"Dagoberto Leitão";18/10/2011 00:00:00;R$ 7968215,03;"Nordeste";"RN";"Pedra Grande";0,03</t>
  </si>
  <si>
    <t>022949;"Carol Silva";6/3/2011 00:00:00;R$ 3151555,99;"Sudeste";"SP";"Piracaia";0,02</t>
  </si>
  <si>
    <t>023272;"Hortênsia Sobreira";12/1/2010 00:00:00;R$ 7132675,75;"Sudeste";"MG";"Jacutinga";0,09</t>
  </si>
  <si>
    <t>023277;"Bernardo Felgueiras";16/4/2010 00:00:00;R$ 5240779,60;"Norte";"RO";"Pimenta Bueno";0,05</t>
  </si>
  <si>
    <t>023353;"Abaeté Fialho";15/4/2011 00:00:00;R$ 8028682,80;"Sudeste";"MG";"Juiraçu";0,08</t>
  </si>
  <si>
    <t>023625;"Acácia Carvalho";10/12/2011 00:00:00;R$ 1479623,45;"Centro-oeste";"MS";"Quebracho";0,03</t>
  </si>
  <si>
    <t>023687;"Yasmin Salgado";11/2/2011 00:00:00;R$ 8438985,23;"Sudeste";"MG";"Santa Maria de Itabira";0,06</t>
  </si>
  <si>
    <t>023888;"Ibiá Baptista";22/2/2010 00:00:00;R$ 4123887,82;"Sul";"SC";"Claraíba";0,05</t>
  </si>
  <si>
    <t>024011;"Cláudio Faia";17/7/2011 00:00:00;R$ 5594525,77;"Nordeste";"RN";"Tibau";0,08</t>
  </si>
  <si>
    <t>024271;"Jupi Hilário";31/7/2011 00:00:00;R$ 1866546,93;"Sudeste";"ES";"Santa Júlia";0,05</t>
  </si>
  <si>
    <t>024376;"Jandira Saraiva";8/9/2011 00:00:00;R$ 2439160,96;"Nordeste";"BA";"Canápolis";0,09</t>
  </si>
  <si>
    <t>024379;"Branca Queirós";10/8/2010 00:00:00;R$ 7073934,41;"Norte";"PA";"Rio Vermelho";0,05</t>
  </si>
  <si>
    <t>024931;"Itália Junqueira";17/10/2011 00:00:00;R$ 2217339,15;"Norte";"TO";"Pedro Afonso";0,06</t>
  </si>
  <si>
    <t>025006;"Fabiano Sequeira";25/4/2011 00:00:00;R$ 9823122,19;"Sul";"PR";"Serrinha";0,02</t>
  </si>
  <si>
    <t>025485;"Gloria Medina";18/5/2010 00:00:00;R$ 2155702,29;"Nordeste";"MA";"Buriti Bravo";0,07</t>
  </si>
  <si>
    <t>025519;"Teodoro Rios";23/12/2011 00:00:00;R$ 3723720,43;"Sudeste";"SP";"Nantes";0,06</t>
  </si>
  <si>
    <t>025673;"Washington Pinhal";7/2/2010 00:00:00;R$ 7983600,63;"Nordeste";"CE";"Bonhu";0,06</t>
  </si>
  <si>
    <t>025711;"Abaçaí Camacho";18/9/2011 00:00:00;R$ 4516575,15;"Sudeste";"ES";"São Jacinto";0,04</t>
  </si>
  <si>
    <t>025829;"Nicole Jordão";26/8/2010 00:00:00;R$ 1297574,18;"Sul";"RS";"Farrapos";0,08</t>
  </si>
  <si>
    <t>025847;"Kleber Brião";2/5/2010 00:00:00;R$ 5606416,95;"Centro-oeste";"MS";"Paiaguás";0,01</t>
  </si>
  <si>
    <t>026608;"Jacira Flores";21/3/2010 00:00:00;R$ 1317918,54;"Sul";"PR";"Matelândia";0,06</t>
  </si>
  <si>
    <t>026728;"Carmelo Fartaria";4/5/2010 00:00:00;R$ 4755361,82;"Sudeste";"RJ";"Travessão";0,03</t>
  </si>
  <si>
    <t>027499;"Diana Palhares";13/7/2011 00:00:00;R$ 5054772,89;"Centro-oeste";"MS";"Bonito";0,07</t>
  </si>
  <si>
    <t>027592;"Carlos Fogaça";29/3/2011 00:00:00;R$ 9047200,76;"Sul";"RS";"Santa Cruz do Sul";0,02</t>
  </si>
  <si>
    <t>027660;"Iracema Naves";4/4/2011 00:00:00;R$ 7536115,31;"Nordeste";"MA";"Lago do Junco";0,03</t>
  </si>
  <si>
    <t>027703;"Liége Mourato";6/5/2010 00:00:00;R$ 1618525,40;"Sudeste";"ES";"Jaguaré";0,05</t>
  </si>
  <si>
    <t>027871;"Alexandre Caiado";30/8/2010 00:00:00;R$ 1610845,61;"Sul";"SC";"Ascurra";0,02</t>
  </si>
  <si>
    <t>028012;"Beatriz Godoi";13/6/2011 00:00:00;R$ 3879566,17;"Sul";"PR";"Santa Rita";0,04</t>
  </si>
  <si>
    <t>028190;"Irati Félix";1/5/2011 00:00:00;R$ 4200415,05;"Sudeste";"MG";"Vargem Alegre";0,05</t>
  </si>
  <si>
    <t>028374;"Giedre Fernandes";1/5/2010 00:00:00;R$ 8481603,07;"Sudeste";"RJ";"Conceição de Macabu";0,06</t>
  </si>
  <si>
    <t>028546;"Fábia Silvestre";30/9/2011 00:00:00;R$ 2334468,63;"Sudeste";"SP";"Gália";0,04</t>
  </si>
  <si>
    <t>028600;"Amudsen Travassos";24/10/2011 00:00:00;R$ 1917625,85;"Sudeste";"SP";"Santa Cruz da Conceição";0,09</t>
  </si>
  <si>
    <t>028672;"Fernanda Sardinha";26/7/2010 00:00:00;R$ 8224042,56;"Nordeste";"BA";"Retirolândia";0,07</t>
  </si>
  <si>
    <t>028865;"Preta Montenegro";20/3/2010 00:00:00;R$ 2348115,15;"Norte";"PA";"Miritituba";0,01</t>
  </si>
  <si>
    <t>028883;"Fátima Alencar";20/7/2010 00:00:00;R$ 3526023,46;"Sul";"PR";"Santana do Itararé";0,03</t>
  </si>
  <si>
    <t>029125;"Ceci Pimentel";1/7/2011 00:00:00;R$ 3205883,61;"Norte";"AC";"Capixaba";0,04</t>
  </si>
  <si>
    <t>029240;"Eduardo Marinho";24/9/2011 00:00:00;R$ 2154854,28;"Sul";"PR";"Balsa Nova";0,03</t>
  </si>
  <si>
    <t>029558;"Itália Domingues";14/3/2011 00:00:00;R$ 8631737,16;"Sudeste";"MG";"Diogo de Vasconcelos";0,01</t>
  </si>
  <si>
    <t>029590;"Jennifer Fidalgo";8/8/2010 00:00:00;R$ 7602896,16;"Nordeste";"BA";"Mairi";0,06</t>
  </si>
  <si>
    <t>029689;"Camila Mota";16/6/2010 00:00:00;R$ 9285463,66;"Sudeste";"RJ";"Barão de Juparana";0,04</t>
  </si>
  <si>
    <t>029909;"Felipe Imperial";3/7/2010 00:00:00;R$ 5215350,94;"Nordeste";"SE";"Nossa Senhora da Glória";0,05</t>
  </si>
  <si>
    <t>030476;"Epitácio Oliveira";18/3/2011 00:00:00;R$ 8824817,22;"Sudeste";"ES";"Jucu";0,08</t>
  </si>
  <si>
    <t>030527;"Roberta Sarmento";3/6/2010 00:00:00;R$ 3684739,91;"Nordeste";"BA";"Riacho de Santana";0,07</t>
  </si>
  <si>
    <t>030670;"Hugo Setúbal";30/6/2010 00:00:00;R$ 2218983,97;"Sudeste";"RJ";"Quartéis";0,05</t>
  </si>
  <si>
    <t>030750;"Dagmar Figueira";7/8/2010 00:00:00;R$ 8356712,92;"Norte";"PA";"Porto Salvo";0,08</t>
  </si>
  <si>
    <t>030890;"Carol Velasques";23/7/2011 00:00:00;R$ 5215979,83;"Sudeste";"MG";"Alfenas";0,05</t>
  </si>
  <si>
    <t>030897;"Alice Vides";28/12/2010 00:00:00;R$ 9146400,06;"Sul";"RS";"Frederico Westphalen";0,06</t>
  </si>
  <si>
    <t>030941;"Rita Hipólito";14/12/2010 00:00:00;R$ 1974015,36;"Nordeste";"PE";"Afogados da Ingazeira";0,07</t>
  </si>
  <si>
    <t>030996;"Maiara Pessoa";3/5/2011 00:00:00;R$ 8198776,43;"Sul";"PR";"Antônio Olinto";0,04</t>
  </si>
  <si>
    <t>031322;"Isabela Nolasco";24/4/2010 00:00:00;R$ 5171228,37;"Sul";"RS";"Novo Xingu";0,06</t>
  </si>
  <si>
    <t>032423;"Júlia Carrasco";1/9/2010 00:00:00;R$ 7633820,47;"Norte";"PA";"São Francisco da Jararaca";0,04</t>
  </si>
  <si>
    <t>032607;"Humberto Feijó";16/11/2011 00:00:00;R$ 8979760,16;"Sudeste";"RJ";"Santa Cruz";0,05</t>
  </si>
  <si>
    <t>032627;"Iracema Alvim";15/2/2011 00:00:00;R$ 2050405,99;"Sudeste";"SP";"Piacatu";0,01</t>
  </si>
  <si>
    <t>032783;"Caetano Bezerra";26/3/2011 00:00:00;R$ 1604527,78;"Sul";"PR";"São Luiz";0,08</t>
  </si>
  <si>
    <t>033626;"Estrela Faro";27/7/2010 00:00:00;R$ 9712988,79;"Norte";"TO";"Mirandópolis";0,03</t>
  </si>
  <si>
    <t>033787;"Hélio Gouveia";30/9/2011 00:00:00;R$ 9466984,93;"Nordeste";"CE";"Sucatinga";0,06</t>
  </si>
  <si>
    <t>033792;"Abelardo Correia";27/8/2011 00:00:00;R$ 6618722,69;"Centro-oeste";"GO";"Adelândia";0,05</t>
  </si>
  <si>
    <t>033840;"Isabel Jordão";10/1/2011 00:00:00;R$ 9647426,76;"Sul";"RS";"Itão";0,01</t>
  </si>
  <si>
    <t>033887;"Fátima Garcia";8/8/2010 00:00:00;R$ 4951111,56;"Nordeste";"CE";"Amaniutuba";0,05</t>
  </si>
  <si>
    <t>034595;"Barnabé Almeida";5/4/2010 00:00:00;R$ 2472805,37;"Nordeste";"MA";"São Luís Gonzaga do Maranhão";0,08</t>
  </si>
  <si>
    <t>034700;"Janis Tomé";11/6/2010 00:00:00;R$ 7645230,55;"Nordeste";"PE";"Timorante";0,07</t>
  </si>
  <si>
    <t>034922;"Tinga Ruela";26/11/2010 00:00:00;R$ 8468288,37;"Sul";"SC";"Marcílio Dias";0,02</t>
  </si>
  <si>
    <t>034984;"Acauã Velasques";5/3/2010 00:00:00;R$ 8608697,81;"Sul";"PR";"Quedas do Iguaçu";0,03</t>
  </si>
  <si>
    <t>035044;"Elisabeth Junqueira";25/5/2010 00:00:00;R$ 6334712,27;"Sul";"PR";"Cafezal do Sul";0,04</t>
  </si>
  <si>
    <t>035220;"Aécio Nóbrega";21/7/2010 00:00:00;R$ 6644531,00;"Sul";"PR";"São Silvestre";0,08</t>
  </si>
  <si>
    <t>035320;"Abelardo Ataíde";22/4/2011 00:00:00;R$ 6972254,55;"Nordeste";"PE";"Santana de São Joaquim";0,02</t>
  </si>
  <si>
    <t>035592;"Alessandra Lameirinhas";14/4/2010 00:00:00;R$ 8251804,85;"Sudeste";"MG";"Esmeraldas de Ferros";0,04</t>
  </si>
  <si>
    <t>035811;"Nabuco Figueira";22/7/2010 00:00:00;R$ 2388391,26;"Sudeste";"ES";"Laranja da Terra";0,04</t>
  </si>
  <si>
    <t>035813;"Carlos Garrau";1/10/2011 00:00:00;R$ 7004159,58;"Nordeste";"PE";"Arcoverde";0,07</t>
  </si>
  <si>
    <t>036053;"Caio Ferraço";10/11/2011 00:00:00;R$ 1520221,65;"Norte";"PA";"Apinagés";0,02</t>
  </si>
  <si>
    <t>036184;"Mariana Sá";3/6/2011 00:00:00;R$ 4661749,59;"Nordeste";"PE";"Catende";0,05</t>
  </si>
  <si>
    <t>036219;"Ísis Tomé";25/2/2010 00:00:00;R$ 8100584,92;"Sudeste";"ES";"Vargem Alta";0,02</t>
  </si>
  <si>
    <t>036293;"Max Torrado";25/6/2010 00:00:00;R$ 7329235,49;"Centro-oeste";"GO";"Uirapuru";0,03</t>
  </si>
  <si>
    <t>036327;"Aloha Fraga";11/11/2010 00:00:00;R$ 2187666,31;"Sul";"PR";"São Sebastião";0,07</t>
  </si>
  <si>
    <t>036335;"Luciano Gil";29/5/2011 00:00:00;R$ 3618586,35;"Norte";"AP";"Sucuriju";0,06</t>
  </si>
  <si>
    <t>036514;"Bruna Cortês";3/3/2010 00:00:00;R$ 6528893,63;"Sudeste";"ES";"Aghá";0,02</t>
  </si>
  <si>
    <t>036644;"Irani Rabelo";12/1/2011 00:00:00;R$ 8155887,62;"Sul";"RS";"Carlos Gomes";0,01</t>
  </si>
  <si>
    <t>036735;"Getúlio Furtado";19/1/2011 00:00:00;R$ 7404684,75;"Centro-oeste";"MS";"Pirapora";0,02</t>
  </si>
  <si>
    <t>037067;"Max Girão";12/5/2010 00:00:00;R$ 6551435,17;"Sudeste";"SP";"Ipiguá";0,07</t>
  </si>
  <si>
    <t>037076;"Benjamin Natal";8/1/2011 00:00:00;R$ 8359968,42;"Sul";"PR";"Jacutinga";0,01</t>
  </si>
  <si>
    <t>037372;"Dandara Vilar";18/3/2011 00:00:00;R$ 5436964,78;"Sudeste";"SP";"Paraibuna";0,02</t>
  </si>
  <si>
    <t>037388;"Hugo Beltrão";18/1/2010 00:00:00;R$ 2475108,43;"Nordeste";"CE";"Santa Quitéria";0,03</t>
  </si>
  <si>
    <t>037425;"Rafael Meireles";6/12/2011 00:00:00;R$ 2592515,32;"Sul";"PR";"Itaiacoca";0,05</t>
  </si>
  <si>
    <t>037560;"Darci Batata";11/11/2011 00:00:00;R$ 9259409,13;"Nordeste";"CE";"Peixe";0,02</t>
  </si>
  <si>
    <t>037657;"Elisandra Valadão";26/12/2011 00:00:00;R$ 8423946,52;"Sul";"PR";"Nova Concórdia";0,03</t>
  </si>
  <si>
    <t>038086;"Hilton Laranjeira";30/11/2010 00:00:00;R$ 6411987,68;"Nordeste";"AL";"Marechal Deodoro";0,07</t>
  </si>
  <si>
    <t>038145;"Frederico Gorjão";1/11/2011 00:00:00;R$ 3393904,51;"Norte";"TO";"Monte do Carmo";0,06</t>
  </si>
  <si>
    <t>038232;"Dagmar Almeida";9/9/2010 00:00:00;R$ 2847563,35;"Sudeste";"MG";"Córrego do Bom Jesus";0,06</t>
  </si>
  <si>
    <t>038245;"Rita Mariz";3/5/2010 00:00:00;R$ 3980529,28;"Nordeste";"PI";"Piripiri";0,05</t>
  </si>
  <si>
    <t>038275;"Adauto Mota";1/7/2010 00:00:00;R$ 9220758,50;"Sul";"SC";"Santa Cecília";0,01</t>
  </si>
  <si>
    <t>038560;"Ubiratã Brião";19/2/2011 00:00:00;R$ 4958015,10;"Nordeste";"AL";"Pau Ferro";0,03</t>
  </si>
  <si>
    <t>038770;"Ivy Fialho";2/2/2010 00:00:00;R$ 1758337,20;"Sudeste";"SP";"Irapuã";0,05</t>
  </si>
  <si>
    <t>038894;"Jorge Carlos";26/6/2011 00:00:00;R$ 3088180,78;"Centro-oeste";"GO";"Cavalcante";0,09</t>
  </si>
  <si>
    <t>038918;"Pérola Bandeira";25/12/2011 00:00:00;R$ 6717088,82;"Nordeste";"PB";"Várzea";0,07</t>
  </si>
  <si>
    <t>038959;"Bruna Lisboa";9/1/2011 00:00:00;R$ 2398748,37;"Centro-oeste";"MS";"Boqueirão";0,04</t>
  </si>
  <si>
    <t>038978;"Piatã Neto";21/7/2011 00:00:00;R$ 1765890,82;"Centro-oeste";"MT";"Riolândia";0,05</t>
  </si>
  <si>
    <t>039057;"Bernardo Soares";25/4/2010 00:00:00;R$ 7151811,70;"Nordeste";"BA";"Riachão das Neves";0,09</t>
  </si>
  <si>
    <t>039424;"Darci Fortunato";10/7/2011 00:00:00;R$ 6735374,23;"Sul";"RS";"Erechim";0,07</t>
  </si>
  <si>
    <t>039593;"Gilberto Paião";19/5/2010 00:00:00;R$ 6311115,97;"Sudeste";"SP";"Planalto do Sul";0,06</t>
  </si>
  <si>
    <t>039657;"Gabriel Palma";24/6/2011 00:00:00;R$ 4962691,79;"Sudeste";"SP";"Casa Branca";0,01</t>
  </si>
  <si>
    <t>039686;"Dirce Araújo";8/11/2011 00:00:00;R$ 2293336,60;"Nordeste";"CE";"Barro Alto";0,01</t>
  </si>
  <si>
    <t>039886;"Gualberto Lousado";26/2/2011 00:00:00;R$ 8728364,75;"Centro-oeste";"GO";"Corumbaíba";0,03</t>
  </si>
  <si>
    <t>039930;"Eric Clementino";3/11/2010 00:00:00;R$ 6887677,42;"Sudeste";"MG";"Conceição da Brejaúba";0,02</t>
  </si>
  <si>
    <t>039980;"Rachel Varejão";3/5/2010 00:00:00;R$ 3153902,80;"Nordeste";"BA";"Luís Eduardo Magalhães";0,08</t>
  </si>
  <si>
    <t>040624;"Caio Bezerril";19/1/2010 00:00:00;R$ 9828224,93;"Nordeste";"PI";"Geminiano";0,01</t>
  </si>
  <si>
    <t>040662;"Isabel Canedo";7/10/2010 00:00:00;R$ 4742529,07;"Sul";"RS";"Igrejinha";0,03</t>
  </si>
  <si>
    <t>040776;"Sophia Maranhão";25/6/2010 00:00:00;R$ 1877421,43;"Sudeste";"MG";"Albertos";0,08</t>
  </si>
  <si>
    <t>040894;"Darci Natal";24/3/2010 00:00:00;R$ 8091465,31;"Sudeste";"SP";"Olímpia";0,02</t>
  </si>
  <si>
    <t>040897;"Abílio Gouveia";5/7/2010 00:00:00;R$ 1284594,85;"Nordeste";"PI";"Piripiri";0,09</t>
  </si>
  <si>
    <t>040948;"Adelaide Póvoas";8/4/2011 00:00:00;R$ 8495211,61;"Nordeste";"MA";"Tuntum";0,08</t>
  </si>
  <si>
    <t>041024;"Luz Conde";9/9/2011 00:00:00;R$ 9907426,56;"Sudeste";"MG";"São Domingos da Bocaina";0,05</t>
  </si>
  <si>
    <t>041163;"Iraí Pessoa";18/10/2011 00:00:00;R$ 2689190,13;"Sudeste";"MG";"Vereda do Paraíso";0,01</t>
  </si>
  <si>
    <t>041363;"Fanny Matoso";13/12/2011 00:00:00;R$ 4171169,19;"Nordeste";"PE";"Serrita";0,08</t>
  </si>
  <si>
    <t>041518;"Stella Jardim";21/1/2011 00:00:00;R$ 1210407,68;"Nordeste";"CE";"Monte Sion";0,04</t>
  </si>
  <si>
    <t>041596;"Abaeté Ferraz";28/12/2011 00:00:00;R$ 6997158,10;"Sudeste";"MG";"Campo Redondo";0,09</t>
  </si>
  <si>
    <t>042037;"Irati Canário";20/1/2010 00:00:00;R$ 6359393,63;"Nordeste";"MA";"São Pedro dos Crentes";0,02</t>
  </si>
  <si>
    <t>042195;"Ricarda Varejão";7/3/2011 00:00:00;R$ 2837765,42;"Sudeste";"SP";"Mariápolis";0,02</t>
  </si>
  <si>
    <t>042499;"Glauco Bacelar";19/2/2010 00:00:00;R$ 5931686,65;"Nordeste";"CE";"Jaburuna";0,04</t>
  </si>
  <si>
    <t>042586;"Fernando Rodrigues";11/3/2010 00:00:00;R$ 4475986,11;"Sudeste";"SP";"Planalto";0,03</t>
  </si>
  <si>
    <t>042626;"Branca Mourão";20/6/2011 00:00:00;R$ 3217990,55;"Sul";"PR";"Boa Vista";0,05</t>
  </si>
  <si>
    <t>042647;"Creusa Outeiro";28/2/2011 00:00:00;R$ 3034137,57;"Sul";"RS";"Feliz";0,08</t>
  </si>
  <si>
    <t>042761;"Barnabé Teves";5/8/2011 00:00:00;R$ 6813317,72;"Norte";"AM";"Cucuí";0,06</t>
  </si>
  <si>
    <t>042803;"Giovana Reino";14/7/2010 00:00:00;R$ 2530869,64;"Centro-oeste";"GO";"São Miguel do Araguaia";0,07</t>
  </si>
  <si>
    <t>042914;"Coaraci Aragão";22/12/2011 00:00:00;R$ 4201998,11;"Sudeste";"SP";"Riolândia";0,07</t>
  </si>
  <si>
    <t>043101;"Belmiro Castilhos";6/12/2010 00:00:00;R$ 2724378,84;"Norte";"AM";"Japurá";0,07</t>
  </si>
  <si>
    <t>043294;"Jussara Bacelar";30/3/2011 00:00:00;R$ 6109326,02;"Sul";"RS";"Espumoso";0,07</t>
  </si>
  <si>
    <t>043552;"Eny Almada";4/12/2011 00:00:00;R$ 2221371,73;"Sudeste";"ES";"Quilômetro 14 do Mutum";0,03</t>
  </si>
  <si>
    <t>043859;"Anauã Rosmaninho";28/5/2011 00:00:00;R$ 2144492,33;"Sudeste";"MG";"Itamonte";0,07</t>
  </si>
  <si>
    <t>043920;"Victoria Inácio";6/3/2011 00:00:00;R$ 9707571,83;"Centro-oeste";"GO";"Novo Gama";0,06</t>
  </si>
  <si>
    <t>044191;"Anauã Cortês";1/6/2010 00:00:00;R$ 8231513,94;"Sul";"SC";"Vidal Ramos";0,07</t>
  </si>
  <si>
    <t>044197;"Jaci Barros";19/5/2010 00:00:00;R$ 8525107,87;"Sul";"PR";"Laranja Azeda";0,05</t>
  </si>
  <si>
    <t>044365;"Joaquim Vale";5/1/2011 00:00:00;R$ 5909114,48;"Nordeste";"MA";"Santa Luzia do Paruá";0,03</t>
  </si>
  <si>
    <t>044720;"Ubirajara Silveira";31/5/2010 00:00:00;R$ 3203917,25;"Sudeste";"SP";"Santa Mercedes";0,09</t>
  </si>
  <si>
    <t>044798;"Bruna Quintão";29/7/2010 00:00:00;R$ 6144366,14;"Sul";"RS";"São Jerônimo";0,02</t>
  </si>
  <si>
    <t>044800;"Luana Imperial";9/2/2010 00:00:00;R$ 4871889,37;"Sudeste";"MG";"Amanda";0,03</t>
  </si>
  <si>
    <t>044882;"Flávia Amaro";12/3/2011 00:00:00;R$ 6991677,42;"Norte";"PA";"Benevides";0,03</t>
  </si>
  <si>
    <t>045270;"Miguel Vidal";3/5/2011 00:00:00;R$ 6048523,16;"Nordeste";"BA";"Ubatã";0,09</t>
  </si>
  <si>
    <t>045555;"Jean Guimarães";10/10/2011 00:00:00;R$ 4258366,52;"Sul";"PR";"Passo Fundo";0,02</t>
  </si>
  <si>
    <t>045601;"Márcia Caetano";25/6/2011 00:00:00;R$ 4655630,81;"Centro-oeste";"GO";"Edéia";0,06</t>
  </si>
  <si>
    <t>046205;"Giovana Gonçalves";28/12/2011 00:00:00;R$ 7432043,88;"Nordeste";"PE";"Ribeirão";0,09</t>
  </si>
  <si>
    <t>046524;"João Vasques";6/10/2010 00:00:00;R$ 8231575,05;"Sul";"PR";"Amorinha";0,04</t>
  </si>
  <si>
    <t>046615;"Marciano Inácio";9/5/2010 00:00:00;R$ 9660924,69;"Sudeste";"MG";"Pedra do Sino";0,08</t>
  </si>
  <si>
    <t>046670;"Erix Cidreira";23/2/2011 00:00:00;R$ 6125393,21;"Sudeste";"MG";"Mutum";0,02</t>
  </si>
  <si>
    <t>046682;"Guaíra Borja";10/4/2010 00:00:00;R$ 9856483,17;"Nordeste";"BA";"Érico Cardoso";0,09</t>
  </si>
  <si>
    <t>046722;"Rosa Carneiro";24/7/2010 00:00:00;R$ 4928331,01;"Sudeste";"SP";"Rechan";0,09</t>
  </si>
  <si>
    <t>047284;"Itália Marreiro";26/2/2011 00:00:00;R$ 3804911,07;"Sudeste";"SP";"São João do Marinheiro";0,04</t>
  </si>
  <si>
    <t>047368;"Lourenço Penteado";1/3/2010 00:00:00;R$ 9079823,36;"Sul";"PR";"Despique";0,04</t>
  </si>
  <si>
    <t>047387;"Catarina Clementino";15/7/2011 00:00:00;R$ 1791640,74;"Nordeste";"CE";"Ponta da Serra";0,03</t>
  </si>
  <si>
    <t>047389;"Margarida Alcaide";20/10/2010 00:00:00;R$ 5174726,90;"Nordeste";"RN";"Umarizal";0,07</t>
  </si>
  <si>
    <t>047391;"Esperança Ginjeira";3/7/2010 00:00:00;R$ 8265933,17;"Sudeste";"ES";"Viana";0,02</t>
  </si>
  <si>
    <t>047471;"César Mariz";16/12/2011 00:00:00;R$ 7473320,53;"Sudeste";"MG";"Nanuque";0,08</t>
  </si>
  <si>
    <t>047636;"Darci Pedroso";6/9/2011 00:00:00;R$ 4652740,43;"Sul";"PR";"Mariental";0,04</t>
  </si>
  <si>
    <t>047768;"Fabiano Salazar";7/11/2011 00:00:00;R$ 4655299,83;"Norte";"PA";"Iataí";0,02</t>
  </si>
  <si>
    <t>048151;"Bruno Bivar";29/5/2011 00:00:00;R$ 3613213,73;"Sudeste";"SP";"Alto Porã";0,05</t>
  </si>
  <si>
    <t>048180;"Dandara Batata";21/6/2011 00:00:00;R$ 2233198,58;"Sudeste";"SP";"Palmeira D'Oeste";0,08</t>
  </si>
  <si>
    <t>048974;"Flávio Roriz";6/5/2010 00:00:00;R$ 3965854,10;"Sudeste";"SP";"Potirendaba";0,06</t>
  </si>
  <si>
    <t>049405;"Sabrina Picanço";7/6/2011 00:00:00;R$ 8903527,85;"Sul";"RS";"Pinhal";0,06</t>
  </si>
  <si>
    <t>049592;"Leandra Bessa";11/9/2011 00:00:00;R$ 7233539,48;"Sudeste";"MG";"São Sebastião da Barra";0,03</t>
  </si>
  <si>
    <t>049631;"Washington Baldaia";24/12/2011 00:00:00;R$ 9273314,90;"Sul";"RS";"Estação";0,06</t>
  </si>
  <si>
    <t>049643;"Teodoro Vides";16/6/2011 00:00:00;R$ 4221635,45;"Sul";"RS";"Ronda Alta";0,05</t>
  </si>
  <si>
    <t>049686;"Ceci Picanço";3/11/2010 00:00:00;R$ 4911352,73;"Nordeste";"SE";"Salgado";0,02</t>
  </si>
  <si>
    <t>049809;"Guaicurú Caniça";2/11/2010 00:00:00;R$ 7435968,04;"Sul";"PR";"Jaguariaíva";0,03</t>
  </si>
  <si>
    <t>050068;"Inaiê Parafita";8/11/2011 00:00:00;R$ 5219708,18;"Sul";"SC";"Santa Cruz do Timbó";0,09</t>
  </si>
  <si>
    <t>050188;"Jean Saloio";9/3/2010 00:00:00;R$ 6223073,37;"Sudeste";"MG";"Caratinga";0,03</t>
  </si>
  <si>
    <t>050341;"Rubi Taveira";28/3/2011 00:00:00;R$ 5301414,21;"Centro-oeste";"MT";"Nova Brasília";0,08</t>
  </si>
  <si>
    <t>050516;"Iraí Madeira";2/9/2011 00:00:00;R$ 6909436,25;"Sudeste";"SP";"Catucaba";0,01</t>
  </si>
  <si>
    <t>050597;"Gaspar Barcelos";25/6/2010 00:00:00;R$ 6445995,84;"Sudeste";"MG";"Conselheiro Pena";0,08</t>
  </si>
  <si>
    <t>050661;"Nabuco Lousã";12/8/2010 00:00:00;R$ 7644892,02;"Centro-oeste";"MS";"Ribas do Rio Pardo";0,04</t>
  </si>
  <si>
    <t>050685;"Margarida Cortês";23/12/2011 00:00:00;R$ 1406948,37;"Nordeste";"CE";"Barrento";0,02</t>
  </si>
  <si>
    <t>050717;"Girassol Gois";9/2/2010 00:00:00;R$ 2120439,02;"Nordeste";"PE";"Riacho Fechado";0,07</t>
  </si>
  <si>
    <t>051167;"Adauto Camelo";23/7/2010 00:00:00;R$ 4078110,95;"Nordeste";"RN";"Fernando Pedroza";0,07</t>
  </si>
  <si>
    <t>051193;"Patrícia Rocha";5/2/2011 00:00:00;R$ 5014633,48;"Nordeste";"PB";"Puxinanã";0,04</t>
  </si>
  <si>
    <t>051364;"Benjamin Tristão";7/1/2011 00:00:00;R$ 7697095,57;"Norte";"PA";"Bom Jesus do Tocantins";0,07</t>
  </si>
  <si>
    <t>051573;"Irati Naves";21/12/2010 00:00:00;R$ 4819992,23;"Nordeste";"BA";"Itati";0,08</t>
  </si>
  <si>
    <t>051599;"Marcela Boga";23/10/2010 00:00:00;R$ 8104789,64;"Nordeste";"PE";"Vila Nova";0,06</t>
  </si>
  <si>
    <t>051744;"Rudá Quinterno";8/7/2011 00:00:00;R$ 3138552,56;"Sul";"RS";"Campo Novo";0,03</t>
  </si>
  <si>
    <t>051886;"César Castelhano";21/5/2011 00:00:00;R$ 4993018,95;"Nordeste";"CE";"Sucesso";0,02</t>
  </si>
  <si>
    <t>051901;"Epifânia Barcelos";24/12/2010 00:00:00;R$ 6316660,75;"Sul";"PR";"Paiol Queimado";0,03</t>
  </si>
  <si>
    <t>052435;"Lucas Ramires";18/11/2010 00:00:00;R$ 4797646,03;"Sudeste";"SP";"Vitoriana";0,09</t>
  </si>
  <si>
    <t>052677;"Airão Caldas";8/9/2011 00:00:00;R$ 9915358,90;"Sudeste";"MG";"Guarará";0,04</t>
  </si>
  <si>
    <t>052784;"Fabrício Laranjeira";26/6/2011 00:00:00;R$ 4150152,65;"Nordeste";"PB";"São Sebastião de Lagoa de Roça";0,05</t>
  </si>
  <si>
    <t>052786;"Sílvia Graça";22/2/2010 00:00:00;R$ 3502543,29;"Norte";"AM";"Iauaretê";0,06</t>
  </si>
  <si>
    <t>052877;"César Mafra";11/8/2011 00:00:00;R$ 7730802,65;"Sudeste";"MG";"Silvianópolis";0,03</t>
  </si>
  <si>
    <t>053367;"Adelaide Pinheiro";14/7/2010 00:00:00;R$ 1914813,76;"Sudeste";"MG";"Riacho da Cruz";0,02</t>
  </si>
  <si>
    <t>053378;"Maria Bentes";14/7/2011 00:00:00;R$ 7789248,92;"Nordeste";"CE";"Caucaia";0,04</t>
  </si>
  <si>
    <t>053418;"Cícero Salvado";25/3/2010 00:00:00;R$ 5273807,65;"Sudeste";"SP";"Tabapuã";0,04</t>
  </si>
  <si>
    <t>053551;"Daniel Magalhães";8/9/2010 00:00:00;R$ 8680417,63;"Centro-oeste";"GO";"Jaraguá";0,02</t>
  </si>
  <si>
    <t>053930;"Wagner Pimentel";22/10/2011 00:00:00;R$ 5068016,12;"Sudeste";"ES";"Sapucaia";0,08</t>
  </si>
  <si>
    <t>053937;"Patrick Saltão";3/8/2010 00:00:00;R$ 8209214,18;"Nordeste";"BA";"Jucuruçu";0,08</t>
  </si>
  <si>
    <t>054311;"Clara Couto";16/10/2010 00:00:00;R$ 4734344,63;"Sudeste";"SP";"Mogi Guaçu";0,01</t>
  </si>
  <si>
    <t>054420;"Maiara Falcão";8/7/2011 00:00:00;R$ 8799714,27;"Nordeste";"MA";"Belagua";0,02</t>
  </si>
  <si>
    <t>054608;"Gabriel Godinho";22/6/2010 00:00:00;R$ 2786400,48;"Nordeste";"MA";"Porto das Gabarras";0,05</t>
  </si>
  <si>
    <t>054707;"Ângela Jardim";5/6/2011 00:00:00;R$ 2514829,54;"Sul";"RS";"Victor Graeff";0,05</t>
  </si>
  <si>
    <t>054788;"Camilo Lousã";20/3/2010 00:00:00;R$ 1412259,59;"Nordeste";"CE";"Catunda";0,08</t>
  </si>
  <si>
    <t>054970;"Thiago Conceição";16/6/2011 00:00:00;R$ 9422398,47;"Sul";"SC";"Caxambu do Sul";0,03</t>
  </si>
  <si>
    <t>054977;"Teodora Cotrim";17/2/2011 00:00:00;R$ 1161178,64;"Nordeste";"RN";"Rafael Godeiro";0,06</t>
  </si>
  <si>
    <t>054997;"Kleber Candeias";7/11/2010 00:00:00;R$ 9308535,50;"Sudeste";"MG";"Pará de Minas";0,04</t>
  </si>
  <si>
    <t>055263;"Jorge Quinaz";30/8/2011 00:00:00;R$ 8212060,93;"Norte";"AM";"Careiro da Várzea";0,07</t>
  </si>
  <si>
    <t>055320;"Gorete Minho";26/3/2010 00:00:00;R$ 7267856,35;"Norte";"PA";"Bujaru";0,06</t>
  </si>
  <si>
    <t>055331;"Beatriz Gonçalves";26/5/2011 00:00:00;R$ 3828482,87;"Sudeste";"MG";"Passos";0,04</t>
  </si>
  <si>
    <t>055647;"Dagoberto Garrido";25/1/2010 00:00:00;R$ 9578258,64;"Sudeste";"SP";"Artemis";0,06</t>
  </si>
  <si>
    <t>055733;"Teresa Vilhena";5/9/2010 00:00:00;R$ 3024730,83;"Nordeste";"PI";"Porto";0,03</t>
  </si>
  <si>
    <t>055744;"Dorotéia Pinho";4/1/2011 00:00:00;R$ 6500768,19;"Norte";"AC";"Porto Walter";0,03</t>
  </si>
  <si>
    <t>055832;"Heitor Lessa";4/8/2010 00:00:00;R$ 6055518,68;"Nordeste";"PE";"Bonfim";0,07</t>
  </si>
  <si>
    <t>056054;"Giovana Noite";8/1/2011 00:00:00;R$ 6715691,84;"Sul";"PR";"Catanduvas";0,04</t>
  </si>
  <si>
    <t>056199;"Francisco Domingues";21/5/2011 00:00:00;R$ 5222907,08;"Sudeste";"SP";"São Francisco";0,01</t>
  </si>
  <si>
    <t>056502;"Aimoré Farinha";14/1/2011 00:00:00;R$ 8318715,67;"Sudeste";"ES";"Pendanga";0,08</t>
  </si>
  <si>
    <t>056600;"Rosa Pessoa";18/11/2011 00:00:00;R$ 4129712,32;"Sudeste";"ES";"Queimado";0,03</t>
  </si>
  <si>
    <t>056764;"Rafaela Mexia";11/5/2010 00:00:00;R$ 7673088,57;"Sul";"SC";"Barra Bonita";0,06</t>
  </si>
  <si>
    <t>057039;"Mariana Valente";1/11/2010 00:00:00;R$ 2367870,87;"Nordeste";"SE";"Itabi";0,07</t>
  </si>
  <si>
    <t>057338;"Iraí Aleixo";13/8/2010 00:00:00;R$ 6227961,38;"Centro-oeste";"MT";"Bezerro Branco";0,06</t>
  </si>
  <si>
    <t>057634;"Ingrid Rangel";29/6/2011 00:00:00;R$ 4788511,66;"Centro-oeste";"MS";"Congonhas";0,03</t>
  </si>
  <si>
    <t>057703;"Flor Salomão";31/5/2011 00:00:00;R$ 8379782,68;"Sudeste";"SP";"Canas";0,06</t>
  </si>
  <si>
    <t>057892;"Hélcio Sardinha";11/4/2011 00:00:00;R$ 8402092,63;"Sudeste";"SP";"Bacaetava";0,08</t>
  </si>
  <si>
    <t>058006;"Lucas Lobo";17/1/2010 00:00:00;R$ 7294542,18;"Nordeste";"MA";"Presidente Vargas";0,09</t>
  </si>
  <si>
    <t>058014;"Aloha Godinho";20/8/2011 00:00:00;R$ 9473066,05;"Sudeste";"MG";"Itamarati de Minas";0,09</t>
  </si>
  <si>
    <t>058271;"Carmelo Amado";18/8/2011 00:00:00;R$ 4350475,94;"Sudeste";"SP";"Bernardino de Campos";0,06</t>
  </si>
  <si>
    <t>058359;"Rafaela Mendonça";20/10/2010 00:00:00;R$ 3775856,07;"Nordeste";"RN";"Tenente Ananias";0,06</t>
  </si>
  <si>
    <t>058524;"Rachel Simão";16/4/2010 00:00:00;R$ 6312136,90;"Sul";"RS";"Victor Graeff";0,04</t>
  </si>
  <si>
    <t>058881;"Alice Rufino";5/2/2010 00:00:00;R$ 4307046,20;"Norte";"PA";"Água Fria";0,06</t>
  </si>
  <si>
    <t>059095;"Itacira Ramalho";18/6/2011 00:00:00;R$ 2871501,79;"Centro-oeste";"GO";"Cabeceiras";0,02</t>
  </si>
  <si>
    <t>059208;"Roberta Teodoro";25/6/2011 00:00:00;R$ 8059736,24;"Nordeste";"BA";"Saldanha";0,05</t>
  </si>
  <si>
    <t>059236;"Herbert Ornelas";7/4/2010 00:00:00;R$ 8014126,69;"Nordeste";"PB";"São Sebastião de Lagoa de Roça";0,09</t>
  </si>
  <si>
    <t>059373;"Lua Aldeia";3/3/2011 00:00:00;R$ 9839211,15;"Nordeste";"CE";"Irajá";0,09</t>
  </si>
  <si>
    <t>059489;"Cecília Quinterno";23/1/2011 00:00:00;R$ 3989242,82;"Sul";"PR";"Silvolândia";0,04</t>
  </si>
  <si>
    <t>059584;"Henri Neves";4/6/2011 00:00:00;R$ 7906210,72;"Sul";"PR";"Bom Retiro";0,03</t>
  </si>
  <si>
    <t>059668;"Flora Caldas";25/9/2010 00:00:00;R$ 5280812,51;"Norte";"PA";"Cafezal";0,05</t>
  </si>
  <si>
    <t>059673;"Sabrina Mena";25/10/2011 00:00:00;R$ 1802809,37;"Sudeste";"ES";"Bonsucesso";0,05</t>
  </si>
  <si>
    <t>059753;"Belmiro Padilha";20/4/2010 00:00:00;R$ 4623268,62;"Nordeste";"CE";"São Francisco";0,07</t>
  </si>
  <si>
    <t>059867;"Ingrid Paiva";31/7/2010 00:00:00;R$ 9215553,95;"Sudeste";"MG";"Bugre";0,09</t>
  </si>
  <si>
    <t>059884;"Dorotéia Souto Maior";7/5/2010 00:00:00;R$ 4194814,97;"Sul";"RS";"Sério";0,03</t>
  </si>
  <si>
    <t>059994;"Ivy Neto";15/12/2011 00:00:00;R$ 9276486,66;"Nordeste";"MA";"Araióses";0,07</t>
  </si>
  <si>
    <t>060057;"Aline Vilar";30/6/2011 00:00:00;R$ 6136699,14;"Sul";"PR";"Barra Grande";0,02</t>
  </si>
  <si>
    <t>060129;"Manoel Mirandela";18/1/2010 00:00:00;R$ 8050857,52;"Sul";"PR";"Central Lupion";0,07</t>
  </si>
  <si>
    <t>060163;"Ricardo Camarinho";30/8/2011 00:00:00;R$ 3420507,84;"Nordeste";"MA";"Lago da Pedra";0,08</t>
  </si>
  <si>
    <t>060509;"Coaraci Leme";10/5/2011 00:00:00;R$ 5722736,91;"Nordeste";"PE";"Barra de Farias";0,08</t>
  </si>
  <si>
    <t>060510;"Fabrício Passos";3/9/2011 00:00:00;R$ 2555971,86;"Sul";"RS";"Toropi";0,08</t>
  </si>
  <si>
    <t>060533;"Jupi Lucena";29/11/2011 00:00:00;R$ 7215737,32;"Sudeste";"SP";"Brás Cubas";0,01</t>
  </si>
  <si>
    <t>060834;"Gabriela Holanda";17/1/2010 00:00:00;R$ 9143665,42;"Sudeste";"MG";"Paracatu";0,08</t>
  </si>
  <si>
    <t>060976;"Nabuco Lemes";16/7/2010 00:00:00;R$ 9715374,58;"Norte";"TO";"Fátima";0,02</t>
  </si>
  <si>
    <t>061152;"Glauco Loureiro";30/9/2010 00:00:00;R$ 3006582,53;"Sul";"PR";"Piquirivaí";0,03</t>
  </si>
  <si>
    <t>061220;"Rachel Rico";8/10/2011 00:00:00;R$ 2923601,02;"Centro-oeste";"GO";"Rubiataba";0,07</t>
  </si>
  <si>
    <t>061378;"Telma Brás";9/11/2011 00:00:00;R$ 4520254,15;"Sudeste";"MG";"Padre Brito";0,01</t>
  </si>
  <si>
    <t>061640;"Caetano Noite";22/9/2010 00:00:00;R$ 1578890,19;"Centro-oeste";"MS";"Culturama";0,03</t>
  </si>
  <si>
    <t>062009;"Taís Calheiros";26/9/2010 00:00:00;R$ 4306716,92;"Nordeste";"AL";"Paripueira";0,09</t>
  </si>
  <si>
    <t>062079;"Vera Anlicoara";18/6/2011 00:00:00;R$ 9584899,40;"Sudeste";"SP";"Itatinga";0,02</t>
  </si>
  <si>
    <t>062208;"Fernanda Candeias";14/11/2011 00:00:00;R$ 9424424,36;"Sudeste";"RJ";"São Gonçalo";0,01</t>
  </si>
  <si>
    <t>062241;"Heloísa Nogueira";15/3/2010 00:00:00;R$ 1519523,44;"Sul";"PR";"Aricanduva";0,05</t>
  </si>
  <si>
    <t>062597;"Benjamin Severiano";16/3/2011 00:00:00;R$ 1269138,72;"Sudeste";"ES";"Perdição";0,03</t>
  </si>
  <si>
    <t>063054;"Hildebrando Areosa";31/3/2010 00:00:00;R$ 4905825,60;"Centro-oeste";"GO";"JK";0,08</t>
  </si>
  <si>
    <t>063139;"Fernando Baía";27/1/2011 00:00:00;R$ 2496374,56;"Sudeste";"ES";"Pontões";0,02</t>
  </si>
  <si>
    <t>063173;"Darci Cerqueira";2/7/2010 00:00:00;R$ 9683643,52;"Nordeste";"CE";"Cococi";0,02</t>
  </si>
  <si>
    <t>063264;"Giovana Meira";17/4/2011 00:00:00;R$ 6541790,79;"Nordeste";"BA";"Rio da Dona";0,04</t>
  </si>
  <si>
    <t>063416;"Coaraci Aldeia";11/3/2011 00:00:00;R$ 1783671,36;"Sudeste";"SP";"Santa Margarida Paulista";0,08</t>
  </si>
  <si>
    <t>063519;"Nelson Leal";18/10/2010 00:00:00;R$ 8309635,87;"Nordeste";"BA";"Curaçá";0,02</t>
  </si>
  <si>
    <t>063758;"Abelardo Resende";15/5/2011 00:00:00;R$ 9234375,62;"Sul";"RS";"Passo do Adão";0,04</t>
  </si>
  <si>
    <t>063925;"Cacilda Almeida";22/5/2010 00:00:00;R$ 5686176,43;"Sudeste";"MG";"Santo Antônio do Grama";0,09</t>
  </si>
  <si>
    <t>064035;"Jean Farinha";3/5/2010 00:00:00;R$ 3278206,74;"Nordeste";"BA";"Trancoso";0,05</t>
  </si>
  <si>
    <t>064048;"Fani Naves";23/12/2011 00:00:00;R$ 1227081,87;"Sudeste";"MG";"São Sebastião da Barra";0,02</t>
  </si>
  <si>
    <t>064183;"Félix Gago";25/10/2010 00:00:00;R$ 5929935,08;"Sul";"PR";"Porto Vitória";0,07</t>
  </si>
  <si>
    <t>064253;"Aimoré Quinterno";7/12/2011 00:00:00;R$ 7999366,04;"Nordeste";"PB";"Sertãozinho";0,01</t>
  </si>
  <si>
    <t>064259;"Janis Ávila";20/3/2011 00:00:00;R$ 6851072,18;"Centro-oeste";"GO";"Carmo do Rio Verde";0,03</t>
  </si>
  <si>
    <t>064485;"Glauco Valadão";16/6/2010 00:00:00;R$ 8432957,08;"Sul";"RS";"Ivoti";0,08</t>
  </si>
  <si>
    <t>064499;"Ubirajara Quintão";27/2/2011 00:00:00;R$ 9658894,46;"Nordeste";"BA";"Lafaiete Coutinho";0,01</t>
  </si>
  <si>
    <t>065062;"Adauto Raposo";20/4/2011 00:00:00;R$ 1404798,30;"Sudeste";"RJ";"Porciúncula";0,09</t>
  </si>
  <si>
    <t>065120;"Cíntia Monteiro";22/7/2010 00:00:00;R$ 1767815,09;"Sudeste";"RJ";"Portela";0,03</t>
  </si>
  <si>
    <t>065288;"Vida Rabelo";6/3/2010 00:00:00;R$ 4261762,51;"Sudeste";"ES";"Paulista";0,03</t>
  </si>
  <si>
    <t>065611;"Jorge Guterres";14/5/2011 00:00:00;R$ 5815881,77;"Nordeste";"PE";"Santa Filomena";0,07</t>
  </si>
  <si>
    <t>065646;"Cíntia Nunes";18/5/2010 00:00:00;R$ 6478878,46;"Sul";"RS";"Encruzilhada do Sul";0,09</t>
  </si>
  <si>
    <t>065973;"Demóstenes Taveira";1/4/2010 00:00:00;R$ 9595959,26;"Norte";"PA";"Placas";0,08</t>
  </si>
  <si>
    <t>066398;"Lilith Bairros";12/12/2011 00:00:00;R$ 1539261,37;"Nordeste";"BA";"Polo Petroquímico de Camaçari";0,04</t>
  </si>
  <si>
    <t>066596;"Cecília Estrela";18/1/2011 00:00:00;R$ 5381694,32;"Sul";"RS";"Quilombo";0,09</t>
  </si>
  <si>
    <t>066784;"Daniela Linhares";8/2/2010 00:00:00;R$ 3754589,09;"Nordeste";"MA";"São Félix de Balsas";0,08</t>
  </si>
  <si>
    <t>066859;"Fátima Belém";30/11/2010 00:00:00;R$ 1845525,29;"Sudeste";"MG";"Sete Lagoas";0,02</t>
  </si>
  <si>
    <t>067514;"Aimoré Valente";2/12/2010 00:00:00;R$ 7879444,98;"Nordeste";"RN";"Natal";0,09</t>
  </si>
  <si>
    <t>067602;"Victoria Barreiro";12/9/2011 00:00:00;R$ 6474108,66;"Sudeste";"SP";"Tibiriçá do Paranapanema";0,08</t>
  </si>
  <si>
    <t>067653;"Henri Seixas";22/2/2010 00:00:00;R$ 2275978,25;"Sudeste";"RJ";"Cabo Frio";0,02</t>
  </si>
  <si>
    <t>067803;"Fabiano Braga";21/7/2010 00:00:00;R$ 8079151,72;"Norte";"PA";"Bom Jardim";0,08</t>
  </si>
  <si>
    <t>067978;"César Remígio";18/8/2010 00:00:00;R$ 8598113,71;"Sul";"PR";"São Martinho";0,01</t>
  </si>
  <si>
    <t>068095;"Cícero Paixão";29/3/2010 00:00:00;R$ 9810848,64;"Centro-oeste";"GO";"Niquelândia";0,07</t>
  </si>
  <si>
    <t>068278;"Erix Carvalhal";1/1/2011 00:00:00;R$ 1942377,15;"Nordeste";"CE";"Juá";0,08</t>
  </si>
  <si>
    <t>068354;"Caio Cunha";28/8/2010 00:00:00;R$ 6345069,37;"Sul";"SC";"Luiz Alves";0,06</t>
  </si>
  <si>
    <t>068465;"Teresa Sacramento";25/12/2010 00:00:00;R$ 5170295,18;"Norte";"RO";"Pimenteiras do Oeste";0,06</t>
  </si>
  <si>
    <t>068631;"Dagmar Reis";9/2/2010 00:00:00;R$ 7043053,22;"Nordeste";"PI";"Caraúbas do Piauí";0,09</t>
  </si>
  <si>
    <t>068644;"Aécio Lancastre";28/2/2010 00:00:00;R$ 1642558,36;"Sudeste";"MG";"Goiabeira";0,05</t>
  </si>
  <si>
    <t>069074;"Ingrid Jardim";15/10/2010 00:00:00;R$ 4173042,83;"Sul";"SC";"Rio das Furnas";0,03</t>
  </si>
  <si>
    <t>069208;"Guilhermina Sarmento";13/4/2010 00:00:00;R$ 1498760,84;"Nordeste";"BA";"Muquém de São Francisco";0,05</t>
  </si>
  <si>
    <t>069334;"Paz Vargas";23/2/2011 00:00:00;R$ 4675820,53;"Centro-oeste";"MT";"Cocalinho";0,04</t>
  </si>
  <si>
    <t>069366;"Itacira Ferrão";19/12/2011 00:00:00;R$ 9826453,70;"Norte";"AM";"Alvarães";0,07</t>
  </si>
  <si>
    <t>069403;"Lua Toledo";25/2/2011 00:00:00;R$ 4790899,74;"Sul";"RS";"Tupinambá";0,03</t>
  </si>
  <si>
    <t>069431;"Lúcia Álvares";21/12/2010 00:00:00;R$ 6047779,26;"Sudeste";"SP";"Ruilândia";0,04</t>
  </si>
  <si>
    <t>069536;"Anauã Prado";17/4/2010 00:00:00;R$ 1512539,82;"Centro-oeste";"MT";"Comodoro";0,06</t>
  </si>
  <si>
    <t>069552;"Daniel Martinho";13/6/2011 00:00:00;R$ 4936851,95;"Sul";"PR";"Harmonia";0,03</t>
  </si>
  <si>
    <t>069902;"Ingrid Ruela";9/2/2011 00:00:00;R$ 1723215,36;"Sudeste";"MG";"Coronel Xavier Chaves";0,08</t>
  </si>
  <si>
    <t>070072;"Amanari Guerreiro";17/3/2010 00:00:00;R$ 7220966,99;"Nordeste";"BA";"Indaí";0,04</t>
  </si>
  <si>
    <t>070366;"Faros Mangueira";13/11/2011 00:00:00;R$ 8258078,41;"Sul";"RS";"Depósito";0,09</t>
  </si>
  <si>
    <t>070690;"Leonardo Meneses";7/3/2010 00:00:00;R$ 2455035,40;"Sudeste";"ES";"Dores do Rio Preto";0,03</t>
  </si>
  <si>
    <t>070692;"Catarina Chagas";8/7/2011 00:00:00;R$ 3826232,34;"Norte";"TO";"Goiatins";0,01</t>
  </si>
  <si>
    <t>071000;"Marília Ferrão";4/5/2011 00:00:00;R$ 4161743,17;"Sul";"SC";"Iraputã";0,02</t>
  </si>
  <si>
    <t>071216;"Maiara Hilário";22/7/2010 00:00:00;R$ 1286339,29;"Nordeste";"SE";"Pedra Mole";0,03</t>
  </si>
  <si>
    <t>071294;"Sílvia Rangel";30/11/2011 00:00:00;R$ 4545591,20;"Sul";"PR";"Rio Claro do Sul";0,02</t>
  </si>
  <si>
    <t>071528;"Estela Poças";7/2/2011 00:00:00;R$ 5406600,79;"Sudeste";"MG";"São Sebastião do Soberbo";0,09</t>
  </si>
  <si>
    <t>071637;"Amudsen Guedes";6/1/2011 00:00:00;R$ 9988779,16;"Nordeste";"AL";"Canastra";0,01</t>
  </si>
  <si>
    <t>071690;"Flora Gaspar";4/10/2010 00:00:00;R$ 7865668,19;"Sudeste";"SP";"Salto do Avanhandava";0,04</t>
  </si>
  <si>
    <t>072371;"Herbert Diegues";5/10/2011 00:00:00;R$ 8523353,15;"Nordeste";"BA";"Candiba";0,08</t>
  </si>
  <si>
    <t>072377;"Lúcia Meneses";17/11/2011 00:00:00;R$ 4673987,74;"Nordeste";"BA";"Sussuarana";0,05</t>
  </si>
  <si>
    <t>072408;"Eduardo Rabelo";27/1/2010 00:00:00;R$ 8831590,25;"Nordeste";"BA";"Abaré";0,01</t>
  </si>
  <si>
    <t>072741;"Fábio Gravato";28/10/2011 00:00:00;R$ 4248385,94;"Sudeste";"MG";"Santa Rita do Sapucaí";0,03</t>
  </si>
  <si>
    <t>072777;"Frederico Guedelha";17/10/2010 00:00:00;R$ 8571320,96;"Sudeste";"RJ";"Duas Barras";0,03</t>
  </si>
  <si>
    <t>072802;"Ângela Domingues";20/11/2010 00:00:00;R$ 1226129,76;"Nordeste";"PI";"São João do Piauí";0,05</t>
  </si>
  <si>
    <t>072897;"Piatã Mata";29/3/2010 00:00:00;R$ 4638762,69;"Sul";"SC";"Chapecó";0,06</t>
  </si>
  <si>
    <t>073168;"Hilton Sacadura";19/3/2011 00:00:00;R$ 8118898,01;"Nordeste";"BA";"Mar Grande";0,05</t>
  </si>
  <si>
    <t>073425;"Thomas Passarinho";21/7/2010 00:00:00;R$ 9861323,21;"Nordeste";"PE";"Riacho do Meio";0,06</t>
  </si>
  <si>
    <t>073610;"Clóvis Goulart";5/7/2011 00:00:00;R$ 8587387,85;"Sudeste";"MG";"Almeida";0,05</t>
  </si>
  <si>
    <t>073631;"Jorge Guedelha";14/9/2011 00:00:00;R$ 4570220,92;"Sul";"PR";"Tuneiras do Oeste";0,02</t>
  </si>
  <si>
    <t>074047;"Kleber Sobral";17/6/2010 00:00:00;R$ 5131690,75;"Nordeste";"BA";"Santa Cruz da Vitória";0,03</t>
  </si>
  <si>
    <t>074489;"Isabel Ramalho";14/2/2011 00:00:00;R$ 4951982,30;"Sudeste";"MG";"Rochedo de Minas";0,07</t>
  </si>
  <si>
    <t>074570;"Eric Lopes";30/7/2011 00:00:00;R$ 7667206,74;"Sudeste";"SP";"Nova Campina";0,09</t>
  </si>
  <si>
    <t>074825;"Abel Azevedo";16/2/2010 00:00:00;R$ 7346659,46;"Norte";"TO";"Silvanópolis";0,09</t>
  </si>
  <si>
    <t>074862;"José Jorge";6/6/2010 00:00:00;R$ 7973914,65;"Nordeste";"CE";"Canindezinho";0,08</t>
  </si>
  <si>
    <t>074968;"Marcela Rolim";26/2/2010 00:00:00;R$ 2655882,72;"Sul";"PR";"Guapirama";0,02</t>
  </si>
  <si>
    <t>075103;"Caiári Raposo";7/1/2010 00:00:00;R$ 7789591,44;"Sul";"RS";"Salvador do Sul";0,06</t>
  </si>
  <si>
    <t>075250;"Antônia Matos";18/2/2011 00:00:00;R$ 8242728,02;"Nordeste";"PE";"Terra Nova";0,02</t>
  </si>
  <si>
    <t>075270;"Eva Vaz";2/9/2011 00:00:00;R$ 2860309,63;"Nordeste";"PB";"Zabelê";0,09</t>
  </si>
  <si>
    <t>075447;"Caio Taveira";11/7/2011 00:00:00;R$ 7392451,11;"Nordeste";"MA";"Anajatuba";0,07</t>
  </si>
  <si>
    <t>075652;"Ângela Carvalheiro";25/9/2011 00:00:00;R$ 1547907,26;"Centro-oeste";"DF";"Sobradinho";0,05</t>
  </si>
  <si>
    <t>075758;"Taís Figueiredo";2/2/2011 00:00:00;R$ 8653763,81;"Sul";"RS";"Bela Vista";0,09</t>
  </si>
  <si>
    <t>076015;"Wando Vilaça";26/12/2010 00:00:00;R$ 7581548,16;"Sudeste";"MG";"São José da Barra";0,03</t>
  </si>
  <si>
    <t>076033;"Victor Camelo";8/7/2011 00:00:00;R$ 1325038,03;"Sudeste";"RJ";"Inconfidência";0,04</t>
  </si>
  <si>
    <t>076037;"Amudsen Cerveira";23/4/2010 00:00:00;R$ 2369139,75;"Norte";"PA";"Curionópolis";0,06</t>
  </si>
  <si>
    <t>076363;"Guilherme Albuquerque";5/10/2011 00:00:00;R$ 9446040,39;"Sudeste";"MG";"Senador Modestino Gonçalves";0,07</t>
  </si>
  <si>
    <t>076592;"Acácia Canadas";5/7/2011 00:00:00;R$ 4964693,78;"Nordeste";"BA";"Alagoinhas";0,07</t>
  </si>
  <si>
    <t>076631;"Cacilda Aveiro";5/7/2010 00:00:00;R$ 2842669,48;"Sudeste";"MG";"Teófilo Otoni";0,04</t>
  </si>
  <si>
    <t>076667;"Dandara Bezerra";7/6/2010 00:00:00;R$ 6904841,01;"Sudeste";"MG";"Honorópolis";0,02</t>
  </si>
  <si>
    <t>076922;"Nataniel Inácio";21/6/2011 00:00:00;R$ 8366463,29;"Centro-oeste";"GO";"Bom Jardim de Goiás";0,04</t>
  </si>
  <si>
    <t>077045;"Ana Lago";29/12/2010 00:00:00;R$ 7146848,10;"Sudeste";"MG";"Manhumirim";0,04</t>
  </si>
  <si>
    <t>077072;"Aimoré Azeredo";13/1/2010 00:00:00;R$ 6104430,94;"Nordeste";"CE";"Santo Antônio";0,01</t>
  </si>
  <si>
    <t>077299;"Lucimar Borba";21/3/2011 00:00:00;R$ 1634151,45;"Nordeste";"PE";"São José do Belmonte";0,07</t>
  </si>
  <si>
    <t>077488;"Dirceu Macena";23/3/2010 00:00:00;R$ 1793214,06;"Sul";"SC";"Curitibanos";0,08</t>
  </si>
  <si>
    <t>078161;"Camilo Cavadas";24/4/2011 00:00:00;R$ 6012089,93;"Nordeste";"BA";"Jequié";0,08</t>
  </si>
  <si>
    <t>078341;"Eva Padilha";17/7/2010 00:00:00;R$ 5445078,64;"Sul";"PR";"Salto Portão";0,07</t>
  </si>
  <si>
    <t>078525;"Bruna Santana";26/4/2010 00:00:00;R$ 1286814,91;"Sudeste";"MG";"Josenópolis";0,06</t>
  </si>
  <si>
    <t>078678;"Taís Aveiro";5/3/2011 00:00:00;R$ 3194193,45;"Sul";"RS";"Rincão de São Pedro";0,07</t>
  </si>
  <si>
    <t>078794;"Lourenço Falcão";3/8/2011 00:00:00;R$ 2252115,82;"Nordeste";"BA";"Limoeiro do Bom Viver";0,02</t>
  </si>
  <si>
    <t>078839;"Fábio Ribas";30/8/2011 00:00:00;R$ 8972201,90;"Norte";"PA";"Alvorada";0,06</t>
  </si>
  <si>
    <t>078860;"Marcelo Laureano";27/12/2010 00:00:00;R$ 4641998,54;"Nordeste";"MA";"Brejo de São Félix";0,04</t>
  </si>
  <si>
    <t>078904;"Clotilde Dorneles";18/5/2010 00:00:00;R$ 5689880,94;"Sudeste";"RJ";"Pureza";0,02</t>
  </si>
  <si>
    <t>078920;"Rachel Branco";18/5/2011 00:00:00;R$ 9065541,17;"Sudeste";"MG";"Ressaquinha";0,09</t>
  </si>
  <si>
    <t>078935;"Herbert Lancastre";3/2/2011 00:00:00;R$ 4066635,24;"Nordeste";"AL";"Santa Efigênia";0,02</t>
  </si>
  <si>
    <t>079154;"Yasmin César";2/10/2010 00:00:00;R$ 7279400,81;"Sul";"PR";"Colorado";0,06</t>
  </si>
  <si>
    <t>079222;"Bianca Granja";18/8/2011 00:00:00;R$ 4963093,64;"Sudeste";"SP";"Coroados";0,07</t>
  </si>
  <si>
    <t>079394;"Elisandra Pimenta";18/11/2010 00:00:00;R$ 1438469,38;"Sudeste";"MG";"Bom Retiro";0,09</t>
  </si>
  <si>
    <t>079436;"Sílvia Caldeira";28/12/2011 00:00:00;R$ 6541565,45;"Sul";"RS";"Ivoti";0,03</t>
  </si>
  <si>
    <t>079527;"Leandra Malheiro";21/1/2011 00:00:00;R$ 6748810,29;"Sul";"PR";"Jordãozinho";0,08</t>
  </si>
  <si>
    <t>079689;"Helena Fonseca";29/7/2010 00:00:00;R$ 5711739,96;"Nordeste";"AL";"Viçosa";0,02</t>
  </si>
  <si>
    <t>079712;"Kaloré Guedelha";4/6/2011 00:00:00;R$ 7087862,87;"Centro-oeste";"MT";"Aguapeí";0,04</t>
  </si>
  <si>
    <t>079860;"Gabriel Baptista";24/9/2010 00:00:00;R$ 1246367,88;"Nordeste";"MA";"São Félix de Balsas";0,05</t>
  </si>
  <si>
    <t>079933;"Ísis Freiria";22/10/2010 00:00:00;R$ 8767528,05;"Nordeste";"PB";"Juazeirinho";0,08</t>
  </si>
  <si>
    <t>080308;"Diego Mafra";23/11/2011 00:00:00;R$ 6400250,65;"Centro-oeste";"GO";"Campo Lindo";0,05</t>
  </si>
  <si>
    <t>080414;"Flor Quinterno";17/8/2011 00:00:00;R$ 5678902,40;"Norte";"AM";"Fonte Boa";0,07</t>
  </si>
  <si>
    <t>080549;"Creusa Barros";3/1/2011 00:00:00;R$ 3540228,23;"Norte";"TO";"Taquarussu do Tocantins";0,08</t>
  </si>
  <si>
    <t>080565;"Abílio Dorneles";12/11/2011 00:00:00;R$ 4696369,72;"Nordeste";"BA";"Bom Sossego";0,04</t>
  </si>
  <si>
    <t>081089;"Patrick Faustino";26/3/2011 00:00:00;R$ 2271674,23;"Sudeste";"SP";"Catanduva";0,07</t>
  </si>
  <si>
    <t>081574;"Guilhermina Liberato";2/8/2011 00:00:00;R$ 4531287,03;"Centro-oeste";"GO";"Ipiranga de Goiás";0,02</t>
  </si>
  <si>
    <t>081810;"Cacilda Alvarenga";17/8/2011 00:00:00;R$ 8815799,39;"Norte";"PA";"Magalhães Barata";0,09</t>
  </si>
  <si>
    <t>081970;"Irati Feitosa";22/11/2011 00:00:00;R$ 6682930,20;"Sudeste";"RJ";"São José de Ubá";0,02</t>
  </si>
  <si>
    <t>082192;"Roberto César";23/4/2010 00:00:00;R$ 6000895,54;"Sudeste";"MG";"Ewbank da Câmara";0,03</t>
  </si>
  <si>
    <t>082444;"Nabuco Vila-Chã";26/11/2011 00:00:00;R$ 2606189,12;"Sudeste";"RJ";"Colônia";0,05</t>
  </si>
  <si>
    <t>082558;"Janaína Ginjeira";9/5/2011 00:00:00;R$ 7109012,37;"Nordeste";"AL";"Olivença";0,04</t>
  </si>
  <si>
    <t>082566;"Kleber Ulhoa";10/2/2011 00:00:00;R$ 5053411,60;"Sudeste";"SP";"Itupeva";0,04</t>
  </si>
  <si>
    <t>082719;"Camilo Abreu";16/8/2011 00:00:00;R$ 9525297,75;"Norte";"AM";"Alvarães";0,08</t>
  </si>
  <si>
    <t>082773;"Caio Salomão";5/1/2010 00:00:00;R$ 4638212,48;"Sudeste";"SP";"Poloni";0,05</t>
  </si>
  <si>
    <t>082806;"Gabriela Pederneiras";13/7/2010 00:00:00;R$ 2299814,53;"Nordeste";"CE";"Canindé";0,09</t>
  </si>
  <si>
    <t>082817;"César Frade";15/8/2010 00:00:00;R$ 3198597,78;"Sudeste";"ES";"Ibitiruí";0,05</t>
  </si>
  <si>
    <t>082940;"Mariú Carneiro";23/7/2010 00:00:00;R$ 8110137,40;"Sudeste";"ES";"Alto Castelinho";0,04</t>
  </si>
  <si>
    <t>083235;"Gaetano Gonçalves";18/6/2010 00:00:00;R$ 9430235,62;"Sul";"PR";"São Domingos";0,07</t>
  </si>
  <si>
    <t>083312;"Cabuçu Godoi";24/1/2010 00:00:00;R$ 3215009,10;"Sudeste";"SP";"Porto Novo";0,09</t>
  </si>
  <si>
    <t>083333;"Thiago Carvalhais";29/12/2011 00:00:00;R$ 3277720,84;"Nordeste";"CE";"Deputado Irapuan Pinheiro";0,05</t>
  </si>
  <si>
    <t>083403;"João Baptista";7/11/2010 00:00:00;R$ 5810736,77;"Nordeste";"BA";"Santo Inácio";0,02</t>
  </si>
  <si>
    <t>083530;"Beatriz Natal";3/8/2010 00:00:00;R$ 9967586,67;"Sul";"RS";"Santa Inês";0,08</t>
  </si>
  <si>
    <t>083552;"Júlia Barbosa";8/9/2010 00:00:00;R$ 1614702,91;"Sul";"PR";"São Roque";0,06</t>
  </si>
  <si>
    <t>083656;"Ibiá Macedo";31/12/2010 00:00:00;R$ 2651291,93;"Sul";"RS";"Santa Rita do Sul";0,01</t>
  </si>
  <si>
    <t>083685;"Taís Vieira";17/2/2011 00:00:00;R$ 2447698,33;"Sul";"PR";"Água Mineral";0,06</t>
  </si>
  <si>
    <t>083841;"Dorotéia Murtinho";20/8/2011 00:00:00;R$ 2062704,67;"Sudeste";"MG";"Sucanga";0,08</t>
  </si>
  <si>
    <t>084034;"Cid Guedes";5/1/2010 00:00:00;R$ 1225278,15;"Centro-oeste";"GO";"Corumbá de Goiás";0,02</t>
  </si>
  <si>
    <t>084280;"Edgar Lins";20/11/2011 00:00:00;R$ 4136379,60;"Nordeste";"PB";"Melo";0,09</t>
  </si>
  <si>
    <t>084435;"Fani Roriz";18/2/2011 00:00:00;R$ 5872082,51;"Nordeste";"BA";"Andaraí";0,09</t>
  </si>
  <si>
    <t>084690;"Itália Valido";13/10/2011 00:00:00;R$ 2737462,64;"Sul";"PR";"Abatiá";0,06</t>
  </si>
  <si>
    <t>084904;"Unaí Tigre";15/1/2010 00:00:00;R$ 3762823,41;"Sul";"SC";"Balneário Morro dos Conventos";0,04</t>
  </si>
  <si>
    <t>085295;"Ricarda Carmona";13/4/2011 00:00:00;R$ 1234491,74;"Nordeste";"MA";"Governador Edson Lobão";0,01</t>
  </si>
  <si>
    <t>085409;"Washington Arantes";17/2/2011 00:00:00;R$ 9717248,88;"Sudeste";"MG";"Ituiutaba";0,07</t>
  </si>
  <si>
    <t>085521;"Gaetano Gama";16/5/2010 00:00:00;R$ 8916449,20;"Sul";"RS";"Fortaleza dos Valos";0,07</t>
  </si>
  <si>
    <t>085522;"Flávia Brandão";29/1/2010 00:00:00;R$ 9939645,66;"Nordeste";"BA";"Itamaraju";0,02</t>
  </si>
  <si>
    <t>085564;"Patrick Picanço";11/11/2011 00:00:00;R$ 2868647,98;"Nordeste";"BA";"Lamarão";0,04</t>
  </si>
  <si>
    <t>085592;"Ângela Pedroso";28/2/2010 00:00:00;R$ 6434772,09;"Sul";"SC";"Treze Tílias";0,02</t>
  </si>
  <si>
    <t>085676;"Ezra Campos";18/1/2010 00:00:00;R$ 6930951,21;"Sudeste";"MG";"Estrela do Sul";0,09</t>
  </si>
  <si>
    <t>085684;"Itália Junqueira";15/6/2010 00:00:00;R$ 9302338,22;"Sul";"PR";"Porecatu";0,09</t>
  </si>
  <si>
    <t>085975;"Luana Campelo";8/4/2011 00:00:00;R$ 3149816,82;"Nordeste";"PE";"Bodocó";0,04</t>
  </si>
  <si>
    <t>086175;"Marciano Macena";2/5/2010 00:00:00;R$ 1274276,09;"Nordeste";"CE";"Juazeiro do Norte";0,03</t>
  </si>
  <si>
    <t>086274;"Gorete Nazário";20/5/2011 00:00:00;R$ 3496051,75;"Sul";"PR";"São João do Pinhal";0,02</t>
  </si>
  <si>
    <t>086464;"Faros Quinterno";3/6/2010 00:00:00;R$ 1224468,48;"Sudeste";"MG";"São Sebastião do Oeste";0,06</t>
  </si>
  <si>
    <t>086526;"Rudá Belchior";2/1/2010 00:00:00;R$ 9115821,57;"Norte";"PA";"Soure";0,01</t>
  </si>
  <si>
    <t>087012;"Nicole Vale";15/6/2011 00:00:00;R$ 6851513,38;"Sul";"PR";"Jacaré";0,01</t>
  </si>
  <si>
    <t>087100;"Isabel Minho";2/3/2011 00:00:00;R$ 6268519,48;"Centro-oeste";"MS";"Anaurilândia";0,08</t>
  </si>
  <si>
    <t>087122;"Hildebrando Naves";15/1/2011 00:00:00;R$ 5611975,78;"Sudeste";"SP";"Barueri";0,09</t>
  </si>
  <si>
    <t>087185;"Guilhermina Guedes";14/8/2010 00:00:00;R$ 8161152,72;"Sul";"PR";"Rio Quatorze";0,06</t>
  </si>
  <si>
    <t>087194;"Dorothy Guerra";18/10/2011 00:00:00;R$ 8777482,93;"Sul";"PR";"Góis";0,01</t>
  </si>
  <si>
    <t>087314;"Ângelo Gil";13/11/2010 00:00:00;R$ 6951995,62;"Norte";"PA";"Terra Santa";0,05</t>
  </si>
  <si>
    <t>087339;"Estela Quinteiro";9/5/2011 00:00:00;R$ 5214072,28;"Nordeste";"MA";"Trizidela do Vale";0,05</t>
  </si>
  <si>
    <t>087853;"Caiubi Gusmão";1/9/2010 00:00:00;R$ 6157505,87;"Nordeste";"CE";"Irajá";0,01</t>
  </si>
  <si>
    <t>087863;"Abelardo Cipriano";9/7/2010 00:00:00;R$ 2512274,14;"Norte";"PA";"Rurópolis";0,04</t>
  </si>
  <si>
    <t>087912;"Flávia Mata";23/2/2011 00:00:00;R$ 9934231,92;"Nordeste";"CE";"Lagoa Grande";0,06</t>
  </si>
  <si>
    <t>088189;"Guaíra Goulart";6/7/2010 00:00:00;R$ 4650627,18;"Sudeste";"RJ";"Praia de Araçatiba";0,02</t>
  </si>
  <si>
    <t>088220;"Airão Barateiro";26/10/2011 00:00:00;R$ 8923592,11;"Sul";"PR";"Maravilha";0,05</t>
  </si>
  <si>
    <t>088700;"Félix Cidreira";8/11/2011 00:00:00;R$ 3945513,53;"Nordeste";"CE";"Engenho Velho";0,03</t>
  </si>
  <si>
    <t>089143;"Antônio Godoi";16/11/2011 00:00:00;R$ 7947634,13;"Sudeste";"RJ";"Laje do Muriaé";0,01</t>
  </si>
  <si>
    <t>089273;"Teodoro Clementino";18/7/2010 00:00:00;R$ 9089258,27;"Sudeste";"MG";"Santa Rosa de Lima";0,03</t>
  </si>
  <si>
    <t>089326;"Henri Câmara";28/2/2011 00:00:00;R$ 3565884,56;"Nordeste";"PE";"Mandacaru";0,01</t>
  </si>
  <si>
    <t>089389;"Epitácio Marroquim";16/8/2011 00:00:00;R$ 2099835,20;"Sul";"PR";"Santa Amélia";0,07</t>
  </si>
  <si>
    <t>089732;"Dagmar Raminhos";10/3/2010 00:00:00;R$ 9751066,25;"Sudeste";"MG";"Ponte Alta de Minas";0,09</t>
  </si>
  <si>
    <t>090094;"Ricardo Zarco";25/4/2011 00:00:00;R$ 8396544,81;"Sudeste";"MG";"Paulistas";0,09</t>
  </si>
  <si>
    <t>090097;"Iara Portela";8/3/2011 00:00:00;R$ 2406372,38;"Sudeste";"SP";"Nossa Senhora do Remédio";0,08</t>
  </si>
  <si>
    <t>090621;"Humberto Prado";5/1/2011 00:00:00;R$ 4234491,82;"Sudeste";"SP";"Nova América";0,06</t>
  </si>
  <si>
    <t>090967;"João Nascimento";26/10/2011 00:00:00;R$ 7926051,02;"Nordeste";"MA";"Araióses";0,02</t>
  </si>
  <si>
    <t>091004;"Samanta Infante";7/1/2010 00:00:00;R$ 4608099,42;"Nordeste";"CE";"Canafistula";0,08</t>
  </si>
  <si>
    <t>091169;"Rodrigo Diegues";12/9/2011 00:00:00;R$ 3035895,68;"Sudeste";"SP";"Arujá";0,08</t>
  </si>
  <si>
    <t>091379;"Estrela Castelhano";17/4/2011 00:00:00;R$ 6219566,51;"Sul";"PR";"Colônia Murici";0,08</t>
  </si>
  <si>
    <t>091638;"Elisabeth Palma";31/7/2011 00:00:00;R$ 7631397,46;"Nordeste";"BA";"Acupe";0,01</t>
  </si>
  <si>
    <t>091886;"Bêni Lessa";13/7/2011 00:00:00;R$ 2931660,72;"Sul";"PR";"Roncador";0,07</t>
  </si>
  <si>
    <t>092016;"Iaciara Ribas";8/4/2010 00:00:00;R$ 3209928,61;"Nordeste";"AL";"Maceió";0,05</t>
  </si>
  <si>
    <t>092019;"Lucimar Madruga";18/2/2011 00:00:00;R$ 9729237,08;"Sudeste";"MG";"São José das Tronqueiras";0,07</t>
  </si>
  <si>
    <t>092150;"Eduardo Ulhoa";1/5/2011 00:00:00;R$ 5584420,81;"Sudeste";"MG";"Itabirito";0,09</t>
  </si>
  <si>
    <t>092181;"Pedro Minho";10/5/2010 00:00:00;R$ 5963715,90;"Sul";"SC";"Barreiros";0,09</t>
  </si>
  <si>
    <t>092531;"Jurema Passos";18/3/2010 00:00:00;R$ 1685797,19;"Nordeste";"MA";"Nova Iorque";0,05</t>
  </si>
  <si>
    <t>092670;"Rafaela Fogaça";26/7/2010 00:00:00;R$ 3316856,00;"Nordeste";"PI";"Piracuruca";0,03</t>
  </si>
  <si>
    <t>092731;"Cristal Outeiro";11/6/2010 00:00:00;R$ 2695709,10;"Nordeste";"PI";"Novo Oriente do Piauí";0,08</t>
  </si>
  <si>
    <t>092937;"Manoel Lobo";16/3/2010 00:00:00;R$ 9059608,64;"Sudeste";"MG";"Santa Bárbara";0,06</t>
  </si>
  <si>
    <t>093181;"Ibiá Baptista";22/12/2011 00:00:00;R$ 5369070,34;"Sudeste";"ES";"Governador Lacerda de Aguiar";0,06</t>
  </si>
  <si>
    <t>093189;"Estrela Granjeiro";4/2/2011 00:00:00;R$ 9163958,42;"Nordeste";"CE";"Calabaça";0,07</t>
  </si>
  <si>
    <t>093217;"Catarina Arouca";7/6/2011 00:00:00;R$ 3330657,93;"Sul";"PR";"Itambezinho";0,05</t>
  </si>
  <si>
    <t>093248;"Estela Fernandes";9/2/2010 00:00:00;R$ 6601117,56;"Nordeste";"CE";"Barreiros";0,06</t>
  </si>
  <si>
    <t>093309;"Dorotéia Lages";25/10/2010 00:00:00;R$ 5410834,52;"Sudeste";"SP";"Agulha";0,02</t>
  </si>
  <si>
    <t>093511;"Rudá Sales";23/8/2010 00:00:00;R$ 7033001,78;"Sudeste";"SP";"São Bento do Sapucaí";0,09</t>
  </si>
  <si>
    <t>093927;"Rafaela Martinho";28/3/2010 00:00:00;R$ 6876128,52;"Centro-oeste";"GO";"Águas Lindas de Goiás";0,04</t>
  </si>
  <si>
    <t>093987;"Érico Corte-Real";19/2/2010 00:00:00;R$ 5812101,65;"Nordeste";"BA";"Juerana";0,04</t>
  </si>
  <si>
    <t>094416;"Itália Ginjeira";30/1/2010 00:00:00;R$ 3121506,47;"Nordeste";"BA";"João Dourado";0,06</t>
  </si>
  <si>
    <t>094602;"Vera Bacelar";17/3/2010 00:00:00;R$ 6764278,06;"Nordeste";"CE";"Pires Ferreira";0,09</t>
  </si>
  <si>
    <t>094641;"Eduarda Neto";22/12/2010 00:00:00;R$ 6167692,71;"Sul";"RS";"Paulo Bento";0,05</t>
  </si>
  <si>
    <t>094744;"Fabiano Paula";8/10/2010 00:00:00;R$ 6240794,76;"Nordeste";"PI";"Belém do Piauí";0,04</t>
  </si>
  <si>
    <t>094890;"Abaeté Portugal";13/5/2011 00:00:00;R$ 3801965,27;"Sudeste";"MG";"Santa Rosa de Lima";0,05</t>
  </si>
  <si>
    <t>095375;"João Inês";2/3/2010 00:00:00;R$ 2772177,59;"Sudeste";"MG";"Rosário de Minas";0,05</t>
  </si>
  <si>
    <t>095387;"Gabriel Candal";5/6/2010 00:00:00;R$ 8698910,74;"Norte";"PA";"Repartimento";0,01</t>
  </si>
  <si>
    <t>095415;"Max Garrido";24/6/2011 00:00:00;R$ 3185984,47;"Sul";"PR";"São Joaquim do Pontal";0,09</t>
  </si>
  <si>
    <t>095843;"Márcio Silveira";9/12/2010 00:00:00;R$ 1572414,27;"Sul";"PR";"Alto do Amparo";0,05</t>
  </si>
  <si>
    <t>096272;"Guaraci Barcelos";23/4/2010 00:00:00;R$ 2163540,07;"Sul";"PR";"Fundão";0,05</t>
  </si>
  <si>
    <t>096275;"Gualberto Castro";23/6/2010 00:00:00;R$ 1609278,20;"Norte";"TO";"Fortaleza do Tabocão";0,09</t>
  </si>
  <si>
    <t>096447;"Diego Brás";26/9/2011 00:00:00;R$ 9869246,94;"Norte";"PA";"São Joaquim do Tapará";0,09</t>
  </si>
  <si>
    <t>096686;"Dirce Almada";23/5/2011 00:00:00;R$ 9573931,72;"Nordeste";"PE";"Dormentes";0,05</t>
  </si>
  <si>
    <t>096793;"Nicole Palmeira";18/7/2010 00:00:00;R$ 2503806,87;"Sudeste";"MG";"Brumal";0,08</t>
  </si>
  <si>
    <t>097351;"Carol Lancastre";22/12/2011 00:00:00;R$ 9188842,37;"Sudeste";"MG";"Itanhomi";0,02</t>
  </si>
  <si>
    <t>097367;"Ângela Camacho";15/11/2010 00:00:00;R$ 6729645,15;"Sudeste";"SP";"Osvaldo Cruz";0,06</t>
  </si>
  <si>
    <t>097898;"Zoraide Leitão";1/10/2010 00:00:00;R$ 2979377,09;"Centro-oeste";"MS";"Santa Terezinha";0,03</t>
  </si>
  <si>
    <t>098142;"Luz Alcântara";30/6/2011 00:00:00;R$ 3501284,24;"Nordeste";"BA";"Comércio";0,06</t>
  </si>
  <si>
    <t>098232;"Nicole Quintas";14/3/2010 00:00:00;R$ 3348616,21;"Sul";"PR";"Santa Clara";0,09</t>
  </si>
  <si>
    <t>098318;"Délia Valido";30/6/2011 00:00:00;R$ 3764874,62;"Sudeste";"MG";"Pará de Minas";0,01</t>
  </si>
  <si>
    <t>098419;"Hilton Palma";12/5/2011 00:00:00;R$ 5588294,92;"Sudeste";"MG";"Santo Antônio do Boqueirão";0,04</t>
  </si>
  <si>
    <t>098792;"Bernardo Alvim";10/7/2010 00:00:00;R$ 2805969,45;"Sul";"RS";"Pontão";0,07</t>
  </si>
  <si>
    <t>098797;"Gaetano Rebelo";27/7/2010 00:00:00;R$ 4160592,72;"Sudeste";"ES";"Santa Cruz";0,06</t>
  </si>
  <si>
    <t>098802;"Teresa Fidalgo";14/2/2010 00:00:00;R$ 9506082,21;"Nordeste";"CE";"Iguatu";0,07</t>
  </si>
  <si>
    <t>098900;"Flor Macedo";19/5/2010 00:00:00;R$ 2384933,18;"Sul";"SC";"Ermo";0,01</t>
  </si>
  <si>
    <t>098947;"Piatã Cotrim";22/4/2011 00:00:00;R$ 4650099,58;"Sul";"PR";"Coronel Domingos Soares";0,06</t>
  </si>
  <si>
    <t>099017;"Stella Liberato";2/3/2011 00:00:00;R$ 9247902,43;"Sul";"SC";"Ponte Alta";0,07</t>
  </si>
  <si>
    <t>099095;"Francisco Mortágua";12/7/2010 00:00:00;R$ 9386918,40;"Nordeste";"CE";"Abaiara";0,08</t>
  </si>
  <si>
    <t>099394;"Saíra Lousado";2/7/2010 00:00:00;R$ 3637791,00;"Centro-oeste";"MS";"Antônio João";0,08</t>
  </si>
  <si>
    <t>099850;"Regina Lousado";1/3/2011 00:00:00;R$ 4708435,31;"Sudeste";"MG";"Penha do Capim";0,04</t>
  </si>
  <si>
    <t>099882;"Paulo Galindo";5/8/2010 00:00:00;R$ 2031029,57;"Sudeste";"SP";"São José do Barreiro";0,06</t>
  </si>
  <si>
    <t xml:space="preserve">000137Ubirajara Ribeiro                                                                                   23/10/2011 00:00:00R$ 7697406,20        Sul                 PRLajeado Grande                                                                                      0,02                  </t>
  </si>
  <si>
    <t xml:space="preserve">000266Guaicurú Estrada                                                                                    7/6/2010 00:00:00  R$ 3555701,16        Nordeste            CEJacarecoara                                                                                         0,03                  </t>
  </si>
  <si>
    <t xml:space="preserve">000442Gabriel Bacelar                                                                                     2/5/2010 00:00:00  R$ 2482624,82        Sudeste             MGMocambinho                                                                                          0,03                  </t>
  </si>
  <si>
    <t xml:space="preserve">000564Dandara Seixas                                                                                      10/1/2011 00:00:00 R$ 9321750,82        Sudeste             SPNova Aliança                                                                                        0,03                  </t>
  </si>
  <si>
    <t xml:space="preserve">000679Giedre Bogado                                                                                       17/7/2011 00:00:00 R$ 9238304,18        Sudeste             SPSão Benedito das Areias                                                                             0,02                  </t>
  </si>
  <si>
    <t xml:space="preserve">001386Paulo Sampaio                                                                                       1/12/2010 00:00:00 R$ 7207150,07        Sul                 RSVolta Alegre                                                                                        0,07                  </t>
  </si>
  <si>
    <t xml:space="preserve">001486Sophia Miguel                                                                                       26/2/2010 00:00:00 R$ 6916282,47        Nordeste            PBSanta Inês                                                                                          0,03                  </t>
  </si>
  <si>
    <t xml:space="preserve">001548Guarani Siqueira                                                                                    17/5/2011 00:00:00 R$ 6967837,88        Nordeste            PEVasques                                                                                             0,01                  </t>
  </si>
  <si>
    <t xml:space="preserve">001782Flávio Guimarães                                                                                    1/8/2011 00:00:00  R$ 8780862,56        Sul                 RSCampo Branco                                                                                        0,01                  </t>
  </si>
  <si>
    <t xml:space="preserve">001783William Albuquerque                                                                                 25/1/2011 00:00:00 R$ 3941882,23        Centro-oeste        GOCaldazinha                                                                                          0,06                  </t>
  </si>
  <si>
    <t xml:space="preserve">001798Marcela Macedo                                                                                      27/12/2011 00:00:00R$ 5337039,35        Nordeste            BAOliveira dos Brejinhos                                                                              0,08                  </t>
  </si>
  <si>
    <t xml:space="preserve">002027Guilherme Camargo                                                                                   16/10/2010 00:00:00R$ 3891730,97        Sul                 RSBoqueirão do Leão                                                                                   0,01                  </t>
  </si>
  <si>
    <t xml:space="preserve">002037Maria Quintela                                                                                      28/7/2011 00:00:00 R$ 1906771,12        Nordeste            MALago do Junco                                                                                       0,02                  </t>
  </si>
  <si>
    <t xml:space="preserve">002223Guaraci Murtinho                                                                                    14/3/2010 00:00:00 R$ 4862678,30        Norte               TODarcinópolis                                                                                        0,02                  </t>
  </si>
  <si>
    <t xml:space="preserve">002496Mel Baião                                                                                           7/10/2011 00:00:00 R$ 8562889,26        Nordeste            PEBatateira                                                                                           0,07                  </t>
  </si>
  <si>
    <t xml:space="preserve">002662Rubi Monte                                                                                          30/6/2011 00:00:00 R$ 2913835,71        Nordeste            PBMata Limpa                                                                                          0,04                  </t>
  </si>
  <si>
    <t xml:space="preserve">002752Preta Dorneles                                                                                      31/8/2011 00:00:00 R$ 9667841,13        Nordeste            BAUbaíra                                                                                              0,07                  </t>
  </si>
  <si>
    <t xml:space="preserve">002860Cecília Pedroso                                                                                     31/5/2010 00:00:00 R$ 5945101,98        Sudeste             RJBaltazar                                                                                            0,02                  </t>
  </si>
  <si>
    <t xml:space="preserve">002902Janaína Lopes                                                                                       1/10/2011 00:00:00 R$ 5796673,49        Sudeste             MGVirgínia                                                                                            0,08                  </t>
  </si>
  <si>
    <t xml:space="preserve">002907Érico Guerreiro                                                                                     16/5/2010 00:00:00 R$ 1415197,61        Sudeste             ESIbituba                                                                                             0,02                  </t>
  </si>
  <si>
    <t xml:space="preserve">002922Airão Olivares                                                                                      26/7/2011 00:00:00 R$ 9620958,39        Nordeste            PEPaudalho                                                                                            0,03                  </t>
  </si>
  <si>
    <t xml:space="preserve">003020Shiva Feitosa                                                                                       21/6/2010 00:00:00 R$ 1136943,88        Norte               PACâmara do Marajó                                                                                    0,06                  </t>
  </si>
  <si>
    <t xml:space="preserve">003114Michel Casado                                                                                       12/11/2011 00:00:00R$ 9612177,33        Centro-oeste        GOCaturaí                                                                                             0,02                  </t>
  </si>
  <si>
    <t xml:space="preserve">003207Fernando Madeira                                                                                    27/2/2010 00:00:00 R$ 6732440,39        Sudeste             ESMonte Sinai                                                                                         0,03                  </t>
  </si>
  <si>
    <t xml:space="preserve">003613Miguel Júdice                                                                                       19/2/2010 00:00:00 R$ 2096081,25        Sul                 PRGuaraituba                                                                                          0,03                  </t>
  </si>
  <si>
    <t xml:space="preserve">003674Taís Pinho                                                                                          14/11/2011 00:00:00R$ 1383296,75        Sul                 PRBairro do Felisberto                                                                                0,06                  </t>
  </si>
  <si>
    <t xml:space="preserve">003735Giovana Feijó                                                                                       22/11/2010 00:00:00R$ 7581069,12        Nordeste            PISussuapara                                                                                          0,04                  </t>
  </si>
  <si>
    <t xml:space="preserve">003784Juruna Furtado                                                                                      29/4/2011 00:00:00 R$ 8215242,64        Nordeste            PEEscada                                                                                              0,07                  </t>
  </si>
  <si>
    <t xml:space="preserve">003965Ângelo Diegues                                                                                      7/6/2011 00:00:00  R$ 9295804,63        Norte               PAMoiraba                                                                                             0,02                  </t>
  </si>
  <si>
    <t xml:space="preserve">004084Felipe Coutinho                                                                                     20/11/2011 00:00:00R$ 8933853,19        Sudeste             RJSeropédica                                                                                          0,07                  </t>
  </si>
  <si>
    <t xml:space="preserve">004102Nicole Bernardes                                                                                    28/8/2010 00:00:00 R$ 7042435,07        Nordeste            CECanafistula                                                                                         0,07                  </t>
  </si>
  <si>
    <t xml:space="preserve">004120Taís Minho                                                                                          23/3/2010 00:00:00 R$ 7452831,26        Centro-oeste        GOBezerra                                                                                             0,04                  </t>
  </si>
  <si>
    <t xml:space="preserve">004169Jaci Teixeira                                                                                       7/8/2011 00:00:00  R$ 9197778,40        Norte               PAJoana Peres                                                                                         0,09                  </t>
  </si>
  <si>
    <t xml:space="preserve">004394Nicolas Ramires                                                                                     2/6/2010 00:00:00  R$ 3893457,89        Sudeste             MGCórrego Danta                                                                                       0,01                  </t>
  </si>
  <si>
    <t xml:space="preserve">004395Hortênsia Castelo Branco                                                                            12/1/2010 00:00:00 R$ 8906674,87        Sudeste             MGAmparo da Serra                                                                                     0,04                  </t>
  </si>
  <si>
    <t xml:space="preserve">004814Bárbara Sanches                                                                                     28/11/2010 00:00:00R$ 8967947,77        Nordeste            PELaje de São José                                                                                    0,09                  </t>
  </si>
  <si>
    <t xml:space="preserve">004872Jorge Mirandela                                                                                     26/8/2010 00:00:00 R$ 9554217,67        Centro-oeste        GOSerra Dourada                                                                                       0,01                  </t>
  </si>
  <si>
    <t xml:space="preserve">005428Unaí Mata                                                                                           23/9/2010 00:00:00 R$ 1216580,39        Sudeste             MGVirginópolis                                                                                        0,05                  </t>
  </si>
  <si>
    <t xml:space="preserve">005718Jurema Filgueiras                                                                                   14/8/2011 00:00:00 R$ 6622597,26        Centro-oeste        GOAnicuns                                                                                             0,01                  </t>
  </si>
  <si>
    <t xml:space="preserve">005727Gaspar Fogaça                                                                                       22/6/2011 00:00:00 R$ 7779177,21        Sudeste             ESTimbuí                                                                                              0,06                  </t>
  </si>
  <si>
    <t xml:space="preserve">005832Rafael Ferraz                                                                                       2/3/2010 00:00:00  R$ 7393072,69        Norte               PAVigia                                                                                               0,02                  </t>
  </si>
  <si>
    <t xml:space="preserve">005834Rubens Santiago                                                                                     7/7/2011 00:00:00  R$ 3086040,84        Nordeste            SETelha                                                                                               0,02                  </t>
  </si>
  <si>
    <t xml:space="preserve">006394Sol Cunha                                                                                           3/6/2010 00:00:00  R$ 9596438,49        Nordeste            ALQuebrangulo                                                                                         0,03                  </t>
  </si>
  <si>
    <t xml:space="preserve">006409Kim Álvaro                                                                                          15/12/2011 00:00:00R$ 2626762,20        Nordeste            CEPedras                                                                                              0,09                  </t>
  </si>
  <si>
    <t xml:space="preserve">006538Herbert Moreno                                                                                      7/1/2011 00:00:00  R$ 8720955,84        Centro-oeste        GOVianópolis                                                                                          0,01                  </t>
  </si>
  <si>
    <t xml:space="preserve">006609Eva Canto                                                                                           16/7/2011 00:00:00 R$ 1167632,09        Centro-oeste        MSSão José do Sucuriú                                                                                 0,03                  </t>
  </si>
  <si>
    <t xml:space="preserve">006798Dirceu Roriz                                                                                        9/4/2010 00:00:00  R$ 2853012,54        Sudeste             MGRodeiro                                                                                             0,06                  </t>
  </si>
  <si>
    <t xml:space="preserve">006810Hilton Nunes                                                                                        23/2/2010 00:00:00 R$ 5655536,04        Sudeste             MGCampestre                                                                                           0,01                  </t>
  </si>
  <si>
    <t xml:space="preserve">006888Daniela Severo                                                                                      17/3/2010 00:00:00 R$ 2388140,06        Sudeste             MGDiamante de Ubá                                                                                     0,07                  </t>
  </si>
  <si>
    <t xml:space="preserve">007015Cláudio Espírito Santo                                                                              30/3/2011 00:00:00 R$ 1424208,95        Sul                 RSOsvaldo Cruz                                                                                        0,07                  </t>
  </si>
  <si>
    <t xml:space="preserve">007588Marília Vilariça                                                                                    6/11/2011 00:00:00 R$ 4045917,62        Sul                 PRSão Domingos                                                                                        0,02                  </t>
  </si>
  <si>
    <t xml:space="preserve">007611Stephany Veloso                                                                                     21/11/2011 00:00:00R$ 9011022,66        Centro-oeste        GOBacilândia                                                                                          0,08                  </t>
  </si>
  <si>
    <t xml:space="preserve">007984Adauto Bencatel                                                                                     18/5/2010 00:00:00 R$ 6061595,18        Sudeste             MGBicas                                                                                               0,02                  </t>
  </si>
  <si>
    <t xml:space="preserve">008138Dulce Dourado                                                                                       7/6/2011 00:00:00  R$ 3038982,05        Sudeste             MGGuaraciama                                                                                          0,02                  </t>
  </si>
  <si>
    <t xml:space="preserve">008416Lucimar Poças                                                                                       5/2/2011 00:00:00  R$ 9360288,60        Centro-oeste        GODamolândia                                                                                          0,07                  </t>
  </si>
  <si>
    <t xml:space="preserve">008561Clóvis Belchior                                                                                     23/12/2010 00:00:00R$ 3002394,47        Nordeste            PEIpuera                                                                                              0,05                  </t>
  </si>
  <si>
    <t xml:space="preserve">008567Rita Gorjão                                                                                         1/12/2011 00:00:00 R$ 7123718,78        Sudeste             SPLavínia                                                                                             0,05                  </t>
  </si>
  <si>
    <t xml:space="preserve">008886Clóvis Bensaúde                                                                                     7/7/2011 00:00:00  R$ 9614697,77        Centro-oeste        GOPortelândia                                                                                         0,08                  </t>
  </si>
  <si>
    <t xml:space="preserve">008983Clodomiro Sampaio                                                                                   25/5/2011 00:00:00 R$ 5347204,03        Sul                 PRFazenda Salmo 23                                                                                    0,08                  </t>
  </si>
  <si>
    <t xml:space="preserve">009051Inaiê Vidal                                                                                         9/1/2010 00:00:00  R$ 7169172,74        Nordeste            PICocal                                                                                               0,02                  </t>
  </si>
  <si>
    <t xml:space="preserve">009199Stephan Afonso                                                                                      23/7/2010 00:00:00 R$ 2440648,00        Nordeste            CECaruataí                                                                                            0,06                  </t>
  </si>
  <si>
    <t xml:space="preserve">009211Irati Figueira                                                                                      2/3/2010 00:00:00  R$ 4732033,97        Sul                 PRApiaba                                                                                              0,06                  </t>
  </si>
  <si>
    <t xml:space="preserve">009387Perla Bicalho                                                                                       8/5/2011 00:00:00  R$ 6238368,16        Nordeste            CEMaracanaú                                                                                           0,09                  </t>
  </si>
  <si>
    <t xml:space="preserve">009583Eva Damasceno                                                                                       10/6/2010 00:00:00 R$ 2155102,50        Sudeste             ESVila Pavão                                                                                          0,02                  </t>
  </si>
  <si>
    <t xml:space="preserve">009607Carlos Reino                                                                                        18/5/2011 00:00:00 R$ 7489830,13        Nordeste            PEItuguaçu                                                                                            0,06                  </t>
  </si>
  <si>
    <t xml:space="preserve">009653Ângela Gentil                                                                                       19/5/2010 00:00:00 R$ 4854576,86        Sul                 RSCoronel Teixeira                                                                                    0,08                  </t>
  </si>
  <si>
    <t xml:space="preserve">009692Aloha Bencatel                                                                                      16/2/2011 00:00:00 R$ 4667943,00        Sul                 PRSanto Antônio                                                                                       0,06                  </t>
  </si>
  <si>
    <t xml:space="preserve">009703Rita Balsemão                                                                                       12/1/2011 00:00:00 R$ 8862354,94        Nordeste            BAÉrico Cardoso                                                                                       0,01                  </t>
  </si>
  <si>
    <t xml:space="preserve">009734Stephan Pessoa                                                                                      13/11/2010 00:00:00R$ 1121165,91        Sudeste             RJParaíba do Sul                                                                                      0,06                  </t>
  </si>
  <si>
    <t xml:space="preserve">009802Michel Monsanto                                                                                     28/4/2010 00:00:00 R$ 2088259,70        Sul                 PRAlto Santa Fé                                                                                       0,08                  </t>
  </si>
  <si>
    <t xml:space="preserve">009905Esperança Beiriz                                                                                    6/12/2010 00:00:00 R$ 6801798,86        Nordeste            BAJandaíra                                                                                            0,03                  </t>
  </si>
  <si>
    <t xml:space="preserve">009957Marcelo Aires                                                                                       20/7/2010 00:00:00 R$ 1269304,26        Sul                 PRPinhalzinho                                                                                         0,06                  </t>
  </si>
  <si>
    <t xml:space="preserve">010030Acácia Inês                                                                                         30/6/2011 00:00:00 R$ 2112990,43        Centro-oeste        MTBoa União                                                                                           0,04                  </t>
  </si>
  <si>
    <t xml:space="preserve">010300Gaetano Souto Maior                                                                                 20/7/2010 00:00:00 R$ 4078587,90        Nordeste            MASerrano do Maranhão                                                                                 0,06                  </t>
  </si>
  <si>
    <t xml:space="preserve">010368Saíra Souto                                                                                         11/7/2010 00:00:00 R$ 1431975,62        Sul                 PRBourbonia                                                                                           0,07                  </t>
  </si>
  <si>
    <t xml:space="preserve">010678Lucimar Lima                                                                                        14/12/2011 00:00:00R$ 6048661,52        Sudeste             SPReginópolis                                                                                         0,08                  </t>
  </si>
  <si>
    <t xml:space="preserve">010845Roberta Pastana                                                                                     10/12/2011 00:00:00R$ 4882833,15        Nordeste            BACanavieiras                                                                                         0,07                  </t>
  </si>
  <si>
    <t xml:space="preserve">010851Lilith Morais                                                                                       30/3/2010 00:00:00 R$ 1550300,69        Sul                 PRNova Fátima                                                                                         0,06                  </t>
  </si>
  <si>
    <t xml:space="preserve">010976José Vilar                                                                                          22/2/2010 00:00:00 R$ 4417554,88        Nordeste            PECanaã                                                                                               0,01                  </t>
  </si>
  <si>
    <t xml:space="preserve">011359Alcione Bogado                                                                                      11/4/2010 00:00:00 R$ 4225451,19        Sudeste             SPIbirarema                                                                                           0,03                  </t>
  </si>
  <si>
    <t xml:space="preserve">011654Dorothy Ferraz                                                                                      17/3/2011 00:00:00 R$ 7854711,60        Nordeste            CEMundau                                                                                              0,01                  </t>
  </si>
  <si>
    <t xml:space="preserve">011768Jean Carneiro                                                                                       28/9/2011 00:00:00 R$ 6581125,30        Nordeste            CESantana                                                                                             0,07                  </t>
  </si>
  <si>
    <t xml:space="preserve">011883Gustavo Jorge                                                                                       22/12/2011 00:00:00R$ 9969738,00        Sudeste             MGRoça Grande                                                                                         0,04                  </t>
  </si>
  <si>
    <t xml:space="preserve">011966Kiary Bonilha                                                                                       14/10/2011 00:00:00R$ 7623720,53        Nordeste            CEMajor Simplício                                                                                     0,07                  </t>
  </si>
  <si>
    <t xml:space="preserve">012128Pedro Rabelo                                                                                        29/5/2010 00:00:00 R$ 9741622,25        Sudeste             RJItaipava                                                                                            0,04                  </t>
  </si>
  <si>
    <t xml:space="preserve">012132Belmiro Diegues                                                                                     9/10/2011 00:00:00 R$ 9065270,46        Nordeste            BAOnha                                                                                                0,05                  </t>
  </si>
  <si>
    <t xml:space="preserve">012346Guilherme Cerqueira                                                                                 28/2/2011 00:00:00 R$ 2641243,91        Centro-oeste        GOItapuranga                                                                                          0,08                  </t>
  </si>
  <si>
    <t xml:space="preserve">012510Ibiá Domingues                                                                                      11/9/2010 00:00:00 R$ 9101216,89        Sudeste             SPAriranha                                                                                            0,07                  </t>
  </si>
  <si>
    <t xml:space="preserve">013139Wando Barcelos                                                                                      12/11/2011 00:00:00R$ 5583530,98        Sul                 RSRio Tigre                                                                                           0,08                  </t>
  </si>
  <si>
    <t xml:space="preserve">013459Ana Brum                                                                                            24/5/2011 00:00:00 R$ 5282814,42        Nordeste            CESão Felipe                                                                                          0,02                  </t>
  </si>
  <si>
    <t xml:space="preserve">013533Victoria Gaspar                                                                                     8/12/2011 00:00:00 R$ 1855149,56        Nordeste            CETomé                                                                                                0,06                  </t>
  </si>
  <si>
    <t xml:space="preserve">013635Kaloré Barroso                                                                                      11/9/2011 00:00:00 R$ 6263473,03        Sul                 PRPalotina                                                                                            0,07                  </t>
  </si>
  <si>
    <t xml:space="preserve">013820Alice Salgueiro                                                                                     23/7/2011 00:00:00 R$ 2870410,20        Nordeste            CEOlho-D'Água                                                                                         0,06                  </t>
  </si>
  <si>
    <t xml:space="preserve">013857Jennifer Ferro                                                                                      22/7/2011 00:00:00 R$ 3009150,99        Sudeste             RJOlinda                                                                                              0,06                  </t>
  </si>
  <si>
    <t xml:space="preserve">014067Esperança Minho                                                                                     21/4/2010 00:00:00 R$ 1640289,15        Nordeste            PISanto Inácio do Piauí                                                                               0,07                  </t>
  </si>
  <si>
    <t xml:space="preserve">014122Sophia Ulhoa                                                                                        5/3/2010 00:00:00  R$ 8564044,31        Nordeste            RNPedra Preta                                                                                         0,06                  </t>
  </si>
  <si>
    <t xml:space="preserve">014149Anauá Sarmento                                                                                      8/3/2010 00:00:00  R$ 3175225,25        Sudeste             MGCaputira                                                                                            0,02                  </t>
  </si>
  <si>
    <t xml:space="preserve">014165Estrela Santos                                                                                      1/6/2011 00:00:00  R$ 3661697,05        Nordeste            BABaluarte                                                                                            0,07                  </t>
  </si>
  <si>
    <t xml:space="preserve">014189Kaloré Fialho                                                                                       13/3/2011 00:00:00 R$ 3500895,93        Sul                 PRJacutinga                                                                                           0,03                  </t>
  </si>
  <si>
    <t xml:space="preserve">014252Flora Vilar                                                                                         27/9/2010 00:00:00 R$ 2620164,44        Sudeste             MGPiumhi                                                                                              0,01                  </t>
  </si>
  <si>
    <t xml:space="preserve">014694Alice Guerra                                                                                        1/7/2010 00:00:00  R$ 5036225,60        Sul                 RSCapitão                                                                                             0,02                  </t>
  </si>
  <si>
    <t xml:space="preserve">014721Fanny Brandão                                                                                       1/4/2011 00:00:00  R$ 8126758,88        Nordeste            CEMacambira                                                                                           0,09                  </t>
  </si>
  <si>
    <t xml:space="preserve">014725Daniela Paranhos                                                                                    14/3/2011 00:00:00 R$ 6783380,61        Nordeste            BAIpucaba                                                                                             0,06                  </t>
  </si>
  <si>
    <t xml:space="preserve">014833Joaquim Lucena                                                                                      1/10/2011 00:00:00 R$ 7627053,34        Sul                 RSChuvisca                                                                                            0,01                  </t>
  </si>
  <si>
    <t xml:space="preserve">014866Jacira Escobar                                                                                      8/4/2010 00:00:00  R$ 8057632,35        Sul                 RSJansen                                                                                              0,02                  </t>
  </si>
  <si>
    <t xml:space="preserve">015176Marciano Clementino                                                                                 25/2/2011 00:00:00 R$ 6389490,15        Sudeste             SPLençóis Paulista                                                                                    0,01                  </t>
  </si>
  <si>
    <t xml:space="preserve">015267Fúlvia Almada                                                                                       23/4/2011 00:00:00 R$ 3166129,47        Nordeste            PECatolé                                                                                              0,06                  </t>
  </si>
  <si>
    <t xml:space="preserve">015594Bruno Álvaro                                                                                        22/5/2010 00:00:00 R$ 4409423,59        Sul                 PRFelpudo                                                                                             0,06                  </t>
  </si>
  <si>
    <t xml:space="preserve">015670Dulce Lameiras                                                                                      24/2/2010 00:00:00 R$ 2842155,61        Nordeste            PIMorro Cabeça no Tempo                                                                               0,08                  </t>
  </si>
  <si>
    <t xml:space="preserve">015967Cabuçu Quinaz                                                                                       1/12/2010 00:00:00 R$ 8026133,17        Norte               TOFigueirópolis                                                                                       0,08                  </t>
  </si>
  <si>
    <t xml:space="preserve">016111Ariana Modesto                                                                                      17/7/2010 00:00:00 R$ 3225961,26        Sul                 SCVítor Meireles                                                                                      0,06                  </t>
  </si>
  <si>
    <t xml:space="preserve">016360Teodora Amado                                                                                       6/7/2011 00:00:00  R$ 8209340,90        Sudeste             MGAlto Caparaó                                                                                        0,01                  </t>
  </si>
  <si>
    <t xml:space="preserve">016766Rafael Pereira                                                                                      15/4/2011 00:00:00 R$ 7019380,95        Sul                 RSCambará do Sul                                                                                      0,05                  </t>
  </si>
  <si>
    <t xml:space="preserve">016774Ricarda Prates                                                                                      8/11/2010 00:00:00 R$ 4673200,99        Nordeste            PECachoeirinha                                                                                        0,07                  </t>
  </si>
  <si>
    <t xml:space="preserve">016836Júlia Castro                                                                                        26/1/2010 00:00:00 R$ 8522979,94        Sul                 RSSão Marcos                                                                                          0,02                  </t>
  </si>
  <si>
    <t xml:space="preserve">017052Cristal Matos                                                                                       27/8/2011 00:00:00 R$ 3299472,42        Nordeste            BABoaçu                                                                                               0,05                  </t>
  </si>
  <si>
    <t xml:space="preserve">017113Victor Barreto                                                                                      20/4/2010 00:00:00 R$ 5201499,65        Sudeste             SPVenda Branca                                                                                        0,05                  </t>
  </si>
  <si>
    <t xml:space="preserve">017212Diana Guedes                                                                                        19/5/2010 00:00:00 R$ 6833022,04        Sudeste             MGConceição dos Ouros                                                                                 0,04                  </t>
  </si>
  <si>
    <t xml:space="preserve">017701Catarina Pederneiras                                                                                22/12/2011 00:00:00R$ 6720725,71        Sul                 SCItaiópolis                                                                                          0,08                  </t>
  </si>
  <si>
    <t xml:space="preserve">017911Fúlvia Salazar                                                                                      21/1/2010 00:00:00 R$ 7453347,98        Nordeste            PEFrexeiras                                                                                           0,02                  </t>
  </si>
  <si>
    <t xml:space="preserve">017992Diogo Salazar                                                                                       27/10/2011 00:00:00R$ 1413336,65        Sudeste             ESSanto Antônio                                                                                       0,01                  </t>
  </si>
  <si>
    <t xml:space="preserve">018029Alessandra Ventura                                                                                  12/12/2011 00:00:00R$ 7788125,21        Nordeste            PBSão João Bosco                                                                                      0,02                  </t>
  </si>
  <si>
    <t xml:space="preserve">018079Edgar Vila-Chã                                                                                      6/3/2011 00:00:00  R$ 8932861,89        Sul                 PRGuaratuba                                                                                           0,08                  </t>
  </si>
  <si>
    <t xml:space="preserve">018153César Clementino                                                                                    12/11/2010 00:00:00R$ 4497246,97        Nordeste            CEAmaro                                                                                               0,02                  </t>
  </si>
  <si>
    <t xml:space="preserve">018462Fábio Gois                                                                                          27/4/2010 00:00:00 R$ 8708223,12        Sul                 RSWestfália                                                                                           0,08                  </t>
  </si>
  <si>
    <t xml:space="preserve">018808Renata Maciel                                                                                       27/9/2010 00:00:00 R$ 6796052,42        Nordeste            BAItajaí                                                                                              0,09                  </t>
  </si>
  <si>
    <t xml:space="preserve">018855Telma Quintais                                                                                      1/8/2011 00:00:00  R$ 9032530,75        Nordeste            BACeraima                                                                                             0,01                  </t>
  </si>
  <si>
    <t xml:space="preserve">018859Stephan Clementino                                                                                  29/10/2010 00:00:00R$ 2740454,52        Nordeste            CEJustiniano Serpa                                                                                    0,09                  </t>
  </si>
  <si>
    <t xml:space="preserve">018895Rachel Faria                                                                                        28/2/2011 00:00:00 R$ 6754908,33        Sul                 SCGaruva                                                                                              0,05                  </t>
  </si>
  <si>
    <t xml:space="preserve">018923Gilberto Mena                                                                                       14/10/2010 00:00:00R$ 1213574,97        Sudeste             RJSão Sebastião dos Ferreiros                                                                         0,05                  </t>
  </si>
  <si>
    <t xml:space="preserve">019010Paloma Coimbra                                                                                      3/2/2010 00:00:00  R$ 6675489,20        Nordeste            RNCampo Redondo                                                                                       0,02                  </t>
  </si>
  <si>
    <t xml:space="preserve">019364Eny Araújo                                                                                          17/8/2011 00:00:00 R$ 1712573,50        Nordeste            PBAroeiras                                                                                            0,05                  </t>
  </si>
  <si>
    <t xml:space="preserve">019406Caetano Vilanova                                                                                    20/7/2011 00:00:00 R$ 4673102,61        Centro-oeste        MSSelvíria                                                                                            0,08                  </t>
  </si>
  <si>
    <t xml:space="preserve">019434José Quintanilha                                                                                    27/9/2010 00:00:00 R$ 9587940,99        Sudeste             MGCatas Altas da Noruega                                                                              0,07                  </t>
  </si>
  <si>
    <t xml:space="preserve">019444Paloma Camilo                                                                                       20/12/2011 00:00:00R$ 3579788,68        Sul                 PRMaria Helena                                                                                        0,08                  </t>
  </si>
  <si>
    <t xml:space="preserve">019470Patrick Duarte                                                                                      5/6/2010 00:00:00  R$ 6970512,32        Nordeste            BAPiçarrão                                                                                            0,08                  </t>
  </si>
  <si>
    <t xml:space="preserve">019476Roni Duarte                                                                                         21/2/2010 00:00:00 R$ 1700688,23        Sudeste             RJCascatinha                                                                                          0,02                  </t>
  </si>
  <si>
    <t xml:space="preserve">019673Anauá Filipe                                                                                        21/12/2011 00:00:00R$ 9351706,38        Norte               TOCarmolândia                                                                                         0,03                  </t>
  </si>
  <si>
    <t xml:space="preserve">019927Carla Rangel                                                                                        25/12/2010 00:00:00R$ 1559935,26        Sul                 PRVidigal                                                                                             0,03                  </t>
  </si>
  <si>
    <t xml:space="preserve">019996Lucimar Cabral                                                                                      28/10/2011 00:00:00R$ 5675516,27        Sudeste             RJSanto Amaro de Campos                                                                               0,01                  </t>
  </si>
  <si>
    <t xml:space="preserve">020009Alessandra Simas                                                                                    1/3/2011 00:00:00  R$ 2242119,29        Sudeste             RJSumidouro                                                                                           0,05                  </t>
  </si>
  <si>
    <t xml:space="preserve">020092Humberto Bessa                                                                                      16/4/2010 00:00:00 R$ 3049346,37        Sudeste             SPIepê                                                                                                0,08                  </t>
  </si>
  <si>
    <t xml:space="preserve">020236Gabriela Sequeira                                                                                   11/8/2011 00:00:00 R$ 1610650,55        Sudeste             RJIpiabás                                                                                             0,02                  </t>
  </si>
  <si>
    <t xml:space="preserve">020363Max Landim                                                                                          10/12/2010 00:00:00R$ 2263939,53        Centro-oeste        MTAlto Coité                                                                                          0,04                  </t>
  </si>
  <si>
    <t xml:space="preserve">020397Lucimar Paula                                                                                       30/1/2010 00:00:00 R$ 1909698,98        Sudeste             MGRealeza                                                                                             0,06                  </t>
  </si>
  <si>
    <t xml:space="preserve">020623Eunice Holanda                                                                                      26/8/2010 00:00:00 R$ 7082615,90        Nordeste            BAPiragi                                                                                              0,06                  </t>
  </si>
  <si>
    <t xml:space="preserve">020910Barnabé Rijo                                                                                        9/5/2010 00:00:00  R$ 8703434,31        Nordeste            PBAlgodão de Jandaíra                                                                                 0,04                  </t>
  </si>
  <si>
    <t xml:space="preserve">021083Ceci Castilho                                                                                       14/5/2011 00:00:00 R$ 3523910,16        Sudeste             MGItambacuri                                                                                          0,08                  </t>
  </si>
  <si>
    <t xml:space="preserve">021291Susana Toledo                                                                                       27/4/2011 00:00:00 R$ 4934110,44        Sudeste             SPSantos                                                                                              0,03                  </t>
  </si>
  <si>
    <t xml:space="preserve">021336Paz Soeiro                                                                                          9/9/2010 00:00:00  R$ 2242526,02        Norte               PACaracará do Arari                                                                                   0,09                  </t>
  </si>
  <si>
    <t xml:space="preserve">021698Anauá Cipriano                                                                                      1/7/2011 00:00:00  R$ 3317545,52        Sul                 PRSanta Cecília do Pavão                                                                              0,09                  </t>
  </si>
  <si>
    <t xml:space="preserve">022032Eric Queirós                                                                                        13/6/2011 00:00:00 R$ 7595650,93        Nordeste            ALOlho D'Água dos Dandanhas                                                                           0,05                  </t>
  </si>
  <si>
    <t xml:space="preserve">022181Adauto Mantas                                                                                       7/12/2010 00:00:00 R$ 9787483,75        Sul                 PRBom Sucesso                                                                                         0,02                  </t>
  </si>
  <si>
    <t xml:space="preserve">022324Maiara Veloso                                                                                       5/9/2010 00:00:00  R$ 7331210,97        Sudeste             MGConceição do Rio Acima                                                                              0,07                  </t>
  </si>
  <si>
    <t xml:space="preserve">022350Ezra Garcez                                                                                         19/1/2010 00:00:00 R$ 4336534,11        Centro-oeste        MSVelhacaria                                                                                          0,06                  </t>
  </si>
  <si>
    <t xml:space="preserve">022353Clotilde Zagalo                                                                                     26/11/2011 00:00:00R$ 8228010,03        Nordeste            ALBananeiras                                                                                          0,01                  </t>
  </si>
  <si>
    <t xml:space="preserve">022470Barnabé Dinis                                                                                       21/12/2011 00:00:00R$ 1352585,18        Sudeste             MGCachoeira do Brumado                                                                                0,07                  </t>
  </si>
  <si>
    <t xml:space="preserve">022776Dagoberto Leitão                                                                                    18/10/2011 00:00:00R$ 7968215,03        Nordeste            RNPedra Grande                                                                                        0,03                  </t>
  </si>
  <si>
    <t xml:space="preserve">022949Carol Silva                                                                                         6/3/2011 00:00:00  R$ 3151555,99        Sudeste             SPPiracaia                                                                                            0,02                  </t>
  </si>
  <si>
    <t xml:space="preserve">023272Hortênsia Sobreira                                                                                  12/1/2010 00:00:00 R$ 7132675,75        Sudeste             MGJacutinga                                                                                           0,09                  </t>
  </si>
  <si>
    <t xml:space="preserve">023277Bernardo Felgueiras                                                                                 16/4/2010 00:00:00 R$ 5240779,60        Norte               ROPimenta Bueno                                                                                       0,05                  </t>
  </si>
  <si>
    <t xml:space="preserve">023353Abaeté Fialho                                                                                       15/4/2011 00:00:00 R$ 8028682,80        Sudeste             MGJuiraçu                                                                                             0,08                  </t>
  </si>
  <si>
    <t xml:space="preserve">023625Acácia Carvalho                                                                                     10/12/2011 00:00:00R$ 1479623,45        Centro-oeste        MSQuebracho                                                                                           0,03                  </t>
  </si>
  <si>
    <t xml:space="preserve">023687Yasmin Salgado                                                                                      11/2/2011 00:00:00 R$ 8438985,23        Sudeste             MGSanta Maria de Itabira                                                                              0,06                  </t>
  </si>
  <si>
    <t xml:space="preserve">023888Ibiá Baptista                                                                                       22/2/2010 00:00:00 R$ 4123887,82        Sul                 SCClaraíba                                                                                            0,05                  </t>
  </si>
  <si>
    <t xml:space="preserve">024011Cláudio Faia                                                                                        17/7/2011 00:00:00 R$ 5594525,77        Nordeste            RNTibau                                                                                               0,08                  </t>
  </si>
  <si>
    <t xml:space="preserve">024271Jupi Hilário                                                                                        31/7/2011 00:00:00 R$ 1866546,93        Sudeste             ESSanta Júlia                                                                                         0,05                  </t>
  </si>
  <si>
    <t xml:space="preserve">024376Jandira Saraiva                                                                                     8/9/2011 00:00:00  R$ 2439160,96        Nordeste            BACanápolis                                                                                           0,09                  </t>
  </si>
  <si>
    <t xml:space="preserve">024379Branca Queirós                                                                                      10/8/2010 00:00:00 R$ 7073934,41        Norte               PARio Vermelho                                                                                        0,05                  </t>
  </si>
  <si>
    <t xml:space="preserve">024931Itália Junqueira                                                                                    17/10/2011 00:00:00R$ 2217339,15        Norte               TOPedro Afonso                                                                                        0,06                  </t>
  </si>
  <si>
    <t xml:space="preserve">025006Fabiano Sequeira                                                                                    25/4/2011 00:00:00 R$ 9823122,19        Sul                 PRSerrinha                                                                                            0,02                  </t>
  </si>
  <si>
    <t xml:space="preserve">025485Gloria Medina                                                                                       18/5/2010 00:00:00 R$ 2155702,29        Nordeste            MABuriti Bravo                                                                                        0,07                  </t>
  </si>
  <si>
    <t xml:space="preserve">025519Teodoro Rios                                                                                        23/12/2011 00:00:00R$ 3723720,43        Sudeste             SPNantes                                                                                              0,06                  </t>
  </si>
  <si>
    <t xml:space="preserve">025673Washington Pinhal                                                                                   7/2/2010 00:00:00  R$ 7983600,63        Nordeste            CEBonhu                                                                                               0,06                  </t>
  </si>
  <si>
    <t xml:space="preserve">025711Abaçaí Camacho                                                                                      18/9/2011 00:00:00 R$ 4516575,15        Sudeste             ESSão Jacinto                                                                                         0,04                  </t>
  </si>
  <si>
    <t xml:space="preserve">025829Nicole Jordão                                                                                       26/8/2010 00:00:00 R$ 1297574,18        Sul                 RSFarrapos                                                                                            0,08                  </t>
  </si>
  <si>
    <t xml:space="preserve">025847Kleber Brião                                                                                        2/5/2010 00:00:00  R$ 5606416,95        Centro-oeste        MSPaiaguás                                                                                            0,01                  </t>
  </si>
  <si>
    <t xml:space="preserve">026608Jacira Flores                                                                                       21/3/2010 00:00:00 R$ 1317918,54        Sul                 PRMatelândia                                                                                          0,06                  </t>
  </si>
  <si>
    <t xml:space="preserve">026728Carmelo Fartaria                                                                                    4/5/2010 00:00:00  R$ 4755361,82        Sudeste             RJTravessão                                                                                           0,03                  </t>
  </si>
  <si>
    <t xml:space="preserve">027499Diana Palhares                                                                                      13/7/2011 00:00:00 R$ 5054772,89        Centro-oeste        MSBonito                                                                                              0,07                  </t>
  </si>
  <si>
    <t xml:space="preserve">027592Carlos Fogaça                                                                                       29/3/2011 00:00:00 R$ 9047200,76        Sul                 RSSanta Cruz do Sul                                                                                   0,02                  </t>
  </si>
  <si>
    <t xml:space="preserve">027660Iracema Naves                                                                                       4/4/2011 00:00:00  R$ 7536115,31        Nordeste            MALago do Junco                                                                                       0,03                  </t>
  </si>
  <si>
    <t xml:space="preserve">027703Liége Mourato                                                                                       6/5/2010 00:00:00  R$ 1618525,40        Sudeste             ESJaguaré                                                                                             0,05                  </t>
  </si>
  <si>
    <t xml:space="preserve">027871Alexandre Caiado                                                                                    30/8/2010 00:00:00 R$ 1610845,61        Sul                 SCAscurra                                                                                             0,02                  </t>
  </si>
  <si>
    <t xml:space="preserve">028012Beatriz Godoi                                                                                       13/6/2011 00:00:00 R$ 3879566,17        Sul                 PRSanta Rita                                                                                          0,04                  </t>
  </si>
  <si>
    <t xml:space="preserve">028190Irati Félix                                                                                         1/5/2011 00:00:00  R$ 4200415,05        Sudeste             MGVargem Alegre                                                                                       0,05                  </t>
  </si>
  <si>
    <t xml:space="preserve">028374Giedre Fernandes                                                                                    1/5/2010 00:00:00  R$ 8481603,07        Sudeste             RJConceição de Macabu                                                                                 0,06                  </t>
  </si>
  <si>
    <t xml:space="preserve">028546Fábia Silvestre                                                                                     30/9/2011 00:00:00 R$ 2334468,63        Sudeste             SPGália                                                                                               0,04                  </t>
  </si>
  <si>
    <t xml:space="preserve">028600Amudsen Travassos                                                                                   24/10/2011 00:00:00R$ 1917625,85        Sudeste             SPSanta Cruz da Conceição                                                                             0,09                  </t>
  </si>
  <si>
    <t xml:space="preserve">028672Fernanda Sardinha                                                                                   26/7/2010 00:00:00 R$ 8224042,56        Nordeste            BARetirolândia                                                                                        0,07                  </t>
  </si>
  <si>
    <t xml:space="preserve">028865Preta Montenegro                                                                                    20/3/2010 00:00:00 R$ 2348115,15        Norte               PAMiritituba                                                                                          0,01                  </t>
  </si>
  <si>
    <t xml:space="preserve">028883Fátima Alencar                                                                                      20/7/2010 00:00:00 R$ 3526023,46        Sul                 PRSantana do Itararé                                                                                  0,03                  </t>
  </si>
  <si>
    <t xml:space="preserve">029125Ceci Pimentel                                                                                       1/7/2011 00:00:00  R$ 3205883,61        Norte               ACCapixaba                                                                                            0,04                  </t>
  </si>
  <si>
    <t xml:space="preserve">029240Eduardo Marinho                                                                                     24/9/2011 00:00:00 R$ 2154854,28        Sul                 PRBalsa Nova                                                                                          0,03                  </t>
  </si>
  <si>
    <t xml:space="preserve">029558Itália Domingues                                                                                    14/3/2011 00:00:00 R$ 8631737,16        Sudeste             MGDiogo de Vasconcelos                                                                                0,01                  </t>
  </si>
  <si>
    <t xml:space="preserve">029590Jennifer Fidalgo                                                                                    8/8/2010 00:00:00  R$ 7602896,16        Nordeste            BAMairi                                                                                               0,06                  </t>
  </si>
  <si>
    <t xml:space="preserve">029689Camila Mota                                                                                         16/6/2010 00:00:00 R$ 9285463,66        Sudeste             RJBarão de Juparana                                                                                   0,04                  </t>
  </si>
  <si>
    <t xml:space="preserve">029909Felipe Imperial                                                                                     3/7/2010 00:00:00  R$ 5215350,94        Nordeste            SENossa Senhora da Glória                                                                             0,05                  </t>
  </si>
  <si>
    <t xml:space="preserve">030476Epitácio Oliveira                                                                                   18/3/2011 00:00:00 R$ 8824817,22        Sudeste             ESJucu                                                                                                0,08                  </t>
  </si>
  <si>
    <t xml:space="preserve">030527Roberta Sarmento                                                                                    3/6/2010 00:00:00  R$ 3684739,91        Nordeste            BARiacho de Santana                                                                                   0,07                  </t>
  </si>
  <si>
    <t xml:space="preserve">030670Hugo Setúbal                                                                                        30/6/2010 00:00:00 R$ 2218983,97        Sudeste             RJQuartéis                                                                                            0,05                  </t>
  </si>
  <si>
    <t xml:space="preserve">030750Dagmar Figueira                                                                                     7/8/2010 00:00:00  R$ 8356712,92        Norte               PAPorto Salvo                                                                                         0,08                  </t>
  </si>
  <si>
    <t xml:space="preserve">030890Carol Velasques                                                                                     23/7/2011 00:00:00 R$ 5215979,83        Sudeste             MGAlfenas                                                                                             0,05                  </t>
  </si>
  <si>
    <t xml:space="preserve">030897Alice Vides                                                                                         28/12/2010 00:00:00R$ 9146400,06        Sul                 RSFrederico Westphalen                                                                                0,06                  </t>
  </si>
  <si>
    <t xml:space="preserve">030941Rita Hipólito                                                                                       14/12/2010 00:00:00R$ 1974015,36        Nordeste            PEAfogados da Ingazeira                                                                               0,07                  </t>
  </si>
  <si>
    <t xml:space="preserve">030996Maiara Pessoa                                                                                       3/5/2011 00:00:00  R$ 8198776,43        Sul                 PRAntônio Olinto                                                                                      0,04                  </t>
  </si>
  <si>
    <t xml:space="preserve">031322Isabela Nolasco                                                                                     24/4/2010 00:00:00 R$ 5171228,37        Sul                 RSNovo Xingu                                                                                          0,06                  </t>
  </si>
  <si>
    <t xml:space="preserve">032423Júlia Carrasco                                                                                      1/9/2010 00:00:00  R$ 7633820,47        Norte               PASão Francisco da Jararaca                                                                           0,04                  </t>
  </si>
  <si>
    <t xml:space="preserve">032607Humberto Feijó                                                                                      16/11/2011 00:00:00R$ 8979760,16        Sudeste             RJSanta Cruz                                                                                          0,05                  </t>
  </si>
  <si>
    <t xml:space="preserve">032627Iracema Alvim                                                                                       15/2/2011 00:00:00 R$ 2050405,99        Sudeste             SPPiacatu                                                                                             0,01                  </t>
  </si>
  <si>
    <t xml:space="preserve">032783Caetano Bezerra                                                                                     26/3/2011 00:00:00 R$ 1604527,78        Sul                 PRSão Luiz                                                                                            0,08                  </t>
  </si>
  <si>
    <t xml:space="preserve">033626Estrela Faro                                                                                        27/7/2010 00:00:00 R$ 9712988,79        Norte               TOMirandópolis                                                                                        0,03                  </t>
  </si>
  <si>
    <t xml:space="preserve">033787Hélio Gouveia                                                                                       30/9/2011 00:00:00 R$ 9466984,93        Nordeste            CESucatinga                                                                                           0,06                  </t>
  </si>
  <si>
    <t xml:space="preserve">033792Abelardo Correia                                                                                    27/8/2011 00:00:00 R$ 6618722,69        Centro-oeste        GOAdelândia                                                                                           0,05                  </t>
  </si>
  <si>
    <t xml:space="preserve">033840Isabel Jordão                                                                                       10/1/2011 00:00:00 R$ 9647426,76        Sul                 RSItão                                                                                                0,01                  </t>
  </si>
  <si>
    <t xml:space="preserve">033887Fátima Garcia                                                                                       8/8/2010 00:00:00  R$ 4951111,56        Nordeste            CEAmaniutuba                                                                                          0,05                  </t>
  </si>
  <si>
    <t xml:space="preserve">034595Barnabé Almeida                                                                                     5/4/2010 00:00:00  R$ 2472805,37        Nordeste            MASão Luís Gonzaga do Maranhão                                                                        0,08                  </t>
  </si>
  <si>
    <t xml:space="preserve">034700Janis Tomé                                                                                          11/6/2010 00:00:00 R$ 7645230,55        Nordeste            PETimorante                                                                                           0,07                  </t>
  </si>
  <si>
    <t xml:space="preserve">034922Tinga Ruela                                                                                         26/11/2010 00:00:00R$ 8468288,37        Sul                 SCMarcílio Dias                                                                                       0,02                  </t>
  </si>
  <si>
    <t xml:space="preserve">034984Acauã Velasques                                                                                     5/3/2010 00:00:00  R$ 8608697,81        Sul                 PRQuedas do Iguaçu                                                                                    0,03                  </t>
  </si>
  <si>
    <t xml:space="preserve">035044Elisabeth Junqueira                                                                                 25/5/2010 00:00:00 R$ 6334712,27        Sul                 PRCafezal do Sul                                                                                      0,04                  </t>
  </si>
  <si>
    <t xml:space="preserve">035220Aécio Nóbrega                                                                                       21/7/2010 00:00:00 R$ 6644531,00        Sul                 PRSão Silvestre                                                                                       0,08                  </t>
  </si>
  <si>
    <t xml:space="preserve">035320Abelardo Ataíde                                                                                     22/4/2011 00:00:00 R$ 6972254,55        Nordeste            PESantana de São Joaquim                                                                              0,02                  </t>
  </si>
  <si>
    <t xml:space="preserve">035592Alessandra Lameirinhas                                                                              14/4/2010 00:00:00 R$ 8251804,85        Sudeste             MGEsmeraldas de Ferros                                                                                0,04                  </t>
  </si>
  <si>
    <t xml:space="preserve">035811Nabuco Figueira                                                                                     22/7/2010 00:00:00 R$ 2388391,26        Sudeste             ESLaranja da Terra                                                                                    0,04                  </t>
  </si>
  <si>
    <t xml:space="preserve">035813Carlos Garrau                                                                                       1/10/2011 00:00:00 R$ 7004159,58        Nordeste            PEArcoverde                                                                                           0,07                  </t>
  </si>
  <si>
    <t xml:space="preserve">036053Caio Ferraço                                                                                        10/11/2011 00:00:00R$ 1520221,65        Norte               PAApinagés                                                                                            0,02                  </t>
  </si>
  <si>
    <t xml:space="preserve">036184Mariana Sá                                                                                          3/6/2011 00:00:00  R$ 4661749,59        Nordeste            PECatende                                                                                             0,05                  </t>
  </si>
  <si>
    <t xml:space="preserve">036219Ísis Tomé                                                                                           25/2/2010 00:00:00 R$ 8100584,92        Sudeste             ESVargem Alta                                                                                         0,02                  </t>
  </si>
  <si>
    <t xml:space="preserve">036293Max Torrado                                                                                         25/6/2010 00:00:00 R$ 7329235,49        Centro-oeste        GOUirapuru                                                                                            0,03                  </t>
  </si>
  <si>
    <t xml:space="preserve">036327Aloha Fraga                                                                                         11/11/2010 00:00:00R$ 2187666,31        Sul                 PRSão Sebastião                                                                                       0,07                  </t>
  </si>
  <si>
    <t xml:space="preserve">036335Luciano Gil                                                                                         29/5/2011 00:00:00 R$ 3618586,35        Norte               APSucuriju                                                                                            0,06                  </t>
  </si>
  <si>
    <t xml:space="preserve">036514Bruna Cortês                                                                                        3/3/2010 00:00:00  R$ 6528893,63        Sudeste             ESAghá                                                                                                0,02                  </t>
  </si>
  <si>
    <t xml:space="preserve">036644Irani Rabelo                                                                                        12/1/2011 00:00:00 R$ 8155887,62        Sul                 RSCarlos Gomes                                                                                        0,01                  </t>
  </si>
  <si>
    <t xml:space="preserve">036735Getúlio Furtado                                                                                     19/1/2011 00:00:00 R$ 7404684,75        Centro-oeste        MSPirapora                                                                                            0,02                  </t>
  </si>
  <si>
    <t xml:space="preserve">037067Max Girão                                                                                           12/5/2010 00:00:00 R$ 6551435,17        Sudeste             SPIpiguá                                                                                              0,07                  </t>
  </si>
  <si>
    <t xml:space="preserve">037076Benjamin Natal                                                                                      8/1/2011 00:00:00  R$ 8359968,42        Sul                 PRJacutinga                                                                                           0,01                  </t>
  </si>
  <si>
    <t xml:space="preserve">037372Dandara Vilar                                                                                       18/3/2011 00:00:00 R$ 5436964,78        Sudeste             SPParaibuna                                                                                           0,02                  </t>
  </si>
  <si>
    <t xml:space="preserve">037388Hugo Beltrão                                                                                        18/1/2010 00:00:00 R$ 2475108,43        Nordeste            CESanta Quitéria                                                                                      0,03                  </t>
  </si>
  <si>
    <t xml:space="preserve">037425Rafael Meireles                                                                                     6/12/2011 00:00:00 R$ 2592515,32        Sul                 PRItaiacoca                                                                                           0,05                  </t>
  </si>
  <si>
    <t xml:space="preserve">037560Darci Batata                                                                                        11/11/2011 00:00:00R$ 9259409,13        Nordeste            CEPeixe                                                                                               0,02                  </t>
  </si>
  <si>
    <t xml:space="preserve">037657Elisandra Valadão                                                                                   26/12/2011 00:00:00R$ 8423946,52        Sul                 PRNova Concórdia                                                                                      0,03                  </t>
  </si>
  <si>
    <t xml:space="preserve">038086Hilton Laranjeira                                                                                   30/11/2010 00:00:00R$ 6411987,68        Nordeste            ALMarechal Deodoro                                                                                    0,07                  </t>
  </si>
  <si>
    <t xml:space="preserve">038145Frederico Gorjão                                                                                    1/11/2011 00:00:00 R$ 3393904,51        Norte               TOMonte do Carmo                                                                                      0,06                  </t>
  </si>
  <si>
    <t xml:space="preserve">038232Dagmar Almeida                                                                                      9/9/2010 00:00:00  R$ 2847563,35        Sudeste             MGCórrego do Bom Jesus                                                                                0,06                  </t>
  </si>
  <si>
    <t xml:space="preserve">038245Rita Mariz                                                                                          3/5/2010 00:00:00  R$ 3980529,28        Nordeste            PIPiripiri                                                                                            0,05                  </t>
  </si>
  <si>
    <t xml:space="preserve">038275Adauto Mota                                                                                         1/7/2010 00:00:00  R$ 9220758,50        Sul                 SCSanta Cecília                                                                                       0,01                  </t>
  </si>
  <si>
    <t xml:space="preserve">038560Ubiratã Brião                                                                                       19/2/2011 00:00:00 R$ 4958015,10        Nordeste            ALPau Ferro                                                                                           0,03                  </t>
  </si>
  <si>
    <t xml:space="preserve">038770Ivy Fialho                                                                                          2/2/2010 00:00:00  R$ 1758337,20        Sudeste             SPIrapuã                                                                                              0,05                  </t>
  </si>
  <si>
    <t xml:space="preserve">038894Jorge Carlos                                                                                        26/6/2011 00:00:00 R$ 3088180,78        Centro-oeste        GOCavalcante                                                                                          0,09                  </t>
  </si>
  <si>
    <t xml:space="preserve">038918Pérola Bandeira                                                                                     25/12/2011 00:00:00R$ 6717088,82        Nordeste            PBVárzea                                                                                              0,07                  </t>
  </si>
  <si>
    <t xml:space="preserve">038959Bruna Lisboa                                                                                        9/1/2011 00:00:00  R$ 2398748,37        Centro-oeste        MSBoqueirão                                                                                           0,04                  </t>
  </si>
  <si>
    <t xml:space="preserve">038978Piatã Neto                                                                                          21/7/2011 00:00:00 R$ 1765890,82        Centro-oeste        MTRiolândia                                                                                           0,05                  </t>
  </si>
  <si>
    <t xml:space="preserve">039057Bernardo Soares                                                                                     25/4/2010 00:00:00 R$ 7151811,70        Nordeste            BARiachão das Neves                                                                                   0,09                  </t>
  </si>
  <si>
    <t xml:space="preserve">039424Darci Fortunato                                                                                     10/7/2011 00:00:00 R$ 6735374,23        Sul                 RSErechim                                                                                             0,07                  </t>
  </si>
  <si>
    <t xml:space="preserve">039593Gilberto Paião                                                                                      19/5/2010 00:00:00 R$ 6311115,97        Sudeste             SPPlanalto do Sul                                                                                     0,06                  </t>
  </si>
  <si>
    <t xml:space="preserve">039657Gabriel Palma                                                                                       24/6/2011 00:00:00 R$ 4962691,79        Sudeste             SPCasa Branca                                                                                         0,01                  </t>
  </si>
  <si>
    <t xml:space="preserve">039686Dirce Araújo                                                                                        8/11/2011 00:00:00 R$ 2293336,60        Nordeste            CEBarro Alto                                                                                          0,01                  </t>
  </si>
  <si>
    <t xml:space="preserve">039886Gualberto Lousado                                                                                   26/2/2011 00:00:00 R$ 8728364,75        Centro-oeste        GOCorumbaíba                                                                                          0,03                  </t>
  </si>
  <si>
    <t xml:space="preserve">039930Eric Clementino                                                                                     3/11/2010 00:00:00 R$ 6887677,42        Sudeste             MGConceição da Brejaúba                                                                               0,02                  </t>
  </si>
  <si>
    <t xml:space="preserve">039980Rachel Varejão                                                                                      3/5/2010 00:00:00  R$ 3153902,80        Nordeste            BALuís Eduardo Magalhães                                                                              0,08                  </t>
  </si>
  <si>
    <t xml:space="preserve">040624Caio Bezerril                                                                                       19/1/2010 00:00:00 R$ 9828224,93        Nordeste            PIGeminiano                                                                                           0,01                  </t>
  </si>
  <si>
    <t xml:space="preserve">040662Isabel Canedo                                                                                       7/10/2010 00:00:00 R$ 4742529,07        Sul                 RSIgrejinha                                                                                           0,03                  </t>
  </si>
  <si>
    <t xml:space="preserve">040776Sophia Maranhão                                                                                     25/6/2010 00:00:00 R$ 1877421,43        Sudeste             MGAlbertos                                                                                            0,08                  </t>
  </si>
  <si>
    <t xml:space="preserve">040894Darci Natal                                                                                         24/3/2010 00:00:00 R$ 8091465,31        Sudeste             SPOlímpia                                                                                             0,02                  </t>
  </si>
  <si>
    <t xml:space="preserve">040897Abílio Gouveia                                                                                      5/7/2010 00:00:00  R$ 1284594,85        Nordeste            PIPiripiri                                                                                            0,09                  </t>
  </si>
  <si>
    <t xml:space="preserve">040948Adelaide Póvoas                                                                                     8/4/2011 00:00:00  R$ 8495211,61        Nordeste            MATuntum                                                                                              0,08                  </t>
  </si>
  <si>
    <t xml:space="preserve">041024Luz Conde                                                                                           9/9/2011 00:00:00  R$ 9907426,56        Sudeste             MGSão Domingos da Bocaina                                                                             0,05                  </t>
  </si>
  <si>
    <t xml:space="preserve">041163Iraí Pessoa                                                                                         18/10/2011 00:00:00R$ 2689190,13        Sudeste             MGVereda do Paraíso                                                                                   0,01                  </t>
  </si>
  <si>
    <t xml:space="preserve">041363Fanny Matoso                                                                                        13/12/2011 00:00:00R$ 4171169,19        Nordeste            PESerrita                                                                                             0,08                  </t>
  </si>
  <si>
    <t xml:space="preserve">041518Stella Jardim                                                                                       21/1/2011 00:00:00 R$ 1210407,68        Nordeste            CEMonte Sion                                                                                          0,04                  </t>
  </si>
  <si>
    <t xml:space="preserve">041596Abaeté Ferraz                                                                                       28/12/2011 00:00:00R$ 6997158,10        Sudeste             MGCampo Redondo                                                                                       0,09                  </t>
  </si>
  <si>
    <t xml:space="preserve">042037Irati Canário                                                                                       20/1/2010 00:00:00 R$ 6359393,63        Nordeste            MASão Pedro dos Crentes                                                                               0,02                  </t>
  </si>
  <si>
    <t xml:space="preserve">042195Ricarda Varejão                                                                                     7/3/2011 00:00:00  R$ 2837765,42        Sudeste             SPMariápolis                                                                                          0,02                  </t>
  </si>
  <si>
    <t xml:space="preserve">042499Glauco Bacelar                                                                                      19/2/2010 00:00:00 R$ 5931686,65        Nordeste            CEJaburuna                                                                                            0,04                  </t>
  </si>
  <si>
    <t xml:space="preserve">042586Fernando Rodrigues                                                                                  11/3/2010 00:00:00 R$ 4475986,11        Sudeste             SPPlanalto                                                                                            0,03                  </t>
  </si>
  <si>
    <t xml:space="preserve">042626Branca Mourão                                                                                       20/6/2011 00:00:00 R$ 3217990,55        Sul                 PRBoa Vista                                                                                           0,05                  </t>
  </si>
  <si>
    <t xml:space="preserve">042647Creusa Outeiro                                                                                      28/2/2011 00:00:00 R$ 3034137,57        Sul                 RSFeliz                                                                                               0,08                  </t>
  </si>
  <si>
    <t xml:space="preserve">042761Barnabé Teves                                                                                       5/8/2011 00:00:00  R$ 6813317,72        Norte               AMCucuí                                                                                               0,06                  </t>
  </si>
  <si>
    <t xml:space="preserve">042803Giovana Reino                                                                                       14/7/2010 00:00:00 R$ 2530869,64        Centro-oeste        GOSão Miguel do Araguaia                                                                              0,07                  </t>
  </si>
  <si>
    <t xml:space="preserve">042914Coaraci Aragão                                                                                      22/12/2011 00:00:00R$ 4201998,11        Sudeste             SPRiolândia                                                                                           0,07                  </t>
  </si>
  <si>
    <t xml:space="preserve">043101Belmiro Castilhos                                                                                   6/12/2010 00:00:00 R$ 2724378,84        Norte               AMJapurá                                                                                              0,07                  </t>
  </si>
  <si>
    <t xml:space="preserve">043294Jussara Bacelar                                                                                     30/3/2011 00:00:00 R$ 6109326,02        Sul                 RSEspumoso                                                                                            0,07                  </t>
  </si>
  <si>
    <t xml:space="preserve">043552Eny Almada                                                                                          4/12/2011 00:00:00 R$ 2221371,73        Sudeste             ESQuilômetro 14 do Mutum                                                                              0,03                  </t>
  </si>
  <si>
    <t xml:space="preserve">043859Anauã Rosmaninho                                                                                    28/5/2011 00:00:00 R$ 2144492,33        Sudeste             MGItamonte                                                                                            0,07                  </t>
  </si>
  <si>
    <t xml:space="preserve">043920Victoria Inácio                                                                                     6/3/2011 00:00:00  R$ 9707571,83        Centro-oeste        GONovo Gama                                                                                           0,06                  </t>
  </si>
  <si>
    <t xml:space="preserve">044191Anauã Cortês                                                                                        1/6/2010 00:00:00  R$ 8231513,94        Sul                 SCVidal Ramos                                                                                         0,07                  </t>
  </si>
  <si>
    <t xml:space="preserve">044197Jaci Barros                                                                                         19/5/2010 00:00:00 R$ 8525107,87        Sul                 PRLaranja Azeda                                                                                       0,05                  </t>
  </si>
  <si>
    <t xml:space="preserve">044365Joaquim Vale                                                                                        5/1/2011 00:00:00  R$ 5909114,48        Nordeste            MASanta Luzia do Paruá                                                                                0,03                  </t>
  </si>
  <si>
    <t xml:space="preserve">044720Ubirajara Silveira                                                                                  31/5/2010 00:00:00 R$ 3203917,25        Sudeste             SPSanta Mercedes                                                                                      0,09                  </t>
  </si>
  <si>
    <t xml:space="preserve">044798Bruna Quintão                                                                                       29/7/2010 00:00:00 R$ 6144366,14        Sul                 RSSão Jerônimo                                                                                        0,02                  </t>
  </si>
  <si>
    <t xml:space="preserve">044800Luana Imperial                                                                                      9/2/2010 00:00:00  R$ 4871889,37        Sudeste             MGAmanda                                                                                              0,03                  </t>
  </si>
  <si>
    <t xml:space="preserve">044882Flávia Amaro                                                                                        12/3/2011 00:00:00 R$ 6991677,42        Norte               PABenevides                                                                                           0,03                  </t>
  </si>
  <si>
    <t xml:space="preserve">045270Miguel Vidal                                                                                        3/5/2011 00:00:00  R$ 6048523,16        Nordeste            BAUbatã                                                                                               0,09                  </t>
  </si>
  <si>
    <t xml:space="preserve">045555Jean Guimarães                                                                                      10/10/2011 00:00:00R$ 4258366,52        Sul                 PRPasso Fundo                                                                                         0,02                  </t>
  </si>
  <si>
    <t xml:space="preserve">045601Márcia Caetano                                                                                      25/6/2011 00:00:00 R$ 4655630,81        Centro-oeste        GOEdéia                                                                                               0,06                  </t>
  </si>
  <si>
    <t xml:space="preserve">046205Giovana Gonçalves                                                                                   28/12/2011 00:00:00R$ 7432043,88        Nordeste            PERibeirão                                                                                            0,09                  </t>
  </si>
  <si>
    <t xml:space="preserve">046524João Vasques                                                                                        6/10/2010 00:00:00 R$ 8231575,05        Sul                 PRAmorinha                                                                                            0,04                  </t>
  </si>
  <si>
    <t xml:space="preserve">046615Marciano Inácio                                                                                     9/5/2010 00:00:00  R$ 9660924,69        Sudeste             MGPedra do Sino                                                                                       0,08                  </t>
  </si>
  <si>
    <t xml:space="preserve">046670Erix Cidreira                                                                                       23/2/2011 00:00:00 R$ 6125393,21        Sudeste             MGMutum                                                                                               0,02                  </t>
  </si>
  <si>
    <t xml:space="preserve">046682Guaíra Borja                                                                                        10/4/2010 00:00:00 R$ 9856483,17        Nordeste            BAÉrico Cardoso                                                                                       0,09                  </t>
  </si>
  <si>
    <t xml:space="preserve">046722Rosa Carneiro                                                                                       24/7/2010 00:00:00 R$ 4928331,01        Sudeste             SPRechan                                                                                              0,09                  </t>
  </si>
  <si>
    <t xml:space="preserve">047284Itália Marreiro                                                                                     26/2/2011 00:00:00 R$ 3804911,07        Sudeste             SPSão João do Marinheiro                                                                              0,04                  </t>
  </si>
  <si>
    <t xml:space="preserve">047368Lourenço Penteado                                                                                   1/3/2010 00:00:00  R$ 9079823,36        Sul                 PRDespique                                                                                            0,04                  </t>
  </si>
  <si>
    <t xml:space="preserve">047387Catarina Clementino                                                                                 15/7/2011 00:00:00 R$ 1791640,74        Nordeste            CEPonta da Serra                                                                                      0,03                  </t>
  </si>
  <si>
    <t xml:space="preserve">047389Margarida Alcaide                                                                                   20/10/2010 00:00:00R$ 5174726,90        Nordeste            RNUmarizal                                                                                            0,07                  </t>
  </si>
  <si>
    <t xml:space="preserve">047391Esperança Ginjeira                                                                                  3/7/2010 00:00:00  R$ 8265933,17        Sudeste             ESViana                                                                                               0,02                  </t>
  </si>
  <si>
    <t xml:space="preserve">047471César Mariz                                                                                         16/12/2011 00:00:00R$ 7473320,53        Sudeste             MGNanuque                                                                                             0,08                  </t>
  </si>
  <si>
    <t xml:space="preserve">047636Darci Pedroso                                                                                       6/9/2011 00:00:00  R$ 4652740,43        Sul                 PRMariental                                                                                           0,04                  </t>
  </si>
  <si>
    <t xml:space="preserve">047768Fabiano Salazar                                                                                     7/11/2011 00:00:00 R$ 4655299,83        Norte               PAIataí                                                                                               0,02                  </t>
  </si>
  <si>
    <t xml:space="preserve">048151Bruno Bivar                                                                                         29/5/2011 00:00:00 R$ 3613213,73        Sudeste             SPAlto Porã                                                                                           0,05                  </t>
  </si>
  <si>
    <t xml:space="preserve">048180Dandara Batata                                                                                      21/6/2011 00:00:00 R$ 2233198,58        Sudeste             SPPalmeira D'Oeste                                                                                    0,08                  </t>
  </si>
  <si>
    <t xml:space="preserve">048974Flávio Roriz                                                                                        6/5/2010 00:00:00  R$ 3965854,10        Sudeste             SPPotirendaba                                                                                         0,06                  </t>
  </si>
  <si>
    <t xml:space="preserve">049405Sabrina Picanço                                                                                     7/6/2011 00:00:00  R$ 8903527,85        Sul                 RSPinhal                                                                                              0,06                  </t>
  </si>
  <si>
    <t xml:space="preserve">049592Leandra Bessa                                                                                       11/9/2011 00:00:00 R$ 7233539,48        Sudeste             MGSão Sebastião da Barra                                                                              0,03                  </t>
  </si>
  <si>
    <t xml:space="preserve">049631Washington Baldaia                                                                                  24/12/2011 00:00:00R$ 9273314,90        Sul                 RSEstação                                                                                             0,06                  </t>
  </si>
  <si>
    <t xml:space="preserve">049643Teodoro Vides                                                                                       16/6/2011 00:00:00 R$ 4221635,45        Sul                 RSRonda Alta                                                                                          0,05                  </t>
  </si>
  <si>
    <t xml:space="preserve">049686Ceci Picanço                                                                                        3/11/2010 00:00:00 R$ 4911352,73        Nordeste            SESalgado                                                                                             0,02                  </t>
  </si>
  <si>
    <t xml:space="preserve">049809Guaicurú Caniça                                                                                     2/11/2010 00:00:00 R$ 7435968,04        Sul                 PRJaguariaíva                                                                                         0,03                  </t>
  </si>
  <si>
    <t xml:space="preserve">050068Inaiê Parafita                                                                                      8/11/2011 00:00:00 R$ 5219708,18        Sul                 SCSanta Cruz do Timbó                                                                                 0,09                  </t>
  </si>
  <si>
    <t xml:space="preserve">050188Jean Saloio                                                                                         9/3/2010 00:00:00  R$ 6223073,37        Sudeste             MGCaratinga                                                                                           0,03                  </t>
  </si>
  <si>
    <t xml:space="preserve">050341Rubi Taveira                                                                                        28/3/2011 00:00:00 R$ 5301414,21        Centro-oeste        MTNova Brasília                                                                                       0,08                  </t>
  </si>
  <si>
    <t xml:space="preserve">050516Iraí Madeira                                                                                        2/9/2011 00:00:00  R$ 6909436,25        Sudeste             SPCatucaba                                                                                            0,01                  </t>
  </si>
  <si>
    <t xml:space="preserve">050597Gaspar Barcelos                                                                                     25/6/2010 00:00:00 R$ 6445995,84        Sudeste             MGConselheiro Pena                                                                                    0,08                  </t>
  </si>
  <si>
    <t xml:space="preserve">050661Nabuco Lousã                                                                                        12/8/2010 00:00:00 R$ 7644892,02        Centro-oeste        MSRibas do Rio Pardo                                                                                  0,04                  </t>
  </si>
  <si>
    <t xml:space="preserve">050685Margarida Cortês                                                                                    23/12/2011 00:00:00R$ 1406948,37        Nordeste            CEBarrento                                                                                            0,02                  </t>
  </si>
  <si>
    <t xml:space="preserve">050717Girassol Gois                                                                                       9/2/2010 00:00:00  R$ 2120439,02        Nordeste            PERiacho Fechado                                                                                      0,07                  </t>
  </si>
  <si>
    <t xml:space="preserve">051167Adauto Camelo                                                                                       23/7/2010 00:00:00 R$ 4078110,95        Nordeste            RNFernando Pedroza                                                                                    0,07                  </t>
  </si>
  <si>
    <t xml:space="preserve">051193Patrícia Rocha                                                                                      5/2/2011 00:00:00  R$ 5014633,48        Nordeste            PBPuxinanã                                                                                            0,04                  </t>
  </si>
  <si>
    <t xml:space="preserve">051364Benjamin Tristão                                                                                    7/1/2011 00:00:00  R$ 7697095,57        Norte               PABom Jesus do Tocantins                                                                              0,07                  </t>
  </si>
  <si>
    <t xml:space="preserve">051573Irati Naves                                                                                         21/12/2010 00:00:00R$ 4819992,23        Nordeste            BAItati                                                                                               0,08                  </t>
  </si>
  <si>
    <t xml:space="preserve">051599Marcela Boga                                                                                        23/10/2010 00:00:00R$ 8104789,64        Nordeste            PEVila Nova                                                                                           0,06                  </t>
  </si>
  <si>
    <t xml:space="preserve">051744Rudá Quinterno                                                                                      8/7/2011 00:00:00  R$ 3138552,56        Sul                 RSCampo Novo                                                                                          0,03                  </t>
  </si>
  <si>
    <t xml:space="preserve">051886César Castelhano                                                                                    21/5/2011 00:00:00 R$ 4993018,95        Nordeste            CESucesso                                                                                             0,02                  </t>
  </si>
  <si>
    <t xml:space="preserve">051901Epifânia Barcelos                                                                                   24/12/2010 00:00:00R$ 6316660,75        Sul                 PRPaiol Queimado                                                                                      0,03                  </t>
  </si>
  <si>
    <t xml:space="preserve">052435Lucas Ramires                                                                                       18/11/2010 00:00:00R$ 4797646,03        Sudeste             SPVitoriana                                                                                           0,09                  </t>
  </si>
  <si>
    <t xml:space="preserve">052677Airão Caldas                                                                                        8/9/2011 00:00:00  R$ 9915358,90        Sudeste             MGGuarará                                                                                             0,04                  </t>
  </si>
  <si>
    <t xml:space="preserve">052784Fabrício Laranjeira                                                                                 26/6/2011 00:00:00 R$ 4150152,65        Nordeste            PBSão Sebastião de Lagoa de Roça                                                                      0,05                  </t>
  </si>
  <si>
    <t xml:space="preserve">052786Sílvia Graça                                                                                        22/2/2010 00:00:00 R$ 3502543,29        Norte               AMIauaretê                                                                                            0,06                  </t>
  </si>
  <si>
    <t xml:space="preserve">052877César Mafra                                                                                         11/8/2011 00:00:00 R$ 7730802,65        Sudeste             MGSilvianópolis                                                                                       0,03                  </t>
  </si>
  <si>
    <t xml:space="preserve">053367Adelaide Pinheiro                                                                                   14/7/2010 00:00:00 R$ 1914813,76        Sudeste             MGRiacho da Cruz                                                                                      0,02                  </t>
  </si>
  <si>
    <t xml:space="preserve">053378Maria Bentes                                                                                        14/7/2011 00:00:00 R$ 7789248,92        Nordeste            CECaucaia                                                                                             0,04                  </t>
  </si>
  <si>
    <t xml:space="preserve">053418Cícero Salvado                                                                                      25/3/2010 00:00:00 R$ 5273807,65        Sudeste             SPTabapuã                                                                                             0,04                  </t>
  </si>
  <si>
    <t xml:space="preserve">053551Daniel Magalhães                                                                                    8/9/2010 00:00:00  R$ 8680417,63        Centro-oeste        GOJaraguá                                                                                             0,02                  </t>
  </si>
  <si>
    <t xml:space="preserve">053930Wagner Pimentel                                                                                     22/10/2011 00:00:00R$ 5068016,12        Sudeste             ESSapucaia                                                                                            0,08                  </t>
  </si>
  <si>
    <t xml:space="preserve">053937Patrick Saltão                                                                                      3/8/2010 00:00:00  R$ 8209214,18        Nordeste            BAJucuruçu                                                                                            0,08                  </t>
  </si>
  <si>
    <t xml:space="preserve">054311Clara Couto                                                                                         16/10/2010 00:00:00R$ 4734344,63        Sudeste             SPMogi Guaçu                                                                                          0,01                  </t>
  </si>
  <si>
    <t xml:space="preserve">054420Maiara Falcão                                                                                       8/7/2011 00:00:00  R$ 8799714,27        Nordeste            MABelagua                                                                                             0,02                  </t>
  </si>
  <si>
    <t xml:space="preserve">054608Gabriel Godinho                                                                                     22/6/2010 00:00:00 R$ 2786400,48        Nordeste            MAPorto das Gabarras                                                                                  0,05                  </t>
  </si>
  <si>
    <t xml:space="preserve">054707Ângela Jardim                                                                                       5/6/2011 00:00:00  R$ 2514829,54        Sul                 RSVictor Graeff                                                                                       0,05                  </t>
  </si>
  <si>
    <t xml:space="preserve">054788Camilo Lousã                                                                                        20/3/2010 00:00:00 R$ 1412259,59        Nordeste            CECatunda                                                                                             0,08                  </t>
  </si>
  <si>
    <t xml:space="preserve">054970Thiago Conceição                                                                                    16/6/2011 00:00:00 R$ 9422398,47        Sul                 SCCaxambu do Sul                                                                                      0,03                  </t>
  </si>
  <si>
    <t xml:space="preserve">054977Teodora Cotrim                                                                                      17/2/2011 00:00:00 R$ 1161178,64        Nordeste            RNRafael Godeiro                                                                                      0,06                  </t>
  </si>
  <si>
    <t xml:space="preserve">054997Kleber Candeias                                                                                     7/11/2010 00:00:00 R$ 9308535,50        Sudeste             MGPará de Minas                                                                                       0,04                  </t>
  </si>
  <si>
    <t xml:space="preserve">055263Jorge Quinaz                                                                                        30/8/2011 00:00:00 R$ 8212060,93        Norte               AMCareiro da Várzea                                                                                   0,07                  </t>
  </si>
  <si>
    <t xml:space="preserve">055320Gorete Minho                                                                                        26/3/2010 00:00:00 R$ 7267856,35        Norte               PABujaru                                                                                              0,06                  </t>
  </si>
  <si>
    <t xml:space="preserve">055331Beatriz Gonçalves                                                                                   26/5/2011 00:00:00 R$ 3828482,87        Sudeste             MGPassos                                                                                              0,04                  </t>
  </si>
  <si>
    <t xml:space="preserve">055647Dagoberto Garrido                                                                                   25/1/2010 00:00:00 R$ 9578258,64        Sudeste             SPArtemis                                                                                             0,06                  </t>
  </si>
  <si>
    <t xml:space="preserve">055733Teresa Vilhena                                                                                      5/9/2010 00:00:00  R$ 3024730,83        Nordeste            PIPorto                                                                                               0,03                  </t>
  </si>
  <si>
    <t xml:space="preserve">055744Dorotéia Pinho                                                                                      4/1/2011 00:00:00  R$ 6500768,19        Norte               ACPorto Walter                                                                                        0,03                  </t>
  </si>
  <si>
    <t xml:space="preserve">055832Heitor Lessa                                                                                        4/8/2010 00:00:00  R$ 6055518,68        Nordeste            PEBonfim                                                                                              0,07                  </t>
  </si>
  <si>
    <t xml:space="preserve">056054Giovana Noite                                                                                       8/1/2011 00:00:00  R$ 6715691,84        Sul                 PRCatanduvas                                                                                          0,04                  </t>
  </si>
  <si>
    <t xml:space="preserve">056199Francisco Domingues                                                                                 21/5/2011 00:00:00 R$ 5222907,08        Sudeste             SPSão Francisco                                                                                       0,01                  </t>
  </si>
  <si>
    <t xml:space="preserve">056502Aimoré Farinha                                                                                      14/1/2011 00:00:00 R$ 8318715,67        Sudeste             ESPendanga                                                                                            0,08                  </t>
  </si>
  <si>
    <t xml:space="preserve">056600Rosa Pessoa                                                                                         18/11/2011 00:00:00R$ 4129712,32        Sudeste             ESQueimado                                                                                            0,03                  </t>
  </si>
  <si>
    <t xml:space="preserve">056764Rafaela Mexia                                                                                       11/5/2010 00:00:00 R$ 7673088,57        Sul                 SCBarra Bonita                                                                                        0,06                  </t>
  </si>
  <si>
    <t xml:space="preserve">057039Mariana Valente                                                                                     1/11/2010 00:00:00 R$ 2367870,87        Nordeste            SEItabi                                                                                               0,07                  </t>
  </si>
  <si>
    <t xml:space="preserve">057338Iraí Aleixo                                                                                         13/8/2010 00:00:00 R$ 6227961,38        Centro-oeste        MTBezerro Branco                                                                                      0,06                  </t>
  </si>
  <si>
    <t xml:space="preserve">057634Ingrid Rangel                                                                                       29/6/2011 00:00:00 R$ 4788511,66        Centro-oeste        MSCongonhas                                                                                           0,03                  </t>
  </si>
  <si>
    <t xml:space="preserve">057703Flor Salomão                                                                                        31/5/2011 00:00:00 R$ 8379782,68        Sudeste             SPCanas                                                                                               0,06                  </t>
  </si>
  <si>
    <t xml:space="preserve">057892Hélcio Sardinha                                                                                     11/4/2011 00:00:00 R$ 8402092,63        Sudeste             SPBacaetava                                                                                           0,08                  </t>
  </si>
  <si>
    <t xml:space="preserve">058006Lucas Lobo                                                                                          17/1/2010 00:00:00 R$ 7294542,18        Nordeste            MAPresidente Vargas                                                                                   0,09                  </t>
  </si>
  <si>
    <t xml:space="preserve">058014Aloha Godinho                                                                                       20/8/2011 00:00:00 R$ 9473066,05        Sudeste             MGItamarati de Minas                                                                                  0,09                  </t>
  </si>
  <si>
    <t xml:space="preserve">058271Carmelo Amado                                                                                       18/8/2011 00:00:00 R$ 4350475,94        Sudeste             SPBernardino de Campos                                                                                0,06                  </t>
  </si>
  <si>
    <t xml:space="preserve">058359Rafaela Mendonça                                                                                    20/10/2010 00:00:00R$ 3775856,07        Nordeste            RNTenente Ananias                                                                                     0,06                  </t>
  </si>
  <si>
    <t xml:space="preserve">058524Rachel Simão                                                                                        16/4/2010 00:00:00 R$ 6312136,90        Sul                 RSVictor Graeff                                                                                       0,04                  </t>
  </si>
  <si>
    <t xml:space="preserve">058881Alice Rufino                                                                                        5/2/2010 00:00:00  R$ 4307046,20        Norte               PAÁgua Fria                                                                                           0,06                  </t>
  </si>
  <si>
    <t xml:space="preserve">059095Itacira Ramalho                                                                                     18/6/2011 00:00:00 R$ 2871501,79        Centro-oeste        GOCabeceiras                                                                                          0,02                  </t>
  </si>
  <si>
    <t xml:space="preserve">059208Roberta Teodoro                                                                                     25/6/2011 00:00:00 R$ 8059736,24        Nordeste            BASaldanha                                                                                            0,05                  </t>
  </si>
  <si>
    <t xml:space="preserve">059236Herbert Ornelas                                                                                     7/4/2010 00:00:00  R$ 8014126,69        Nordeste            PBSão Sebastião de Lagoa de Roça                                                                      0,09                  </t>
  </si>
  <si>
    <t xml:space="preserve">059373Lua Aldeia                                                                                          3/3/2011 00:00:00  R$ 9839211,15        Nordeste            CEIrajá                                                                                               0,09                  </t>
  </si>
  <si>
    <t xml:space="preserve">059489Cecília Quinterno                                                                                   23/1/2011 00:00:00 R$ 3989242,82        Sul                 PRSilvolândia                                                                                         0,04                  </t>
  </si>
  <si>
    <t xml:space="preserve">059584Henri Neves                                                                                         4/6/2011 00:00:00  R$ 7906210,72        Sul                 PRBom Retiro                                                                                          0,03                  </t>
  </si>
  <si>
    <t xml:space="preserve">059668Flora Caldas                                                                                        25/9/2010 00:00:00 R$ 5280812,51        Norte               PACafezal                                                                                             0,05                  </t>
  </si>
  <si>
    <t xml:space="preserve">059673Sabrina Mena                                                                                        25/10/2011 00:00:00R$ 1802809,37        Sudeste             ESBonsucesso                                                                                          0,05                  </t>
  </si>
  <si>
    <t xml:space="preserve">059753Belmiro Padilha                                                                                     20/4/2010 00:00:00 R$ 4623268,62        Nordeste            CESão Francisco                                                                                       0,07                  </t>
  </si>
  <si>
    <t xml:space="preserve">059867Ingrid Paiva                                                                                        31/7/2010 00:00:00 R$ 9215553,95        Sudeste             MGBugre                                                                                               0,09                  </t>
  </si>
  <si>
    <t xml:space="preserve">059884Dorotéia Souto Maior                                                                                7/5/2010 00:00:00  R$ 4194814,97        Sul                 RSSério                                                                                               0,03                  </t>
  </si>
  <si>
    <t xml:space="preserve">059994Ivy Neto                                                                                            15/12/2011 00:00:00R$ 9276486,66        Nordeste            MAAraióses                                                                                            0,07                  </t>
  </si>
  <si>
    <t xml:space="preserve">060057Aline Vilar                                                                                         30/6/2011 00:00:00 R$ 6136699,14        Sul                 PRBarra Grande                                                                                        0,02                  </t>
  </si>
  <si>
    <t xml:space="preserve">060129Manoel Mirandela                                                                                    18/1/2010 00:00:00 R$ 8050857,52        Sul                 PRCentral Lupion                                                                                      0,07                  </t>
  </si>
  <si>
    <t xml:space="preserve">060163Ricardo Camarinho                                                                                   30/8/2011 00:00:00 R$ 3420507,84        Nordeste            MALago da Pedra                                                                                       0,08                  </t>
  </si>
  <si>
    <t xml:space="preserve">060509Coaraci Leme                                                                                        10/5/2011 00:00:00 R$ 5722736,91        Nordeste            PEBarra de Farias                                                                                     0,08                  </t>
  </si>
  <si>
    <t xml:space="preserve">060510Fabrício Passos                                                                                     3/9/2011 00:00:00  R$ 2555971,86        Sul                 RSToropi                                                                                              0,08                  </t>
  </si>
  <si>
    <t xml:space="preserve">060533Jupi Lucena                                                                                         29/11/2011 00:00:00R$ 7215737,32        Sudeste             SPBrás Cubas                                                                                          0,01                  </t>
  </si>
  <si>
    <t xml:space="preserve">060834Gabriela Holanda                                                                                    17/1/2010 00:00:00 R$ 9143665,42        Sudeste             MGParacatu                                                                                            0,08                  </t>
  </si>
  <si>
    <t xml:space="preserve">060976Nabuco Lemes                                                                                        16/7/2010 00:00:00 R$ 9715374,58        Norte               TOFátima                                                                                              0,02                  </t>
  </si>
  <si>
    <t xml:space="preserve">061152Glauco Loureiro                                                                                     30/9/2010 00:00:00 R$ 3006582,53        Sul                 PRPiquirivaí                                                                                          0,03                  </t>
  </si>
  <si>
    <t xml:space="preserve">061220Rachel Rico                                                                                         8/10/2011 00:00:00 R$ 2923601,02        Centro-oeste        GORubiataba                                                                                           0,07                  </t>
  </si>
  <si>
    <t xml:space="preserve">061378Telma Brás                                                                                          9/11/2011 00:00:00 R$ 4520254,15        Sudeste             MGPadre Brito                                                                                         0,01                  </t>
  </si>
  <si>
    <t xml:space="preserve">061640Caetano Noite                                                                                       22/9/2010 00:00:00 R$ 1578890,19        Centro-oeste        MSCulturama                                                                                           0,03                  </t>
  </si>
  <si>
    <t xml:space="preserve">062009Taís Calheiros                                                                                      26/9/2010 00:00:00 R$ 4306716,92        Nordeste            ALParipueira                                                                                          0,09                  </t>
  </si>
  <si>
    <t xml:space="preserve">062079Vera Anlicoara                                                                                      18/6/2011 00:00:00 R$ 9584899,40        Sudeste             SPItatinga                                                                                            0,02                  </t>
  </si>
  <si>
    <t xml:space="preserve">062208Fernanda Candeias                                                                                   14/11/2011 00:00:00R$ 9424424,36        Sudeste             RJSão Gonçalo                                                                                         0,01                  </t>
  </si>
  <si>
    <t xml:space="preserve">062241Heloísa Nogueira                                                                                    15/3/2010 00:00:00 R$ 1519523,44        Sul                 PRAricanduva                                                                                          0,05                  </t>
  </si>
  <si>
    <t xml:space="preserve">062597Benjamin Severiano                                                                                  16/3/2011 00:00:00 R$ 1269138,72        Sudeste             ESPerdição                                                                                            0,03                  </t>
  </si>
  <si>
    <t xml:space="preserve">063054Hildebrando Areosa                                                                                  31/3/2010 00:00:00 R$ 4905825,60        Centro-oeste        GOJK                                                                                                  0,08                  </t>
  </si>
  <si>
    <t xml:space="preserve">063139Fernando Baía                                                                                       27/1/2011 00:00:00 R$ 2496374,56        Sudeste             ESPontões                                                                                             0,02                  </t>
  </si>
  <si>
    <t xml:space="preserve">063173Darci Cerqueira                                                                                     2/7/2010 00:00:00  R$ 9683643,52        Nordeste            CECococi                                                                                              0,02                  </t>
  </si>
  <si>
    <t xml:space="preserve">063264Giovana Meira                                                                                       17/4/2011 00:00:00 R$ 6541790,79        Nordeste            BARio da Dona                                                                                         0,04                  </t>
  </si>
  <si>
    <t xml:space="preserve">063416Coaraci Aldeia                                                                                      11/3/2011 00:00:00 R$ 1783671,36        Sudeste             SPSanta Margarida Paulista                                                                            0,08                  </t>
  </si>
  <si>
    <t xml:space="preserve">063519Nelson Leal                                                                                         18/10/2010 00:00:00R$ 8309635,87        Nordeste            BACuraçá                                                                                              0,02                  </t>
  </si>
  <si>
    <t xml:space="preserve">063758Abelardo Resende                                                                                    15/5/2011 00:00:00 R$ 9234375,62        Sul                 RSPasso do Adão                                                                                       0,04                  </t>
  </si>
  <si>
    <t xml:space="preserve">063925Cacilda Almeida                                                                                     22/5/2010 00:00:00 R$ 5686176,43        Sudeste             MGSanto Antônio do Grama                                                                              0,09                  </t>
  </si>
  <si>
    <t xml:space="preserve">064035Jean Farinha                                                                                        3/5/2010 00:00:00  R$ 3278206,74        Nordeste            BATrancoso                                                                                            0,05                  </t>
  </si>
  <si>
    <t xml:space="preserve">064048Fani Naves                                                                                          23/12/2011 00:00:00R$ 1227081,87        Sudeste             MGSão Sebastião da Barra                                                                              0,02                  </t>
  </si>
  <si>
    <t xml:space="preserve">064183Félix Gago                                                                                          25/10/2010 00:00:00R$ 5929935,08        Sul                 PRPorto Vitória                                                                                       0,07                  </t>
  </si>
  <si>
    <t xml:space="preserve">064253Aimoré Quinterno                                                                                    7/12/2011 00:00:00 R$ 7999366,04        Nordeste            PBSertãozinho                                                                                         0,01                  </t>
  </si>
  <si>
    <t xml:space="preserve">064259Janis Ávila                                                                                         20/3/2011 00:00:00 R$ 6851072,18        Centro-oeste        GOCarmo do Rio Verde                                                                                  0,03                  </t>
  </si>
  <si>
    <t xml:space="preserve">064485Glauco Valadão                                                                                      16/6/2010 00:00:00 R$ 8432957,08        Sul                 RSIvoti                                                                                               0,08                  </t>
  </si>
  <si>
    <t xml:space="preserve">064499Ubirajara Quintão                                                                                   27/2/2011 00:00:00 R$ 9658894,46        Nordeste            BALafaiete Coutinho                                                                                   0,01                  </t>
  </si>
  <si>
    <t xml:space="preserve">065062Adauto Raposo                                                                                       20/4/2011 00:00:00 R$ 1404798,30        Sudeste             RJPorciúncula                                                                                         0,09                  </t>
  </si>
  <si>
    <t xml:space="preserve">065120Cíntia Monteiro                                                                                     22/7/2010 00:00:00 R$ 1767815,09        Sudeste             RJPortela                                                                                             0,03                  </t>
  </si>
  <si>
    <t xml:space="preserve">065288Vida Rabelo                                                                                         6/3/2010 00:00:00  R$ 4261762,51        Sudeste             ESPaulista                                                                                            0,03                  </t>
  </si>
  <si>
    <t xml:space="preserve">065611Jorge Guterres                                                                                      14/5/2011 00:00:00 R$ 5815881,77        Nordeste            PESanta Filomena                                                                                      0,07                  </t>
  </si>
  <si>
    <t xml:space="preserve">065646Cíntia Nunes                                                                                        18/5/2010 00:00:00 R$ 6478878,46        Sul                 RSEncruzilhada do Sul                                                                                 0,09                  </t>
  </si>
  <si>
    <t xml:space="preserve">065973Demóstenes Taveira                                                                                  1/4/2010 00:00:00  R$ 9595959,26        Norte               PAPlacas                                                                                              0,08                  </t>
  </si>
  <si>
    <t xml:space="preserve">066398Lilith Bairros                                                                                      12/12/2011 00:00:00R$ 1539261,37        Nordeste            BAPolo Petroquímico de Camaçari                                                                       0,04                  </t>
  </si>
  <si>
    <t xml:space="preserve">066596Cecília Estrela                                                                                     18/1/2011 00:00:00 R$ 5381694,32        Sul                 RSQuilombo                                                                                            0,09                  </t>
  </si>
  <si>
    <t xml:space="preserve">066784Daniela Linhares                                                                                    8/2/2010 00:00:00  R$ 3754589,09        Nordeste            MASão Félix de Balsas                                                                                 0,08                  </t>
  </si>
  <si>
    <t xml:space="preserve">066859Fátima Belém                                                                                        30/11/2010 00:00:00R$ 1845525,29        Sudeste             MGSete Lagoas                                                                                         0,02                  </t>
  </si>
  <si>
    <t xml:space="preserve">067514Aimoré Valente                                                                                      2/12/2010 00:00:00 R$ 7879444,98        Nordeste            RNNatal                                                                                               0,09                  </t>
  </si>
  <si>
    <t xml:space="preserve">067602Victoria Barreiro                                                                                   12/9/2011 00:00:00 R$ 6474108,66        Sudeste             SPTibiriçá do Paranapanema                                                                            0,08                  </t>
  </si>
  <si>
    <t xml:space="preserve">067653Henri Seixas                                                                                        22/2/2010 00:00:00 R$ 2275978,25        Sudeste             RJCabo Frio                                                                                           0,02                  </t>
  </si>
  <si>
    <t xml:space="preserve">067803Fabiano Braga                                                                                       21/7/2010 00:00:00 R$ 8079151,72        Norte               PABom Jardim                                                                                          0,08                  </t>
  </si>
  <si>
    <t xml:space="preserve">067978César Remígio                                                                                       18/8/2010 00:00:00 R$ 8598113,71        Sul                 PRSão Martinho                                                                                        0,01                  </t>
  </si>
  <si>
    <t xml:space="preserve">068095Cícero Paixão                                                                                       29/3/2010 00:00:00 R$ 9810848,64        Centro-oeste        GONiquelândia                                                                                         0,07                  </t>
  </si>
  <si>
    <t xml:space="preserve">068278Erix Carvalhal                                                                                      1/1/2011 00:00:00  R$ 1942377,15        Nordeste            CEJuá                                                                                                 0,08                  </t>
  </si>
  <si>
    <t xml:space="preserve">068354Caio Cunha                                                                                          28/8/2010 00:00:00 R$ 6345069,37        Sul                 SCLuiz Alves                                                                                          0,06                  </t>
  </si>
  <si>
    <t xml:space="preserve">068465Teresa Sacramento                                                                                   25/12/2010 00:00:00R$ 5170295,18        Norte               ROPimenteiras do Oeste                                                                                0,06                  </t>
  </si>
  <si>
    <t xml:space="preserve">068631Dagmar Reis                                                                                         9/2/2010 00:00:00  R$ 7043053,22        Nordeste            PICaraúbas do Piauí                                                                                   0,09                  </t>
  </si>
  <si>
    <t xml:space="preserve">068644Aécio Lancastre                                                                                     28/2/2010 00:00:00 R$ 1642558,36        Sudeste             MGGoiabeira                                                                                           0,05                  </t>
  </si>
  <si>
    <t xml:space="preserve">069074Ingrid Jardim                                                                                       15/10/2010 00:00:00R$ 4173042,83        Sul                 SCRio das Furnas                                                                                      0,03                  </t>
  </si>
  <si>
    <t xml:space="preserve">069208Guilhermina Sarmento                                                                                13/4/2010 00:00:00 R$ 1498760,84        Nordeste            BAMuquém de São Francisco                                                                             0,05                  </t>
  </si>
  <si>
    <t xml:space="preserve">069334Paz Vargas                                                                                          23/2/2011 00:00:00 R$ 4675820,53        Centro-oeste        MTCocalinho                                                                                           0,04                  </t>
  </si>
  <si>
    <t xml:space="preserve">069366Itacira Ferrão                                                                                      19/12/2011 00:00:00R$ 9826453,70        Norte               AMAlvarães                                                                                            0,07                  </t>
  </si>
  <si>
    <t xml:space="preserve">069403Lua Toledo                                                                                          25/2/2011 00:00:00 R$ 4790899,74        Sul                 RSTupinambá                                                                                           0,03                  </t>
  </si>
  <si>
    <t xml:space="preserve">069431Lúcia Álvares                                                                                       21/12/2010 00:00:00R$ 6047779,26        Sudeste             SPRuilândia                                                                                           0,04                  </t>
  </si>
  <si>
    <t xml:space="preserve">069536Anauã Prado                                                                                         17/4/2010 00:00:00 R$ 1512539,82        Centro-oeste        MTComodoro                                                                                            0,06                  </t>
  </si>
  <si>
    <t xml:space="preserve">069552Daniel Martinho                                                                                     13/6/2011 00:00:00 R$ 4936851,95        Sul                 PRHarmonia                                                                                            0,03                  </t>
  </si>
  <si>
    <t xml:space="preserve">069902Ingrid Ruela                                                                                        9/2/2011 00:00:00  R$ 1723215,36        Sudeste             MGCoronel Xavier Chaves                                                                               0,08                  </t>
  </si>
  <si>
    <t xml:space="preserve">070072Amanari Guerreiro                                                                                   17/3/2010 00:00:00 R$ 7220966,99        Nordeste            BAIndaí                                                                                               0,04                  </t>
  </si>
  <si>
    <t xml:space="preserve">070366Faros Mangueira                                                                                     13/11/2011 00:00:00R$ 8258078,41        Sul                 RSDepósito                                                                                            0,09                  </t>
  </si>
  <si>
    <t xml:space="preserve">070690Leonardo Meneses                                                                                    7/3/2010 00:00:00  R$ 2455035,40        Sudeste             ESDores do Rio Preto                                                                                  0,03                  </t>
  </si>
  <si>
    <t xml:space="preserve">070692Catarina Chagas                                                                                     8/7/2011 00:00:00  R$ 3826232,34        Norte               TOGoiatins                                                                                            0,01                  </t>
  </si>
  <si>
    <t xml:space="preserve">071000Marília Ferrão                                                                                      4/5/2011 00:00:00  R$ 4161743,17        Sul                 SCIraputã                                                                                             0,02                  </t>
  </si>
  <si>
    <t xml:space="preserve">071216Maiara Hilário                                                                                      22/7/2010 00:00:00 R$ 1286339,29        Nordeste            SEPedra Mole                                                                                          0,03                  </t>
  </si>
  <si>
    <t xml:space="preserve">071294Sílvia Rangel                                                                                       30/11/2011 00:00:00R$ 4545591,20        Sul                 PRRio Claro do Sul                                                                                    0,02                  </t>
  </si>
  <si>
    <t xml:space="preserve">071528Estela Poças                                                                                        7/2/2011 00:00:00  R$ 5406600,79        Sudeste             MGSão Sebastião do Soberbo                                                                            0,09                  </t>
  </si>
  <si>
    <t xml:space="preserve">071637Amudsen Guedes                                                                                      6/1/2011 00:00:00  R$ 9988779,16        Nordeste            ALCanastra                                                                                            0,01                  </t>
  </si>
  <si>
    <t xml:space="preserve">071690Flora Gaspar                                                                                        4/10/2010 00:00:00 R$ 7865668,19        Sudeste             SPSalto do Avanhandava                                                                                0,04                  </t>
  </si>
  <si>
    <t xml:space="preserve">072371Herbert Diegues                                                                                     5/10/2011 00:00:00 R$ 8523353,15        Nordeste            BACandiba                                                                                             0,08                  </t>
  </si>
  <si>
    <t xml:space="preserve">072377Lúcia Meneses                                                                                       17/11/2011 00:00:00R$ 4673987,74        Nordeste            BASussuarana                                                                                          0,05                  </t>
  </si>
  <si>
    <t xml:space="preserve">072408Eduardo Rabelo                                                                                      27/1/2010 00:00:00 R$ 8831590,25        Nordeste            BAAbaré                                                                                               0,01                  </t>
  </si>
  <si>
    <t xml:space="preserve">072741Fábio Gravato                                                                                       28/10/2011 00:00:00R$ 4248385,94        Sudeste             MGSanta Rita do Sapucaí                                                                               0,03                  </t>
  </si>
  <si>
    <t xml:space="preserve">072777Frederico Guedelha                                                                                  17/10/2010 00:00:00R$ 8571320,96        Sudeste             RJDuas Barras                                                                                         0,03                  </t>
  </si>
  <si>
    <t xml:space="preserve">072802Ângela Domingues                                                                                    20/11/2010 00:00:00R$ 1226129,76        Nordeste            PISão João do Piauí                                                                                   0,05                  </t>
  </si>
  <si>
    <t xml:space="preserve">072897Piatã Mata                                                                                          29/3/2010 00:00:00 R$ 4638762,69        Sul                 SCChapecó                                                                                             0,06                  </t>
  </si>
  <si>
    <t xml:space="preserve">073168Hilton Sacadura                                                                                     19/3/2011 00:00:00 R$ 8118898,01        Nordeste            BAMar Grande                                                                                          0,05                  </t>
  </si>
  <si>
    <t xml:space="preserve">073425Thomas Passarinho                                                                                   21/7/2010 00:00:00 R$ 9861323,21        Nordeste            PERiacho do Meio                                                                                      0,06                  </t>
  </si>
  <si>
    <t xml:space="preserve">073610Clóvis Goulart                                                                                      5/7/2011 00:00:00  R$ 8587387,85        Sudeste             MGAlmeida                                                                                             0,05                  </t>
  </si>
  <si>
    <t xml:space="preserve">073631Jorge Guedelha                                                                                      14/9/2011 00:00:00 R$ 4570220,92        Sul                 PRTuneiras do Oeste                                                                                   0,02                  </t>
  </si>
  <si>
    <t xml:space="preserve">074047Kleber Sobral                                                                                       17/6/2010 00:00:00 R$ 5131690,75        Nordeste            BASanta Cruz da Vitória                                                                               0,03                  </t>
  </si>
  <si>
    <t xml:space="preserve">074489Isabel Ramalho                                                                                      14/2/2011 00:00:00 R$ 4951982,30        Sudeste             MGRochedo de Minas                                                                                    0,07                  </t>
  </si>
  <si>
    <t xml:space="preserve">074570Eric Lopes                                                                                          30/7/2011 00:00:00 R$ 7667206,74        Sudeste             SPNova Campina                                                                                        0,09                  </t>
  </si>
  <si>
    <t xml:space="preserve">074825Abel Azevedo                                                                                        16/2/2010 00:00:00 R$ 7346659,46        Norte               TOSilvanópolis                                                                                        0,09                  </t>
  </si>
  <si>
    <t xml:space="preserve">074862José Jorge                                                                                          6/6/2010 00:00:00  R$ 7973914,65        Nordeste            CECanindezinho                                                                                        0,08                  </t>
  </si>
  <si>
    <t xml:space="preserve">074968Marcela Rolim                                                                                       26/2/2010 00:00:00 R$ 2655882,72        Sul                 PRGuapirama                                                                                           0,02                  </t>
  </si>
  <si>
    <t xml:space="preserve">075103Caiári Raposo                                                                                       7/1/2010 00:00:00  R$ 7789591,44        Sul                 RSSalvador do Sul                                                                                     0,06                  </t>
  </si>
  <si>
    <t xml:space="preserve">075250Antônia Matos                                                                                       18/2/2011 00:00:00 R$ 8242728,02        Nordeste            PETerra Nova                                                                                          0,02                  </t>
  </si>
  <si>
    <t xml:space="preserve">075270Eva Vaz                                                                                             2/9/2011 00:00:00  R$ 2860309,63        Nordeste            PBZabelê                                                                                              0,09                  </t>
  </si>
  <si>
    <t xml:space="preserve">075447Caio Taveira                                                                                        11/7/2011 00:00:00 R$ 7392451,11        Nordeste            MAAnajatuba                                                                                           0,07                  </t>
  </si>
  <si>
    <t xml:space="preserve">075652Ângela Carvalheiro                                                                                  25/9/2011 00:00:00 R$ 1547907,26        Centro-oeste        DFSobradinho                                                                                          0,05                  </t>
  </si>
  <si>
    <t xml:space="preserve">075758Taís Figueiredo                                                                                     2/2/2011 00:00:00  R$ 8653763,81        Sul                 RSBela Vista                                                                                          0,09                  </t>
  </si>
  <si>
    <t xml:space="preserve">076015Wando Vilaça                                                                                        26/12/2010 00:00:00R$ 7581548,16        Sudeste             MGSão José da Barra                                                                                   0,03                  </t>
  </si>
  <si>
    <t xml:space="preserve">076033Victor Camelo                                                                                       8/7/2011 00:00:00  R$ 1325038,03        Sudeste             RJInconfidência                                                                                       0,04                  </t>
  </si>
  <si>
    <t xml:space="preserve">076037Amudsen Cerveira                                                                                    23/4/2010 00:00:00 R$ 2369139,75        Norte               PACurionópolis                                                                                        0,06                  </t>
  </si>
  <si>
    <t xml:space="preserve">076363Guilherme Albuquerque                                                                               5/10/2011 00:00:00 R$ 9446040,39        Sudeste             MGSenador Modestino Gonçalves                                                                         0,07                  </t>
  </si>
  <si>
    <t xml:space="preserve">076592Acácia Canadas                                                                                      5/7/2011 00:00:00  R$ 4964693,78        Nordeste            BAAlagoinhas                                                                                          0,07                  </t>
  </si>
  <si>
    <t xml:space="preserve">076631Cacilda Aveiro                                                                                      5/7/2010 00:00:00  R$ 2842669,48        Sudeste             MGTeófilo Otoni                                                                                       0,04                  </t>
  </si>
  <si>
    <t xml:space="preserve">076667Dandara Bezerra                                                                                     7/6/2010 00:00:00  R$ 6904841,01        Sudeste             MGHonorópolis                                                                                         0,02                  </t>
  </si>
  <si>
    <t xml:space="preserve">076922Nataniel Inácio                                                                                     21/6/2011 00:00:00 R$ 8366463,29        Centro-oeste        GOBom Jardim de Goiás                                                                                 0,04                  </t>
  </si>
  <si>
    <t xml:space="preserve">077045Ana Lago                                                                                            29/12/2010 00:00:00R$ 7146848,10        Sudeste             MGManhumirim                                                                                          0,04                  </t>
  </si>
  <si>
    <t xml:space="preserve">077072Aimoré Azeredo                                                                                      13/1/2010 00:00:00 R$ 6104430,94        Nordeste            CESanto Antônio                                                                                       0,01                  </t>
  </si>
  <si>
    <t xml:space="preserve">077299Lucimar Borba                                                                                       21/3/2011 00:00:00 R$ 1634151,45        Nordeste            PESão José do Belmonte                                                                                0,07                  </t>
  </si>
  <si>
    <t xml:space="preserve">077488Dirceu Macena                                                                                       23/3/2010 00:00:00 R$ 1793214,06        Sul                 SCCuritibanos                                                                                         0,08                  </t>
  </si>
  <si>
    <t xml:space="preserve">078161Camilo Cavadas                                                                                      24/4/2011 00:00:00 R$ 6012089,93        Nordeste            BAJequié                                                                                              0,08                  </t>
  </si>
  <si>
    <t xml:space="preserve">078341Eva Padilha                                                                                         17/7/2010 00:00:00 R$ 5445078,64        Sul                 PRSalto Portão                                                                                        0,07                  </t>
  </si>
  <si>
    <t xml:space="preserve">078525Bruna Santana                                                                                       26/4/2010 00:00:00 R$ 1286814,91        Sudeste             MGJosenópolis                                                                                         0,06                  </t>
  </si>
  <si>
    <t xml:space="preserve">078678Taís Aveiro                                                                                         5/3/2011 00:00:00  R$ 3194193,45        Sul                 RSRincão de São Pedro                                                                                 0,07                  </t>
  </si>
  <si>
    <t xml:space="preserve">078794Lourenço Falcão                                                                                     3/8/2011 00:00:00  R$ 2252115,82        Nordeste            BALimoeiro do Bom Viver                                                                               0,02                  </t>
  </si>
  <si>
    <t xml:space="preserve">078839Fábio Ribas                                                                                         30/8/2011 00:00:00 R$ 8972201,90        Norte               PAAlvorada                                                                                            0,06                  </t>
  </si>
  <si>
    <t xml:space="preserve">078860Marcelo Laureano                                                                                    27/12/2010 00:00:00R$ 4641998,54        Nordeste            MABrejo de São Félix                                                                                  0,04                  </t>
  </si>
  <si>
    <t xml:space="preserve">078904Clotilde Dorneles                                                                                   18/5/2010 00:00:00 R$ 5689880,94        Sudeste             RJPureza                                                                                              0,02                  </t>
  </si>
  <si>
    <t xml:space="preserve">078920Rachel Branco                                                                                       18/5/2011 00:00:00 R$ 9065541,17        Sudeste             MGRessaquinha                                                                                         0,09                  </t>
  </si>
  <si>
    <t xml:space="preserve">078935Herbert Lancastre                                                                                   3/2/2011 00:00:00  R$ 4066635,24        Nordeste            ALSanta Efigênia                                                                                      0,02                  </t>
  </si>
  <si>
    <t xml:space="preserve">079154Yasmin César                                                                                        2/10/2010 00:00:00 R$ 7279400,81        Sul                 PRColorado                                                                                            0,06                  </t>
  </si>
  <si>
    <t xml:space="preserve">079222Bianca Granja                                                                                       18/8/2011 00:00:00 R$ 4963093,64        Sudeste             SPCoroados                                                                                            0,07                  </t>
  </si>
  <si>
    <t xml:space="preserve">079394Elisandra Pimenta                                                                                   18/11/2010 00:00:00R$ 1438469,38        Sudeste             MGBom Retiro                                                                                          0,09                  </t>
  </si>
  <si>
    <t xml:space="preserve">079436Sílvia Caldeira                                                                                     28/12/2011 00:00:00R$ 6541565,45        Sul                 RSIvoti                                                                                               0,03                  </t>
  </si>
  <si>
    <t xml:space="preserve">079527Leandra Malheiro                                                                                    21/1/2011 00:00:00 R$ 6748810,29        Sul                 PRJordãozinho                                                                                         0,08                  </t>
  </si>
  <si>
    <t xml:space="preserve">079689Helena Fonseca                                                                                      29/7/2010 00:00:00 R$ 5711739,96        Nordeste            ALViçosa                                                                                              0,02                  </t>
  </si>
  <si>
    <t xml:space="preserve">079712Kaloré Guedelha                                                                                     4/6/2011 00:00:00  R$ 7087862,87        Centro-oeste        MTAguapeí                                                                                             0,04                  </t>
  </si>
  <si>
    <t xml:space="preserve">079860Gabriel Baptista                                                                                    24/9/2010 00:00:00 R$ 1246367,88        Nordeste            MASão Félix de Balsas                                                                                 0,05                  </t>
  </si>
  <si>
    <t xml:space="preserve">079933Ísis Freiria                                                                                        22/10/2010 00:00:00R$ 8767528,05        Nordeste            PBJuazeirinho                                                                                         0,08                  </t>
  </si>
  <si>
    <t xml:space="preserve">080308Diego Mafra                                                                                         23/11/2011 00:00:00R$ 6400250,65        Centro-oeste        GOCampo Lindo                                                                                         0,05                  </t>
  </si>
  <si>
    <t xml:space="preserve">080414Flor Quinterno                                                                                      17/8/2011 00:00:00 R$ 5678902,40        Norte               AMFonte Boa                                                                                           0,07                  </t>
  </si>
  <si>
    <t xml:space="preserve">080549Creusa Barros                                                                                       3/1/2011 00:00:00  R$ 3540228,23        Norte               TOTaquarussu do Tocantins                                                                             0,08                  </t>
  </si>
  <si>
    <t xml:space="preserve">080565Abílio Dorneles                                                                                     12/11/2011 00:00:00R$ 4696369,72        Nordeste            BABom Sossego                                                                                         0,04                  </t>
  </si>
  <si>
    <t xml:space="preserve">081089Patrick Faustino                                                                                    26/3/2011 00:00:00 R$ 2271674,23        Sudeste             SPCatanduva                                                                                           0,07                  </t>
  </si>
  <si>
    <t xml:space="preserve">081574Guilhermina Liberato                                                                                2/8/2011 00:00:00  R$ 4531287,03        Centro-oeste        GOIpiranga de Goiás                                                                                   0,02                  </t>
  </si>
  <si>
    <t xml:space="preserve">081810Cacilda Alvarenga                                                                                   17/8/2011 00:00:00 R$ 8815799,39        Norte               PAMagalhães Barata                                                                                    0,09                  </t>
  </si>
  <si>
    <t xml:space="preserve">081970Irati Feitosa                                                                                       22/11/2011 00:00:00R$ 6682930,20        Sudeste             RJSão José de Ubá                                                                                     0,02                  </t>
  </si>
  <si>
    <t xml:space="preserve">082192Roberto César                                                                                       23/4/2010 00:00:00 R$ 6000895,54        Sudeste             MGEwbank da Câmara                                                                                    0,03                  </t>
  </si>
  <si>
    <t xml:space="preserve">082444Nabuco Vila-Chã                                                                                     26/11/2011 00:00:00R$ 2606189,12        Sudeste             RJColônia                                                                                             0,05                  </t>
  </si>
  <si>
    <t xml:space="preserve">082558Janaína Ginjeira                                                                                    9/5/2011 00:00:00  R$ 7109012,37        Nordeste            ALOlivença                                                                                            0,04                  </t>
  </si>
  <si>
    <t xml:space="preserve">082566Kleber Ulhoa                                                                                        10/2/2011 00:00:00 R$ 5053411,60        Sudeste             SPItupeva                                                                                             0,04                  </t>
  </si>
  <si>
    <t xml:space="preserve">082719Camilo Abreu                                                                                        16/8/2011 00:00:00 R$ 9525297,75        Norte               AMAlvarães                                                                                            0,08                  </t>
  </si>
  <si>
    <t xml:space="preserve">082773Caio Salomão                                                                                        5/1/2010 00:00:00  R$ 4638212,48        Sudeste             SPPoloni                                                                                              0,05                  </t>
  </si>
  <si>
    <t xml:space="preserve">082806Gabriela Pederneiras                                                                                13/7/2010 00:00:00 R$ 2299814,53        Nordeste            CECanindé                                                                                             0,09                  </t>
  </si>
  <si>
    <t xml:space="preserve">082817César Frade                                                                                         15/8/2010 00:00:00 R$ 3198597,78        Sudeste             ESIbitiruí                                                                                            0,05                  </t>
  </si>
  <si>
    <t xml:space="preserve">082940Mariú Carneiro                                                                                      23/7/2010 00:00:00 R$ 8110137,40        Sudeste             ESAlto Castelinho                                                                                     0,04                  </t>
  </si>
  <si>
    <t xml:space="preserve">083235Gaetano Gonçalves                                                                                   18/6/2010 00:00:00 R$ 9430235,62        Sul                 PRSão Domingos                                                                                        0,07                  </t>
  </si>
  <si>
    <t xml:space="preserve">083312Cabuçu Godoi                                                                                        24/1/2010 00:00:00 R$ 3215009,10        Sudeste             SPPorto Novo                                                                                          0,09                  </t>
  </si>
  <si>
    <t xml:space="preserve">083333Thiago Carvalhais                                                                                   29/12/2011 00:00:00R$ 3277720,84        Nordeste            CEDeputado Irapuan Pinheiro                                                                           0,05                  </t>
  </si>
  <si>
    <t xml:space="preserve">083403João Baptista                                                                                       7/11/2010 00:00:00 R$ 5810736,77        Nordeste            BASanto Inácio                                                                                        0,02                  </t>
  </si>
  <si>
    <t xml:space="preserve">083530Beatriz Natal                                                                                       3/8/2010 00:00:00  R$ 9967586,67        Sul                 RSSanta Inês                                                                                          0,08                  </t>
  </si>
  <si>
    <t xml:space="preserve">083552Júlia Barbosa                                                                                       8/9/2010 00:00:00  R$ 1614702,91        Sul                 PRSão Roque                                                                                           0,06                  </t>
  </si>
  <si>
    <t xml:space="preserve">083656Ibiá Macedo                                                                                         31/12/2010 00:00:00R$ 2651291,93        Sul                 RSSanta Rita do Sul                                                                                   0,01                  </t>
  </si>
  <si>
    <t xml:space="preserve">083685Taís Vieira                                                                                         17/2/2011 00:00:00 R$ 2447698,33        Sul                 PRÁgua Mineral                                                                                        0,06                  </t>
  </si>
  <si>
    <t xml:space="preserve">083841Dorotéia Murtinho                                                                                   20/8/2011 00:00:00 R$ 2062704,67        Sudeste             MGSucanga                                                                                             0,08                  </t>
  </si>
  <si>
    <t xml:space="preserve">084034Cid Guedes                                                                                          5/1/2010 00:00:00  R$ 1225278,15        Centro-oeste        GOCorumbá de Goiás                                                                                    0,02                  </t>
  </si>
  <si>
    <t xml:space="preserve">084280Edgar Lins                                                                                          20/11/2011 00:00:00R$ 4136379,60        Nordeste            PBMelo                                                                                                0,09                  </t>
  </si>
  <si>
    <t xml:space="preserve">084435Fani Roriz                                                                                          18/2/2011 00:00:00 R$ 5872082,51        Nordeste            BAAndaraí                                                                                             0,09                  </t>
  </si>
  <si>
    <t xml:space="preserve">084690Itália Valido                                                                                       13/10/2011 00:00:00R$ 2737462,64        Sul                 PRAbatiá                                                                                              0,06                  </t>
  </si>
  <si>
    <t xml:space="preserve">084904Unaí Tigre                                                                                          15/1/2010 00:00:00 R$ 3762823,41        Sul                 SCBalneário Morro dos Conventos                                                                       0,04                  </t>
  </si>
  <si>
    <t xml:space="preserve">085295Ricarda Carmona                                                                                     13/4/2011 00:00:00 R$ 1234491,74        Nordeste            MAGovernador Edson Lobão                                                                              0,01                  </t>
  </si>
  <si>
    <t xml:space="preserve">085409Washington Arantes                                                                                  17/2/2011 00:00:00 R$ 9717248,88        Sudeste             MGItuiutaba                                                                                           0,07                  </t>
  </si>
  <si>
    <t xml:space="preserve">085521Gaetano Gama                                                                                        16/5/2010 00:00:00 R$ 8916449,20        Sul                 RSFortaleza dos Valos                                                                                 0,07                  </t>
  </si>
  <si>
    <t xml:space="preserve">085522Flávia Brandão                                                                                      29/1/2010 00:00:00 R$ 9939645,66        Nordeste            BAItamaraju                                                                                           0,02                  </t>
  </si>
  <si>
    <t xml:space="preserve">085564Patrick Picanço                                                                                     11/11/2011 00:00:00R$ 2868647,98        Nordeste            BALamarão                                                                                             0,04                  </t>
  </si>
  <si>
    <t xml:space="preserve">085592Ângela Pedroso                                                                                      28/2/2010 00:00:00 R$ 6434772,09        Sul                 SCTreze Tílias                                                                                        0,02                  </t>
  </si>
  <si>
    <t xml:space="preserve">085676Ezra Campos                                                                                         18/1/2010 00:00:00 R$ 6930951,21        Sudeste             MGEstrela do Sul                                                                                      0,09                  </t>
  </si>
  <si>
    <t xml:space="preserve">085684Itália Junqueira                                                                                    15/6/2010 00:00:00 R$ 9302338,22        Sul                 PRPorecatu                                                                                            0,09                  </t>
  </si>
  <si>
    <t xml:space="preserve">085975Luana Campelo                                                                                       8/4/2011 00:00:00  R$ 3149816,82        Nordeste            PEBodocó                                                                                              0,04                  </t>
  </si>
  <si>
    <t xml:space="preserve">086175Marciano Macena                                                                                     2/5/2010 00:00:00  R$ 1274276,09        Nordeste            CEJuazeiro do Norte                                                                                   0,03                  </t>
  </si>
  <si>
    <t xml:space="preserve">086274Gorete Nazário                                                                                      20/5/2011 00:00:00 R$ 3496051,75        Sul                 PRSão João do Pinhal                                                                                  0,02                  </t>
  </si>
  <si>
    <t xml:space="preserve">086464Faros Quinterno                                                                                     3/6/2010 00:00:00  R$ 1224468,48        Sudeste             MGSão Sebastião do Oeste                                                                              0,06                  </t>
  </si>
  <si>
    <t xml:space="preserve">086526Rudá Belchior                                                                                       2/1/2010 00:00:00  R$ 9115821,57        Norte               PASoure                                                                                               0,01                  </t>
  </si>
  <si>
    <t xml:space="preserve">087012Nicole Vale                                                                                         15/6/2011 00:00:00 R$ 6851513,38        Sul                 PRJacaré                                                                                              0,01                  </t>
  </si>
  <si>
    <t xml:space="preserve">087100Isabel Minho                                                                                        2/3/2011 00:00:00  R$ 6268519,48        Centro-oeste        MSAnaurilândia                                                                                        0,08                  </t>
  </si>
  <si>
    <t xml:space="preserve">087122Hildebrando Naves                                                                                   15/1/2011 00:00:00 R$ 5611975,78        Sudeste             SPBarueri                                                                                             0,09                  </t>
  </si>
  <si>
    <t xml:space="preserve">087185Guilhermina Guedes                                                                                  14/8/2010 00:00:00 R$ 8161152,72        Sul                 PRRio Quatorze                                                                                        0,06                  </t>
  </si>
  <si>
    <t xml:space="preserve">087194Dorothy Guerra                                                                                      18/10/2011 00:00:00R$ 8777482,93        Sul                 PRGóis                                                                                                0,01                  </t>
  </si>
  <si>
    <t xml:space="preserve">087314Ângelo Gil                                                                                          13/11/2010 00:00:00R$ 6951995,62        Norte               PATerra Santa                                                                                         0,05                  </t>
  </si>
  <si>
    <t xml:space="preserve">087339Estela Quinteiro                                                                                    9/5/2011 00:00:00  R$ 5214072,28        Nordeste            MATrizidela do Vale                                                                                   0,05                  </t>
  </si>
  <si>
    <t xml:space="preserve">087853Caiubi Gusmão                                                                                       1/9/2010 00:00:00  R$ 6157505,87        Nordeste            CEIrajá                                                                                               0,01                  </t>
  </si>
  <si>
    <t xml:space="preserve">087863Abelardo Cipriano                                                                                   9/7/2010 00:00:00  R$ 2512274,14        Norte               PARurópolis                                                                                           0,04                  </t>
  </si>
  <si>
    <t xml:space="preserve">087912Flávia Mata                                                                                         23/2/2011 00:00:00 R$ 9934231,92        Nordeste            CELagoa Grande                                                                                        0,06                  </t>
  </si>
  <si>
    <t xml:space="preserve">088189Guaíra Goulart                                                                                      6/7/2010 00:00:00  R$ 4650627,18        Sudeste             RJPraia de Araçatiba                                                                                  0,02                  </t>
  </si>
  <si>
    <t xml:space="preserve">088220Airão Barateiro                                                                                     26/10/2011 00:00:00R$ 8923592,11        Sul                 PRMaravilha                                                                                           0,05                  </t>
  </si>
  <si>
    <t xml:space="preserve">088700Félix Cidreira                                                                                      8/11/2011 00:00:00 R$ 3945513,53        Nordeste            CEEngenho Velho                                                                                       0,03                  </t>
  </si>
  <si>
    <t xml:space="preserve">089143Antônio Godoi                                                                                       16/11/2011 00:00:00R$ 7947634,13        Sudeste             RJLaje do Muriaé                                                                                      0,01                  </t>
  </si>
  <si>
    <t xml:space="preserve">089273Teodoro Clementino                                                                                  18/7/2010 00:00:00 R$ 9089258,27        Sudeste             MGSanta Rosa de Lima                                                                                  0,03                  </t>
  </si>
  <si>
    <t xml:space="preserve">089326Henri Câmara                                                                                        28/2/2011 00:00:00 R$ 3565884,56        Nordeste            PEMandacaru                                                                                           0,01                  </t>
  </si>
  <si>
    <t xml:space="preserve">089389Epitácio Marroquim                                                                                  16/8/2011 00:00:00 R$ 2099835,20        Sul                 PRSanta Amélia                                                                                        0,07                  </t>
  </si>
  <si>
    <t xml:space="preserve">089732Dagmar Raminhos                                                                                     10/3/2010 00:00:00 R$ 9751066,25        Sudeste             MGPonte Alta de Minas                                                                                 0,09                  </t>
  </si>
  <si>
    <t xml:space="preserve">090094Ricardo Zarco                                                                                       25/4/2011 00:00:00 R$ 8396544,81        Sudeste             MGPaulistas                                                                                           0,09                  </t>
  </si>
  <si>
    <t xml:space="preserve">090097Iara Portela                                                                                        8/3/2011 00:00:00  R$ 2406372,38        Sudeste             SPNossa Senhora do Remédio                                                                            0,08                  </t>
  </si>
  <si>
    <t xml:space="preserve">090621Humberto Prado                                                                                      5/1/2011 00:00:00  R$ 4234491,82        Sudeste             SPNova América                                                                                        0,06                  </t>
  </si>
  <si>
    <t xml:space="preserve">090967João Nascimento                                                                                     26/10/2011 00:00:00R$ 7926051,02        Nordeste            MAAraióses                                                                                            0,02                  </t>
  </si>
  <si>
    <t xml:space="preserve">091004Samanta Infante                                                                                     7/1/2010 00:00:00  R$ 4608099,42        Nordeste            CECanafistula                                                                                         0,08                  </t>
  </si>
  <si>
    <t xml:space="preserve">091169Rodrigo Diegues                                                                                     12/9/2011 00:00:00 R$ 3035895,68        Sudeste             SPArujá                                                                                               0,08                  </t>
  </si>
  <si>
    <t xml:space="preserve">091379Estrela Castelhano                                                                                  17/4/2011 00:00:00 R$ 6219566,51        Sul                 PRColônia Murici                                                                                      0,08                  </t>
  </si>
  <si>
    <t xml:space="preserve">091638Elisabeth Palma                                                                                     31/7/2011 00:00:00 R$ 7631397,46        Nordeste            BAAcupe                                                                                               0,01                  </t>
  </si>
  <si>
    <t xml:space="preserve">091886Bêni Lessa                                                                                          13/7/2011 00:00:00 R$ 2931660,72        Sul                 PRRoncador                                                                                            0,07                  </t>
  </si>
  <si>
    <t xml:space="preserve">092016Iaciara Ribas                                                                                       8/4/2010 00:00:00  R$ 3209928,61        Nordeste            ALMaceió                                                                                              0,05                  </t>
  </si>
  <si>
    <t xml:space="preserve">092019Lucimar Madruga                                                                                     18/2/2011 00:00:00 R$ 9729237,08        Sudeste             MGSão José das Tronqueiras                                                                            0,07                  </t>
  </si>
  <si>
    <t xml:space="preserve">092150Eduardo Ulhoa                                                                                       1/5/2011 00:00:00  R$ 5584420,81        Sudeste             MGItabirito                                                                                           0,09                  </t>
  </si>
  <si>
    <t xml:space="preserve">092181Pedro Minho                                                                                         10/5/2010 00:00:00 R$ 5963715,90        Sul                 SCBarreiros                                                                                           0,09                  </t>
  </si>
  <si>
    <t xml:space="preserve">092531Jurema Passos                                                                                       18/3/2010 00:00:00 R$ 1685797,19        Nordeste            MANova Iorque                                                                                         0,05                  </t>
  </si>
  <si>
    <t xml:space="preserve">092670Rafaela Fogaça                                                                                      26/7/2010 00:00:00 R$ 3316856,00        Nordeste            PIPiracuruca                                                                                          0,03                  </t>
  </si>
  <si>
    <t xml:space="preserve">092731Cristal Outeiro                                                                                     11/6/2010 00:00:00 R$ 2695709,10        Nordeste            PINovo Oriente do Piauí                                                                               0,08                  </t>
  </si>
  <si>
    <t xml:space="preserve">092937Manoel Lobo                                                                                         16/3/2010 00:00:00 R$ 9059608,64        Sudeste             MGSanta Bárbara                                                                                       0,06                  </t>
  </si>
  <si>
    <t xml:space="preserve">093181Ibiá Baptista                                                                                       22/12/2011 00:00:00R$ 5369070,34        Sudeste             ESGovernador Lacerda de Aguiar                                                                        0,06                  </t>
  </si>
  <si>
    <t xml:space="preserve">093189Estrela Granjeiro                                                                                   4/2/2011 00:00:00  R$ 9163958,42        Nordeste            CECalabaça                                                                                            0,07                  </t>
  </si>
  <si>
    <t xml:space="preserve">093217Catarina Arouca                                                                                     7/6/2011 00:00:00  R$ 3330657,93        Sul                 PRItambezinho                                                                                         0,05                  </t>
  </si>
  <si>
    <t xml:space="preserve">093248Estela Fernandes                                                                                    9/2/2010 00:00:00  R$ 6601117,56        Nordeste            CEBarreiros                                                                                           0,06                  </t>
  </si>
  <si>
    <t xml:space="preserve">093309Dorotéia Lages                                                                                      25/10/2010 00:00:00R$ 5410834,52        Sudeste             SPAgulha                                                                                              0,02                  </t>
  </si>
  <si>
    <t xml:space="preserve">093511Rudá Sales                                                                                          23/8/2010 00:00:00 R$ 7033001,78        Sudeste             SPSão Bento do Sapucaí                                                                                0,09                  </t>
  </si>
  <si>
    <t xml:space="preserve">093927Rafaela Martinho                                                                                    28/3/2010 00:00:00 R$ 6876128,52        Centro-oeste        GOÁguas Lindas de Goiás                                                                               0,04                  </t>
  </si>
  <si>
    <t xml:space="preserve">093987Érico Corte-Real                                                                                    19/2/2010 00:00:00 R$ 5812101,65        Nordeste            BAJuerana                                                                                             0,04                  </t>
  </si>
  <si>
    <t xml:space="preserve">094416Itália Ginjeira                                                                                     30/1/2010 00:00:00 R$ 3121506,47        Nordeste            BAJoão Dourado                                                                                        0,06                  </t>
  </si>
  <si>
    <t xml:space="preserve">094602Vera Bacelar                                                                                        17/3/2010 00:00:00 R$ 6764278,06        Nordeste            CEPires Ferreira                                                                                      0,09                  </t>
  </si>
  <si>
    <t xml:space="preserve">094641Eduarda Neto                                                                                        22/12/2010 00:00:00R$ 6167692,71        Sul                 RSPaulo Bento                                                                                         0,05                  </t>
  </si>
  <si>
    <t xml:space="preserve">094744Fabiano Paula                                                                                       8/10/2010 00:00:00 R$ 6240794,76        Nordeste            PIBelém do Piauí                                                                                      0,04                  </t>
  </si>
  <si>
    <t xml:space="preserve">094890Abaeté Portugal                                                                                     13/5/2011 00:00:00 R$ 3801965,27        Sudeste             MGSanta Rosa de Lima                                                                                  0,05                  </t>
  </si>
  <si>
    <t xml:space="preserve">095375João Inês                                                                                           2/3/2010 00:00:00  R$ 2772177,59        Sudeste             MGRosário de Minas                                                                                    0,05                  </t>
  </si>
  <si>
    <t xml:space="preserve">095387Gabriel Candal                                                                                      5/6/2010 00:00:00  R$ 8698910,74        Norte               PARepartimento                                                                                        0,01                  </t>
  </si>
  <si>
    <t xml:space="preserve">095415Max Garrido                                                                                         24/6/2011 00:00:00 R$ 3185984,47        Sul                 PRSão Joaquim do Pontal                                                                               0,09                  </t>
  </si>
  <si>
    <t xml:space="preserve">095843Márcio Silveira                                                                                     9/12/2010 00:00:00 R$ 1572414,27        Sul                 PRAlto do Amparo                                                                                      0,05                  </t>
  </si>
  <si>
    <t xml:space="preserve">096272Guaraci Barcelos                                                                                    23/4/2010 00:00:00 R$ 2163540,07        Sul                 PRFundão                                                                                              0,05                  </t>
  </si>
  <si>
    <t xml:space="preserve">096275Gualberto Castro                                                                                    23/6/2010 00:00:00 R$ 1609278,20        Norte               TOFortaleza do Tabocão                                                                                0,09                  </t>
  </si>
  <si>
    <t xml:space="preserve">096447Diego Brás                                                                                          26/9/2011 00:00:00 R$ 9869246,94        Norte               PASão Joaquim do Tapará                                                                               0,09                  </t>
  </si>
  <si>
    <t xml:space="preserve">096686Dirce Almada                                                                                        23/5/2011 00:00:00 R$ 9573931,72        Nordeste            PEDormentes                                                                                           0,05                  </t>
  </si>
  <si>
    <t xml:space="preserve">096793Nicole Palmeira                                                                                     18/7/2010 00:00:00 R$ 2503806,87        Sudeste             MGBrumal                                                                                              0,08                  </t>
  </si>
  <si>
    <t xml:space="preserve">097351Carol Lancastre                                                                                     22/12/2011 00:00:00R$ 9188842,37        Sudeste             MGItanhomi                                                                                            0,02                  </t>
  </si>
  <si>
    <t xml:space="preserve">097367Ângela Camacho                                                                                      15/11/2010 00:00:00R$ 6729645,15        Sudeste             SPOsvaldo Cruz                                                                                        0,06                  </t>
  </si>
  <si>
    <t xml:space="preserve">097898Zoraide Leitão                                                                                      1/10/2010 00:00:00 R$ 2979377,09        Centro-oeste        MSSanta Terezinha                                                                                     0,03                  </t>
  </si>
  <si>
    <t xml:space="preserve">098142Luz Alcântara                                                                                       30/6/2011 00:00:00 R$ 3501284,24        Nordeste            BAComércio                                                                                            0,06                  </t>
  </si>
  <si>
    <t xml:space="preserve">098232Nicole Quintas                                                                                      14/3/2010 00:00:00 R$ 3348616,21        Sul                 PRSanta Clara                                                                                         0,09                  </t>
  </si>
  <si>
    <t xml:space="preserve">098318Délia Valido                                                                                        30/6/2011 00:00:00 R$ 3764874,62        Sudeste             MGPará de Minas                                                                                       0,01                  </t>
  </si>
  <si>
    <t xml:space="preserve">098419Hilton Palma                                                                                        12/5/2011 00:00:00 R$ 5588294,92        Sudeste             MGSanto Antônio do Boqueirão                                                                          0,04                  </t>
  </si>
  <si>
    <t xml:space="preserve">098792Bernardo Alvim                                                                                      10/7/2010 00:00:00 R$ 2805969,45        Sul                 RSPontão                                                                                              0,07                  </t>
  </si>
  <si>
    <t xml:space="preserve">098797Gaetano Rebelo                                                                                      27/7/2010 00:00:00 R$ 4160592,72        Sudeste             ESSanta Cruz                                                                                          0,06                  </t>
  </si>
  <si>
    <t xml:space="preserve">098802Teresa Fidalgo                                                                                      14/2/2010 00:00:00 R$ 9506082,21        Nordeste            CEIguatu                                                                                              0,07                  </t>
  </si>
  <si>
    <t xml:space="preserve">098900Flor Macedo                                                                                         19/5/2010 00:00:00 R$ 2384933,18        Sul                 SCErmo                                                                                                0,01                  </t>
  </si>
  <si>
    <t xml:space="preserve">098947Piatã Cotrim                                                                                        22/4/2011 00:00:00 R$ 4650099,58        Sul                 PRCoronel Domingos Soares                                                                             0,06                  </t>
  </si>
  <si>
    <t xml:space="preserve">099017Stella Liberato                                                                                     2/3/2011 00:00:00  R$ 9247902,43        Sul                 SCPonte Alta                                                                                          0,07                  </t>
  </si>
  <si>
    <t xml:space="preserve">099095Francisco Mortágua                                                                                  12/7/2010 00:00:00 R$ 9386918,40        Nordeste            CEAbaiara                                                                                             0,08                  </t>
  </si>
  <si>
    <t xml:space="preserve">099394Saíra Lousado                                                                                       2/7/2010 00:00:00  R$ 3637791,00        Centro-oeste        MSAntônio João                                                                                        0,08                  </t>
  </si>
  <si>
    <t xml:space="preserve">099850Regina Lousado                                                                                      1/3/2011 00:00:00  R$ 4708435,31        Sudeste             MGPenha do Capim                                                                                      0,04                  </t>
  </si>
  <si>
    <t xml:space="preserve">099882Paulo Galindo                                                                                       5/8/2010 00:00:00  R$ 2031029,57        Sudeste             SPSão José do Barreiro                                                                                0,06                  </t>
  </si>
  <si>
    <t>1º Bim</t>
  </si>
  <si>
    <t>2º Bim</t>
  </si>
  <si>
    <t>4º Centenário</t>
  </si>
  <si>
    <t>Abacate da Pedreira</t>
  </si>
  <si>
    <t>Abadia</t>
  </si>
  <si>
    <t>Abadia de Goiás</t>
  </si>
  <si>
    <t>Abadia dos Dourados</t>
  </si>
  <si>
    <t>Abadiânia</t>
  </si>
  <si>
    <t>Abaeté</t>
  </si>
  <si>
    <t>Abaeté dos Mendes</t>
  </si>
  <si>
    <t>Abaetetuba</t>
  </si>
  <si>
    <t>Abaíba</t>
  </si>
  <si>
    <t>Abaíra</t>
  </si>
  <si>
    <t>Abapã</t>
  </si>
  <si>
    <t>Abaré</t>
  </si>
  <si>
    <t>Abarracamento</t>
  </si>
  <si>
    <t>Abatiá</t>
  </si>
  <si>
    <t>Abdon Batista</t>
  </si>
  <si>
    <t>Abel Figueiredo</t>
  </si>
  <si>
    <t>Abelardo Luz</t>
  </si>
  <si>
    <t>Abelhas</t>
  </si>
  <si>
    <t>Abílio Martins</t>
  </si>
  <si>
    <t>Abóbora</t>
  </si>
  <si>
    <t>Abraão</t>
  </si>
  <si>
    <t>Abrantes</t>
  </si>
  <si>
    <t>Abre Campo</t>
  </si>
  <si>
    <t>Abreu e Lima</t>
  </si>
  <si>
    <t>Abreulândia</t>
  </si>
  <si>
    <t>Abreus</t>
  </si>
  <si>
    <t>Abunã</t>
  </si>
  <si>
    <t>Acupe</t>
  </si>
  <si>
    <t>Adelândia</t>
  </si>
  <si>
    <t>Afogados da Ingazeira</t>
  </si>
  <si>
    <t>Aghá</t>
  </si>
  <si>
    <t>Água Fria</t>
  </si>
  <si>
    <t>Água Mineral</t>
  </si>
  <si>
    <t>Aguapeí</t>
  </si>
  <si>
    <t>Águas Lindas de Goiás</t>
  </si>
  <si>
    <t>Agulha</t>
  </si>
  <si>
    <t>Alagoinhas</t>
  </si>
  <si>
    <t>Albuquerque</t>
  </si>
  <si>
    <t>Alfenas</t>
  </si>
  <si>
    <t>Algodão de Jandaíra</t>
  </si>
  <si>
    <t>Alto Caparaó</t>
  </si>
  <si>
    <t>Alto Castelinho</t>
  </si>
  <si>
    <t>Alto Coité</t>
  </si>
  <si>
    <t>Alto do Amparo</t>
  </si>
  <si>
    <t>Alto Santa Fé</t>
  </si>
  <si>
    <t>Alvarães</t>
  </si>
  <si>
    <t>Alvorada</t>
  </si>
  <si>
    <t>Amanda</t>
  </si>
  <si>
    <t>Amaniutuba</t>
  </si>
  <si>
    <t>Amaro</t>
  </si>
  <si>
    <t>Amorinha</t>
  </si>
  <si>
    <t>Amparo da Serra</t>
  </si>
  <si>
    <t>Anajatuba</t>
  </si>
  <si>
    <t>Anaurilândia</t>
  </si>
  <si>
    <t>Andaraí</t>
  </si>
  <si>
    <t>Anicuns</t>
  </si>
  <si>
    <t>Antônio João</t>
  </si>
  <si>
    <t>Antônio Olinto</t>
  </si>
  <si>
    <t>Apiaba</t>
  </si>
  <si>
    <t>Araióses</t>
  </si>
  <si>
    <t>Arcoverde</t>
  </si>
  <si>
    <t>Aricanduva</t>
  </si>
  <si>
    <t>Ariranha</t>
  </si>
  <si>
    <t>Aroeiras</t>
  </si>
  <si>
    <t>Artemis</t>
  </si>
  <si>
    <t>Arujá</t>
  </si>
  <si>
    <t>Ascurra</t>
  </si>
  <si>
    <t>Bacaetava</t>
  </si>
  <si>
    <t>Bacilândia</t>
  </si>
  <si>
    <t>Bairro do Felisberto</t>
  </si>
  <si>
    <t>Balneário Morro dos Conventos</t>
  </si>
  <si>
    <t>Balsa Nova</t>
  </si>
  <si>
    <t>Baltazar</t>
  </si>
  <si>
    <t>Baluarte</t>
  </si>
  <si>
    <t>Bananeiras</t>
  </si>
  <si>
    <t>Barão de Juparana</t>
  </si>
  <si>
    <t>Barcelona</t>
  </si>
  <si>
    <t>Barra Bonita</t>
  </si>
  <si>
    <t>Barra de Farias</t>
  </si>
  <si>
    <t>Barra Grande</t>
  </si>
  <si>
    <t>Barreiros</t>
  </si>
  <si>
    <t>Barrento</t>
  </si>
  <si>
    <t>Barro Alto</t>
  </si>
  <si>
    <t>Batateira</t>
  </si>
  <si>
    <t>Bela Vista</t>
  </si>
  <si>
    <t>Belém do Piauí</t>
  </si>
  <si>
    <t>Benevides</t>
  </si>
  <si>
    <t>Bernardino de Campos</t>
  </si>
  <si>
    <t>Bezerra</t>
  </si>
  <si>
    <t>Bezerro Branco</t>
  </si>
  <si>
    <t>Bicas</t>
  </si>
  <si>
    <t>Boaçu</t>
  </si>
  <si>
    <t>Bodocó</t>
  </si>
  <si>
    <t>Bom Jardim</t>
  </si>
  <si>
    <t>Bom Jardim de Goiás</t>
  </si>
  <si>
    <t>Bom Jesus do Tocantins</t>
  </si>
  <si>
    <t>Bom Retiro</t>
  </si>
  <si>
    <t>Bom Sossego</t>
  </si>
  <si>
    <t>Bonfim</t>
  </si>
  <si>
    <t>Bonhu</t>
  </si>
  <si>
    <t>Bonsucesso</t>
  </si>
  <si>
    <t>Boqueirão</t>
  </si>
  <si>
    <t>Boqueirão do Leão</t>
  </si>
  <si>
    <t>Bourbonia</t>
  </si>
  <si>
    <t>Brás Cubas</t>
  </si>
  <si>
    <t>Brejo de São Félix</t>
  </si>
  <si>
    <t>Brumal</t>
  </si>
  <si>
    <t>Buenos Aires</t>
  </si>
  <si>
    <t>Bugre</t>
  </si>
  <si>
    <t>Bujaru</t>
  </si>
  <si>
    <t>Buriti Bravo</t>
  </si>
  <si>
    <t>Cabeceiras</t>
  </si>
  <si>
    <t>Cachoeira do Brumado</t>
  </si>
  <si>
    <t>Cachoeirinha</t>
  </si>
  <si>
    <t>Café</t>
  </si>
  <si>
    <t>Cafezal do Sul</t>
  </si>
  <si>
    <t>Calabaça</t>
  </si>
  <si>
    <t>Caldazinha</t>
  </si>
  <si>
    <t>Câmara do Marajó</t>
  </si>
  <si>
    <t>Cambará do Sul</t>
  </si>
  <si>
    <t>Campestre</t>
  </si>
  <si>
    <t>Campo Branco</t>
  </si>
  <si>
    <t>Campo Lindo</t>
  </si>
  <si>
    <t>Campo Novo</t>
  </si>
  <si>
    <t>Campo Redondo</t>
  </si>
  <si>
    <t>Canaã</t>
  </si>
  <si>
    <t>Canadá</t>
  </si>
  <si>
    <t>Canafistula</t>
  </si>
  <si>
    <t>Canápolis</t>
  </si>
  <si>
    <t>Canas</t>
  </si>
  <si>
    <t>Canastra</t>
  </si>
  <si>
    <t>Canavieiras</t>
  </si>
  <si>
    <t>Candiba</t>
  </si>
  <si>
    <t>Canindé</t>
  </si>
  <si>
    <t>Canindezinho</t>
  </si>
  <si>
    <t>Capitão</t>
  </si>
  <si>
    <t>Capixaba</t>
  </si>
  <si>
    <t>Caputira</t>
  </si>
  <si>
    <t>Caracará do Arari</t>
  </si>
  <si>
    <t>Caratinga</t>
  </si>
  <si>
    <t>Caraúbas do Piauí</t>
  </si>
  <si>
    <t>Careiro da Várzea</t>
  </si>
  <si>
    <t>Carlos Gomes</t>
  </si>
  <si>
    <t>Carmo do Rio Verde</t>
  </si>
  <si>
    <t>Carmolândia</t>
  </si>
  <si>
    <t>Caruataí</t>
  </si>
  <si>
    <t>Casa Branca</t>
  </si>
  <si>
    <t>Cascatinha</t>
  </si>
  <si>
    <t>Catanduva</t>
  </si>
  <si>
    <t>Catanduvas</t>
  </si>
  <si>
    <t>Catas Altas da Noruega</t>
  </si>
  <si>
    <t>Catolé</t>
  </si>
  <si>
    <t>Catucaba</t>
  </si>
  <si>
    <t>Catunda</t>
  </si>
  <si>
    <t>Caturaí</t>
  </si>
  <si>
    <t>Caucaia</t>
  </si>
  <si>
    <t>Cavalcante</t>
  </si>
  <si>
    <t>Caxambu do Sul</t>
  </si>
  <si>
    <t>Central Lupion</t>
  </si>
  <si>
    <t>Ceraima</t>
  </si>
  <si>
    <t>Chapecó</t>
  </si>
  <si>
    <t>Chuvisca</t>
  </si>
  <si>
    <t>Claraíba</t>
  </si>
  <si>
    <t>Cocal</t>
  </si>
  <si>
    <t>Cocalinho</t>
  </si>
  <si>
    <t>Cococi</t>
  </si>
  <si>
    <t>Colônia</t>
  </si>
  <si>
    <t>Colônia Murici</t>
  </si>
  <si>
    <t>Colorado</t>
  </si>
  <si>
    <t>Comércio</t>
  </si>
  <si>
    <t>Comodoro</t>
  </si>
  <si>
    <t>Conceição da Brejaúba</t>
  </si>
  <si>
    <t>Conceição de Macabu</t>
  </si>
  <si>
    <t>Conceição do Rio Acima</t>
  </si>
  <si>
    <t>Conceição dos Ouros</t>
  </si>
  <si>
    <t>Congonhas</t>
  </si>
  <si>
    <t>Conselheiro Pena</t>
  </si>
  <si>
    <t>Coroados</t>
  </si>
  <si>
    <t>Coronel Domingos Soares</t>
  </si>
  <si>
    <t>Coronel Teixeira</t>
  </si>
  <si>
    <t>Coronel Xavier Chaves</t>
  </si>
  <si>
    <t>Córrego Danta</t>
  </si>
  <si>
    <t>Córrego do Bom Jesus</t>
  </si>
  <si>
    <t>Corumbá de Goiás</t>
  </si>
  <si>
    <t>Corumbaíba</t>
  </si>
  <si>
    <t>Cucuí</t>
  </si>
  <si>
    <t>Culturama</t>
  </si>
  <si>
    <t>Curaçá</t>
  </si>
  <si>
    <t>Curionópolis</t>
  </si>
  <si>
    <t>Curitibanos</t>
  </si>
  <si>
    <t>Damolândia</t>
  </si>
  <si>
    <t>Darcinópolis</t>
  </si>
  <si>
    <t>Depósito</t>
  </si>
  <si>
    <t>Deputado Irapuan Pinheiro</t>
  </si>
  <si>
    <t>Despique</t>
  </si>
  <si>
    <t>Diamante de Ubá</t>
  </si>
  <si>
    <t>Diogo de Vasconcelos</t>
  </si>
  <si>
    <t>Dores do Rio Preto</t>
  </si>
  <si>
    <t>Dormentes</t>
  </si>
  <si>
    <t>Duas Barras</t>
  </si>
  <si>
    <t>Edéia</t>
  </si>
  <si>
    <t>Encruzilhada do Sul</t>
  </si>
  <si>
    <t>Engenho Velho</t>
  </si>
  <si>
    <t>Erechim</t>
  </si>
  <si>
    <t>Érico Cardoso</t>
  </si>
  <si>
    <t>Ermo</t>
  </si>
  <si>
    <t>Escada</t>
  </si>
  <si>
    <t>Esmeraldas de Ferros</t>
  </si>
  <si>
    <t>Espumoso</t>
  </si>
  <si>
    <t>Estação</t>
  </si>
  <si>
    <t>Estrela do Sul</t>
  </si>
  <si>
    <t>Ewbank da Câmara</t>
  </si>
  <si>
    <t>Farrapos</t>
  </si>
  <si>
    <t>Fazenda Salmo 23</t>
  </si>
  <si>
    <t>Feliz</t>
  </si>
  <si>
    <t>Felpudo</t>
  </si>
  <si>
    <t>Fernando Pedroza</t>
  </si>
  <si>
    <t>Figueirópolis</t>
  </si>
  <si>
    <t>Fonte Boa</t>
  </si>
  <si>
    <t>Fortaleza do Tabocão</t>
  </si>
  <si>
    <t>Fortaleza dos Valos</t>
  </si>
  <si>
    <t>França</t>
  </si>
  <si>
    <t>Frederico Westphalen</t>
  </si>
  <si>
    <t>Frexeiras</t>
  </si>
  <si>
    <t>Fundão</t>
  </si>
  <si>
    <t>Gália</t>
  </si>
  <si>
    <t>Garuva</t>
  </si>
  <si>
    <t>Geminiano</t>
  </si>
  <si>
    <t>Goiabeira</t>
  </si>
  <si>
    <t>Goiatins</t>
  </si>
  <si>
    <t>Góis</t>
  </si>
  <si>
    <t>Governador Edson Lobão</t>
  </si>
  <si>
    <t>Governador Lacerda de Aguiar</t>
  </si>
  <si>
    <t>Guapirama</t>
  </si>
  <si>
    <t>Guaraciama</t>
  </si>
  <si>
    <t>Guaraituba</t>
  </si>
  <si>
    <t>Guarará</t>
  </si>
  <si>
    <t>Guaratuba</t>
  </si>
  <si>
    <t>Harmonia</t>
  </si>
  <si>
    <t>Honorópolis</t>
  </si>
  <si>
    <t>Iataí</t>
  </si>
  <si>
    <t>Iauaretê</t>
  </si>
  <si>
    <t>Ibirarema</t>
  </si>
  <si>
    <t>Ibituba</t>
  </si>
  <si>
    <t>Iepê</t>
  </si>
  <si>
    <t>Igrejinha</t>
  </si>
  <si>
    <t>Iguatu</t>
  </si>
  <si>
    <t>Inconfidência</t>
  </si>
  <si>
    <t>Indaí</t>
  </si>
  <si>
    <t>Ipiabás</t>
  </si>
  <si>
    <t>Ipiguá</t>
  </si>
  <si>
    <t>Ipiranga de Goiás</t>
  </si>
  <si>
    <t>Ipucaba</t>
  </si>
  <si>
    <t>Ipuera</t>
  </si>
  <si>
    <t>Irajá</t>
  </si>
  <si>
    <t>Irapuã</t>
  </si>
  <si>
    <t>Iraputã</t>
  </si>
  <si>
    <t>Itabi</t>
  </si>
  <si>
    <t>Itabirito</t>
  </si>
  <si>
    <t>Itaiacoca</t>
  </si>
  <si>
    <t>Itaiópolis</t>
  </si>
  <si>
    <t>Itaipava</t>
  </si>
  <si>
    <t>Itamaraju</t>
  </si>
  <si>
    <t>Itamarati de Minas</t>
  </si>
  <si>
    <t>Itambacuri</t>
  </si>
  <si>
    <t>Itambezinho</t>
  </si>
  <si>
    <t>Itamonte</t>
  </si>
  <si>
    <t>Itanhomi</t>
  </si>
  <si>
    <t>Itão</t>
  </si>
  <si>
    <t>Itapuranga</t>
  </si>
  <si>
    <t>Itati</t>
  </si>
  <si>
    <t>Itatinga</t>
  </si>
  <si>
    <t>Ituguaçu</t>
  </si>
  <si>
    <t>Ituiutaba</t>
  </si>
  <si>
    <t>Itupeva</t>
  </si>
  <si>
    <t>Ivoti</t>
  </si>
  <si>
    <t>Jaburuna</t>
  </si>
  <si>
    <t>Jacaré</t>
  </si>
  <si>
    <t>Jacarecoara</t>
  </si>
  <si>
    <t>Jacutinga</t>
  </si>
  <si>
    <t>Jaguaré</t>
  </si>
  <si>
    <t>Jaguariaíva</t>
  </si>
  <si>
    <t>Jandaíra</t>
  </si>
  <si>
    <t>Japurá</t>
  </si>
  <si>
    <t>Jaraguá</t>
  </si>
  <si>
    <t>JK</t>
  </si>
  <si>
    <t>Joana Peres</t>
  </si>
  <si>
    <t>João Dourado</t>
  </si>
  <si>
    <t>Jordãozinho</t>
  </si>
  <si>
    <t>Josenópolis</t>
  </si>
  <si>
    <t>Juá</t>
  </si>
  <si>
    <t>Juazeirinho</t>
  </si>
  <si>
    <t>Jucu</t>
  </si>
  <si>
    <t>Jucuruçu</t>
  </si>
  <si>
    <t>Juerana</t>
  </si>
  <si>
    <t>Juiraçu</t>
  </si>
  <si>
    <t>Justiniano Serpa</t>
  </si>
  <si>
    <t>Lafaiete Coutinho</t>
  </si>
  <si>
    <t>Lago da Pedra</t>
  </si>
  <si>
    <t>Lago do Junco</t>
  </si>
  <si>
    <t>Lagoa Grande</t>
  </si>
  <si>
    <t>Laje de São José</t>
  </si>
  <si>
    <t>Laje do Muriaé</t>
  </si>
  <si>
    <t>Lajeado Grande</t>
  </si>
  <si>
    <t>Lamarão</t>
  </si>
  <si>
    <t>Laranja Azeda</t>
  </si>
  <si>
    <t>Laranja da Terra</t>
  </si>
  <si>
    <t>Lavínia</t>
  </si>
  <si>
    <t>Limoeiro do Bom Viver</t>
  </si>
  <si>
    <t>Luís Eduardo Magalhães</t>
  </si>
  <si>
    <t>Luiz Alves</t>
  </si>
  <si>
    <t>Macambira</t>
  </si>
  <si>
    <t>Magalhães Barata</t>
  </si>
  <si>
    <t>Mairi</t>
  </si>
  <si>
    <t>Major Simplício</t>
  </si>
  <si>
    <t>Mandacaru</t>
  </si>
  <si>
    <t>Manhumirim</t>
  </si>
  <si>
    <t>Mar Grande</t>
  </si>
  <si>
    <t>Maracanaú</t>
  </si>
  <si>
    <t>Marcílio Dias</t>
  </si>
  <si>
    <t>Marechal Deodoro</t>
  </si>
  <si>
    <t>Maria Helena</t>
  </si>
  <si>
    <t>Mariápolis</t>
  </si>
  <si>
    <t>Mariental</t>
  </si>
  <si>
    <t>Mata Limpa</t>
  </si>
  <si>
    <t>Matelândia</t>
  </si>
  <si>
    <t>Melo</t>
  </si>
  <si>
    <t>Mirandópolis</t>
  </si>
  <si>
    <t>Miritituba</t>
  </si>
  <si>
    <t>Mocambinho</t>
  </si>
  <si>
    <t>Mogi Guaçu</t>
  </si>
  <si>
    <t>Moiraba</t>
  </si>
  <si>
    <t>Monte do Carmo</t>
  </si>
  <si>
    <t>Monte Sinai</t>
  </si>
  <si>
    <t>Monte Sion</t>
  </si>
  <si>
    <t>Morro Cabeça no Tempo</t>
  </si>
  <si>
    <t>Mundau</t>
  </si>
  <si>
    <t>Muquém de São Francisco</t>
  </si>
  <si>
    <t>Mutum</t>
  </si>
  <si>
    <t>Nantes</t>
  </si>
  <si>
    <t>Nanuque</t>
  </si>
  <si>
    <t>Niquelândia</t>
  </si>
  <si>
    <t>Nossa Senhora da Glória</t>
  </si>
  <si>
    <t>Nossa Senhora do Remédio</t>
  </si>
  <si>
    <t>Nova Aliança</t>
  </si>
  <si>
    <t>Nova América</t>
  </si>
  <si>
    <t>Nova Brasília</t>
  </si>
  <si>
    <t>Nova Campina</t>
  </si>
  <si>
    <t>Nova Concórdia</t>
  </si>
  <si>
    <t>Nova Fátima</t>
  </si>
  <si>
    <t>Nova Iorque</t>
  </si>
  <si>
    <t>Novo Gama</t>
  </si>
  <si>
    <t>Novo Oriente do Piauí</t>
  </si>
  <si>
    <t>Novo Xingu</t>
  </si>
  <si>
    <t>Olho D'Água dos Dandanhas</t>
  </si>
  <si>
    <t>Olho-D'Água</t>
  </si>
  <si>
    <t>Olímpia</t>
  </si>
  <si>
    <t>Oliveira dos Brejinhos</t>
  </si>
  <si>
    <t>Olivença</t>
  </si>
  <si>
    <t>Onha</t>
  </si>
  <si>
    <t>Osvaldo Cruz</t>
  </si>
  <si>
    <t>Padre Brito</t>
  </si>
  <si>
    <t>Paiaguás</t>
  </si>
  <si>
    <t>Paiol Queimado</t>
  </si>
  <si>
    <t>Palmeira D'Oeste</t>
  </si>
  <si>
    <t>Palotina</t>
  </si>
  <si>
    <t>Pará de Minas</t>
  </si>
  <si>
    <t>Paracatu</t>
  </si>
  <si>
    <t>Paraíba do Sul</t>
  </si>
  <si>
    <t>Paraibuna</t>
  </si>
  <si>
    <t>Paripueira</t>
  </si>
  <si>
    <t>Passo do Adão</t>
  </si>
  <si>
    <t>Passos</t>
  </si>
  <si>
    <t>Paudalho</t>
  </si>
  <si>
    <t>Paulista</t>
  </si>
  <si>
    <t>Paulistas</t>
  </si>
  <si>
    <t>Paulo Bento</t>
  </si>
  <si>
    <t>Pedra do Sino</t>
  </si>
  <si>
    <t>Pedra Grande</t>
  </si>
  <si>
    <t>Pedra Mole</t>
  </si>
  <si>
    <t>Pedra Preta</t>
  </si>
  <si>
    <t>Pedras</t>
  </si>
  <si>
    <t>Pedro Afonso</t>
  </si>
  <si>
    <t>Peixe</t>
  </si>
  <si>
    <t>Pendanga</t>
  </si>
  <si>
    <t>Penha do Capim</t>
  </si>
  <si>
    <t>Perdição</t>
  </si>
  <si>
    <t>Piacatu</t>
  </si>
  <si>
    <t>Pimenta Bueno</t>
  </si>
  <si>
    <t>Pimenteiras do Oeste</t>
  </si>
  <si>
    <t>Pinhal</t>
  </si>
  <si>
    <t>Piracaia</t>
  </si>
  <si>
    <t>Piracuruca</t>
  </si>
  <si>
    <t>Piragi</t>
  </si>
  <si>
    <t>Pirapora</t>
  </si>
  <si>
    <t>Pires Ferreira</t>
  </si>
  <si>
    <t>Piripiri</t>
  </si>
  <si>
    <t>Piumhi</t>
  </si>
  <si>
    <t>Placas</t>
  </si>
  <si>
    <t>Planalto do Sul</t>
  </si>
  <si>
    <t>Polo Petroquímico de Camaçari</t>
  </si>
  <si>
    <t>Ponta da Serra</t>
  </si>
  <si>
    <t>Pontão</t>
  </si>
  <si>
    <t>Ponte Alta</t>
  </si>
  <si>
    <t>Ponte Alta de Minas</t>
  </si>
  <si>
    <t>Pontões</t>
  </si>
  <si>
    <t>Porciúncula</t>
  </si>
  <si>
    <t>Porecatu</t>
  </si>
  <si>
    <t>Portela</t>
  </si>
  <si>
    <t>Portelândia</t>
  </si>
  <si>
    <t>Porto</t>
  </si>
  <si>
    <t>Porto das Gabarras</t>
  </si>
  <si>
    <t>Porto Novo</t>
  </si>
  <si>
    <t>Porto Salvo</t>
  </si>
  <si>
    <t>Porto Vitória</t>
  </si>
  <si>
    <t>Porto Walter</t>
  </si>
  <si>
    <t>Praia de Araçatiba</t>
  </si>
  <si>
    <t>Presidente Vargas</t>
  </si>
  <si>
    <t>Pureza</t>
  </si>
  <si>
    <t>Puxinanã</t>
  </si>
  <si>
    <t>Quartéis</t>
  </si>
  <si>
    <t>Quebracho</t>
  </si>
  <si>
    <t>Quebrangulo</t>
  </si>
  <si>
    <t>Quedas do Iguaçu</t>
  </si>
  <si>
    <t>Queimado</t>
  </si>
  <si>
    <t>Quilombo</t>
  </si>
  <si>
    <t>Quilômetro 14 do Mutum</t>
  </si>
  <si>
    <t>Rafael Godeiro</t>
  </si>
  <si>
    <t>Realeza</t>
  </si>
  <si>
    <t>Rechan</t>
  </si>
  <si>
    <t>Reginópolis</t>
  </si>
  <si>
    <t>Repartimento</t>
  </si>
  <si>
    <t>Resende</t>
  </si>
  <si>
    <t>Ressaquinha</t>
  </si>
  <si>
    <t>Retirolândia</t>
  </si>
  <si>
    <t>Riachão das Neves</t>
  </si>
  <si>
    <t>Riacho da Cruz</t>
  </si>
  <si>
    <t>Riacho de Santana</t>
  </si>
  <si>
    <t>Riacho do Meio</t>
  </si>
  <si>
    <t>Riacho Fechado</t>
  </si>
  <si>
    <t>Ribas do Rio Pardo</t>
  </si>
  <si>
    <t>Rincão de São Pedro</t>
  </si>
  <si>
    <t>Rio da Dona</t>
  </si>
  <si>
    <t>Rio das Furnas</t>
  </si>
  <si>
    <t>Rio Quatorze</t>
  </si>
  <si>
    <t>Rio Tigre</t>
  </si>
  <si>
    <t>Rio Vermelho</t>
  </si>
  <si>
    <t>Roça Grande</t>
  </si>
  <si>
    <t>Rochedo de Minas</t>
  </si>
  <si>
    <t>Rodeiro</t>
  </si>
  <si>
    <t>Roncador</t>
  </si>
  <si>
    <t>Ronda Alta</t>
  </si>
  <si>
    <t>Rosário de Minas</t>
  </si>
  <si>
    <t>Rubiataba</t>
  </si>
  <si>
    <t>Ruilândia</t>
  </si>
  <si>
    <t>Rurópolis</t>
  </si>
  <si>
    <t>Saldanha</t>
  </si>
  <si>
    <t>Salgado</t>
  </si>
  <si>
    <t>Salto do Avanhandava</t>
  </si>
  <si>
    <t>Salto Portão</t>
  </si>
  <si>
    <t>Salvador do Sul</t>
  </si>
  <si>
    <t>Santa Amélia</t>
  </si>
  <si>
    <t>Santa Cecília</t>
  </si>
  <si>
    <t>Santa Cecília do Pavão</t>
  </si>
  <si>
    <t>Santa Clara</t>
  </si>
  <si>
    <t>Santa Cruz</t>
  </si>
  <si>
    <t>Santa Cruz da Conceição</t>
  </si>
  <si>
    <t>Santa Cruz da Vitória</t>
  </si>
  <si>
    <t>Santa Cruz do Sul</t>
  </si>
  <si>
    <t>Santa Cruz do Timbó</t>
  </si>
  <si>
    <t>Santa Filomena</t>
  </si>
  <si>
    <t>Santa Inês</t>
  </si>
  <si>
    <t>Santa Júlia</t>
  </si>
  <si>
    <t>Santa Luzia do Paruá</t>
  </si>
  <si>
    <t>Santa Margarida Paulista</t>
  </si>
  <si>
    <t>Santa Maria de Itabira</t>
  </si>
  <si>
    <t>Santa Mercedes</t>
  </si>
  <si>
    <t>Santa Quitéria</t>
  </si>
  <si>
    <t>Santa Rita</t>
  </si>
  <si>
    <t>Santa Rita do Sapucaí</t>
  </si>
  <si>
    <t>Santa Rita do Sul</t>
  </si>
  <si>
    <t>Santa Terezinha</t>
  </si>
  <si>
    <t>Santana</t>
  </si>
  <si>
    <t>Santana de São Joaquim</t>
  </si>
  <si>
    <t>Santana do Itararé</t>
  </si>
  <si>
    <t>Santo Amaro de Campos</t>
  </si>
  <si>
    <t>Santo Antônio do Boqueirão</t>
  </si>
  <si>
    <t>Santo Inácio</t>
  </si>
  <si>
    <t>Santo Inácio do Piauí</t>
  </si>
  <si>
    <t>São Benedito das Areias</t>
  </si>
  <si>
    <t>São Bento do Sapucaí</t>
  </si>
  <si>
    <t>São Domingos da Bocaina</t>
  </si>
  <si>
    <t>São Felipe</t>
  </si>
  <si>
    <t>São Francisco</t>
  </si>
  <si>
    <t>São Francisco da Jararaca</t>
  </si>
  <si>
    <t>São Jacinto</t>
  </si>
  <si>
    <t>São Jerônimo</t>
  </si>
  <si>
    <t>São João Bosco</t>
  </si>
  <si>
    <t>São João do Piauí</t>
  </si>
  <si>
    <t>São João do Pinhal</t>
  </si>
  <si>
    <t>São Joaquim do Pontal</t>
  </si>
  <si>
    <t>São Joaquim do Tapará</t>
  </si>
  <si>
    <t>São José da Barra</t>
  </si>
  <si>
    <t>São José das Tronqueiras</t>
  </si>
  <si>
    <t>São José de Ubá</t>
  </si>
  <si>
    <t>São José do Barreiro</t>
  </si>
  <si>
    <t>São José do Belmonte</t>
  </si>
  <si>
    <t>São José do Sucuriú</t>
  </si>
  <si>
    <t>São Luís Gonzaga do Maranhão</t>
  </si>
  <si>
    <t>São Marcos</t>
  </si>
  <si>
    <t>São Martinho</t>
  </si>
  <si>
    <t>São Miguel do Araguaia</t>
  </si>
  <si>
    <t>São Pedro dos Crentes</t>
  </si>
  <si>
    <t>São Roque</t>
  </si>
  <si>
    <t>São Sebastião</t>
  </si>
  <si>
    <t>São Sebastião da Barra</t>
  </si>
  <si>
    <t>São Sebastião de Lagoa de Roça</t>
  </si>
  <si>
    <t>São Sebastião do Oeste</t>
  </si>
  <si>
    <t>São Sebastião do Soberbo</t>
  </si>
  <si>
    <t>São Sebastião dos Ferreiros</t>
  </si>
  <si>
    <t>São Silvestre</t>
  </si>
  <si>
    <t>Selvíria</t>
  </si>
  <si>
    <t>Senador Modestino Gonçalves</t>
  </si>
  <si>
    <t>Sério</t>
  </si>
  <si>
    <t>Seropédica</t>
  </si>
  <si>
    <t>Serra Dourada</t>
  </si>
  <si>
    <t>Serrano do Maranhão</t>
  </si>
  <si>
    <t>Serrita</t>
  </si>
  <si>
    <t>Sete Lagoas</t>
  </si>
  <si>
    <t>Silvanópolis</t>
  </si>
  <si>
    <t>Silvianópolis</t>
  </si>
  <si>
    <t>Silvolândia</t>
  </si>
  <si>
    <t>Soure</t>
  </si>
  <si>
    <t>Sucatinga</t>
  </si>
  <si>
    <t>Sucesso</t>
  </si>
  <si>
    <t>Sucuriju</t>
  </si>
  <si>
    <t>Sumidouro</t>
  </si>
  <si>
    <t>Sussuapara</t>
  </si>
  <si>
    <t>Sussuarana</t>
  </si>
  <si>
    <t>Taquarussu do Tocantins</t>
  </si>
  <si>
    <t>Telha</t>
  </si>
  <si>
    <t>Tenente Ananias</t>
  </si>
  <si>
    <t>Teófilo Otoni</t>
  </si>
  <si>
    <t>Terra Nova</t>
  </si>
  <si>
    <t>Tibau</t>
  </si>
  <si>
    <t>Tibiriçá do Paranapanema</t>
  </si>
  <si>
    <t>Timbuí</t>
  </si>
  <si>
    <t>Timorante</t>
  </si>
  <si>
    <t>Tomé</t>
  </si>
  <si>
    <t>Toropi</t>
  </si>
  <si>
    <t>Trancoso</t>
  </si>
  <si>
    <t>Travessão</t>
  </si>
  <si>
    <t>Treze Tílias</t>
  </si>
  <si>
    <t>Trizidela do Vale</t>
  </si>
  <si>
    <t>Tuneiras do Oeste</t>
  </si>
  <si>
    <t>Tuntum</t>
  </si>
  <si>
    <t>Tupinambá</t>
  </si>
  <si>
    <t>Ubaíra</t>
  </si>
  <si>
    <t>Ubatã</t>
  </si>
  <si>
    <t>Uirapuru</t>
  </si>
  <si>
    <t>Umarizal</t>
  </si>
  <si>
    <t>Vargem Alegre</t>
  </si>
  <si>
    <t>Vargem Alta</t>
  </si>
  <si>
    <t>Várzea</t>
  </si>
  <si>
    <t>Velhacaria</t>
  </si>
  <si>
    <t>Venda Branca</t>
  </si>
  <si>
    <t>Vereda do Paraíso</t>
  </si>
  <si>
    <t>Viana</t>
  </si>
  <si>
    <t>Vianópolis</t>
  </si>
  <si>
    <t>Viçosa</t>
  </si>
  <si>
    <t>Victor Graeff</t>
  </si>
  <si>
    <t>Vidal Ramos</t>
  </si>
  <si>
    <t>Vidigal</t>
  </si>
  <si>
    <t>Vigia</t>
  </si>
  <si>
    <t>Vila Nova</t>
  </si>
  <si>
    <t>Vila Pavão</t>
  </si>
  <si>
    <t>Virgínia</t>
  </si>
  <si>
    <t>Virginópolis</t>
  </si>
  <si>
    <t>Vítor Meireles</t>
  </si>
  <si>
    <t>Vitoriana</t>
  </si>
  <si>
    <t>Volta Alegre</t>
  </si>
  <si>
    <t>Westfália</t>
  </si>
  <si>
    <t>Zabelê</t>
  </si>
  <si>
    <t>Ago</t>
  </si>
  <si>
    <t>Set</t>
  </si>
  <si>
    <t>Out</t>
  </si>
  <si>
    <t>Nov</t>
  </si>
  <si>
    <t>Dez</t>
  </si>
  <si>
    <t>Venda</t>
  </si>
  <si>
    <t>Especial</t>
  </si>
  <si>
    <t>Telma Cruz</t>
  </si>
  <si>
    <t>Caiubi Rosa</t>
  </si>
  <si>
    <t>Flora Mangueira</t>
  </si>
  <si>
    <t>Ivy Castelo Branco</t>
  </si>
  <si>
    <t>Gabriela Lemos</t>
  </si>
  <si>
    <t>Flora Bragança</t>
  </si>
  <si>
    <t>Previsto</t>
  </si>
  <si>
    <t>Realizado</t>
  </si>
  <si>
    <t>Presidente Pudente</t>
  </si>
  <si>
    <t>Luzinete</t>
  </si>
  <si>
    <t>Sigla</t>
  </si>
  <si>
    <t>ADM</t>
  </si>
  <si>
    <t>Administração</t>
  </si>
  <si>
    <t>FIN</t>
  </si>
  <si>
    <t>INF</t>
  </si>
  <si>
    <t>Informática</t>
  </si>
  <si>
    <t>LOG</t>
  </si>
  <si>
    <t>Logistica</t>
  </si>
  <si>
    <t>MKT</t>
  </si>
  <si>
    <t>PRO</t>
  </si>
  <si>
    <t>Produção</t>
  </si>
  <si>
    <t>QUA</t>
  </si>
  <si>
    <t>Qualidade</t>
  </si>
  <si>
    <t>VEN</t>
  </si>
  <si>
    <t>Vendas</t>
  </si>
  <si>
    <t>CodigoDoCliente</t>
  </si>
  <si>
    <t>NomeDaEmpresa</t>
  </si>
  <si>
    <t>NomeDoContato</t>
  </si>
  <si>
    <t>CargoDoContato</t>
  </si>
  <si>
    <t>Endereco</t>
  </si>
  <si>
    <t>Regiao</t>
  </si>
  <si>
    <t>CEP</t>
  </si>
  <si>
    <t>Pais</t>
  </si>
  <si>
    <t>Fax</t>
  </si>
  <si>
    <t>ALFKI</t>
  </si>
  <si>
    <t>Alfreds Futterkiste</t>
  </si>
  <si>
    <t>Maria Anders</t>
  </si>
  <si>
    <t>Representante de Vendas</t>
  </si>
  <si>
    <t>Obere Str. 57</t>
  </si>
  <si>
    <t>Berlin</t>
  </si>
  <si>
    <t>Hessen</t>
  </si>
  <si>
    <t>12209</t>
  </si>
  <si>
    <t>Alemanha</t>
  </si>
  <si>
    <t>030-0074321</t>
  </si>
  <si>
    <t>030-0076545</t>
  </si>
  <si>
    <t>ANATR</t>
  </si>
  <si>
    <t>Ana Trujillo Emparedados y helados</t>
  </si>
  <si>
    <t>Ana Trujillo</t>
  </si>
  <si>
    <t>Proprietário</t>
  </si>
  <si>
    <t>Avda. de la Constitución 2222</t>
  </si>
  <si>
    <t>México D.F.</t>
  </si>
  <si>
    <t>Centro</t>
  </si>
  <si>
    <t>05021</t>
  </si>
  <si>
    <t>México</t>
  </si>
  <si>
    <t>(5) 555-4729</t>
  </si>
  <si>
    <t>(5) 555-3745</t>
  </si>
  <si>
    <t>ANTON</t>
  </si>
  <si>
    <t>Antonio Moreno Taquería</t>
  </si>
  <si>
    <t>Antonio Moreno</t>
  </si>
  <si>
    <t>Mataderos  2312</t>
  </si>
  <si>
    <t>05023</t>
  </si>
  <si>
    <t>(5) 555-3932</t>
  </si>
  <si>
    <t>AROUT</t>
  </si>
  <si>
    <t>Around the Horn</t>
  </si>
  <si>
    <t>Thomas Hardy</t>
  </si>
  <si>
    <t>120 Hanover Sq.</t>
  </si>
  <si>
    <t>London</t>
  </si>
  <si>
    <t>LQS</t>
  </si>
  <si>
    <t>WA1 1DP</t>
  </si>
  <si>
    <t>Reino Unido</t>
  </si>
  <si>
    <t>(171) 555-7788</t>
  </si>
  <si>
    <t>(171) 555-6750</t>
  </si>
  <si>
    <t>BERGS</t>
  </si>
  <si>
    <t>Berglunds snabbköp</t>
  </si>
  <si>
    <t>Christina Berglund</t>
  </si>
  <si>
    <t>Administrador de Pedidos</t>
  </si>
  <si>
    <t>Berguvsvägen  8</t>
  </si>
  <si>
    <t>Luleå</t>
  </si>
  <si>
    <t>SHNQ</t>
  </si>
  <si>
    <t>S-958 22</t>
  </si>
  <si>
    <t>Suécia</t>
  </si>
  <si>
    <t>0921-12 34 65</t>
  </si>
  <si>
    <t>0921-12 34 67</t>
  </si>
  <si>
    <t>BLAUS</t>
  </si>
  <si>
    <t>Blauer See Delikatessen</t>
  </si>
  <si>
    <t>Hanna Moos</t>
  </si>
  <si>
    <t>Forsterstr. 57</t>
  </si>
  <si>
    <t>Mannheim</t>
  </si>
  <si>
    <t>Baviera</t>
  </si>
  <si>
    <t>68306</t>
  </si>
  <si>
    <t>0621-08460</t>
  </si>
  <si>
    <t>0621-08924</t>
  </si>
  <si>
    <t>BLONP</t>
  </si>
  <si>
    <t>Blondel père et fils</t>
  </si>
  <si>
    <t>Frédérique Citeaux</t>
  </si>
  <si>
    <t>Gerente de Marketing</t>
  </si>
  <si>
    <t>24, place Kléber</t>
  </si>
  <si>
    <t>Strasbourg</t>
  </si>
  <si>
    <t>67000</t>
  </si>
  <si>
    <t>88.60.15.31</t>
  </si>
  <si>
    <t>88.60.15.32</t>
  </si>
  <si>
    <t>BOLID</t>
  </si>
  <si>
    <t>Bólido Comidas preparadas</t>
  </si>
  <si>
    <t>Martín Sommer</t>
  </si>
  <si>
    <t>C/ Araquil, 67</t>
  </si>
  <si>
    <t>Madrid</t>
  </si>
  <si>
    <t>MD</t>
  </si>
  <si>
    <t>28023</t>
  </si>
  <si>
    <t>Espanha</t>
  </si>
  <si>
    <t>(91) 555 22 82</t>
  </si>
  <si>
    <t>(91) 555 91 99</t>
  </si>
  <si>
    <t>BONAP</t>
  </si>
  <si>
    <t>Bon app'</t>
  </si>
  <si>
    <t>Laurence Lebihan</t>
  </si>
  <si>
    <t>12, rue des Bouchers</t>
  </si>
  <si>
    <t>Marseille</t>
  </si>
  <si>
    <t>13008</t>
  </si>
  <si>
    <t>91.24.45.40</t>
  </si>
  <si>
    <t>91.24.45.41</t>
  </si>
  <si>
    <t>BOTTM</t>
  </si>
  <si>
    <t>Bottom-Dollar Markets</t>
  </si>
  <si>
    <t>Elizabeth Lincoln</t>
  </si>
  <si>
    <t>Gerente Financeiro</t>
  </si>
  <si>
    <t>23 Tsawassen Blvd.</t>
  </si>
  <si>
    <t>Tsawassen</t>
  </si>
  <si>
    <t>BC</t>
  </si>
  <si>
    <t>T2F 8M4</t>
  </si>
  <si>
    <t>(604) 555-4729</t>
  </si>
  <si>
    <t>(604) 555-3745</t>
  </si>
  <si>
    <t>BSBEV</t>
  </si>
  <si>
    <t>B's Beverages</t>
  </si>
  <si>
    <t>Victoria Ashworth</t>
  </si>
  <si>
    <t>Fauntleroy Circus</t>
  </si>
  <si>
    <t>EC2 5NT</t>
  </si>
  <si>
    <t>(171) 555-1212</t>
  </si>
  <si>
    <t>CACTU</t>
  </si>
  <si>
    <t>Cactus Comidas para llevar</t>
  </si>
  <si>
    <t>Patricio Simpson</t>
  </si>
  <si>
    <t>Agente de Vendas</t>
  </si>
  <si>
    <t>Cerrito 333</t>
  </si>
  <si>
    <t>1010</t>
  </si>
  <si>
    <t>Argentina</t>
  </si>
  <si>
    <t>(1) 135-5555</t>
  </si>
  <si>
    <t>(1) 135-4892</t>
  </si>
  <si>
    <t>CENTC</t>
  </si>
  <si>
    <t>Centro comercial Moctezuma</t>
  </si>
  <si>
    <t>Francisco Chang</t>
  </si>
  <si>
    <t>Sierras de Granada 9993</t>
  </si>
  <si>
    <t>05022</t>
  </si>
  <si>
    <t>(5) 555-3392</t>
  </si>
  <si>
    <t>(5) 555-7293</t>
  </si>
  <si>
    <t>CHOPS</t>
  </si>
  <si>
    <t>Chop-suey Chinese</t>
  </si>
  <si>
    <t>Yang Wang</t>
  </si>
  <si>
    <t>Hauptstr. 29</t>
  </si>
  <si>
    <t>Bern</t>
  </si>
  <si>
    <t>3012</t>
  </si>
  <si>
    <t>Suíça</t>
  </si>
  <si>
    <t>0452-076545</t>
  </si>
  <si>
    <t>COMMI</t>
  </si>
  <si>
    <t>Comércio Mineiro</t>
  </si>
  <si>
    <t>Assessor de Vendas</t>
  </si>
  <si>
    <t>Av. dos Lusíadas, 23</t>
  </si>
  <si>
    <t>05432-043</t>
  </si>
  <si>
    <t>Brasil</t>
  </si>
  <si>
    <t>(11) 555-7647</t>
  </si>
  <si>
    <t>CONSH</t>
  </si>
  <si>
    <t>Consolidated Holdings</t>
  </si>
  <si>
    <t>Elizabeth Brown</t>
  </si>
  <si>
    <t>Berkeley Gardens
12  Brewery</t>
  </si>
  <si>
    <t>WX1 6LT</t>
  </si>
  <si>
    <t>(171) 555-2282</t>
  </si>
  <si>
    <t>(171) 555-9199</t>
  </si>
  <si>
    <t>DRACD</t>
  </si>
  <si>
    <t>Drachenblut Delikatessen</t>
  </si>
  <si>
    <t>Sven Ottlieb</t>
  </si>
  <si>
    <t>Walserweg 21</t>
  </si>
  <si>
    <t>Aachen</t>
  </si>
  <si>
    <t>Ruhrgebiet</t>
  </si>
  <si>
    <t>52066</t>
  </si>
  <si>
    <t>0241-039123</t>
  </si>
  <si>
    <t>0241-059428</t>
  </si>
  <si>
    <t>DUMON</t>
  </si>
  <si>
    <t>Du monde entier</t>
  </si>
  <si>
    <t>Janine Labrune</t>
  </si>
  <si>
    <t>67, rue des Cinquante Otages</t>
  </si>
  <si>
    <t>44000</t>
  </si>
  <si>
    <t>40.67.88.88</t>
  </si>
  <si>
    <t>40.67.89.89</t>
  </si>
  <si>
    <t>EASTC</t>
  </si>
  <si>
    <t>Eastern Connection</t>
  </si>
  <si>
    <t>Ann Devon</t>
  </si>
  <si>
    <t>35 King George</t>
  </si>
  <si>
    <t>WX3 6FW</t>
  </si>
  <si>
    <t>(171) 555-0297</t>
  </si>
  <si>
    <t>(171) 555-3373</t>
  </si>
  <si>
    <t>ERNSH</t>
  </si>
  <si>
    <t>Ernst Handel</t>
  </si>
  <si>
    <t>Roland Mendel</t>
  </si>
  <si>
    <t>Gerente de Vendas</t>
  </si>
  <si>
    <t>Kirchgasse 6</t>
  </si>
  <si>
    <t>Graz</t>
  </si>
  <si>
    <t>8010</t>
  </si>
  <si>
    <t>Áustria</t>
  </si>
  <si>
    <t>7675-3425</t>
  </si>
  <si>
    <t>7675-3426</t>
  </si>
  <si>
    <t>FAMIA</t>
  </si>
  <si>
    <t>Familia Arquibaldo</t>
  </si>
  <si>
    <t>Aria Cruz</t>
  </si>
  <si>
    <t>Assistente de Marketing</t>
  </si>
  <si>
    <t>Rua Orós, 92</t>
  </si>
  <si>
    <t>05442-030</t>
  </si>
  <si>
    <t>(11) 555-9857</t>
  </si>
  <si>
    <t>FISSA</t>
  </si>
  <si>
    <t>FISSA Fabrica Inter. Salchichas S.A.</t>
  </si>
  <si>
    <t>Diego Roel</t>
  </si>
  <si>
    <t>C/ Moralzarzal, 86</t>
  </si>
  <si>
    <t>28034</t>
  </si>
  <si>
    <t>(91) 555 94 44</t>
  </si>
  <si>
    <t>(91) 555 55 93</t>
  </si>
  <si>
    <t>FOLIG</t>
  </si>
  <si>
    <t>Folies gourmandes</t>
  </si>
  <si>
    <t>Martine Rancé</t>
  </si>
  <si>
    <t>Assistente do Agente de Vendas</t>
  </si>
  <si>
    <t>184, chaussée de Tournai</t>
  </si>
  <si>
    <t>Lille</t>
  </si>
  <si>
    <t>Oeste</t>
  </si>
  <si>
    <t>59000</t>
  </si>
  <si>
    <t>20.16.10.16</t>
  </si>
  <si>
    <t>20.16.10.17</t>
  </si>
  <si>
    <t>FOLKO</t>
  </si>
  <si>
    <t>Folk och fä HB</t>
  </si>
  <si>
    <t>Maria Larsson</t>
  </si>
  <si>
    <t>Åkergatan 24</t>
  </si>
  <si>
    <t>Bräcke</t>
  </si>
  <si>
    <t>S-844 67</t>
  </si>
  <si>
    <t>0695-34 67 21</t>
  </si>
  <si>
    <t>FRANK</t>
  </si>
  <si>
    <t>Frankenversand</t>
  </si>
  <si>
    <t>Peter Franken</t>
  </si>
  <si>
    <t>Berliner Platz 43</t>
  </si>
  <si>
    <t>München</t>
  </si>
  <si>
    <t>80805</t>
  </si>
  <si>
    <t>089-0877310</t>
  </si>
  <si>
    <t>089-0877451</t>
  </si>
  <si>
    <t>FRANR</t>
  </si>
  <si>
    <t>France restauration</t>
  </si>
  <si>
    <t>Carine Schmitt</t>
  </si>
  <si>
    <t>54, rue Royale</t>
  </si>
  <si>
    <t>40.32.21.21</t>
  </si>
  <si>
    <t>40.32.21.20</t>
  </si>
  <si>
    <t>FRANS</t>
  </si>
  <si>
    <t>Franchi S.p.A.</t>
  </si>
  <si>
    <t>Paolo Accorti</t>
  </si>
  <si>
    <t>Via Monte Bianco 34</t>
  </si>
  <si>
    <t>Torino</t>
  </si>
  <si>
    <t>10100</t>
  </si>
  <si>
    <t>Itália</t>
  </si>
  <si>
    <t>011-4988260</t>
  </si>
  <si>
    <t>011-4988261</t>
  </si>
  <si>
    <t>FURIB</t>
  </si>
  <si>
    <t>Furia Bacalhau e Frutos do Mar</t>
  </si>
  <si>
    <t>Lino Rodriguez</t>
  </si>
  <si>
    <t>Jardim das rosas n. 32</t>
  </si>
  <si>
    <t>Lisboa</t>
  </si>
  <si>
    <t>1675</t>
  </si>
  <si>
    <t>Portugal</t>
  </si>
  <si>
    <t>(1) 354-2534</t>
  </si>
  <si>
    <t>(1) 354-2535</t>
  </si>
  <si>
    <t>GALED</t>
  </si>
  <si>
    <t>Galería del gastrónomo</t>
  </si>
  <si>
    <t>Eduardo Saavedra</t>
  </si>
  <si>
    <t>Rambla de Cataluña, 23</t>
  </si>
  <si>
    <t>08022</t>
  </si>
  <si>
    <t>(93) 203 4560</t>
  </si>
  <si>
    <t>(93) 203 4561</t>
  </si>
  <si>
    <t>GODOS</t>
  </si>
  <si>
    <t>Godos Cocina Típica</t>
  </si>
  <si>
    <t>José Pedro Freyre</t>
  </si>
  <si>
    <t>C/ Romero, 33</t>
  </si>
  <si>
    <t>Sevilla</t>
  </si>
  <si>
    <t>41101</t>
  </si>
  <si>
    <t>(95) 555 82 82</t>
  </si>
  <si>
    <t>GOURL</t>
  </si>
  <si>
    <t>Gourmet Lanchonetes</t>
  </si>
  <si>
    <t>André Fonseca</t>
  </si>
  <si>
    <t>Av. Brasil, 442</t>
  </si>
  <si>
    <t>04876-786</t>
  </si>
  <si>
    <t>(11) 555-9482</t>
  </si>
  <si>
    <t>GREAL</t>
  </si>
  <si>
    <t>Great Lakes Food Market</t>
  </si>
  <si>
    <t>Howard Snyder</t>
  </si>
  <si>
    <t>2732 Baker Blvd.</t>
  </si>
  <si>
    <t>Eugene</t>
  </si>
  <si>
    <t>OR</t>
  </si>
  <si>
    <t>97403</t>
  </si>
  <si>
    <t>EUA</t>
  </si>
  <si>
    <t>(503) 555-7555</t>
  </si>
  <si>
    <t>GROSR</t>
  </si>
  <si>
    <t>GROSELLA-Restaurante</t>
  </si>
  <si>
    <t>Manuel Pereira</t>
  </si>
  <si>
    <t>5ª Ave. Los Palos Grandes</t>
  </si>
  <si>
    <t>Caracas</t>
  </si>
  <si>
    <t>1081</t>
  </si>
  <si>
    <t>Venezuela</t>
  </si>
  <si>
    <t>(2) 283-2951</t>
  </si>
  <si>
    <t>(2) 283-3397</t>
  </si>
  <si>
    <t>HANAR</t>
  </si>
  <si>
    <t>Hanari Carnes</t>
  </si>
  <si>
    <t>Mario Pontes</t>
  </si>
  <si>
    <t>Rua do Paço, 67</t>
  </si>
  <si>
    <t>05454-876</t>
  </si>
  <si>
    <t>(21) 555-0091</t>
  </si>
  <si>
    <t>(21) 555-8765</t>
  </si>
  <si>
    <t>HILAA</t>
  </si>
  <si>
    <t>HILARIÓN-Abastos</t>
  </si>
  <si>
    <t>Carlos Hernández</t>
  </si>
  <si>
    <t>Carrera 22 con Ave. Carlos Soublette #8-35</t>
  </si>
  <si>
    <t>San Cristóbal</t>
  </si>
  <si>
    <t>Táchira</t>
  </si>
  <si>
    <t>5022</t>
  </si>
  <si>
    <t>(5) 555-1340</t>
  </si>
  <si>
    <t>(5) 555-1948</t>
  </si>
  <si>
    <t>HUNGC</t>
  </si>
  <si>
    <t>Hungry Coyote Import Store</t>
  </si>
  <si>
    <t>Yoshi Latimer</t>
  </si>
  <si>
    <t>City Center Plaza
516 Main St.</t>
  </si>
  <si>
    <t>Elgin</t>
  </si>
  <si>
    <t>97827</t>
  </si>
  <si>
    <t>(503) 555-6874</t>
  </si>
  <si>
    <t>(503) 555-2376</t>
  </si>
  <si>
    <t>HUNGO</t>
  </si>
  <si>
    <t>Hungry Owl All-Night Grocers</t>
  </si>
  <si>
    <t>Patricia McKenna</t>
  </si>
  <si>
    <t>8 Johnstown Road</t>
  </si>
  <si>
    <t>Cork</t>
  </si>
  <si>
    <t>Co. Cork</t>
  </si>
  <si>
    <t>Irlanda</t>
  </si>
  <si>
    <t>2967 542</t>
  </si>
  <si>
    <t>2967 3333</t>
  </si>
  <si>
    <t>ISLAT</t>
  </si>
  <si>
    <t>Island Trading</t>
  </si>
  <si>
    <t>Helen Bennett</t>
  </si>
  <si>
    <t>Garden House
Crowther Way</t>
  </si>
  <si>
    <t>Cowes</t>
  </si>
  <si>
    <t>Isle of Wigth</t>
  </si>
  <si>
    <t>PO31 7PJ</t>
  </si>
  <si>
    <t>(198) 555-8888</t>
  </si>
  <si>
    <t>KOENE</t>
  </si>
  <si>
    <t>Königlich Essen</t>
  </si>
  <si>
    <t>Philip Cramer</t>
  </si>
  <si>
    <t>Maubelstr. 90</t>
  </si>
  <si>
    <t>Brandenburg</t>
  </si>
  <si>
    <t>14776</t>
  </si>
  <si>
    <t>0555-09876</t>
  </si>
  <si>
    <t>LACOR</t>
  </si>
  <si>
    <t>La corne d'abondance</t>
  </si>
  <si>
    <t>Daniel Tonini</t>
  </si>
  <si>
    <t>67, avenue de l'Europe</t>
  </si>
  <si>
    <t>Versailles</t>
  </si>
  <si>
    <t>78000</t>
  </si>
  <si>
    <t>30.59.84.10</t>
  </si>
  <si>
    <t>30.59.85.11</t>
  </si>
  <si>
    <t>LAMAI</t>
  </si>
  <si>
    <t>La maison d'Asie</t>
  </si>
  <si>
    <t>Annette Roulet</t>
  </si>
  <si>
    <t>1 rue Alsace-Lorraine</t>
  </si>
  <si>
    <t>Toulouse</t>
  </si>
  <si>
    <t>Leste</t>
  </si>
  <si>
    <t>31000</t>
  </si>
  <si>
    <t>61.77.61.10</t>
  </si>
  <si>
    <t>61.77.61.11</t>
  </si>
  <si>
    <t>LAUGB</t>
  </si>
  <si>
    <t>Laughing Bacchus Wine Cellars</t>
  </si>
  <si>
    <t>Yoshi Tannamuri</t>
  </si>
  <si>
    <t>1900 Oak St.</t>
  </si>
  <si>
    <t>Vancouver</t>
  </si>
  <si>
    <t>V3F 2K1</t>
  </si>
  <si>
    <t>(604) 555-3392</t>
  </si>
  <si>
    <t>(604) 555-7293</t>
  </si>
  <si>
    <t>LAZYK</t>
  </si>
  <si>
    <t>Lazy K Kountry Store</t>
  </si>
  <si>
    <t>John Steel</t>
  </si>
  <si>
    <t>12 Orchestra Terrace</t>
  </si>
  <si>
    <t>Walla Walla</t>
  </si>
  <si>
    <t>WA</t>
  </si>
  <si>
    <t>99362</t>
  </si>
  <si>
    <t>(509) 555-7969</t>
  </si>
  <si>
    <t>(509) 555-6221</t>
  </si>
  <si>
    <t>LEHMS</t>
  </si>
  <si>
    <t>Lehmanns Marktstand</t>
  </si>
  <si>
    <t>Renate Messner</t>
  </si>
  <si>
    <t>Magazinweg 7</t>
  </si>
  <si>
    <t>Frankfurt a.M.</t>
  </si>
  <si>
    <t>60528</t>
  </si>
  <si>
    <t>069-0245984</t>
  </si>
  <si>
    <t>069-0245874</t>
  </si>
  <si>
    <t>LETSS</t>
  </si>
  <si>
    <t>Let's Stop N Shop</t>
  </si>
  <si>
    <t>Jaime Yorres</t>
  </si>
  <si>
    <t>87 Polk St.
Suite 5</t>
  </si>
  <si>
    <t>San Francisco</t>
  </si>
  <si>
    <t>CA</t>
  </si>
  <si>
    <t>94117</t>
  </si>
  <si>
    <t>(415) 555-5938</t>
  </si>
  <si>
    <t>LILAS</t>
  </si>
  <si>
    <t>LILA-Supermercado</t>
  </si>
  <si>
    <t>Carlos González</t>
  </si>
  <si>
    <t>Carrera 52 con Ave. Bolívar #65-98 Llano Largo</t>
  </si>
  <si>
    <t>Barquisimeto</t>
  </si>
  <si>
    <t>3508</t>
  </si>
  <si>
    <t>(9) 331-6954</t>
  </si>
  <si>
    <t>(9) 331-7256</t>
  </si>
  <si>
    <t>LINOD</t>
  </si>
  <si>
    <t>LINO-Delicateses</t>
  </si>
  <si>
    <t>Felipe Izquierdo</t>
  </si>
  <si>
    <t>Ave. 5 de Mayo Porlamar</t>
  </si>
  <si>
    <t>I. de Margarita</t>
  </si>
  <si>
    <t>Nueva Esparta</t>
  </si>
  <si>
    <t>4980</t>
  </si>
  <si>
    <t>(8) 34-56-12</t>
  </si>
  <si>
    <t>(8) 34-93-93</t>
  </si>
  <si>
    <t>LONEP</t>
  </si>
  <si>
    <t>Lonesome Pine Restaurant</t>
  </si>
  <si>
    <t>Fran Wilson</t>
  </si>
  <si>
    <t>89 Chiaroscuro Rd.</t>
  </si>
  <si>
    <t>Portland</t>
  </si>
  <si>
    <t>97219</t>
  </si>
  <si>
    <t>(503) 555-9573</t>
  </si>
  <si>
    <t>(503) 555-9646</t>
  </si>
  <si>
    <t>MAGAA</t>
  </si>
  <si>
    <t>Magazzini Alimentari Riuniti</t>
  </si>
  <si>
    <t>Giovanni Rovelli</t>
  </si>
  <si>
    <t>Via Ludovico il Moro 22</t>
  </si>
  <si>
    <t>Bergamo</t>
  </si>
  <si>
    <t>24100</t>
  </si>
  <si>
    <t>035-640230</t>
  </si>
  <si>
    <t>035-640231</t>
  </si>
  <si>
    <t>MAISD</t>
  </si>
  <si>
    <t>Maison Dewey</t>
  </si>
  <si>
    <t>Catherine Dewey</t>
  </si>
  <si>
    <t>Rue Joseph-Bens 532</t>
  </si>
  <si>
    <t>Bruxelles</t>
  </si>
  <si>
    <t>B-1180</t>
  </si>
  <si>
    <t>Bélgica</t>
  </si>
  <si>
    <t>(02) 201 24 67</t>
  </si>
  <si>
    <t>(02) 201 24 68</t>
  </si>
  <si>
    <t>MEREP</t>
  </si>
  <si>
    <t>Mère Paillarde</t>
  </si>
  <si>
    <t>Jean Fresnière</t>
  </si>
  <si>
    <t>43 rue St. Laurent</t>
  </si>
  <si>
    <t>Montréal</t>
  </si>
  <si>
    <t>Québec</t>
  </si>
  <si>
    <t>H1J 1C3</t>
  </si>
  <si>
    <t>(514) 555-8054</t>
  </si>
  <si>
    <t>(514) 555-8055</t>
  </si>
  <si>
    <t>MORGK</t>
  </si>
  <si>
    <t>Morgenstern Gesundkost</t>
  </si>
  <si>
    <t>Alexander Feuer</t>
  </si>
  <si>
    <t>Heerstr. 22</t>
  </si>
  <si>
    <t>Leipzig</t>
  </si>
  <si>
    <t>04179</t>
  </si>
  <si>
    <t>0342-023176</t>
  </si>
  <si>
    <t>NORTS</t>
  </si>
  <si>
    <t>North/South</t>
  </si>
  <si>
    <t>Simon Crowther</t>
  </si>
  <si>
    <t>South House
300 Queensbridge</t>
  </si>
  <si>
    <t>SW7 1RZ</t>
  </si>
  <si>
    <t>(171) 555-7733</t>
  </si>
  <si>
    <t>(171) 555-2530</t>
  </si>
  <si>
    <t>OCEAN</t>
  </si>
  <si>
    <t>Océano Atlántico Ltda.</t>
  </si>
  <si>
    <t>Yvonne Moncada</t>
  </si>
  <si>
    <t>Ing. Gustavo Moncada 8585
Piso 20-A</t>
  </si>
  <si>
    <t>(1) 135-5333</t>
  </si>
  <si>
    <t>(1) 135-5535</t>
  </si>
  <si>
    <t>OLDWO</t>
  </si>
  <si>
    <t>Old World Delicatessen</t>
  </si>
  <si>
    <t>Rene Phillips</t>
  </si>
  <si>
    <t>2743 Bering St.</t>
  </si>
  <si>
    <t>Anchorage</t>
  </si>
  <si>
    <t>AK</t>
  </si>
  <si>
    <t>99508</t>
  </si>
  <si>
    <t>(907) 555-7584</t>
  </si>
  <si>
    <t>(907) 555-2880</t>
  </si>
  <si>
    <t>OTTIK</t>
  </si>
  <si>
    <t>Ottilies Käseladen</t>
  </si>
  <si>
    <t>Henriette Pfalzheim</t>
  </si>
  <si>
    <t>Mehrheimerstr. 369</t>
  </si>
  <si>
    <t>Köln</t>
  </si>
  <si>
    <t>50739</t>
  </si>
  <si>
    <t>0221-0644327</t>
  </si>
  <si>
    <t>0221-0765721</t>
  </si>
  <si>
    <t>PARIS</t>
  </si>
  <si>
    <t>Paris spécialités</t>
  </si>
  <si>
    <t>Marie Bertrand</t>
  </si>
  <si>
    <t>265, boulevard Charonne</t>
  </si>
  <si>
    <t>Paris</t>
  </si>
  <si>
    <t>75012</t>
  </si>
  <si>
    <t>(1) 42.34.22.66</t>
  </si>
  <si>
    <t>(1) 42.34.22.77</t>
  </si>
  <si>
    <t>PERIC</t>
  </si>
  <si>
    <t>Pericles Comidas clásicas</t>
  </si>
  <si>
    <t>Guillermo Fernández</t>
  </si>
  <si>
    <t>Calle Dr. Jorge Cash 321</t>
  </si>
  <si>
    <t>05033</t>
  </si>
  <si>
    <t>(5) 552-3745</t>
  </si>
  <si>
    <t>(5) 545-3745</t>
  </si>
  <si>
    <t>PICCO</t>
  </si>
  <si>
    <t>Piccolo und mehr</t>
  </si>
  <si>
    <t>Georg Pipps</t>
  </si>
  <si>
    <t>Geislweg 14</t>
  </si>
  <si>
    <t>Salzburg</t>
  </si>
  <si>
    <t>5020</t>
  </si>
  <si>
    <t>6562-9722</t>
  </si>
  <si>
    <t>6562-9723</t>
  </si>
  <si>
    <t>PRINI</t>
  </si>
  <si>
    <t>Princesa Isabel Vinhos</t>
  </si>
  <si>
    <t>Isabel de Castro</t>
  </si>
  <si>
    <t>Estrada da saúde n. 58</t>
  </si>
  <si>
    <t>1756</t>
  </si>
  <si>
    <t>(1) 356-5634</t>
  </si>
  <si>
    <t>QUEDE</t>
  </si>
  <si>
    <t>Que Delícia</t>
  </si>
  <si>
    <t>Bernardo Batista</t>
  </si>
  <si>
    <t>Rua da Panificadora, 12</t>
  </si>
  <si>
    <t>02389-673</t>
  </si>
  <si>
    <t>(21) 555-4252</t>
  </si>
  <si>
    <t>(21) 555-4545</t>
  </si>
  <si>
    <t>QUEEN</t>
  </si>
  <si>
    <t>Queen Cozinha</t>
  </si>
  <si>
    <t>Lúcia Carvalho</t>
  </si>
  <si>
    <t>Alameda dos Canàrios, 891</t>
  </si>
  <si>
    <t>05487-020</t>
  </si>
  <si>
    <t>(11) 555-1189</t>
  </si>
  <si>
    <t>QUICK</t>
  </si>
  <si>
    <t>QUICK-Stop</t>
  </si>
  <si>
    <t>Horst Kloss</t>
  </si>
  <si>
    <t>Taucherstraße 10</t>
  </si>
  <si>
    <t>Cunewalde</t>
  </si>
  <si>
    <t>01307</t>
  </si>
  <si>
    <t>0372-035188</t>
  </si>
  <si>
    <t>RANCH</t>
  </si>
  <si>
    <t>Rancho grande</t>
  </si>
  <si>
    <t>Sergio Gutiérrez</t>
  </si>
  <si>
    <t>Av. del Libertador 900</t>
  </si>
  <si>
    <t>(1) 123-5555</t>
  </si>
  <si>
    <t>(1) 123-5556</t>
  </si>
  <si>
    <t>RATTC</t>
  </si>
  <si>
    <t>Rattlesnake Canyon Grocery</t>
  </si>
  <si>
    <t>Paula Wilson</t>
  </si>
  <si>
    <t>Assistente do Repr. de Vendas</t>
  </si>
  <si>
    <t>2817 Milton Dr.</t>
  </si>
  <si>
    <t>NM</t>
  </si>
  <si>
    <t>87110</t>
  </si>
  <si>
    <t>(505) 555-5939</t>
  </si>
  <si>
    <t>(505) 555-3620</t>
  </si>
  <si>
    <t>REGGC</t>
  </si>
  <si>
    <t>Reggiani Caseifici</t>
  </si>
  <si>
    <t>Maurizio Moroni</t>
  </si>
  <si>
    <t>Strada Provinciale 124</t>
  </si>
  <si>
    <t>Reggio Emilia</t>
  </si>
  <si>
    <t>42100</t>
  </si>
  <si>
    <t>0522-556721</t>
  </si>
  <si>
    <t>0522-556722</t>
  </si>
  <si>
    <t>RICAR</t>
  </si>
  <si>
    <t>Ricardo Adocicados</t>
  </si>
  <si>
    <t>Janete Limeira</t>
  </si>
  <si>
    <t>Av. Copacabana, 267</t>
  </si>
  <si>
    <t>02389-890</t>
  </si>
  <si>
    <t>(21) 555-3412</t>
  </si>
  <si>
    <t>RICSU</t>
  </si>
  <si>
    <t>Richter Supermarkt</t>
  </si>
  <si>
    <t>Michael Holz</t>
  </si>
  <si>
    <t>Grenzacherweg 237</t>
  </si>
  <si>
    <t>Genève</t>
  </si>
  <si>
    <t>1203</t>
  </si>
  <si>
    <t>0897-034214</t>
  </si>
  <si>
    <t>ROMEY</t>
  </si>
  <si>
    <t>Romero y tomillo</t>
  </si>
  <si>
    <t>Alejandra Camino</t>
  </si>
  <si>
    <t>Gran Vía, 1</t>
  </si>
  <si>
    <t>28001</t>
  </si>
  <si>
    <t>(91) 745 6200</t>
  </si>
  <si>
    <t>(91) 745 6210</t>
  </si>
  <si>
    <t>SANTG</t>
  </si>
  <si>
    <t>Santé Gourmet</t>
  </si>
  <si>
    <t>Jonas Bergulfsen</t>
  </si>
  <si>
    <t>Erling Skakkes gate 78</t>
  </si>
  <si>
    <t>Stavern</t>
  </si>
  <si>
    <t>4110</t>
  </si>
  <si>
    <t>Noruega</t>
  </si>
  <si>
    <t>07-98 92 35</t>
  </si>
  <si>
    <t>07-98 92 47</t>
  </si>
  <si>
    <t>SAVEA</t>
  </si>
  <si>
    <t>Save-a-lot Markets</t>
  </si>
  <si>
    <t>Jose Pavarotti</t>
  </si>
  <si>
    <t>187 Suffolk Ln.</t>
  </si>
  <si>
    <t>Boise</t>
  </si>
  <si>
    <t>ID</t>
  </si>
  <si>
    <t>83720</t>
  </si>
  <si>
    <t>(208) 555-8097</t>
  </si>
  <si>
    <t>SEVES</t>
  </si>
  <si>
    <t>Seven Seas Imports</t>
  </si>
  <si>
    <t>Hari Kumar</t>
  </si>
  <si>
    <t>90 Wadhurst Rd.</t>
  </si>
  <si>
    <t>OX15 4NB</t>
  </si>
  <si>
    <t>(171) 555-1717</t>
  </si>
  <si>
    <t>(171) 555-5646</t>
  </si>
  <si>
    <t>SIMOB</t>
  </si>
  <si>
    <t>Simons bistro</t>
  </si>
  <si>
    <t>Jytte Petersen</t>
  </si>
  <si>
    <t>Vinbæltet 34</t>
  </si>
  <si>
    <t>København</t>
  </si>
  <si>
    <t>1734</t>
  </si>
  <si>
    <t>Dinamarca</t>
  </si>
  <si>
    <t>31 12 34 56</t>
  </si>
  <si>
    <t>31 13 35 57</t>
  </si>
  <si>
    <t>SPECD</t>
  </si>
  <si>
    <t>Spécialités du monde</t>
  </si>
  <si>
    <t>Dominique Perrier</t>
  </si>
  <si>
    <t>25, rue Lauriston</t>
  </si>
  <si>
    <t>75016</t>
  </si>
  <si>
    <t>(1) 47.55.60.10</t>
  </si>
  <si>
    <t>(1) 47.55.60.20</t>
  </si>
  <si>
    <t>SPLIR</t>
  </si>
  <si>
    <t>Split Rail Beer &amp; Ale</t>
  </si>
  <si>
    <t>Art Braunschweiger</t>
  </si>
  <si>
    <t>P.O. Box 555</t>
  </si>
  <si>
    <t>Lander</t>
  </si>
  <si>
    <t>WY</t>
  </si>
  <si>
    <t>82520</t>
  </si>
  <si>
    <t>(307) 555-4680</t>
  </si>
  <si>
    <t>(307) 555-6525</t>
  </si>
  <si>
    <t>SUPRD</t>
  </si>
  <si>
    <t>Suprêmes délices</t>
  </si>
  <si>
    <t>Pascale Cartrain</t>
  </si>
  <si>
    <t>Boulevard Tirou, 255</t>
  </si>
  <si>
    <t>Charleroi</t>
  </si>
  <si>
    <t>B-6000</t>
  </si>
  <si>
    <t>(071) 23 67 22 20</t>
  </si>
  <si>
    <t>(071) 23 67 22 21</t>
  </si>
  <si>
    <t>THEBI</t>
  </si>
  <si>
    <t>The Big Cheese</t>
  </si>
  <si>
    <t>Liz Nixon</t>
  </si>
  <si>
    <t>89 Jefferson Way
Suite 2</t>
  </si>
  <si>
    <t>97201</t>
  </si>
  <si>
    <t>(503) 555-3612</t>
  </si>
  <si>
    <t>THECR</t>
  </si>
  <si>
    <t>The Cracker Box</t>
  </si>
  <si>
    <t>Liu Wong</t>
  </si>
  <si>
    <t>55 Grizzly Peak Rd.</t>
  </si>
  <si>
    <t>Butte</t>
  </si>
  <si>
    <t>59801</t>
  </si>
  <si>
    <t>(406) 555-5834</t>
  </si>
  <si>
    <t>(406) 555-8083</t>
  </si>
  <si>
    <t>TOMSP</t>
  </si>
  <si>
    <t>Toms Spezialitäten</t>
  </si>
  <si>
    <t>Karin Josephs</t>
  </si>
  <si>
    <t>Luisenstr. 48</t>
  </si>
  <si>
    <t>Münster</t>
  </si>
  <si>
    <t>44087</t>
  </si>
  <si>
    <t>0251-031259</t>
  </si>
  <si>
    <t>0251-035695</t>
  </si>
  <si>
    <t>TORTU</t>
  </si>
  <si>
    <t>Tortuga Restaurante</t>
  </si>
  <si>
    <t>Miguel Angel Paolino</t>
  </si>
  <si>
    <t>Avda. Azteca 123</t>
  </si>
  <si>
    <t>(5) 555-2933</t>
  </si>
  <si>
    <t>TRADH</t>
  </si>
  <si>
    <t>Tradição Hipermercados</t>
  </si>
  <si>
    <t>Anabela Domingues</t>
  </si>
  <si>
    <t>Av. Inês de Castro, 414</t>
  </si>
  <si>
    <t>05634-030</t>
  </si>
  <si>
    <t>(11) 555-2167</t>
  </si>
  <si>
    <t>(11) 555-2168</t>
  </si>
  <si>
    <t>TRAIH</t>
  </si>
  <si>
    <t>Trail's Head Gourmet Provisioners</t>
  </si>
  <si>
    <t>Helvetius Nagy</t>
  </si>
  <si>
    <t>722 DaVinci Blvd.</t>
  </si>
  <si>
    <t>Kirkland</t>
  </si>
  <si>
    <t>98034</t>
  </si>
  <si>
    <t>(206) 555-8257</t>
  </si>
  <si>
    <t>(206) 555-2174</t>
  </si>
  <si>
    <t>VAFFE</t>
  </si>
  <si>
    <t>Vaffeljernet</t>
  </si>
  <si>
    <t>Palle Ibsen</t>
  </si>
  <si>
    <t>Smagsløget 45</t>
  </si>
  <si>
    <t>Århus</t>
  </si>
  <si>
    <t>8200</t>
  </si>
  <si>
    <t>86 21 32 43</t>
  </si>
  <si>
    <t>86 22 33 44</t>
  </si>
  <si>
    <t>VICTE</t>
  </si>
  <si>
    <t>Victuailles en stock</t>
  </si>
  <si>
    <t>Mary Saveley</t>
  </si>
  <si>
    <t>2, rue du Commerce</t>
  </si>
  <si>
    <t>Lyon</t>
  </si>
  <si>
    <t>69004</t>
  </si>
  <si>
    <t>78.32.54.86</t>
  </si>
  <si>
    <t>78.32.54.87</t>
  </si>
  <si>
    <t>VINET</t>
  </si>
  <si>
    <t>Vins et alcools Chevalier</t>
  </si>
  <si>
    <t>Paul Henriot</t>
  </si>
  <si>
    <t>59 rue de l'Abbaye</t>
  </si>
  <si>
    <t>Reims</t>
  </si>
  <si>
    <t>51100</t>
  </si>
  <si>
    <t>26.47.15.10</t>
  </si>
  <si>
    <t>26.47.15.11</t>
  </si>
  <si>
    <t>WANDK</t>
  </si>
  <si>
    <t>Die Wandernde Kuh</t>
  </si>
  <si>
    <t>Rita Müller</t>
  </si>
  <si>
    <t>Adenauerallee 900</t>
  </si>
  <si>
    <t>Stuttgart</t>
  </si>
  <si>
    <t>70563</t>
  </si>
  <si>
    <t>0711-020361</t>
  </si>
  <si>
    <t>0711-035428</t>
  </si>
  <si>
    <t>WARTH</t>
  </si>
  <si>
    <t>Wartian Herkku</t>
  </si>
  <si>
    <t>Pirkko Koskitalo</t>
  </si>
  <si>
    <t>Torikatu 38</t>
  </si>
  <si>
    <t>Oulu</t>
  </si>
  <si>
    <t>90110</t>
  </si>
  <si>
    <t>Finlândia</t>
  </si>
  <si>
    <t>981-443655</t>
  </si>
  <si>
    <t>WELLI</t>
  </si>
  <si>
    <t>Wellington Importadora</t>
  </si>
  <si>
    <t>Paula Parente</t>
  </si>
  <si>
    <t>Rua do Mercado, 12</t>
  </si>
  <si>
    <t>08737-363</t>
  </si>
  <si>
    <t>(14) 555-8122</t>
  </si>
  <si>
    <t>WHITC</t>
  </si>
  <si>
    <t>White Clover Markets</t>
  </si>
  <si>
    <t>Karl Jablonski</t>
  </si>
  <si>
    <t>305 - 14th Ave. S.
Suite 3B</t>
  </si>
  <si>
    <t>Seattle</t>
  </si>
  <si>
    <t>98128</t>
  </si>
  <si>
    <t>(206) 555-4112</t>
  </si>
  <si>
    <t>(206) 555-4115</t>
  </si>
  <si>
    <t>WILMK</t>
  </si>
  <si>
    <t>Wilman Kala</t>
  </si>
  <si>
    <t>Matti Karttunen</t>
  </si>
  <si>
    <t>Proprietário/Assist. Marketing</t>
  </si>
  <si>
    <t>Keskuskatu 45</t>
  </si>
  <si>
    <t>Helsinki</t>
  </si>
  <si>
    <t>21240</t>
  </si>
  <si>
    <t>90-224 8858</t>
  </si>
  <si>
    <t>WOLZA</t>
  </si>
  <si>
    <t>Wolski  Zajazd</t>
  </si>
  <si>
    <t>Zbyszek Piestrzeniewicz</t>
  </si>
  <si>
    <t>ul. Filtrowa 68</t>
  </si>
  <si>
    <t>Warszawa</t>
  </si>
  <si>
    <t>01-012</t>
  </si>
  <si>
    <t>Polônia</t>
  </si>
  <si>
    <t>(26) 642-7012</t>
  </si>
  <si>
    <t>ANCSO</t>
  </si>
  <si>
    <t>Anna Bedecs</t>
  </si>
  <si>
    <t>Bedex</t>
  </si>
  <si>
    <t>Rua Las Vegas</t>
  </si>
  <si>
    <t>(72) 95432982</t>
  </si>
  <si>
    <t>ANNAO</t>
  </si>
  <si>
    <t>Antonio Gratacos Solsona</t>
  </si>
  <si>
    <t>Gratacos</t>
  </si>
  <si>
    <t>Rua New York</t>
  </si>
  <si>
    <t>(78) 16964910</t>
  </si>
  <si>
    <t>THENS</t>
  </si>
  <si>
    <t>Thomas Axen</t>
  </si>
  <si>
    <t>Axen</t>
  </si>
  <si>
    <t>(14) 13702214</t>
  </si>
  <si>
    <t>CHEES</t>
  </si>
  <si>
    <t>Christina Lee</t>
  </si>
  <si>
    <t>Rua Portland</t>
  </si>
  <si>
    <t>(30) 28876696</t>
  </si>
  <si>
    <t>MALLO</t>
  </si>
  <si>
    <t>Martin O’Donnell</t>
  </si>
  <si>
    <t>Donnell</t>
  </si>
  <si>
    <t>(99) 55656410</t>
  </si>
  <si>
    <t>FRTAS</t>
  </si>
  <si>
    <t>Francisco Pérez-Olaeta</t>
  </si>
  <si>
    <t>Olaeta</t>
  </si>
  <si>
    <t>Rua Denver</t>
  </si>
  <si>
    <t>(110) 96219263</t>
  </si>
  <si>
    <t>MIIEO</t>
  </si>
  <si>
    <t>Ming-Yang Xie</t>
  </si>
  <si>
    <t>Xie</t>
  </si>
  <si>
    <t>Rua Los Angeles</t>
  </si>
  <si>
    <t>(67) 50226579</t>
  </si>
  <si>
    <t>ELENS</t>
  </si>
  <si>
    <t>Elizabeth Andersen</t>
  </si>
  <si>
    <t>Rua Milwaukee</t>
  </si>
  <si>
    <t>(108) 24045256</t>
  </si>
  <si>
    <t>SVENS</t>
  </si>
  <si>
    <t>Sven Mortensen</t>
  </si>
  <si>
    <t>Mortensen</t>
  </si>
  <si>
    <t>Rua Memphis</t>
  </si>
  <si>
    <t>(61) 34445101</t>
  </si>
  <si>
    <t>ROERS</t>
  </si>
  <si>
    <t>Roland Wacker</t>
  </si>
  <si>
    <t>Wacker</t>
  </si>
  <si>
    <t>(102) 31576414</t>
  </si>
  <si>
    <t>PENES</t>
  </si>
  <si>
    <t>Peter Krschne</t>
  </si>
  <si>
    <t>Krschne</t>
  </si>
  <si>
    <t>Rua Chicago</t>
  </si>
  <si>
    <t>(102) 16076445</t>
  </si>
  <si>
    <t>JODSS</t>
  </si>
  <si>
    <t>John Edwards</t>
  </si>
  <si>
    <t>Rua Boise</t>
  </si>
  <si>
    <t>(85) 51081689</t>
  </si>
  <si>
    <t>ANCKS</t>
  </si>
  <si>
    <t>Andre Ludick</t>
  </si>
  <si>
    <t>(116) 16404881</t>
  </si>
  <si>
    <t>CALOS</t>
  </si>
  <si>
    <t>Carlos Grilo</t>
  </si>
  <si>
    <t>Rua Miami</t>
  </si>
  <si>
    <t>(45) 81313851</t>
  </si>
  <si>
    <t>HEVAS</t>
  </si>
  <si>
    <t>Helena Kupkova</t>
  </si>
  <si>
    <t>Rua Seattle</t>
  </si>
  <si>
    <t>(101) 58607628</t>
  </si>
  <si>
    <t>DADTS</t>
  </si>
  <si>
    <t>Daniel Goldschmidt</t>
  </si>
  <si>
    <t>(43) 28504155</t>
  </si>
  <si>
    <t>JEELO</t>
  </si>
  <si>
    <t>Jean Philippe Bagel</t>
  </si>
  <si>
    <t>Rua Salt Lake City</t>
  </si>
  <si>
    <t>(117) 24012053</t>
  </si>
  <si>
    <t>CANIS</t>
  </si>
  <si>
    <t>Catherine Autier Miconi</t>
  </si>
  <si>
    <t>(116) 57633113</t>
  </si>
  <si>
    <t>ALERE</t>
  </si>
  <si>
    <t>Alexander Eggerer</t>
  </si>
  <si>
    <t>(87) 81331471</t>
  </si>
  <si>
    <t>GELIS</t>
  </si>
  <si>
    <t>George Li</t>
  </si>
  <si>
    <t>(36) 21725675</t>
  </si>
  <si>
    <t>BEAME</t>
  </si>
  <si>
    <t>Bernard Tham</t>
  </si>
  <si>
    <t>(18) 70308459</t>
  </si>
  <si>
    <t>LUOSS</t>
  </si>
  <si>
    <t>Luciana Ramos</t>
  </si>
  <si>
    <t>(110) 82862288</t>
  </si>
  <si>
    <t>MIINS</t>
  </si>
  <si>
    <t>Michael Entin</t>
  </si>
  <si>
    <t>(101) 16122899</t>
  </si>
  <si>
    <t>JORGO</t>
  </si>
  <si>
    <t>Jonas Hasselberg</t>
  </si>
  <si>
    <t>(11) 25767587</t>
  </si>
  <si>
    <t>JOANS</t>
  </si>
  <si>
    <t>John Rodman</t>
  </si>
  <si>
    <t>(21) 62327795</t>
  </si>
  <si>
    <t>RUIUE</t>
  </si>
  <si>
    <t>Run Liu</t>
  </si>
  <si>
    <t>(81) 30379204</t>
  </si>
  <si>
    <t>KAOHS</t>
  </si>
  <si>
    <t>Karen Toh</t>
  </si>
  <si>
    <t>(33) 53090896</t>
  </si>
  <si>
    <t>AMAVS</t>
  </si>
  <si>
    <t>Amritansh Raghav</t>
  </si>
  <si>
    <t>(90) 76538374</t>
  </si>
  <si>
    <t>SOEES</t>
  </si>
  <si>
    <t>Soo Jung Lee</t>
  </si>
  <si>
    <t>(11) 34304001</t>
  </si>
  <si>
    <t>NumeroDoPedido</t>
  </si>
  <si>
    <t>CodigoDoFuncionario</t>
  </si>
  <si>
    <t>DataDoPedido</t>
  </si>
  <si>
    <t>DataDeEntrega</t>
  </si>
  <si>
    <t>DataDeEnvio</t>
  </si>
  <si>
    <t>Transportado Via</t>
  </si>
  <si>
    <t>NomeDoDestinatario</t>
  </si>
  <si>
    <t>EnderecoDoDestinatario</t>
  </si>
  <si>
    <t>CidadeDeDestino</t>
  </si>
  <si>
    <t>RegiaoDeDestino</t>
  </si>
  <si>
    <t>CEPdeDestino</t>
  </si>
  <si>
    <t>PaisDeDestino</t>
  </si>
  <si>
    <t>Hauptstr. 31</t>
  </si>
  <si>
    <t>Starenweg 5</t>
  </si>
  <si>
    <t>1204</t>
  </si>
  <si>
    <t>1029 - 12th Ave. S.</t>
  </si>
  <si>
    <t>98124</t>
  </si>
  <si>
    <t>CodigoDoProduto</t>
  </si>
  <si>
    <t>PrecoUnitario</t>
  </si>
  <si>
    <t>NomeDoProduto</t>
  </si>
  <si>
    <t>CodigoDoFornecedor</t>
  </si>
  <si>
    <t>CodigoDaCategoria</t>
  </si>
  <si>
    <t>QuantidadePorUnidade</t>
  </si>
  <si>
    <t>UnidadesEmEstoque</t>
  </si>
  <si>
    <t>UnidadesPedidas</t>
  </si>
  <si>
    <t>NivelDeReposicao</t>
  </si>
  <si>
    <t>Descontinuado</t>
  </si>
  <si>
    <t>Chai</t>
  </si>
  <si>
    <t>10 caixas x 20 pacotes</t>
  </si>
  <si>
    <t>Chang</t>
  </si>
  <si>
    <t>24 garrafas de 12oz</t>
  </si>
  <si>
    <t>Aniseed Syrup</t>
  </si>
  <si>
    <t>12 garrafas de 550ml</t>
  </si>
  <si>
    <t>Chef Anton's Cajun Seasoning</t>
  </si>
  <si>
    <t>48 vidros de 6oz</t>
  </si>
  <si>
    <t>Chef Anton's Gumbo Mix</t>
  </si>
  <si>
    <t>36 caixas</t>
  </si>
  <si>
    <t>Grandma's Boysenberry Spread</t>
  </si>
  <si>
    <t>12 vidros de 8oz</t>
  </si>
  <si>
    <t>Uncle Bob's Organic Dried Pears</t>
  </si>
  <si>
    <t>12 pacotes de 1lb</t>
  </si>
  <si>
    <t>Northwoods Cranberry Sauce</t>
  </si>
  <si>
    <t>12 vidros de 12oz</t>
  </si>
  <si>
    <t>Mishi Kobe Niku</t>
  </si>
  <si>
    <t>18 pacotes de 500g</t>
  </si>
  <si>
    <t>Ikura</t>
  </si>
  <si>
    <t>12 vidros de 200ml</t>
  </si>
  <si>
    <t>Queso Cabrales</t>
  </si>
  <si>
    <t>pacote de 1kg</t>
  </si>
  <si>
    <t>Queso Manchego La Pastora</t>
  </si>
  <si>
    <t>10 pacotes de 500g</t>
  </si>
  <si>
    <t>Konbu</t>
  </si>
  <si>
    <t>caixa de 2kg</t>
  </si>
  <si>
    <t>Tofu</t>
  </si>
  <si>
    <t>40 pacotes de 100g</t>
  </si>
  <si>
    <t>Genen Shouyu</t>
  </si>
  <si>
    <t>24 garrafas de 250ml</t>
  </si>
  <si>
    <t>Pavlova</t>
  </si>
  <si>
    <t>32 caixas de 500g</t>
  </si>
  <si>
    <t>Alice Mutton</t>
  </si>
  <si>
    <t>20 latas de 1kg</t>
  </si>
  <si>
    <t>Carnarvon Tigers</t>
  </si>
  <si>
    <t>pacote de 16kg</t>
  </si>
  <si>
    <t>Teatime Chocolate Biscuits</t>
  </si>
  <si>
    <t>10 caixas x 12 unidades</t>
  </si>
  <si>
    <t>Sir Rodney's Marmalade</t>
  </si>
  <si>
    <t>30 caixas para presente</t>
  </si>
  <si>
    <t>Sir Rodney's Scones</t>
  </si>
  <si>
    <t>24 pacotes x 4 unidades</t>
  </si>
  <si>
    <t>Gustaf's Knäckebröd</t>
  </si>
  <si>
    <t>24 pacotes de 500g</t>
  </si>
  <si>
    <t>Tunnbröd</t>
  </si>
  <si>
    <t>12 pacotes de 250g</t>
  </si>
  <si>
    <t>Guaraná Fantástica</t>
  </si>
  <si>
    <t>12 latas de 355ml</t>
  </si>
  <si>
    <t>NuNuCa Nuß-Nougat-Creme</t>
  </si>
  <si>
    <t>20 vidros de 450g</t>
  </si>
  <si>
    <t>Gumbär Gummibärchen</t>
  </si>
  <si>
    <t>100 sacos de 250g</t>
  </si>
  <si>
    <t>Schoggi Schokolade</t>
  </si>
  <si>
    <t>100 unidades de 100g</t>
  </si>
  <si>
    <t>Rössle Sauerkraut</t>
  </si>
  <si>
    <t>25 latas de 825g</t>
  </si>
  <si>
    <t>Thüringer Rostbratwurst</t>
  </si>
  <si>
    <t>50 pacotes x 30 salsichas</t>
  </si>
  <si>
    <t>Nord-Ost Matjeshering</t>
  </si>
  <si>
    <t>10 vidros de 200g</t>
  </si>
  <si>
    <t>Gorgonzola Telino</t>
  </si>
  <si>
    <t>12 pacotes de 100g</t>
  </si>
  <si>
    <t>Mascarpone Fabioli</t>
  </si>
  <si>
    <t>24 pacotes de 200g</t>
  </si>
  <si>
    <t>Geitost</t>
  </si>
  <si>
    <t>500g</t>
  </si>
  <si>
    <t>Sasquatch Ale</t>
  </si>
  <si>
    <t>Steeleye Stout</t>
  </si>
  <si>
    <t>Inlagd Sill</t>
  </si>
  <si>
    <t>24 vidros de 250g</t>
  </si>
  <si>
    <t>Gravad lax</t>
  </si>
  <si>
    <t>12 pacotes de 500g</t>
  </si>
  <si>
    <t>Côte de Blaye</t>
  </si>
  <si>
    <t>12 garrafas de 75cl</t>
  </si>
  <si>
    <t>Chartreuse verte</t>
  </si>
  <si>
    <t>750cc por garrafa</t>
  </si>
  <si>
    <t>Boston Crab Meat</t>
  </si>
  <si>
    <t>24 latas de 4oz</t>
  </si>
  <si>
    <t>Jack's New England Clam Chowder</t>
  </si>
  <si>
    <t>12 latas de 12oz</t>
  </si>
  <si>
    <t>Singaporean Hokkien Fried Mee</t>
  </si>
  <si>
    <t>32 pacotes de 1kg</t>
  </si>
  <si>
    <t>Ipoh Coffee</t>
  </si>
  <si>
    <t>16 latas de 500g</t>
  </si>
  <si>
    <t>Gula Malacca</t>
  </si>
  <si>
    <t>20 sacos de 2kg</t>
  </si>
  <si>
    <t>Røgede sild</t>
  </si>
  <si>
    <t>Spegesild</t>
  </si>
  <si>
    <t>4 vidros de 450g</t>
  </si>
  <si>
    <t>Zaanse koeken</t>
  </si>
  <si>
    <t>10 caixas de 4oz</t>
  </si>
  <si>
    <t>Chocolade</t>
  </si>
  <si>
    <t>10 pacotes</t>
  </si>
  <si>
    <t>Maxilaku</t>
  </si>
  <si>
    <t>24 pacotes de 50g</t>
  </si>
  <si>
    <t>Valkoinen suklaa</t>
  </si>
  <si>
    <t>12 barras de 100g</t>
  </si>
  <si>
    <t>Manjimup Dried Apples</t>
  </si>
  <si>
    <t>50 pacotes de 300g</t>
  </si>
  <si>
    <t>Filo Mix</t>
  </si>
  <si>
    <t>16 caixas de 2kg</t>
  </si>
  <si>
    <t>Perth Pasties</t>
  </si>
  <si>
    <t>48 unidades</t>
  </si>
  <si>
    <t>Tourtière</t>
  </si>
  <si>
    <t>16 unidades</t>
  </si>
  <si>
    <t>Pâté chinois</t>
  </si>
  <si>
    <t>24 caixas x 2 unidades</t>
  </si>
  <si>
    <t>Gnocchi di nonna Alice</t>
  </si>
  <si>
    <t>24 pacotes de 250g</t>
  </si>
  <si>
    <t>Ravioli Angelo</t>
  </si>
  <si>
    <t>Escargots de Bourgogne</t>
  </si>
  <si>
    <t>24 unidades</t>
  </si>
  <si>
    <t>Raclette Courdavault</t>
  </si>
  <si>
    <t>pacote de 5kg</t>
  </si>
  <si>
    <t>Camembert Pierrot</t>
  </si>
  <si>
    <t>15 unidades de 300g</t>
  </si>
  <si>
    <t>Sirop d'érable</t>
  </si>
  <si>
    <t>24 garrafas de 500ml</t>
  </si>
  <si>
    <t>Tarte au sucre</t>
  </si>
  <si>
    <t>Vegie-spread</t>
  </si>
  <si>
    <t>15 vidros de 625g</t>
  </si>
  <si>
    <t>Wimmers gute Semmelknödel</t>
  </si>
  <si>
    <t>20 sacos x 4 unidades</t>
  </si>
  <si>
    <t>Louisiana Fiery Hot Pepper Sauce</t>
  </si>
  <si>
    <t>32 garrafas de 8oz</t>
  </si>
  <si>
    <t>Louisiana Hot Spiced Okra</t>
  </si>
  <si>
    <t>24 vidros de 8oz</t>
  </si>
  <si>
    <t>Laughing Lumberjack Lager</t>
  </si>
  <si>
    <t>Scottish Longbreads</t>
  </si>
  <si>
    <t>10 caixas x 8 unidades</t>
  </si>
  <si>
    <t>Gudbrandsdalsost</t>
  </si>
  <si>
    <t>pacote de 10kg</t>
  </si>
  <si>
    <t>Outback Lager</t>
  </si>
  <si>
    <t>24 garrafas de 355ml</t>
  </si>
  <si>
    <t>Fløtemysost</t>
  </si>
  <si>
    <t>Mozzarella di Giovanni</t>
  </si>
  <si>
    <t>Röd Kaviar</t>
  </si>
  <si>
    <t>24 vidros de 150g</t>
  </si>
  <si>
    <t>Longlife Tofu</t>
  </si>
  <si>
    <t>Rhönbräu Klosterbier</t>
  </si>
  <si>
    <t>Lakkalikööri</t>
  </si>
  <si>
    <t>500ml</t>
  </si>
  <si>
    <t>Original Frankfurter grüne Soße</t>
  </si>
  <si>
    <t>12 caixas</t>
  </si>
  <si>
    <t>Xarope</t>
  </si>
  <si>
    <t>Tempero</t>
  </si>
  <si>
    <t>Azeite de Oliva</t>
  </si>
  <si>
    <t>Geléia de Amora</t>
  </si>
  <si>
    <t>Pêras Secas</t>
  </si>
  <si>
    <t>Molho de Caril</t>
  </si>
  <si>
    <t>Nozes</t>
  </si>
  <si>
    <t>Coquetel de Fruta</t>
  </si>
  <si>
    <t>Mist. para Bisc. de Chocolate</t>
  </si>
  <si>
    <t>Geléia de Laranja</t>
  </si>
  <si>
    <t>Bolos</t>
  </si>
  <si>
    <t>Cerveja</t>
  </si>
  <si>
    <t>Carne de Caranguejo</t>
  </si>
  <si>
    <t>Sopa de Marisco</t>
  </si>
  <si>
    <t>Chocolate</t>
  </si>
  <si>
    <t>Maçãs Secas</t>
  </si>
  <si>
    <t>Arroz</t>
  </si>
  <si>
    <t>Nhoque</t>
  </si>
  <si>
    <t>Ravioli</t>
  </si>
  <si>
    <t>Molho de Pimenta</t>
  </si>
  <si>
    <t>Molho de Tomate</t>
  </si>
  <si>
    <t>Mussarela</t>
  </si>
  <si>
    <t>Amêndoas</t>
  </si>
  <si>
    <t>Mostarda</t>
  </si>
  <si>
    <t>Ameixas Secas</t>
  </si>
  <si>
    <t>Chá Verde</t>
  </si>
  <si>
    <t>Granola</t>
  </si>
  <si>
    <t>Batatas Fritas</t>
  </si>
  <si>
    <t>Mistura para Brownie</t>
  </si>
  <si>
    <t>Mistura para Bolo</t>
  </si>
  <si>
    <t>Chá</t>
  </si>
  <si>
    <t>Pêras</t>
  </si>
  <si>
    <t>Pêssegos</t>
  </si>
  <si>
    <t>16 unidades de 300g</t>
  </si>
  <si>
    <t>Abacaxi</t>
  </si>
  <si>
    <t>17 unidades de 300g</t>
  </si>
  <si>
    <t>Recheio para Torta de Cereja</t>
  </si>
  <si>
    <t>18 unidades de 300g</t>
  </si>
  <si>
    <t>Feijão Verde</t>
  </si>
  <si>
    <t>19 unidades de 300g</t>
  </si>
  <si>
    <t>Milho</t>
  </si>
  <si>
    <t>20 unidades de 300g</t>
  </si>
  <si>
    <t>Ervilhas</t>
  </si>
  <si>
    <t>21 unidades de 300g</t>
  </si>
  <si>
    <t>Atum</t>
  </si>
  <si>
    <t>22 unidades de 300g</t>
  </si>
  <si>
    <t>Salmão Defumado</t>
  </si>
  <si>
    <t>23 unidades de 300g</t>
  </si>
  <si>
    <t>Cereal Quente</t>
  </si>
  <si>
    <t>24 unidades de 300g</t>
  </si>
  <si>
    <t>Sopa de Legumes</t>
  </si>
  <si>
    <t>25 unidades de 300g</t>
  </si>
  <si>
    <t>Sopa de Galinha</t>
  </si>
  <si>
    <t>26 unidades de 300g</t>
  </si>
  <si>
    <t>Data da venda</t>
  </si>
  <si>
    <t>Prazo (dias)</t>
  </si>
  <si>
    <t>Volume (kg)</t>
  </si>
  <si>
    <t>Big</t>
  </si>
  <si>
    <t>Eixo</t>
  </si>
  <si>
    <t>Sonda</t>
  </si>
  <si>
    <t>Painel</t>
  </si>
  <si>
    <t>Repimboca</t>
  </si>
  <si>
    <t>Roda</t>
  </si>
  <si>
    <t>S. Caetano</t>
  </si>
  <si>
    <t>Carrefour</t>
  </si>
  <si>
    <t>Eduardo</t>
  </si>
  <si>
    <t>Diadema</t>
  </si>
  <si>
    <t>Rolamento</t>
  </si>
  <si>
    <t>Condensador</t>
  </si>
  <si>
    <t>Parafuseta</t>
  </si>
  <si>
    <t>Extra</t>
  </si>
  <si>
    <t>Data do Envio</t>
  </si>
  <si>
    <t>Status</t>
  </si>
  <si>
    <t>Barra de Dados</t>
  </si>
  <si>
    <t>Escalas de Cor</t>
  </si>
  <si>
    <t>Conjunto de Ícones</t>
  </si>
  <si>
    <t>Kit de Ferramentas</t>
  </si>
  <si>
    <t>Jogo de Chaves</t>
  </si>
  <si>
    <t>Jogo de Alicates</t>
  </si>
  <si>
    <t>Chave de Fenda</t>
  </si>
  <si>
    <t>Maçaricos</t>
  </si>
  <si>
    <t>Esmerilhadeiras</t>
  </si>
  <si>
    <t>Tarrachas e Machos</t>
  </si>
  <si>
    <t>Furadeiras</t>
  </si>
  <si>
    <t>Parafusadeiras</t>
  </si>
  <si>
    <t>Mercadoria</t>
  </si>
  <si>
    <t>À Vista</t>
  </si>
  <si>
    <t>28 Dias</t>
  </si>
  <si>
    <t xml:space="preserve">Alecrim </t>
  </si>
  <si>
    <t>Alho em Pó</t>
  </si>
  <si>
    <t>Alho Flocos</t>
  </si>
  <si>
    <t>Alho Frito</t>
  </si>
  <si>
    <t>Alho Granulado</t>
  </si>
  <si>
    <t xml:space="preserve">Anis Estrelado </t>
  </si>
  <si>
    <t>Bicarbonato De Amônio</t>
  </si>
  <si>
    <t>Bicarbonato De Sódio</t>
  </si>
  <si>
    <t>Boldo Chileno Tipo I</t>
  </si>
  <si>
    <t>Caldo Galinha (em Pó)</t>
  </si>
  <si>
    <t xml:space="preserve">Camomila Nacional </t>
  </si>
  <si>
    <t>Canela 6 cm</t>
  </si>
  <si>
    <t>Canela em Casca Java Vera A Inteira 10 kg</t>
  </si>
  <si>
    <t>Canela em Casca Quebrada</t>
  </si>
  <si>
    <t>Canela em Pó Pura</t>
  </si>
  <si>
    <t>Canela Feculada</t>
  </si>
  <si>
    <t>Cebola em Pó</t>
  </si>
  <si>
    <t>Cebola Flocos em Tiras</t>
  </si>
  <si>
    <t>Cebola Granulada Média</t>
  </si>
  <si>
    <t>Cebola Granulada Miúda</t>
  </si>
  <si>
    <t xml:space="preserve">Cebolinha </t>
  </si>
  <si>
    <t>Chimichurri</t>
  </si>
  <si>
    <t xml:space="preserve">Coentro em Grãos Inteiro </t>
  </si>
  <si>
    <t>Coentro em Pó Puro</t>
  </si>
  <si>
    <t xml:space="preserve">Coentro Partido </t>
  </si>
  <si>
    <t>Colorau</t>
  </si>
  <si>
    <t>Cominho em Pó Puro</t>
  </si>
  <si>
    <t xml:space="preserve">Cominho Indiano em Grãos </t>
  </si>
  <si>
    <t>Cominho Moído Feculado</t>
  </si>
  <si>
    <t>Cravo (em Flor) 10 kg</t>
  </si>
  <si>
    <t>Cravo (em Flor) 25 kg</t>
  </si>
  <si>
    <t>Wal Mart</t>
  </si>
  <si>
    <t>Cabo 32m</t>
  </si>
  <si>
    <t>Aro 16</t>
  </si>
  <si>
    <t>Aro 22</t>
  </si>
  <si>
    <t>Canaleta 22mm</t>
  </si>
  <si>
    <t>Bateria</t>
  </si>
  <si>
    <t>Entrada Máxima</t>
  </si>
  <si>
    <t>Funcionário</t>
  </si>
  <si>
    <t>Qual a quantidade de aniversariantes do dia?</t>
  </si>
  <si>
    <t>Fernando Areosa</t>
  </si>
  <si>
    <t>Heleno Proença</t>
  </si>
  <si>
    <t>Hélio Andrade</t>
  </si>
  <si>
    <t>Henri Lousado</t>
  </si>
  <si>
    <t>Manoel Maranhão</t>
  </si>
  <si>
    <t>Rafael Barbosa</t>
  </si>
  <si>
    <t>Stella Horta</t>
  </si>
  <si>
    <t>Susana Antas</t>
  </si>
  <si>
    <t>Teresa Cartaxo</t>
  </si>
  <si>
    <t>Teresa Festas</t>
  </si>
  <si>
    <t>Zoraide Veloso</t>
  </si>
  <si>
    <t>Endereço</t>
  </si>
  <si>
    <t>Bairro</t>
  </si>
  <si>
    <t>Estado</t>
  </si>
  <si>
    <t>Ana</t>
  </si>
  <si>
    <t xml:space="preserve">Rodovia Anhanguera, km 180 </t>
  </si>
  <si>
    <t xml:space="preserve">Centro </t>
  </si>
  <si>
    <t xml:space="preserve">Leme </t>
  </si>
  <si>
    <t xml:space="preserve">SP </t>
  </si>
  <si>
    <t>R. Antônio de Castro, 362</t>
  </si>
  <si>
    <t>São Benedito</t>
  </si>
  <si>
    <t>Araras</t>
  </si>
  <si>
    <t>Érica</t>
  </si>
  <si>
    <t>R. Tiradentes, 123</t>
  </si>
  <si>
    <t xml:space="preserve">Salvador </t>
  </si>
  <si>
    <t>Fernanda</t>
  </si>
  <si>
    <t>Av. Orozimbo Maia, 987</t>
  </si>
  <si>
    <t>Jd. Nova Campinas</t>
  </si>
  <si>
    <t>Gabriela</t>
  </si>
  <si>
    <t xml:space="preserve">Rodovia Rio/São Paulo, km 77 </t>
  </si>
  <si>
    <t xml:space="preserve">Praia Grande </t>
  </si>
  <si>
    <t xml:space="preserve">Ubatuba </t>
  </si>
  <si>
    <t>Helena</t>
  </si>
  <si>
    <t xml:space="preserve">R. Júlio Mesquita, 66 </t>
  </si>
  <si>
    <t>Katiane</t>
  </si>
  <si>
    <t xml:space="preserve">R. 5, 78 </t>
  </si>
  <si>
    <t xml:space="preserve">Jd. Europa </t>
  </si>
  <si>
    <t xml:space="preserve">Rio Claro </t>
  </si>
  <si>
    <t>Lilian</t>
  </si>
  <si>
    <t>R. Lambarildo Peixe, 812</t>
  </si>
  <si>
    <t>Vila Tubarão</t>
  </si>
  <si>
    <t>Lucimara</t>
  </si>
  <si>
    <t>Av. dos Jequitibas, 11</t>
  </si>
  <si>
    <t>Jd. Paulista</t>
  </si>
  <si>
    <t xml:space="preserve">Av. Ipiranga, 568 </t>
  </si>
  <si>
    <t xml:space="preserve">Ibirapuera </t>
  </si>
  <si>
    <t>R. Sergipe, 765</t>
  </si>
  <si>
    <t>Botafogo</t>
  </si>
  <si>
    <t>Roberto</t>
  </si>
  <si>
    <t>Av. Limeira, 98</t>
  </si>
  <si>
    <t>Belvedere</t>
  </si>
  <si>
    <t>Rubens</t>
  </si>
  <si>
    <t xml:space="preserve">Al. dos Laranjais, 99 </t>
  </si>
  <si>
    <t xml:space="preserve">Rio de Janeiro </t>
  </si>
  <si>
    <t>Sônia</t>
  </si>
  <si>
    <t xml:space="preserve">R. das Quaresmeiras, 810 </t>
  </si>
  <si>
    <t xml:space="preserve">Vila Cláudia </t>
  </si>
  <si>
    <t xml:space="preserve">Porto Alegre </t>
  </si>
  <si>
    <t>Tatiane</t>
  </si>
  <si>
    <t xml:space="preserve">R. Minas Gerais, 67 </t>
  </si>
  <si>
    <t xml:space="preserve">Parque Industrial </t>
  </si>
  <si>
    <t xml:space="preserve">Poços de Caldas </t>
  </si>
  <si>
    <t>E-mail</t>
  </si>
  <si>
    <t>ana@ana.com</t>
  </si>
  <si>
    <t>eduardo@eduardo.com</t>
  </si>
  <si>
    <t>fernanda@fernanda.com</t>
  </si>
  <si>
    <t>gabriela@gabriela.com</t>
  </si>
  <si>
    <t>helena@helena.com</t>
  </si>
  <si>
    <t>katiane@katiane.com</t>
  </si>
  <si>
    <t>lilian@lilian.com</t>
  </si>
  <si>
    <t>lucimara@lucimara.com</t>
  </si>
  <si>
    <t>maria@maria.com</t>
  </si>
  <si>
    <t>pedro@pedro.com</t>
  </si>
  <si>
    <t>roberto@roberto.com</t>
  </si>
  <si>
    <t>rubens@rubens.com</t>
  </si>
  <si>
    <t>tatiane@tatiane.com</t>
  </si>
  <si>
    <t>erica@erica.com</t>
  </si>
  <si>
    <t>sonia@sonia.com</t>
  </si>
  <si>
    <t>Dependentes</t>
  </si>
  <si>
    <t>Médico</t>
  </si>
  <si>
    <t>Murilo</t>
  </si>
  <si>
    <t>Célia</t>
  </si>
  <si>
    <t>Rebeca</t>
  </si>
  <si>
    <t>Francisco</t>
  </si>
  <si>
    <t>Data Nasc</t>
  </si>
  <si>
    <t>Televisores</t>
  </si>
  <si>
    <t>Formação</t>
  </si>
  <si>
    <t>Contábil</t>
  </si>
  <si>
    <t>Economia</t>
  </si>
  <si>
    <t>Engenharia Civil</t>
  </si>
  <si>
    <t>Sistemas de Informação</t>
  </si>
  <si>
    <t>Educação Física</t>
  </si>
  <si>
    <t>Direito</t>
  </si>
  <si>
    <t>Letras</t>
  </si>
  <si>
    <t>Química</t>
  </si>
  <si>
    <t>Redes</t>
  </si>
  <si>
    <t>Arquitetura</t>
  </si>
  <si>
    <t>Agronomia</t>
  </si>
  <si>
    <t>Engenharia Elétrica</t>
  </si>
  <si>
    <t>Biologia</t>
  </si>
  <si>
    <t>Medicina</t>
  </si>
  <si>
    <t>Meta</t>
  </si>
  <si>
    <t>Palio</t>
  </si>
  <si>
    <t>Gol</t>
  </si>
  <si>
    <t>HRV</t>
  </si>
  <si>
    <t>Veículos</t>
  </si>
  <si>
    <t>Guarulhos</t>
  </si>
  <si>
    <t>-</t>
  </si>
  <si>
    <t>Bebidas</t>
  </si>
  <si>
    <t>Qtde. Garrafas/1000</t>
  </si>
  <si>
    <t>Preço</t>
  </si>
  <si>
    <t>Qtde</t>
  </si>
  <si>
    <t>Desc.</t>
  </si>
  <si>
    <t>Capacete</t>
  </si>
  <si>
    <t>Luva</t>
  </si>
  <si>
    <t>Bota</t>
  </si>
  <si>
    <t>Total c/ Desc.</t>
  </si>
  <si>
    <t>Internet</t>
  </si>
  <si>
    <t>Despesas</t>
  </si>
  <si>
    <t>Composição de Renda</t>
  </si>
  <si>
    <t>Despesa</t>
  </si>
  <si>
    <t>Aluguel Casa:</t>
  </si>
  <si>
    <t>Carro</t>
  </si>
  <si>
    <t>Free Lancers:</t>
  </si>
  <si>
    <t>Moto</t>
  </si>
  <si>
    <t>Renda Extra:</t>
  </si>
  <si>
    <t>Apartamento</t>
  </si>
  <si>
    <t>Eletricidade</t>
  </si>
  <si>
    <t>Salário Liquido:</t>
  </si>
  <si>
    <t>Alimentação</t>
  </si>
  <si>
    <t>Renda Consolidada:</t>
  </si>
  <si>
    <t>Telefone Fixo</t>
  </si>
  <si>
    <t>Telefone Móvel</t>
  </si>
  <si>
    <t>Saldo:</t>
  </si>
  <si>
    <t>TV</t>
  </si>
  <si>
    <t>Total das despesas:</t>
  </si>
  <si>
    <t>Tabela de preços de automóveis</t>
  </si>
  <si>
    <t>Potência</t>
  </si>
  <si>
    <t>5.0</t>
  </si>
  <si>
    <t>Nome do Produto</t>
  </si>
  <si>
    <t>Categoria</t>
  </si>
  <si>
    <t>Quantidade por Unidade</t>
  </si>
  <si>
    <t>Unidades Pedidas</t>
  </si>
  <si>
    <t>Preço Unitário</t>
  </si>
  <si>
    <t>Condimentos</t>
  </si>
  <si>
    <t>Hortigranjeiros</t>
  </si>
  <si>
    <t>Carnes/Aves</t>
  </si>
  <si>
    <t>Frutos do Mar</t>
  </si>
  <si>
    <t>Laticínios</t>
  </si>
  <si>
    <t>Confeitos</t>
  </si>
  <si>
    <t>Grãos/Cereais</t>
  </si>
  <si>
    <t>Vínculo</t>
  </si>
  <si>
    <t>Sabor</t>
  </si>
  <si>
    <t>R$</t>
  </si>
  <si>
    <t>Fator</t>
  </si>
  <si>
    <t>Recipiente</t>
  </si>
  <si>
    <t>Critério</t>
  </si>
  <si>
    <t>Momento</t>
  </si>
  <si>
    <t>Bolas</t>
  </si>
  <si>
    <t>Caramelo</t>
  </si>
  <si>
    <t>Biscoito</t>
  </si>
  <si>
    <t>Morango</t>
  </si>
  <si>
    <t>Amendoim</t>
  </si>
  <si>
    <t>Dinheiro</t>
  </si>
  <si>
    <t>Troco</t>
  </si>
  <si>
    <t>Abacaxi ao Creme</t>
  </si>
  <si>
    <t>Normal</t>
  </si>
  <si>
    <t>Casquinha</t>
  </si>
  <si>
    <t>Açaí com Guaraná</t>
  </si>
  <si>
    <t>Dietético</t>
  </si>
  <si>
    <t>Copo</t>
  </si>
  <si>
    <t>Africano</t>
  </si>
  <si>
    <t>Iogurte</t>
  </si>
  <si>
    <t>Cesta</t>
  </si>
  <si>
    <t>Amarula</t>
  </si>
  <si>
    <t>Taça</t>
  </si>
  <si>
    <t>Ameixa</t>
  </si>
  <si>
    <t>Bandeja</t>
  </si>
  <si>
    <t>Amoras ao Creme</t>
  </si>
  <si>
    <t>Atemóia</t>
  </si>
  <si>
    <t>Bacuri</t>
  </si>
  <si>
    <t>Banana Caramelada</t>
  </si>
  <si>
    <t>Blueberry</t>
  </si>
  <si>
    <t>Brigadeiro</t>
  </si>
  <si>
    <t>Cajá</t>
  </si>
  <si>
    <t>Castanha</t>
  </si>
  <si>
    <t>Chiclete</t>
  </si>
  <si>
    <t>Chocolate Belga</t>
  </si>
  <si>
    <t>Chocolate Branco</t>
  </si>
  <si>
    <t>Cocada</t>
  </si>
  <si>
    <t>Coco</t>
  </si>
  <si>
    <t>Conhaque e Canela</t>
  </si>
  <si>
    <t>Cookies</t>
  </si>
  <si>
    <t>Creme</t>
  </si>
  <si>
    <t>Creme e Biscoitos</t>
  </si>
  <si>
    <t>Crocante</t>
  </si>
  <si>
    <t>Crocante Negro</t>
  </si>
  <si>
    <t>Cupuaçu</t>
  </si>
  <si>
    <t>Doce de Leite</t>
  </si>
  <si>
    <t>Flocos</t>
  </si>
  <si>
    <t>Floresta Negra</t>
  </si>
  <si>
    <t>Framboesa</t>
  </si>
  <si>
    <t>Goiaba</t>
  </si>
  <si>
    <t>Graviola</t>
  </si>
  <si>
    <t>Guaraná com Açaí</t>
  </si>
  <si>
    <t>Jaca</t>
  </si>
  <si>
    <t>Limão com Hortelã</t>
  </si>
  <si>
    <t>Manga</t>
  </si>
  <si>
    <t>Mangaba</t>
  </si>
  <si>
    <t>Maracujá</t>
  </si>
  <si>
    <t>Melancia</t>
  </si>
  <si>
    <t>Melão</t>
  </si>
  <si>
    <t>Menta</t>
  </si>
  <si>
    <t>Milho Verde</t>
  </si>
  <si>
    <t>Mousse de Maracujá</t>
  </si>
  <si>
    <t>Murici</t>
  </si>
  <si>
    <t>Napolitano</t>
  </si>
  <si>
    <t>Paçoca</t>
  </si>
  <si>
    <t>Papaya com Cassis</t>
  </si>
  <si>
    <t>Passas ao Run</t>
  </si>
  <si>
    <t>Pavê de Leite</t>
  </si>
  <si>
    <t>Pinha</t>
  </si>
  <si>
    <t>Pistache</t>
  </si>
  <si>
    <t>Pitanga</t>
  </si>
  <si>
    <t>Sapoti</t>
  </si>
  <si>
    <t>Tamarino</t>
  </si>
  <si>
    <t>Tangerina</t>
  </si>
  <si>
    <t>Tapioca</t>
  </si>
  <si>
    <t>Tiramisu</t>
  </si>
  <si>
    <t>Vinho do Porto</t>
  </si>
  <si>
    <t>País</t>
  </si>
  <si>
    <t>Afeganistão</t>
  </si>
  <si>
    <t>África do Sul</t>
  </si>
  <si>
    <t>Albânia</t>
  </si>
  <si>
    <t>Andorra</t>
  </si>
  <si>
    <t>Angola</t>
  </si>
  <si>
    <t>Antígua e Barbuda</t>
  </si>
  <si>
    <t>Arábia Saudita</t>
  </si>
  <si>
    <t>Argélia</t>
  </si>
  <si>
    <t>Armênia</t>
  </si>
  <si>
    <t>Austrália</t>
  </si>
  <si>
    <t>Azerbaijão</t>
  </si>
  <si>
    <t>Bahamas</t>
  </si>
  <si>
    <t>Bangladesh</t>
  </si>
  <si>
    <t>Barbados</t>
  </si>
  <si>
    <t>Belarus</t>
  </si>
  <si>
    <t>Belize</t>
  </si>
  <si>
    <t>Bolívia</t>
  </si>
  <si>
    <t>Botswana</t>
  </si>
  <si>
    <t>Brunei</t>
  </si>
  <si>
    <t>Bulgária</t>
  </si>
  <si>
    <t>Burkina Faso</t>
  </si>
  <si>
    <t>Burundi</t>
  </si>
  <si>
    <t>Butão</t>
  </si>
  <si>
    <t>Cabo Verde</t>
  </si>
  <si>
    <t>Camarões</t>
  </si>
  <si>
    <t>Camboja</t>
  </si>
  <si>
    <t>Cazaquistão</t>
  </si>
  <si>
    <t>Catar</t>
  </si>
  <si>
    <t>Chade</t>
  </si>
  <si>
    <t>Chile</t>
  </si>
  <si>
    <t>China</t>
  </si>
  <si>
    <t>Chipre</t>
  </si>
  <si>
    <t>Cingapura</t>
  </si>
  <si>
    <t>Colômbia</t>
  </si>
  <si>
    <t>Comores</t>
  </si>
  <si>
    <t>Congo</t>
  </si>
  <si>
    <t>Coréia do Sul</t>
  </si>
  <si>
    <t>Costa do Marfim</t>
  </si>
  <si>
    <t>Costa Rica</t>
  </si>
  <si>
    <t>Croácia</t>
  </si>
  <si>
    <t>Cuba</t>
  </si>
  <si>
    <t>Egito</t>
  </si>
  <si>
    <t>El Salvador</t>
  </si>
  <si>
    <t>Emirados Árabes Unidos</t>
  </si>
  <si>
    <t>Equador</t>
  </si>
  <si>
    <t>Eslováquia</t>
  </si>
  <si>
    <t>Eslovênia</t>
  </si>
  <si>
    <t>Estados Unidos</t>
  </si>
  <si>
    <t>Estônia</t>
  </si>
  <si>
    <t>Etiópia</t>
  </si>
  <si>
    <t>Filipinas</t>
  </si>
  <si>
    <t>Gabão</t>
  </si>
  <si>
    <t>Gâmbia</t>
  </si>
  <si>
    <t>Gana</t>
  </si>
  <si>
    <t>Geórgia</t>
  </si>
  <si>
    <t>Granada</t>
  </si>
  <si>
    <t>Grécia</t>
  </si>
  <si>
    <t>Guatemala</t>
  </si>
  <si>
    <t>Guiana</t>
  </si>
  <si>
    <t>Guiné</t>
  </si>
  <si>
    <t>Guiné Equatorial</t>
  </si>
  <si>
    <t>Guiné-Bissau</t>
  </si>
  <si>
    <t>Haiti</t>
  </si>
  <si>
    <t>Honduras</t>
  </si>
  <si>
    <t>Hungria</t>
  </si>
  <si>
    <t>Iêmen</t>
  </si>
  <si>
    <t>Ilhas Salomão</t>
  </si>
  <si>
    <t>Índia</t>
  </si>
  <si>
    <t>Indonésia</t>
  </si>
  <si>
    <t>Irã</t>
  </si>
  <si>
    <t>Iraque</t>
  </si>
  <si>
    <t>Islândia</t>
  </si>
  <si>
    <t>Israel</t>
  </si>
  <si>
    <t>Jamaica</t>
  </si>
  <si>
    <t>Japão</t>
  </si>
  <si>
    <t>Jordânia</t>
  </si>
  <si>
    <t>Kuwait</t>
  </si>
  <si>
    <t>Laos</t>
  </si>
  <si>
    <t>Lesoto</t>
  </si>
  <si>
    <t>Letônia</t>
  </si>
  <si>
    <t>Líbano</t>
  </si>
  <si>
    <t>Libéria</t>
  </si>
  <si>
    <t>Líbia</t>
  </si>
  <si>
    <t>Liechtenstein</t>
  </si>
  <si>
    <t>Lituânia</t>
  </si>
  <si>
    <t>Luxemburgo</t>
  </si>
  <si>
    <t>Macedônia</t>
  </si>
  <si>
    <t>Madagascar</t>
  </si>
  <si>
    <t>Malásia</t>
  </si>
  <si>
    <t>Maldivas</t>
  </si>
  <si>
    <t>Mali</t>
  </si>
  <si>
    <t>Malta</t>
  </si>
  <si>
    <t>Marrocos</t>
  </si>
  <si>
    <t>Maurício</t>
  </si>
  <si>
    <t>Mauritânia</t>
  </si>
  <si>
    <t>Mianmar</t>
  </si>
  <si>
    <t>Moçambique</t>
  </si>
  <si>
    <t>Moldávia</t>
  </si>
  <si>
    <t>Mongólia</t>
  </si>
  <si>
    <t>Namíbia</t>
  </si>
  <si>
    <t>Nepal</t>
  </si>
  <si>
    <t>Nicarágua</t>
  </si>
  <si>
    <t>Níger</t>
  </si>
  <si>
    <t>Nigéria</t>
  </si>
  <si>
    <t>Nova Zelândia</t>
  </si>
  <si>
    <t>Omã</t>
  </si>
  <si>
    <t>Palau</t>
  </si>
  <si>
    <t>Paquistão</t>
  </si>
  <si>
    <t>Paraguai</t>
  </si>
  <si>
    <t>Peru</t>
  </si>
  <si>
    <t>Quênia</t>
  </si>
  <si>
    <t>Quirguistão</t>
  </si>
  <si>
    <t>República Democrática do Congo</t>
  </si>
  <si>
    <t>República Dominicana</t>
  </si>
  <si>
    <t>República Tcheca</t>
  </si>
  <si>
    <t>Romênia</t>
  </si>
  <si>
    <t>Ruanda</t>
  </si>
  <si>
    <t>Samoa</t>
  </si>
  <si>
    <t>São Tomé e Príncipe</t>
  </si>
  <si>
    <t>São Vicente e Granadinas</t>
  </si>
  <si>
    <t>Senegal</t>
  </si>
  <si>
    <t>Serra Leoa</t>
  </si>
  <si>
    <t>Sérvia</t>
  </si>
  <si>
    <t>Síria</t>
  </si>
  <si>
    <t>Sri Lanka</t>
  </si>
  <si>
    <t>Suazilândia</t>
  </si>
  <si>
    <t>Sudão</t>
  </si>
  <si>
    <t>Suriname</t>
  </si>
  <si>
    <t>Tailândia</t>
  </si>
  <si>
    <t>Tajiquistão</t>
  </si>
  <si>
    <t>Tanzânia</t>
  </si>
  <si>
    <t>Togo</t>
  </si>
  <si>
    <t>Tonga</t>
  </si>
  <si>
    <t>Trinidad e Tobago</t>
  </si>
  <si>
    <t>Tunísia</t>
  </si>
  <si>
    <t>Turcomenistão</t>
  </si>
  <si>
    <t>Turquia</t>
  </si>
  <si>
    <t>Ucrânia</t>
  </si>
  <si>
    <t>Uganda</t>
  </si>
  <si>
    <t>Uruguai</t>
  </si>
  <si>
    <t>Uzbequistão</t>
  </si>
  <si>
    <t>Vanuatu</t>
  </si>
  <si>
    <t>Vietnã</t>
  </si>
  <si>
    <t>Zâmbia</t>
  </si>
  <si>
    <t>Zimbábue</t>
  </si>
  <si>
    <t xml:space="preserve"> PAÍS</t>
  </si>
  <si>
    <t>POSIÇÃO</t>
  </si>
  <si>
    <t>Países Baixos</t>
  </si>
  <si>
    <t>Montenegro</t>
  </si>
  <si>
    <t>Rússia</t>
  </si>
  <si>
    <t>São Cristóvão e Nevis</t>
  </si>
  <si>
    <t>Micronésia</t>
  </si>
  <si>
    <t>Timor-Leste</t>
  </si>
  <si>
    <t>Djibouti</t>
  </si>
  <si>
    <t>República Centro-Africana</t>
  </si>
  <si>
    <t>Hong Kong, China</t>
  </si>
  <si>
    <t>Bahrein</t>
  </si>
  <si>
    <t>Seicheles</t>
  </si>
  <si>
    <t>Bósnia-Herzegovina</t>
  </si>
  <si>
    <t>Ilhas Fiji</t>
  </si>
  <si>
    <t>Dominicana</t>
  </si>
  <si>
    <t>Quiribati</t>
  </si>
  <si>
    <t>Papua-Nova Guiné</t>
  </si>
  <si>
    <t>Benim</t>
  </si>
  <si>
    <t>Malaui</t>
  </si>
  <si>
    <t>Eritreia</t>
  </si>
  <si>
    <t>CRITÉRIOS</t>
  </si>
  <si>
    <t>Automático</t>
  </si>
  <si>
    <t>Itens</t>
  </si>
  <si>
    <t>Parcela</t>
  </si>
  <si>
    <t>FINANCIAMENTO</t>
  </si>
  <si>
    <t>Blue Label 750ml</t>
  </si>
  <si>
    <t>Cinzas</t>
  </si>
  <si>
    <t>Páscoa</t>
  </si>
  <si>
    <t>Corpus Christi</t>
  </si>
  <si>
    <t>Dia do Soldado Constitucionalista de 1932</t>
  </si>
  <si>
    <t>DIATRABALHO.INTL</t>
  </si>
  <si>
    <t>DIATRABALHOTOTAL.INTL</t>
  </si>
  <si>
    <t>Fixo</t>
  </si>
  <si>
    <t>Jaqueta Jeans</t>
  </si>
  <si>
    <t>Jaqueta*</t>
  </si>
  <si>
    <t>Jaqueta Couro</t>
  </si>
  <si>
    <t>Bermuda Jeans</t>
  </si>
  <si>
    <t>Saia Jeans</t>
  </si>
  <si>
    <t>Calça Moletom</t>
  </si>
  <si>
    <t>Marta</t>
  </si>
  <si>
    <t>Blusa Moletom</t>
  </si>
  <si>
    <t>Kim Kardashian</t>
  </si>
  <si>
    <t>jan/2016</t>
  </si>
  <si>
    <t>fev/2016</t>
  </si>
  <si>
    <t>mar/2016</t>
  </si>
  <si>
    <t>abr/2016</t>
  </si>
  <si>
    <t>mai/2016</t>
  </si>
  <si>
    <t>jun/2016</t>
  </si>
  <si>
    <t>jul/2016</t>
  </si>
  <si>
    <t>ago/2016</t>
  </si>
  <si>
    <t>set/2016</t>
  </si>
  <si>
    <t>out/2016</t>
  </si>
  <si>
    <t>nov/2016</t>
  </si>
  <si>
    <t>dez/2016</t>
  </si>
  <si>
    <t>Saída Mínima</t>
  </si>
  <si>
    <t>PREÇO</t>
  </si>
  <si>
    <t>Palio*</t>
  </si>
  <si>
    <t xml:space="preserve">    </t>
  </si>
  <si>
    <t>Média</t>
  </si>
  <si>
    <t>Máximo</t>
  </si>
  <si>
    <t>Mínimo</t>
  </si>
  <si>
    <t>Cont. Numerica</t>
  </si>
  <si>
    <t>Cont. Geral</t>
  </si>
  <si>
    <t>Critérios</t>
  </si>
  <si>
    <t>Resumo de Custo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</si>
</sst>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4">
    <numFmt numFmtId="8" formatCode="&quot;R$&quot;\ #,##0.00;[Red]\-&quot;R$&quot;\ #,##0.00"/>
    <numFmt numFmtId="41" formatCode="_-* #,##0_-;\-* #,##0_-;_-* &quot;-&quot;_-;_-@_-"/>
    <numFmt numFmtId="44" formatCode="_-&quot;R$&quot;\ * #,##0.00_-;\-&quot;R$&quot;\ * #,##0.00_-;_-&quot;R$&quot;\ * &quot;-&quot;??_-;_-@_-"/>
    <numFmt numFmtId="43" formatCode="_-* #,##0.00_-;\-* #,##0.00_-;_-* &quot;-&quot;??_-;_-@_-"/>
    <numFmt numFmtId="164" formatCode="ddd\ dd/mm/yyyy"/>
    <numFmt numFmtId="165" formatCode="_-[$R$-416]\ * #,##0.00_-;\-[$R$-416]\ * #,##0.00_-;_-[$R$-416]\ * &quot;-&quot;??_-;_-@_-"/>
    <numFmt numFmtId="166" formatCode="_-[$$-409]* #,##0.00_ ;_-[$$-409]* \-#,##0.00\ ;_-[$$-409]* &quot;-&quot;??_ ;_-@_ "/>
    <numFmt numFmtId="167" formatCode="&quot;R$&quot;\ #,##0.00"/>
    <numFmt numFmtId="168" formatCode="[$-F400]h:mm:ss\ AM/PM"/>
    <numFmt numFmtId="169" formatCode="[hh]:mm:ss"/>
    <numFmt numFmtId="170" formatCode="_(&quot;R$ &quot;* #,##0.00_);_(&quot;R$ &quot;* \(#,##0.00\);_(&quot;R$ &quot;* &quot;-&quot;??_);_(@_)"/>
    <numFmt numFmtId="171" formatCode="&quot;R$&quot;\ #,##0.00;[Red]&quot;R$&quot;\ #,##0.00"/>
    <numFmt numFmtId="172" formatCode="_-* #,##0_-;\-* #,##0_-;_-* &quot;-&quot;??_-;_-@_-"/>
    <numFmt numFmtId="173" formatCode="0.0%"/>
    <numFmt numFmtId="174" formatCode="0.000"/>
    <numFmt numFmtId="175" formatCode="0.0000%"/>
    <numFmt numFmtId="176" formatCode="0.00000%"/>
    <numFmt numFmtId="177" formatCode="&quot;R$&quot;\ #,##0.0000;[Red]\-&quot;R$&quot;\ #,##0.0000"/>
    <numFmt numFmtId="178" formatCode="ddd\ dd/mm/yyyy\ hh:mm"/>
    <numFmt numFmtId="179" formatCode="[$-F800]dddd\,\ mmmm\ dd\,\ yyyy"/>
    <numFmt numFmtId="180" formatCode="mmm/yyyy"/>
    <numFmt numFmtId="181" formatCode="[hh]:mm"/>
    <numFmt numFmtId="182" formatCode="ddd\ dd/mmm/yyyy"/>
    <numFmt numFmtId="183" formatCode="[&lt;=9999999]###\-####;\(###\)\ ###\-####"/>
  </numFmts>
  <fonts count="5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C000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color theme="1"/>
      <name val="Consolas"/>
      <family val="3"/>
    </font>
    <font>
      <sz val="11"/>
      <color theme="0"/>
      <name val="Consolas"/>
      <family val="3"/>
    </font>
    <font>
      <sz val="9"/>
      <color indexed="81"/>
      <name val="Segoe UI"/>
      <family val="2"/>
    </font>
    <font>
      <sz val="11"/>
      <color theme="0"/>
      <name val="Calibri"/>
      <family val="2"/>
      <scheme val="minor"/>
    </font>
    <font>
      <sz val="10"/>
      <name val="Arial"/>
      <family val="2"/>
    </font>
    <font>
      <b/>
      <sz val="11"/>
      <color rgb="FF002060"/>
      <name val="Calibri"/>
      <family val="2"/>
      <scheme val="minor"/>
    </font>
    <font>
      <sz val="11"/>
      <color rgb="FF00206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theme="0"/>
      <name val="Tahoma"/>
      <family val="2"/>
    </font>
    <font>
      <sz val="12"/>
      <color rgb="FF000000"/>
      <name val="Arial"/>
      <family val="2"/>
    </font>
    <font>
      <b/>
      <sz val="11"/>
      <color rgb="FFFFC000"/>
      <name val="Calibri"/>
      <family val="2"/>
      <scheme val="minor"/>
    </font>
    <font>
      <sz val="12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0"/>
      <name val="Arial"/>
      <family val="2"/>
    </font>
    <font>
      <b/>
      <sz val="11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rgb="FF000000"/>
      <name val="Calibri"/>
      <family val="2"/>
    </font>
    <font>
      <sz val="10"/>
      <color indexed="8"/>
      <name val="Arial"/>
      <family val="2"/>
    </font>
    <font>
      <sz val="11"/>
      <color indexed="8"/>
      <name val="Calibri"/>
      <family val="2"/>
    </font>
    <font>
      <sz val="11"/>
      <color rgb="FF000000"/>
      <name val="Calibri"/>
      <family val="2"/>
    </font>
    <font>
      <b/>
      <sz val="11"/>
      <color theme="0"/>
      <name val="Calibri"/>
      <family val="2"/>
    </font>
    <font>
      <sz val="10"/>
      <name val="Verdana"/>
      <family val="2"/>
    </font>
    <font>
      <b/>
      <sz val="22"/>
      <color theme="0" tint="-0.34998626667073579"/>
      <name val="Calibri Light"/>
      <family val="2"/>
      <scheme val="major"/>
    </font>
    <font>
      <b/>
      <sz val="10.5"/>
      <color theme="0" tint="-0.34998626667073579"/>
      <name val="Calibri Light"/>
      <family val="1"/>
      <scheme val="major"/>
    </font>
    <font>
      <sz val="10"/>
      <color theme="0" tint="-0.34998626667073579"/>
      <name val="Calibri"/>
      <family val="2"/>
      <scheme val="minor"/>
    </font>
    <font>
      <sz val="10"/>
      <name val="MS Sans Serif"/>
    </font>
    <font>
      <sz val="11"/>
      <color indexed="8"/>
      <name val="Arial"/>
      <family val="2"/>
    </font>
    <font>
      <b/>
      <sz val="11"/>
      <color indexed="9"/>
      <name val="Calibri"/>
      <family val="2"/>
    </font>
    <font>
      <b/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17"/>
      <name val="Calibri"/>
      <family val="2"/>
    </font>
    <font>
      <b/>
      <sz val="11"/>
      <color indexed="52"/>
      <name val="Calibri"/>
      <family val="2"/>
    </font>
    <font>
      <sz val="11"/>
      <color indexed="52"/>
      <name val="Calibri"/>
      <family val="2"/>
    </font>
    <font>
      <sz val="11"/>
      <color indexed="62"/>
      <name val="Calibri"/>
      <family val="2"/>
    </font>
    <font>
      <sz val="11"/>
      <color indexed="20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sz val="11"/>
      <color indexed="10"/>
      <name val="Calibri"/>
      <family val="2"/>
    </font>
    <font>
      <i/>
      <sz val="11"/>
      <color indexed="23"/>
      <name val="Calibri"/>
      <family val="2"/>
    </font>
    <font>
      <b/>
      <sz val="18"/>
      <color indexed="56"/>
      <name val="Cambria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b/>
      <sz val="14"/>
      <color indexed="8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color rgb="FF000000"/>
      <name val="Segoe UI"/>
      <family val="2"/>
    </font>
  </fonts>
  <fills count="62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theme="9" tint="0.79998168889431442"/>
      </patternFill>
    </fill>
    <fill>
      <patternFill patternType="solid">
        <fgColor theme="9" tint="0.59999389629810485"/>
        <bgColor theme="9" tint="0.59999389629810485"/>
      </patternFill>
    </fill>
    <fill>
      <patternFill patternType="solid">
        <fgColor theme="9" tint="-0.24994659260841701"/>
        <bgColor theme="9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6"/>
      </patternFill>
    </fill>
    <fill>
      <patternFill patternType="solid">
        <fgColor theme="8" tint="0.59999389629810485"/>
        <bgColor theme="8" tint="0.59999389629810485"/>
      </patternFill>
    </fill>
    <fill>
      <patternFill patternType="solid">
        <fgColor theme="8" tint="0.79998168889431442"/>
        <bgColor theme="8" tint="0.79998168889431442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002060"/>
        <bgColor theme="8" tint="0.79998168889431442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2060"/>
        <bgColor theme="8" tint="0.59999389629810485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-0.249977111117893"/>
        <bgColor theme="9" tint="0.59999389629810485"/>
      </patternFill>
    </fill>
    <fill>
      <patternFill patternType="solid">
        <fgColor theme="9" tint="-0.249977111117893"/>
        <bgColor theme="9" tint="0.79998168889431442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4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002060"/>
      </patternFill>
    </fill>
    <fill>
      <patternFill patternType="solid">
        <fgColor rgb="FF002060"/>
        <bgColor theme="4"/>
      </patternFill>
    </fill>
    <fill>
      <patternFill patternType="solid">
        <fgColor theme="4" tint="0.79998168889431442"/>
        <bgColor theme="4" tint="0.5999938962981048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rgb="FFFD968B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rgb="FFFFFF00"/>
        <bgColor indexed="64"/>
      </patternFill>
    </fill>
  </fills>
  <borders count="118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ck">
        <color rgb="FFFF0000"/>
      </left>
      <right style="thick">
        <color rgb="FFFF0000"/>
      </right>
      <top style="thick">
        <color rgb="FFFF0000"/>
      </top>
      <bottom style="thick">
        <color rgb="FFFF0000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thick">
        <color rgb="FFFF0000"/>
      </left>
      <right style="thick">
        <color rgb="FFFF0000"/>
      </right>
      <top style="thick">
        <color rgb="FFFF0000"/>
      </top>
      <bottom/>
      <diagonal/>
    </border>
    <border>
      <left/>
      <right style="medium">
        <color indexed="64"/>
      </right>
      <top/>
      <bottom/>
      <diagonal/>
    </border>
    <border>
      <left style="thick">
        <color rgb="FFFF0000"/>
      </left>
      <right style="thick">
        <color rgb="FFFF0000"/>
      </right>
      <top/>
      <bottom/>
      <diagonal/>
    </border>
    <border>
      <left style="thick">
        <color rgb="FFFF0000"/>
      </left>
      <right/>
      <top style="thick">
        <color rgb="FFFF0000"/>
      </top>
      <bottom style="thick">
        <color rgb="FFFF0000"/>
      </bottom>
      <diagonal/>
    </border>
    <border>
      <left/>
      <right/>
      <top style="thick">
        <color rgb="FFFF0000"/>
      </top>
      <bottom style="thick">
        <color rgb="FFFF0000"/>
      </bottom>
      <diagonal/>
    </border>
    <border>
      <left/>
      <right style="medium">
        <color indexed="64"/>
      </right>
      <top style="thick">
        <color rgb="FFFF0000"/>
      </top>
      <bottom style="thick">
        <color rgb="FFFF0000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ck">
        <color rgb="FFFF0000"/>
      </left>
      <right style="thick">
        <color rgb="FFFF0000"/>
      </right>
      <top/>
      <bottom style="thick">
        <color rgb="FFFF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ck">
        <color rgb="FFFF0000"/>
      </bottom>
      <diagonal/>
    </border>
    <border>
      <left style="thick">
        <color rgb="FFFF0000"/>
      </left>
      <right style="thick">
        <color rgb="FFFF0000"/>
      </right>
      <top style="thin">
        <color theme="9" tint="0.39994506668294322"/>
      </top>
      <bottom style="thick">
        <color rgb="FFFF0000"/>
      </bottom>
      <diagonal/>
    </border>
    <border>
      <left style="thin">
        <color theme="9" tint="0.39994506668294322"/>
      </left>
      <right/>
      <top style="thin">
        <color theme="9" tint="0.39994506668294322"/>
      </top>
      <bottom style="thin">
        <color theme="9" tint="0.39994506668294322"/>
      </bottom>
      <diagonal/>
    </border>
    <border>
      <left/>
      <right/>
      <top style="thin">
        <color theme="9" tint="0.39994506668294322"/>
      </top>
      <bottom style="thin">
        <color theme="9" tint="0.39994506668294322"/>
      </bottom>
      <diagonal/>
    </border>
    <border>
      <left style="thick">
        <color rgb="FFFF0000"/>
      </left>
      <right style="thick">
        <color rgb="FFFF0000"/>
      </right>
      <top style="thin">
        <color theme="9" tint="0.39994506668294322"/>
      </top>
      <bottom/>
      <diagonal/>
    </border>
    <border>
      <left style="thin">
        <color theme="9" tint="0.39994506668294322"/>
      </left>
      <right/>
      <top style="thin">
        <color theme="9" tint="0.39994506668294322"/>
      </top>
      <bottom/>
      <diagonal/>
    </border>
    <border>
      <left/>
      <right/>
      <top style="thin">
        <color theme="9" tint="0.39994506668294322"/>
      </top>
      <bottom/>
      <diagonal/>
    </border>
    <border>
      <left style="thin">
        <color theme="9" tint="0.39994506668294322"/>
      </left>
      <right/>
      <top style="thick">
        <color theme="0"/>
      </top>
      <bottom/>
      <diagonal/>
    </border>
    <border>
      <left/>
      <right/>
      <top style="thick">
        <color theme="0"/>
      </top>
      <bottom/>
      <diagonal/>
    </border>
    <border>
      <left style="thin">
        <color theme="9" tint="0.39994506668294322"/>
      </left>
      <right style="thin">
        <color theme="9" tint="0.39994506668294322"/>
      </right>
      <top/>
      <bottom/>
      <diagonal/>
    </border>
    <border>
      <left style="thin">
        <color theme="9" tint="0.39994506668294322"/>
      </left>
      <right/>
      <top/>
      <bottom/>
      <diagonal/>
    </border>
    <border>
      <left/>
      <right/>
      <top style="thin">
        <color theme="8" tint="0.39997558519241921"/>
      </top>
      <bottom/>
      <diagonal/>
    </border>
    <border>
      <left style="thin">
        <color theme="9" tint="0.39994506668294322"/>
      </left>
      <right style="thin">
        <color theme="9" tint="0.39994506668294322"/>
      </right>
      <top style="thin">
        <color theme="9" tint="0.39994506668294322"/>
      </top>
      <bottom style="thin">
        <color theme="9" tint="0.39994506668294322"/>
      </bottom>
      <diagonal/>
    </border>
    <border>
      <left style="thin">
        <color theme="9" tint="0.39994506668294322"/>
      </left>
      <right style="thick">
        <color rgb="FFFF0000"/>
      </right>
      <top style="thin">
        <color theme="9" tint="0.39994506668294322"/>
      </top>
      <bottom style="thick">
        <color rgb="FFFF0000"/>
      </bottom>
      <diagonal/>
    </border>
    <border>
      <left style="thin">
        <color theme="9" tint="0.39994506668294322"/>
      </left>
      <right style="thin">
        <color theme="9" tint="0.39994506668294322"/>
      </right>
      <top style="thin">
        <color theme="9" tint="0.39994506668294322"/>
      </top>
      <bottom style="thick">
        <color rgb="FFFF0000"/>
      </bottom>
      <diagonal/>
    </border>
    <border>
      <left style="thick">
        <color rgb="FFFF0000"/>
      </left>
      <right style="thin">
        <color theme="9" tint="0.39994506668294322"/>
      </right>
      <top style="thin">
        <color theme="9" tint="0.39994506668294322"/>
      </top>
      <bottom style="thick">
        <color rgb="FFFF0000"/>
      </bottom>
      <diagonal/>
    </border>
    <border>
      <left style="thin">
        <color theme="9" tint="0.39994506668294322"/>
      </left>
      <right style="thick">
        <color rgb="FFFF0000"/>
      </right>
      <top style="thin">
        <color theme="9" tint="0.39994506668294322"/>
      </top>
      <bottom style="thin">
        <color theme="9" tint="0.39994506668294322"/>
      </bottom>
      <diagonal/>
    </border>
    <border>
      <left style="thick">
        <color rgb="FFFF0000"/>
      </left>
      <right style="thin">
        <color theme="9" tint="0.39994506668294322"/>
      </right>
      <top style="thin">
        <color theme="9" tint="0.39994506668294322"/>
      </top>
      <bottom style="thin">
        <color theme="9" tint="0.39994506668294322"/>
      </bottom>
      <diagonal/>
    </border>
    <border>
      <left style="thin">
        <color theme="9" tint="0.39994506668294322"/>
      </left>
      <right style="thick">
        <color rgb="FFFF0000"/>
      </right>
      <top style="thick">
        <color rgb="FFFF0000"/>
      </top>
      <bottom style="thin">
        <color theme="9" tint="0.39994506668294322"/>
      </bottom>
      <diagonal/>
    </border>
    <border>
      <left style="thin">
        <color theme="9" tint="0.39994506668294322"/>
      </left>
      <right style="thin">
        <color theme="9" tint="0.39994506668294322"/>
      </right>
      <top style="thick">
        <color rgb="FFFF0000"/>
      </top>
      <bottom style="thin">
        <color theme="9" tint="0.39994506668294322"/>
      </bottom>
      <diagonal/>
    </border>
    <border>
      <left style="thick">
        <color rgb="FFFF0000"/>
      </left>
      <right style="thin">
        <color theme="9" tint="0.39994506668294322"/>
      </right>
      <top style="thick">
        <color rgb="FFFF0000"/>
      </top>
      <bottom style="thin">
        <color theme="9" tint="0.39994506668294322"/>
      </bottom>
      <diagonal/>
    </border>
    <border>
      <left style="thin">
        <color theme="9" tint="0.39994506668294322"/>
      </left>
      <right style="thin">
        <color theme="9" tint="0.39991454817346722"/>
      </right>
      <top style="thin">
        <color theme="9" tint="0.39994506668294322"/>
      </top>
      <bottom style="thin">
        <color theme="9" tint="0.39994506668294322"/>
      </bottom>
      <diagonal/>
    </border>
    <border>
      <left style="thin">
        <color theme="9" tint="0.39994506668294322"/>
      </left>
      <right style="thin">
        <color theme="9" tint="0.39994506668294322"/>
      </right>
      <top style="thin">
        <color theme="9" tint="0.39994506668294322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ck">
        <color rgb="FFFF0000"/>
      </right>
      <top/>
      <bottom style="thick">
        <color rgb="FFFF0000"/>
      </bottom>
      <diagonal/>
    </border>
    <border>
      <left style="thick">
        <color rgb="FFFF0000"/>
      </left>
      <right/>
      <top/>
      <bottom style="thick">
        <color rgb="FFFF0000"/>
      </bottom>
      <diagonal/>
    </border>
    <border>
      <left/>
      <right style="thick">
        <color rgb="FFFF0000"/>
      </right>
      <top/>
      <bottom/>
      <diagonal/>
    </border>
    <border>
      <left style="thick">
        <color rgb="FFFF0000"/>
      </left>
      <right/>
      <top/>
      <bottom/>
      <diagonal/>
    </border>
    <border>
      <left/>
      <right style="thick">
        <color rgb="FFFF0000"/>
      </right>
      <top style="thick">
        <color rgb="FFFF0000"/>
      </top>
      <bottom/>
      <diagonal/>
    </border>
    <border>
      <left style="thick">
        <color rgb="FFFF0000"/>
      </left>
      <right/>
      <top style="thick">
        <color rgb="FFFF0000"/>
      </top>
      <bottom/>
      <diagonal/>
    </border>
    <border>
      <left/>
      <right/>
      <top style="thick">
        <color rgb="FFFF0000"/>
      </top>
      <bottom/>
      <diagonal/>
    </border>
    <border>
      <left/>
      <right style="thick">
        <color rgb="FFFF0000"/>
      </right>
      <top style="thick">
        <color rgb="FFFF0000"/>
      </top>
      <bottom style="thick">
        <color rgb="FFFF0000"/>
      </bottom>
      <diagonal/>
    </border>
    <border>
      <left style="thin">
        <color theme="9" tint="0.39994506668294322"/>
      </left>
      <right style="thin">
        <color theme="9" tint="0.39994506668294322"/>
      </right>
      <top style="thick">
        <color theme="0"/>
      </top>
      <bottom style="thin">
        <color theme="9" tint="0.39994506668294322"/>
      </bottom>
      <diagonal/>
    </border>
    <border>
      <left/>
      <right style="thin">
        <color indexed="64"/>
      </right>
      <top/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/>
      <right/>
      <top style="thin">
        <color theme="0"/>
      </top>
      <bottom/>
      <diagonal/>
    </border>
    <border>
      <left/>
      <right style="thin">
        <color theme="0"/>
      </right>
      <top style="thin">
        <color theme="0"/>
      </top>
      <bottom/>
      <diagonal/>
    </border>
    <border>
      <left style="medium">
        <color indexed="64"/>
      </left>
      <right/>
      <top style="medium">
        <color indexed="64"/>
      </top>
      <bottom style="thin">
        <color theme="0"/>
      </bottom>
      <diagonal/>
    </border>
    <border>
      <left/>
      <right/>
      <top style="medium">
        <color indexed="64"/>
      </top>
      <bottom style="thin">
        <color theme="0"/>
      </bottom>
      <diagonal/>
    </border>
    <border>
      <left/>
      <right style="medium">
        <color indexed="64"/>
      </right>
      <top style="medium">
        <color indexed="64"/>
      </top>
      <bottom style="thin">
        <color theme="0"/>
      </bottom>
      <diagonal/>
    </border>
    <border>
      <left style="thin">
        <color theme="8" tint="0.39997558519241921"/>
      </left>
      <right/>
      <top style="thin">
        <color theme="8" tint="0.39997558519241921"/>
      </top>
      <bottom/>
      <diagonal/>
    </border>
    <border>
      <left style="thin">
        <color theme="8" tint="0.39997558519241921"/>
      </left>
      <right style="thin">
        <color theme="8" tint="0.39997558519241921"/>
      </right>
      <top style="thin">
        <color theme="8" tint="0.39997558519241921"/>
      </top>
      <bottom/>
      <diagonal/>
    </border>
    <border>
      <left style="thin">
        <color theme="8" tint="0.39997558519241921"/>
      </left>
      <right/>
      <top style="thin">
        <color theme="8" tint="0.39997558519241921"/>
      </top>
      <bottom style="thin">
        <color theme="8" tint="0.39997558519241921"/>
      </bottom>
      <diagonal/>
    </border>
    <border>
      <left style="medium">
        <color rgb="FFFF0000"/>
      </left>
      <right style="medium">
        <color rgb="FFFF0000"/>
      </right>
      <top style="medium">
        <color rgb="FFFF0000"/>
      </top>
      <bottom style="medium">
        <color rgb="FFFF0000"/>
      </bottom>
      <diagonal/>
    </border>
    <border>
      <left style="thin">
        <color theme="0"/>
      </left>
      <right/>
      <top style="thin">
        <color theme="0"/>
      </top>
      <bottom/>
      <diagonal/>
    </border>
    <border>
      <left/>
      <right style="thin">
        <color theme="0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theme="8" tint="0.39997558519241921"/>
      </left>
      <right/>
      <top/>
      <bottom/>
      <diagonal/>
    </border>
    <border>
      <left style="thin">
        <color theme="0"/>
      </left>
      <right/>
      <top style="thick">
        <color theme="0"/>
      </top>
      <bottom/>
      <diagonal/>
    </border>
    <border>
      <left style="thin">
        <color theme="0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/>
      <top/>
      <bottom style="medium">
        <color theme="4" tint="0.39997558519241921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thick">
        <color theme="1"/>
      </bottom>
      <diagonal/>
    </border>
    <border>
      <left style="thick">
        <color theme="1"/>
      </left>
      <right style="thin">
        <color theme="1"/>
      </right>
      <top style="thick">
        <color theme="1"/>
      </top>
      <bottom style="thin">
        <color theme="1"/>
      </bottom>
      <diagonal/>
    </border>
    <border>
      <left style="thin">
        <color theme="1"/>
      </left>
      <right style="thin">
        <color theme="1"/>
      </right>
      <top style="thick">
        <color theme="1"/>
      </top>
      <bottom style="thin">
        <color theme="1"/>
      </bottom>
      <diagonal/>
    </border>
    <border>
      <left style="thin">
        <color theme="1"/>
      </left>
      <right style="thick">
        <color theme="1"/>
      </right>
      <top style="thick">
        <color theme="1"/>
      </top>
      <bottom style="thin">
        <color theme="1"/>
      </bottom>
      <diagonal/>
    </border>
    <border>
      <left style="thick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 style="thick">
        <color theme="1"/>
      </right>
      <top style="thin">
        <color theme="1"/>
      </top>
      <bottom style="thin">
        <color theme="1"/>
      </bottom>
      <diagonal/>
    </border>
    <border>
      <left style="thick">
        <color theme="1"/>
      </left>
      <right style="thin">
        <color theme="1"/>
      </right>
      <top style="thin">
        <color theme="1"/>
      </top>
      <bottom style="thick">
        <color theme="1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ck">
        <color theme="1"/>
      </bottom>
      <diagonal/>
    </border>
    <border>
      <left style="thin">
        <color theme="1"/>
      </left>
      <right style="thick">
        <color theme="1"/>
      </right>
      <top style="thin">
        <color theme="1"/>
      </top>
      <bottom style="thick">
        <color theme="1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/>
      <diagonal/>
    </border>
    <border>
      <left style="thick">
        <color rgb="FFFF0000"/>
      </left>
      <right style="thin">
        <color theme="9" tint="0.39994506668294322"/>
      </right>
      <top style="thick">
        <color rgb="FFFF0000"/>
      </top>
      <bottom style="thick">
        <color rgb="FFFF0000"/>
      </bottom>
      <diagonal/>
    </border>
    <border>
      <left style="thin">
        <color theme="9" tint="0.39994506668294322"/>
      </left>
      <right style="thin">
        <color theme="9" tint="0.39994506668294322"/>
      </right>
      <top style="thick">
        <color rgb="FFFF0000"/>
      </top>
      <bottom style="thick">
        <color rgb="FFFF0000"/>
      </bottom>
      <diagonal/>
    </border>
    <border>
      <left style="thin">
        <color theme="9" tint="0.39994506668294322"/>
      </left>
      <right style="thick">
        <color rgb="FFFF0000"/>
      </right>
      <top style="thick">
        <color rgb="FFFF0000"/>
      </top>
      <bottom style="thick">
        <color rgb="FFFF0000"/>
      </bottom>
      <diagonal/>
    </border>
  </borders>
  <cellStyleXfs count="125">
    <xf numFmtId="0" fontId="0" fillId="0" borderId="0"/>
    <xf numFmtId="44" fontId="1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9" fillId="1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0" fillId="0" borderId="0"/>
    <xf numFmtId="0" fontId="1" fillId="0" borderId="0"/>
    <xf numFmtId="170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0" fillId="0" borderId="0"/>
    <xf numFmtId="44" fontId="1" fillId="0" borderId="0" applyFont="0" applyFill="0" applyBorder="0" applyAlignment="0" applyProtection="0"/>
    <xf numFmtId="0" fontId="10" fillId="0" borderId="0"/>
    <xf numFmtId="170" fontId="10" fillId="0" borderId="0" applyFont="0" applyFill="0" applyBorder="0" applyAlignment="0" applyProtection="0"/>
    <xf numFmtId="0" fontId="10" fillId="0" borderId="0"/>
    <xf numFmtId="170" fontId="10" fillId="0" borderId="0" applyFont="0" applyFill="0" applyBorder="0" applyAlignment="0" applyProtection="0"/>
    <xf numFmtId="0" fontId="10" fillId="0" borderId="0" applyNumberFormat="0" applyFill="0" applyBorder="0" applyAlignment="0" applyProtection="0"/>
    <xf numFmtId="9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9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170" fontId="10" fillId="0" borderId="0" applyFont="0" applyFill="0" applyBorder="0" applyAlignment="0" applyProtection="0"/>
    <xf numFmtId="0" fontId="10" fillId="0" borderId="0"/>
    <xf numFmtId="170" fontId="10" fillId="0" borderId="0" applyFont="0" applyFill="0" applyBorder="0" applyAlignment="0" applyProtection="0"/>
    <xf numFmtId="0" fontId="10" fillId="0" borderId="0"/>
    <xf numFmtId="0" fontId="10" fillId="0" borderId="0"/>
    <xf numFmtId="170" fontId="10" fillId="0" borderId="0" applyFont="0" applyFill="0" applyBorder="0" applyAlignment="0" applyProtection="0"/>
    <xf numFmtId="0" fontId="10" fillId="0" borderId="0"/>
    <xf numFmtId="170" fontId="10" fillId="0" borderId="0" applyFont="0" applyFill="0" applyBorder="0" applyAlignment="0" applyProtection="0"/>
    <xf numFmtId="0" fontId="10" fillId="0" borderId="0"/>
    <xf numFmtId="170" fontId="10" fillId="0" borderId="0" applyFont="0" applyFill="0" applyBorder="0" applyAlignment="0" applyProtection="0"/>
    <xf numFmtId="0" fontId="10" fillId="0" borderId="0"/>
    <xf numFmtId="170" fontId="10" fillId="0" borderId="0" applyFont="0" applyFill="0" applyBorder="0" applyAlignment="0" applyProtection="0"/>
    <xf numFmtId="170" fontId="10" fillId="0" borderId="0" applyFont="0" applyFill="0" applyBorder="0" applyAlignment="0" applyProtection="0"/>
    <xf numFmtId="0" fontId="10" fillId="0" borderId="0"/>
    <xf numFmtId="170" fontId="10" fillId="0" borderId="0" applyFont="0" applyFill="0" applyBorder="0" applyAlignment="0" applyProtection="0"/>
    <xf numFmtId="0" fontId="10" fillId="0" borderId="0"/>
    <xf numFmtId="170" fontId="10" fillId="0" borderId="0" applyFont="0" applyFill="0" applyBorder="0" applyAlignment="0" applyProtection="0"/>
    <xf numFmtId="0" fontId="10" fillId="0" borderId="0"/>
    <xf numFmtId="170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0" fontId="10" fillId="0" borderId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9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23" fillId="0" borderId="79" applyNumberFormat="0" applyFill="0" applyAlignment="0" applyProtection="0"/>
    <xf numFmtId="0" fontId="26" fillId="0" borderId="0"/>
    <xf numFmtId="0" fontId="9" fillId="30" borderId="0" applyNumberFormat="0" applyBorder="0" applyAlignment="0" applyProtection="0"/>
    <xf numFmtId="43" fontId="1" fillId="0" borderId="0" applyFont="0" applyFill="0" applyBorder="0" applyAlignment="0" applyProtection="0"/>
    <xf numFmtId="0" fontId="30" fillId="0" borderId="0"/>
    <xf numFmtId="43" fontId="30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31" borderId="0" applyNumberFormat="0" applyBorder="0" applyAlignment="0" applyProtection="0"/>
    <xf numFmtId="0" fontId="31" fillId="0" borderId="0" applyNumberFormat="0" applyFill="0" applyBorder="0" applyAlignment="0" applyProtection="0"/>
    <xf numFmtId="0" fontId="33" fillId="0" borderId="0">
      <alignment vertical="center"/>
    </xf>
    <xf numFmtId="0" fontId="32" fillId="0" borderId="0" applyNumberForma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26" fillId="0" borderId="0"/>
    <xf numFmtId="0" fontId="34" fillId="0" borderId="0"/>
    <xf numFmtId="0" fontId="10" fillId="0" borderId="0"/>
    <xf numFmtId="0" fontId="35" fillId="0" borderId="0"/>
    <xf numFmtId="43" fontId="10" fillId="0" borderId="0" applyFont="0" applyFill="0" applyBorder="0" applyAlignment="0" applyProtection="0"/>
    <xf numFmtId="0" fontId="27" fillId="36" borderId="0" applyNumberFormat="0" applyBorder="0" applyAlignment="0" applyProtection="0"/>
    <xf numFmtId="0" fontId="27" fillId="37" borderId="0" applyNumberFormat="0" applyBorder="0" applyAlignment="0" applyProtection="0"/>
    <xf numFmtId="0" fontId="27" fillId="38" borderId="0" applyNumberFormat="0" applyBorder="0" applyAlignment="0" applyProtection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1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7" fillId="39" borderId="0" applyNumberFormat="0" applyBorder="0" applyAlignment="0" applyProtection="0"/>
    <xf numFmtId="0" fontId="27" fillId="42" borderId="0" applyNumberFormat="0" applyBorder="0" applyAlignment="0" applyProtection="0"/>
    <xf numFmtId="0" fontId="27" fillId="45" borderId="0" applyNumberFormat="0" applyBorder="0" applyAlignment="0" applyProtection="0"/>
    <xf numFmtId="0" fontId="38" fillId="46" borderId="0" applyNumberFormat="0" applyBorder="0" applyAlignment="0" applyProtection="0"/>
    <xf numFmtId="0" fontId="38" fillId="43" borderId="0" applyNumberFormat="0" applyBorder="0" applyAlignment="0" applyProtection="0"/>
    <xf numFmtId="0" fontId="38" fillId="44" borderId="0" applyNumberFormat="0" applyBorder="0" applyAlignment="0" applyProtection="0"/>
    <xf numFmtId="0" fontId="38" fillId="47" borderId="0" applyNumberFormat="0" applyBorder="0" applyAlignment="0" applyProtection="0"/>
    <xf numFmtId="0" fontId="38" fillId="48" borderId="0" applyNumberFormat="0" applyBorder="0" applyAlignment="0" applyProtection="0"/>
    <xf numFmtId="0" fontId="38" fillId="49" borderId="0" applyNumberFormat="0" applyBorder="0" applyAlignment="0" applyProtection="0"/>
    <xf numFmtId="0" fontId="39" fillId="38" borderId="0" applyNumberFormat="0" applyBorder="0" applyAlignment="0" applyProtection="0"/>
    <xf numFmtId="0" fontId="40" fillId="50" borderId="103" applyNumberFormat="0" applyAlignment="0" applyProtection="0"/>
    <xf numFmtId="0" fontId="36" fillId="51" borderId="104" applyNumberFormat="0" applyAlignment="0" applyProtection="0"/>
    <xf numFmtId="0" fontId="41" fillId="0" borderId="105" applyNumberFormat="0" applyFill="0" applyAlignment="0" applyProtection="0"/>
    <xf numFmtId="0" fontId="38" fillId="52" borderId="0" applyNumberFormat="0" applyBorder="0" applyAlignment="0" applyProtection="0"/>
    <xf numFmtId="0" fontId="38" fillId="53" borderId="0" applyNumberFormat="0" applyBorder="0" applyAlignment="0" applyProtection="0"/>
    <xf numFmtId="0" fontId="38" fillId="54" borderId="0" applyNumberFormat="0" applyBorder="0" applyAlignment="0" applyProtection="0"/>
    <xf numFmtId="0" fontId="38" fillId="47" borderId="0" applyNumberFormat="0" applyBorder="0" applyAlignment="0" applyProtection="0"/>
    <xf numFmtId="0" fontId="38" fillId="48" borderId="0" applyNumberFormat="0" applyBorder="0" applyAlignment="0" applyProtection="0"/>
    <xf numFmtId="0" fontId="38" fillId="55" borderId="0" applyNumberFormat="0" applyBorder="0" applyAlignment="0" applyProtection="0"/>
    <xf numFmtId="0" fontId="42" fillId="41" borderId="103" applyNumberFormat="0" applyAlignment="0" applyProtection="0"/>
    <xf numFmtId="0" fontId="43" fillId="37" borderId="0" applyNumberFormat="0" applyBorder="0" applyAlignment="0" applyProtection="0"/>
    <xf numFmtId="0" fontId="44" fillId="56" borderId="0" applyNumberFormat="0" applyBorder="0" applyAlignment="0" applyProtection="0"/>
    <xf numFmtId="0" fontId="10" fillId="57" borderId="106" applyNumberFormat="0" applyFont="0" applyAlignment="0" applyProtection="0"/>
    <xf numFmtId="0" fontId="45" fillId="50" borderId="107" applyNumberFormat="0" applyAlignment="0" applyProtection="0"/>
    <xf numFmtId="0" fontId="46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9" fillId="0" borderId="108" applyNumberFormat="0" applyFill="0" applyAlignment="0" applyProtection="0"/>
    <xf numFmtId="0" fontId="50" fillId="0" borderId="109" applyNumberFormat="0" applyFill="0" applyAlignment="0" applyProtection="0"/>
    <xf numFmtId="0" fontId="51" fillId="0" borderId="110" applyNumberFormat="0" applyFill="0" applyAlignment="0" applyProtection="0"/>
    <xf numFmtId="0" fontId="51" fillId="0" borderId="0" applyNumberFormat="0" applyFill="0" applyBorder="0" applyAlignment="0" applyProtection="0"/>
    <xf numFmtId="0" fontId="37" fillId="0" borderId="111" applyNumberFormat="0" applyFill="0" applyAlignment="0" applyProtection="0"/>
    <xf numFmtId="43" fontId="10" fillId="0" borderId="0" applyFont="0" applyFill="0" applyBorder="0" applyAlignment="0" applyProtection="0"/>
    <xf numFmtId="170" fontId="1" fillId="0" borderId="0" applyFont="0" applyFill="0" applyBorder="0" applyAlignment="0" applyProtection="0"/>
    <xf numFmtId="0" fontId="26" fillId="0" borderId="0"/>
    <xf numFmtId="0" fontId="26" fillId="0" borderId="0"/>
  </cellStyleXfs>
  <cellXfs count="654">
    <xf numFmtId="0" fontId="0" fillId="0" borderId="0" xfId="0"/>
    <xf numFmtId="0" fontId="0" fillId="2" borderId="0" xfId="0" applyFill="1"/>
    <xf numFmtId="0" fontId="0" fillId="3" borderId="0" xfId="0" applyFill="1"/>
    <xf numFmtId="49" fontId="0" fillId="0" borderId="0" xfId="0" applyNumberFormat="1"/>
    <xf numFmtId="164" fontId="1" fillId="0" borderId="0" xfId="2" applyNumberFormat="1"/>
    <xf numFmtId="0" fontId="2" fillId="4" borderId="1" xfId="0" applyFont="1" applyFill="1" applyBorder="1"/>
    <xf numFmtId="0" fontId="2" fillId="4" borderId="0" xfId="0" applyFont="1" applyFill="1"/>
    <xf numFmtId="0" fontId="3" fillId="5" borderId="2" xfId="0" applyNumberFormat="1" applyFont="1" applyFill="1" applyBorder="1"/>
    <xf numFmtId="165" fontId="3" fillId="0" borderId="3" xfId="0" applyNumberFormat="1" applyFont="1" applyFill="1" applyBorder="1"/>
    <xf numFmtId="0" fontId="2" fillId="4" borderId="4" xfId="0" applyFont="1" applyFill="1" applyBorder="1"/>
    <xf numFmtId="0" fontId="2" fillId="4" borderId="5" xfId="0" applyFont="1" applyFill="1" applyBorder="1"/>
    <xf numFmtId="0" fontId="2" fillId="4" borderId="6" xfId="0" applyFont="1" applyFill="1" applyBorder="1"/>
    <xf numFmtId="0" fontId="2" fillId="4" borderId="7" xfId="0" applyFont="1" applyFill="1" applyBorder="1"/>
    <xf numFmtId="166" fontId="0" fillId="0" borderId="0" xfId="0" applyNumberFormat="1" applyBorder="1"/>
    <xf numFmtId="165" fontId="0" fillId="0" borderId="8" xfId="3" applyNumberFormat="1" applyFont="1" applyFill="1" applyBorder="1"/>
    <xf numFmtId="0" fontId="0" fillId="0" borderId="9" xfId="0" applyNumberFormat="1" applyBorder="1" applyAlignment="1">
      <alignment horizontal="center"/>
    </xf>
    <xf numFmtId="166" fontId="0" fillId="0" borderId="9" xfId="0" applyNumberFormat="1" applyBorder="1"/>
    <xf numFmtId="0" fontId="0" fillId="0" borderId="10" xfId="0" applyBorder="1"/>
    <xf numFmtId="165" fontId="0" fillId="0" borderId="11" xfId="3" applyNumberFormat="1" applyFont="1" applyFill="1" applyBorder="1"/>
    <xf numFmtId="165" fontId="0" fillId="0" borderId="12" xfId="3" applyNumberFormat="1" applyFont="1" applyFill="1" applyBorder="1"/>
    <xf numFmtId="165" fontId="0" fillId="0" borderId="13" xfId="3" applyNumberFormat="1" applyFont="1" applyFill="1" applyBorder="1"/>
    <xf numFmtId="165" fontId="0" fillId="0" borderId="10" xfId="3" applyNumberFormat="1" applyFont="1" applyFill="1" applyBorder="1"/>
    <xf numFmtId="0" fontId="2" fillId="4" borderId="14" xfId="0" applyFont="1" applyFill="1" applyBorder="1"/>
    <xf numFmtId="0" fontId="0" fillId="0" borderId="15" xfId="0" applyNumberFormat="1" applyBorder="1" applyAlignment="1">
      <alignment horizontal="center"/>
    </xf>
    <xf numFmtId="0" fontId="0" fillId="0" borderId="16" xfId="0" applyNumberFormat="1" applyBorder="1" applyAlignment="1">
      <alignment horizontal="center"/>
    </xf>
    <xf numFmtId="166" fontId="0" fillId="0" borderId="15" xfId="0" applyNumberFormat="1" applyBorder="1"/>
    <xf numFmtId="165" fontId="0" fillId="0" borderId="17" xfId="3" applyNumberFormat="1" applyFont="1" applyFill="1" applyBorder="1"/>
    <xf numFmtId="0" fontId="3" fillId="0" borderId="18" xfId="0" applyFont="1" applyBorder="1"/>
    <xf numFmtId="4" fontId="2" fillId="7" borderId="18" xfId="0" applyNumberFormat="1" applyFont="1" applyFill="1" applyBorder="1"/>
    <xf numFmtId="0" fontId="5" fillId="0" borderId="18" xfId="0" applyFont="1" applyBorder="1"/>
    <xf numFmtId="0" fontId="0" fillId="0" borderId="18" xfId="0" applyBorder="1"/>
    <xf numFmtId="0" fontId="2" fillId="9" borderId="18" xfId="0" applyFont="1" applyFill="1" applyBorder="1" applyAlignment="1">
      <alignment horizontal="center"/>
    </xf>
    <xf numFmtId="0" fontId="3" fillId="10" borderId="18" xfId="0" applyFont="1" applyFill="1" applyBorder="1" applyAlignment="1">
      <alignment horizontal="center"/>
    </xf>
    <xf numFmtId="0" fontId="0" fillId="0" borderId="0" xfId="0" applyNumberFormat="1" applyAlignment="1">
      <alignment horizontal="center"/>
    </xf>
    <xf numFmtId="166" fontId="0" fillId="0" borderId="0" xfId="0" applyNumberFormat="1"/>
    <xf numFmtId="0" fontId="3" fillId="0" borderId="0" xfId="0" applyNumberFormat="1" applyFont="1" applyFill="1"/>
    <xf numFmtId="44" fontId="0" fillId="12" borderId="20" xfId="3" applyFont="1" applyFill="1" applyBorder="1"/>
    <xf numFmtId="165" fontId="0" fillId="12" borderId="20" xfId="4" applyNumberFormat="1" applyFont="1" applyFill="1" applyBorder="1"/>
    <xf numFmtId="0" fontId="0" fillId="12" borderId="21" xfId="0" applyFont="1" applyFill="1" applyBorder="1"/>
    <xf numFmtId="0" fontId="3" fillId="12" borderId="22" xfId="0" applyFont="1" applyFill="1" applyBorder="1"/>
    <xf numFmtId="44" fontId="0" fillId="13" borderId="23" xfId="3" applyFont="1" applyFill="1" applyBorder="1"/>
    <xf numFmtId="165" fontId="0" fillId="13" borderId="23" xfId="4" applyNumberFormat="1" applyFont="1" applyFill="1" applyBorder="1"/>
    <xf numFmtId="0" fontId="0" fillId="13" borderId="24" xfId="0" applyNumberFormat="1" applyFont="1" applyFill="1" applyBorder="1"/>
    <xf numFmtId="0" fontId="0" fillId="13" borderId="24" xfId="0" applyFont="1" applyFill="1" applyBorder="1"/>
    <xf numFmtId="0" fontId="3" fillId="13" borderId="25" xfId="0" applyFont="1" applyFill="1" applyBorder="1"/>
    <xf numFmtId="44" fontId="0" fillId="12" borderId="23" xfId="3" applyFont="1" applyFill="1" applyBorder="1"/>
    <xf numFmtId="165" fontId="0" fillId="12" borderId="23" xfId="4" applyNumberFormat="1" applyFont="1" applyFill="1" applyBorder="1"/>
    <xf numFmtId="0" fontId="0" fillId="12" borderId="24" xfId="0" applyFont="1" applyFill="1" applyBorder="1"/>
    <xf numFmtId="0" fontId="3" fillId="12" borderId="25" xfId="0" applyFont="1" applyFill="1" applyBorder="1"/>
    <xf numFmtId="44" fontId="0" fillId="13" borderId="8" xfId="3" applyFont="1" applyFill="1" applyBorder="1"/>
    <xf numFmtId="165" fontId="0" fillId="13" borderId="8" xfId="4" applyNumberFormat="1" applyFont="1" applyFill="1" applyBorder="1"/>
    <xf numFmtId="0" fontId="0" fillId="13" borderId="26" xfId="0" applyFont="1" applyFill="1" applyBorder="1"/>
    <xf numFmtId="0" fontId="3" fillId="13" borderId="27" xfId="0" applyFont="1" applyFill="1" applyBorder="1"/>
    <xf numFmtId="0" fontId="2" fillId="14" borderId="28" xfId="0" applyFont="1" applyFill="1" applyBorder="1" applyAlignment="1">
      <alignment horizontal="center" vertical="center" wrapText="1"/>
    </xf>
    <xf numFmtId="0" fontId="2" fillId="14" borderId="29" xfId="0" applyFont="1" applyFill="1" applyBorder="1" applyAlignment="1">
      <alignment horizontal="center" vertical="center" wrapText="1"/>
    </xf>
    <xf numFmtId="0" fontId="2" fillId="14" borderId="0" xfId="0" applyFont="1" applyFill="1" applyBorder="1" applyAlignment="1">
      <alignment horizontal="center" vertical="center" wrapText="1"/>
    </xf>
    <xf numFmtId="166" fontId="0" fillId="13" borderId="30" xfId="0" applyNumberFormat="1" applyFont="1" applyFill="1" applyBorder="1"/>
    <xf numFmtId="0" fontId="2" fillId="14" borderId="0" xfId="0" applyFont="1" applyFill="1" applyBorder="1"/>
    <xf numFmtId="4" fontId="0" fillId="2" borderId="31" xfId="0" applyNumberFormat="1" applyFill="1" applyBorder="1"/>
    <xf numFmtId="0" fontId="2" fillId="15" borderId="0" xfId="0" applyFont="1" applyFill="1"/>
    <xf numFmtId="164" fontId="2" fillId="15" borderId="0" xfId="0" applyNumberFormat="1" applyFont="1" applyFill="1"/>
    <xf numFmtId="164" fontId="2" fillId="15" borderId="0" xfId="0" applyNumberFormat="1" applyFont="1" applyFill="1" applyAlignment="1">
      <alignment horizontal="center"/>
    </xf>
    <xf numFmtId="44" fontId="0" fillId="2" borderId="32" xfId="3" applyFont="1" applyFill="1" applyBorder="1"/>
    <xf numFmtId="44" fontId="0" fillId="2" borderId="33" xfId="3" applyFont="1" applyFill="1" applyBorder="1"/>
    <xf numFmtId="44" fontId="0" fillId="2" borderId="34" xfId="3" applyFont="1" applyFill="1" applyBorder="1"/>
    <xf numFmtId="166" fontId="0" fillId="2" borderId="21" xfId="0" applyNumberFormat="1" applyFill="1" applyBorder="1"/>
    <xf numFmtId="44" fontId="0" fillId="2" borderId="35" xfId="3" applyFont="1" applyFill="1" applyBorder="1"/>
    <xf numFmtId="44" fontId="0" fillId="2" borderId="31" xfId="3" applyFont="1" applyFill="1" applyBorder="1"/>
    <xf numFmtId="44" fontId="0" fillId="2" borderId="36" xfId="3" applyFont="1" applyFill="1" applyBorder="1"/>
    <xf numFmtId="44" fontId="0" fillId="2" borderId="37" xfId="3" applyFont="1" applyFill="1" applyBorder="1"/>
    <xf numFmtId="44" fontId="0" fillId="2" borderId="38" xfId="3" applyFont="1" applyFill="1" applyBorder="1"/>
    <xf numFmtId="44" fontId="0" fillId="2" borderId="39" xfId="3" applyFont="1" applyFill="1" applyBorder="1"/>
    <xf numFmtId="0" fontId="2" fillId="15" borderId="0" xfId="0" applyFont="1" applyFill="1" applyAlignment="1">
      <alignment horizontal="center"/>
    </xf>
    <xf numFmtId="0" fontId="0" fillId="0" borderId="0" xfId="0" applyFill="1"/>
    <xf numFmtId="44" fontId="3" fillId="12" borderId="40" xfId="3" applyNumberFormat="1" applyFont="1" applyFill="1" applyBorder="1"/>
    <xf numFmtId="0" fontId="3" fillId="12" borderId="21" xfId="0" applyFont="1" applyFill="1" applyBorder="1"/>
    <xf numFmtId="10" fontId="0" fillId="13" borderId="20" xfId="4" applyNumberFormat="1" applyFont="1" applyFill="1" applyBorder="1"/>
    <xf numFmtId="44" fontId="0" fillId="13" borderId="24" xfId="3" applyNumberFormat="1" applyFont="1" applyFill="1" applyBorder="1"/>
    <xf numFmtId="10" fontId="0" fillId="12" borderId="23" xfId="4" applyNumberFormat="1" applyFont="1" applyFill="1" applyBorder="1"/>
    <xf numFmtId="44" fontId="0" fillId="12" borderId="24" xfId="3" applyNumberFormat="1" applyFont="1" applyFill="1" applyBorder="1"/>
    <xf numFmtId="10" fontId="0" fillId="13" borderId="23" xfId="4" applyNumberFormat="1" applyFont="1" applyFill="1" applyBorder="1"/>
    <xf numFmtId="10" fontId="0" fillId="13" borderId="8" xfId="4" applyNumberFormat="1" applyFont="1" applyFill="1" applyBorder="1"/>
    <xf numFmtId="44" fontId="0" fillId="13" borderId="26" xfId="3" applyNumberFormat="1" applyFont="1" applyFill="1" applyBorder="1"/>
    <xf numFmtId="0" fontId="2" fillId="14" borderId="41" xfId="0" applyFont="1" applyFill="1" applyBorder="1" applyAlignment="1">
      <alignment vertical="center"/>
    </xf>
    <xf numFmtId="0" fontId="2" fillId="14" borderId="24" xfId="0" applyFont="1" applyFill="1" applyBorder="1" applyAlignment="1">
      <alignment vertical="center"/>
    </xf>
    <xf numFmtId="0" fontId="6" fillId="0" borderId="0" xfId="0" applyFont="1"/>
    <xf numFmtId="0" fontId="0" fillId="0" borderId="0" xfId="0" applyBorder="1"/>
    <xf numFmtId="0" fontId="2" fillId="14" borderId="41" xfId="0" applyFont="1" applyFill="1" applyBorder="1"/>
    <xf numFmtId="14" fontId="0" fillId="0" borderId="0" xfId="0" applyNumberFormat="1"/>
    <xf numFmtId="164" fontId="0" fillId="0" borderId="0" xfId="0" applyNumberFormat="1"/>
    <xf numFmtId="0" fontId="4" fillId="0" borderId="0" xfId="0" applyFont="1"/>
    <xf numFmtId="0" fontId="0" fillId="0" borderId="0" xfId="0" applyNumberFormat="1"/>
    <xf numFmtId="8" fontId="0" fillId="11" borderId="0" xfId="3" applyNumberFormat="1" applyFont="1" applyFill="1"/>
    <xf numFmtId="10" fontId="0" fillId="0" borderId="0" xfId="0" applyNumberFormat="1"/>
    <xf numFmtId="8" fontId="0" fillId="0" borderId="0" xfId="0" applyNumberFormat="1"/>
    <xf numFmtId="0" fontId="1" fillId="0" borderId="0" xfId="2" applyAlignment="1">
      <alignment vertical="center"/>
    </xf>
    <xf numFmtId="0" fontId="0" fillId="0" borderId="46" xfId="0" applyBorder="1"/>
    <xf numFmtId="14" fontId="0" fillId="0" borderId="19" xfId="0" applyNumberFormat="1" applyBorder="1"/>
    <xf numFmtId="0" fontId="0" fillId="0" borderId="19" xfId="0" applyNumberFormat="1" applyBorder="1"/>
    <xf numFmtId="14" fontId="0" fillId="0" borderId="47" xfId="0" applyNumberFormat="1" applyBorder="1"/>
    <xf numFmtId="0" fontId="0" fillId="0" borderId="48" xfId="0" applyBorder="1"/>
    <xf numFmtId="14" fontId="0" fillId="0" borderId="0" xfId="0" applyNumberFormat="1" applyBorder="1"/>
    <xf numFmtId="0" fontId="0" fillId="0" borderId="0" xfId="0" applyNumberFormat="1" applyBorder="1"/>
    <xf numFmtId="14" fontId="0" fillId="0" borderId="49" xfId="0" applyNumberFormat="1" applyBorder="1"/>
    <xf numFmtId="0" fontId="0" fillId="0" borderId="50" xfId="0" applyBorder="1"/>
    <xf numFmtId="14" fontId="0" fillId="0" borderId="52" xfId="0" applyNumberFormat="1" applyBorder="1"/>
    <xf numFmtId="0" fontId="0" fillId="0" borderId="52" xfId="0" applyNumberFormat="1" applyBorder="1"/>
    <xf numFmtId="14" fontId="0" fillId="0" borderId="51" xfId="0" applyNumberFormat="1" applyBorder="1"/>
    <xf numFmtId="168" fontId="0" fillId="0" borderId="0" xfId="0" applyNumberFormat="1"/>
    <xf numFmtId="169" fontId="0" fillId="0" borderId="0" xfId="0" applyNumberFormat="1"/>
    <xf numFmtId="168" fontId="0" fillId="0" borderId="8" xfId="0" applyNumberFormat="1" applyBorder="1"/>
    <xf numFmtId="168" fontId="0" fillId="0" borderId="10" xfId="0" applyNumberFormat="1" applyBorder="1"/>
    <xf numFmtId="168" fontId="0" fillId="0" borderId="17" xfId="0" applyNumberFormat="1" applyBorder="1"/>
    <xf numFmtId="164" fontId="0" fillId="0" borderId="11" xfId="0" applyNumberFormat="1" applyBorder="1"/>
    <xf numFmtId="164" fontId="0" fillId="0" borderId="12" xfId="0" applyNumberFormat="1" applyBorder="1"/>
    <xf numFmtId="0" fontId="0" fillId="0" borderId="12" xfId="0" applyBorder="1"/>
    <xf numFmtId="168" fontId="0" fillId="0" borderId="12" xfId="0" applyNumberFormat="1" applyBorder="1"/>
    <xf numFmtId="169" fontId="0" fillId="0" borderId="12" xfId="0" applyNumberFormat="1" applyBorder="1"/>
    <xf numFmtId="0" fontId="0" fillId="0" borderId="53" xfId="0" applyBorder="1"/>
    <xf numFmtId="164" fontId="0" fillId="0" borderId="51" xfId="0" applyNumberFormat="1" applyBorder="1"/>
    <xf numFmtId="164" fontId="0" fillId="0" borderId="49" xfId="0" applyNumberFormat="1" applyBorder="1"/>
    <xf numFmtId="164" fontId="0" fillId="0" borderId="47" xfId="0" applyNumberFormat="1" applyBorder="1"/>
    <xf numFmtId="0" fontId="0" fillId="0" borderId="0" xfId="0"/>
    <xf numFmtId="0" fontId="0" fillId="0" borderId="0" xfId="0" applyAlignment="1">
      <alignment vertical="center"/>
    </xf>
    <xf numFmtId="0" fontId="0" fillId="0" borderId="0" xfId="0" applyAlignment="1">
      <alignment wrapText="1"/>
    </xf>
    <xf numFmtId="0" fontId="0" fillId="0" borderId="0" xfId="0"/>
    <xf numFmtId="44" fontId="0" fillId="0" borderId="0" xfId="3" applyFont="1" applyBorder="1"/>
    <xf numFmtId="0" fontId="0" fillId="0" borderId="0" xfId="0"/>
    <xf numFmtId="10" fontId="0" fillId="0" borderId="0" xfId="4" applyNumberFormat="1" applyFont="1"/>
    <xf numFmtId="10" fontId="0" fillId="0" borderId="0" xfId="0" applyNumberFormat="1"/>
    <xf numFmtId="173" fontId="0" fillId="0" borderId="0" xfId="4" applyNumberFormat="1" applyFont="1" applyBorder="1"/>
    <xf numFmtId="10" fontId="0" fillId="0" borderId="0" xfId="4" applyNumberFormat="1" applyFont="1" applyBorder="1"/>
    <xf numFmtId="0" fontId="3" fillId="0" borderId="0" xfId="0" applyFont="1" applyBorder="1"/>
    <xf numFmtId="0" fontId="0" fillId="0" borderId="0" xfId="0" applyFont="1" applyFill="1" applyBorder="1"/>
    <xf numFmtId="173" fontId="0" fillId="0" borderId="0" xfId="4" applyNumberFormat="1" applyFont="1"/>
    <xf numFmtId="10" fontId="0" fillId="0" borderId="3" xfId="4" applyNumberFormat="1" applyFont="1" applyBorder="1"/>
    <xf numFmtId="8" fontId="0" fillId="0" borderId="3" xfId="0" applyNumberFormat="1" applyBorder="1"/>
    <xf numFmtId="1" fontId="0" fillId="0" borderId="3" xfId="4" applyNumberFormat="1" applyFont="1" applyBorder="1"/>
    <xf numFmtId="0" fontId="0" fillId="0" borderId="0" xfId="8" applyNumberFormat="1" applyFont="1" applyBorder="1"/>
    <xf numFmtId="8" fontId="0" fillId="0" borderId="3" xfId="8" applyNumberFormat="1" applyFont="1" applyBorder="1"/>
    <xf numFmtId="0" fontId="0" fillId="0" borderId="0" xfId="0" applyFont="1" applyBorder="1"/>
    <xf numFmtId="43" fontId="1" fillId="0" borderId="0" xfId="7" applyFont="1" applyFill="1" applyBorder="1" applyAlignment="1">
      <alignment horizontal="right"/>
    </xf>
    <xf numFmtId="0" fontId="0" fillId="0" borderId="0" xfId="0"/>
    <xf numFmtId="164" fontId="0" fillId="0" borderId="0" xfId="0" applyNumberFormat="1"/>
    <xf numFmtId="170" fontId="0" fillId="0" borderId="0" xfId="8" applyNumberFormat="1" applyFont="1" applyFill="1"/>
    <xf numFmtId="0" fontId="0" fillId="0" borderId="0" xfId="0" applyAlignment="1">
      <alignment wrapText="1"/>
    </xf>
    <xf numFmtId="0" fontId="0" fillId="0" borderId="0" xfId="0" applyFill="1"/>
    <xf numFmtId="10" fontId="0" fillId="0" borderId="0" xfId="4" applyNumberFormat="1" applyFont="1" applyFill="1"/>
    <xf numFmtId="170" fontId="11" fillId="0" borderId="3" xfId="8" applyNumberFormat="1" applyFont="1" applyFill="1" applyBorder="1"/>
    <xf numFmtId="8" fontId="11" fillId="0" borderId="3" xfId="8" applyNumberFormat="1" applyFont="1" applyFill="1" applyBorder="1"/>
    <xf numFmtId="8" fontId="11" fillId="0" borderId="11" xfId="8" applyNumberFormat="1" applyFont="1" applyFill="1" applyBorder="1"/>
    <xf numFmtId="8" fontId="11" fillId="0" borderId="53" xfId="8" applyNumberFormat="1" applyFont="1" applyFill="1" applyBorder="1"/>
    <xf numFmtId="0" fontId="12" fillId="0" borderId="0" xfId="0" applyFont="1" applyFill="1"/>
    <xf numFmtId="10" fontId="2" fillId="15" borderId="0" xfId="4" applyNumberFormat="1" applyFont="1" applyFill="1"/>
    <xf numFmtId="171" fontId="0" fillId="13" borderId="54" xfId="8" applyNumberFormat="1" applyFont="1" applyFill="1" applyBorder="1"/>
    <xf numFmtId="171" fontId="12" fillId="2" borderId="51" xfId="8" applyNumberFormat="1" applyFont="1" applyFill="1" applyBorder="1"/>
    <xf numFmtId="171" fontId="12" fillId="2" borderId="52" xfId="8" applyNumberFormat="1" applyFont="1" applyFill="1" applyBorder="1"/>
    <xf numFmtId="171" fontId="12" fillId="2" borderId="50" xfId="8" applyNumberFormat="1" applyFont="1" applyFill="1" applyBorder="1"/>
    <xf numFmtId="171" fontId="12" fillId="2" borderId="49" xfId="8" applyNumberFormat="1" applyFont="1" applyFill="1" applyBorder="1"/>
    <xf numFmtId="171" fontId="12" fillId="2" borderId="0" xfId="8" applyNumberFormat="1" applyFont="1" applyFill="1" applyBorder="1"/>
    <xf numFmtId="171" fontId="12" fillId="2" borderId="48" xfId="8" applyNumberFormat="1" applyFont="1" applyFill="1" applyBorder="1"/>
    <xf numFmtId="171" fontId="12" fillId="2" borderId="47" xfId="8" applyNumberFormat="1" applyFont="1" applyFill="1" applyBorder="1"/>
    <xf numFmtId="171" fontId="12" fillId="2" borderId="19" xfId="8" applyNumberFormat="1" applyFont="1" applyFill="1" applyBorder="1"/>
    <xf numFmtId="171" fontId="12" fillId="2" borderId="46" xfId="8" applyNumberFormat="1" applyFont="1" applyFill="1" applyBorder="1"/>
    <xf numFmtId="0" fontId="12" fillId="15" borderId="0" xfId="0" applyFont="1" applyFill="1"/>
    <xf numFmtId="0" fontId="0" fillId="0" borderId="0" xfId="0"/>
    <xf numFmtId="0" fontId="0" fillId="0" borderId="0" xfId="0" applyNumberFormat="1"/>
    <xf numFmtId="10" fontId="0" fillId="0" borderId="0" xfId="4" applyNumberFormat="1" applyFont="1"/>
    <xf numFmtId="10" fontId="0" fillId="0" borderId="0" xfId="0" applyNumberFormat="1"/>
    <xf numFmtId="0" fontId="0" fillId="0" borderId="0" xfId="0" applyBorder="1"/>
    <xf numFmtId="9" fontId="0" fillId="0" borderId="0" xfId="0" applyNumberFormat="1"/>
    <xf numFmtId="171" fontId="1" fillId="0" borderId="0" xfId="11" applyNumberFormat="1" applyFont="1" applyFill="1"/>
    <xf numFmtId="10" fontId="1" fillId="0" borderId="0" xfId="4" applyNumberFormat="1" applyFont="1" applyFill="1"/>
    <xf numFmtId="164" fontId="1" fillId="0" borderId="0" xfId="10" applyNumberFormat="1" applyFont="1" applyFill="1"/>
    <xf numFmtId="0" fontId="1" fillId="0" borderId="0" xfId="10" applyFont="1" applyFill="1" applyAlignment="1">
      <alignment vertical="center" wrapText="1"/>
    </xf>
    <xf numFmtId="171" fontId="3" fillId="0" borderId="53" xfId="6" applyNumberFormat="1" applyFont="1" applyFill="1" applyBorder="1"/>
    <xf numFmtId="0" fontId="3" fillId="0" borderId="11" xfId="6" applyFont="1" applyFill="1" applyBorder="1"/>
    <xf numFmtId="0" fontId="3" fillId="0" borderId="0" xfId="0" applyFont="1" applyBorder="1" applyAlignment="1"/>
    <xf numFmtId="10" fontId="0" fillId="0" borderId="0" xfId="3" applyNumberFormat="1" applyFont="1"/>
    <xf numFmtId="44" fontId="0" fillId="0" borderId="0" xfId="3" applyFont="1"/>
    <xf numFmtId="8" fontId="0" fillId="0" borderId="0" xfId="3" applyNumberFormat="1" applyFont="1"/>
    <xf numFmtId="172" fontId="0" fillId="0" borderId="0" xfId="5" applyNumberFormat="1" applyFont="1"/>
    <xf numFmtId="44" fontId="0" fillId="0" borderId="0" xfId="3" applyNumberFormat="1" applyFont="1"/>
    <xf numFmtId="8" fontId="0" fillId="0" borderId="8" xfId="3" applyNumberFormat="1" applyFont="1" applyBorder="1"/>
    <xf numFmtId="8" fontId="0" fillId="0" borderId="10" xfId="3" applyNumberFormat="1" applyFont="1" applyBorder="1"/>
    <xf numFmtId="10" fontId="0" fillId="0" borderId="10" xfId="4" applyNumberFormat="1" applyFont="1" applyBorder="1"/>
    <xf numFmtId="0" fontId="0" fillId="0" borderId="17" xfId="3" applyNumberFormat="1" applyFont="1" applyBorder="1"/>
    <xf numFmtId="44" fontId="0" fillId="0" borderId="3" xfId="3" applyFont="1" applyBorder="1"/>
    <xf numFmtId="0" fontId="0" fillId="0" borderId="3" xfId="0" applyFill="1" applyBorder="1" applyAlignment="1">
      <alignment horizontal="center"/>
    </xf>
    <xf numFmtId="0" fontId="0" fillId="15" borderId="0" xfId="0" applyFill="1" applyBorder="1"/>
    <xf numFmtId="0" fontId="0" fillId="15" borderId="0" xfId="0" applyFill="1"/>
    <xf numFmtId="0" fontId="0" fillId="2" borderId="0" xfId="0" applyNumberFormat="1" applyFill="1" applyBorder="1"/>
    <xf numFmtId="0" fontId="13" fillId="2" borderId="0" xfId="0" applyFont="1" applyFill="1" applyAlignment="1">
      <alignment horizontal="center"/>
    </xf>
    <xf numFmtId="1" fontId="0" fillId="0" borderId="0" xfId="0" applyNumberFormat="1"/>
    <xf numFmtId="1" fontId="0" fillId="0" borderId="0" xfId="0" applyNumberFormat="1" applyAlignment="1">
      <alignment horizontal="center"/>
    </xf>
    <xf numFmtId="177" fontId="0" fillId="0" borderId="0" xfId="0" applyNumberFormat="1" applyBorder="1"/>
    <xf numFmtId="0" fontId="15" fillId="0" borderId="0" xfId="0" applyFont="1"/>
    <xf numFmtId="174" fontId="0" fillId="0" borderId="0" xfId="0" applyNumberFormat="1"/>
    <xf numFmtId="8" fontId="0" fillId="0" borderId="8" xfId="3" applyNumberFormat="1" applyFont="1" applyBorder="1" applyAlignment="1">
      <alignment horizontal="center"/>
    </xf>
    <xf numFmtId="8" fontId="0" fillId="0" borderId="10" xfId="0" applyNumberFormat="1" applyBorder="1" applyAlignment="1">
      <alignment horizontal="center"/>
    </xf>
    <xf numFmtId="176" fontId="0" fillId="0" borderId="10" xfId="4" applyNumberFormat="1" applyFont="1" applyBorder="1" applyAlignment="1">
      <alignment horizontal="center"/>
    </xf>
    <xf numFmtId="1" fontId="0" fillId="0" borderId="10" xfId="0" applyNumberFormat="1" applyBorder="1" applyAlignment="1">
      <alignment horizontal="center"/>
    </xf>
    <xf numFmtId="8" fontId="0" fillId="0" borderId="17" xfId="0" applyNumberFormat="1" applyBorder="1" applyAlignment="1">
      <alignment horizontal="center"/>
    </xf>
    <xf numFmtId="0" fontId="0" fillId="2" borderId="7" xfId="0" applyFill="1" applyBorder="1" applyAlignment="1">
      <alignment horizontal="center"/>
    </xf>
    <xf numFmtId="1" fontId="0" fillId="2" borderId="7" xfId="0" applyNumberFormat="1" applyFill="1" applyBorder="1" applyAlignment="1">
      <alignment horizontal="center"/>
    </xf>
    <xf numFmtId="0" fontId="0" fillId="2" borderId="14" xfId="0" applyFill="1" applyBorder="1"/>
    <xf numFmtId="0" fontId="0" fillId="2" borderId="16" xfId="0" applyFill="1" applyBorder="1"/>
    <xf numFmtId="0" fontId="0" fillId="2" borderId="7" xfId="0" applyFill="1" applyBorder="1"/>
    <xf numFmtId="0" fontId="0" fillId="2" borderId="9" xfId="0" applyFill="1" applyBorder="1"/>
    <xf numFmtId="0" fontId="0" fillId="2" borderId="0" xfId="0" applyFill="1" applyBorder="1"/>
    <xf numFmtId="0" fontId="3" fillId="2" borderId="0" xfId="0" applyNumberFormat="1" applyFont="1" applyFill="1" applyBorder="1"/>
    <xf numFmtId="0" fontId="3" fillId="2" borderId="0" xfId="0" applyFont="1" applyFill="1"/>
    <xf numFmtId="0" fontId="4" fillId="4" borderId="0" xfId="0" applyFont="1" applyFill="1"/>
    <xf numFmtId="44" fontId="0" fillId="0" borderId="0" xfId="3" applyFont="1" applyFill="1"/>
    <xf numFmtId="0" fontId="0" fillId="0" borderId="7" xfId="0" applyBorder="1"/>
    <xf numFmtId="0" fontId="0" fillId="0" borderId="9" xfId="0" applyBorder="1"/>
    <xf numFmtId="0" fontId="0" fillId="0" borderId="14" xfId="0" applyBorder="1"/>
    <xf numFmtId="0" fontId="0" fillId="0" borderId="15" xfId="0" applyBorder="1"/>
    <xf numFmtId="0" fontId="0" fillId="0" borderId="58" xfId="0" applyFont="1" applyFill="1" applyBorder="1"/>
    <xf numFmtId="0" fontId="17" fillId="0" borderId="58" xfId="15" applyNumberFormat="1" applyFont="1" applyFill="1" applyBorder="1" applyAlignment="1"/>
    <xf numFmtId="0" fontId="17" fillId="0" borderId="60" xfId="15" applyNumberFormat="1" applyFont="1" applyFill="1" applyBorder="1" applyAlignment="1"/>
    <xf numFmtId="172" fontId="0" fillId="0" borderId="8" xfId="0" applyNumberFormat="1" applyBorder="1"/>
    <xf numFmtId="172" fontId="0" fillId="0" borderId="10" xfId="0" applyNumberFormat="1" applyBorder="1"/>
    <xf numFmtId="172" fontId="0" fillId="0" borderId="17" xfId="0" applyNumberFormat="1" applyBorder="1"/>
    <xf numFmtId="172" fontId="0" fillId="0" borderId="51" xfId="5" applyNumberFormat="1" applyFont="1" applyBorder="1"/>
    <xf numFmtId="172" fontId="0" fillId="0" borderId="50" xfId="5" applyNumberFormat="1" applyFont="1" applyBorder="1"/>
    <xf numFmtId="172" fontId="0" fillId="0" borderId="49" xfId="5" applyNumberFormat="1" applyFont="1" applyBorder="1"/>
    <xf numFmtId="172" fontId="0" fillId="0" borderId="48" xfId="5" applyNumberFormat="1" applyFont="1" applyBorder="1"/>
    <xf numFmtId="172" fontId="0" fillId="0" borderId="47" xfId="5" applyNumberFormat="1" applyFont="1" applyBorder="1"/>
    <xf numFmtId="172" fontId="0" fillId="0" borderId="46" xfId="5" applyNumberFormat="1" applyFont="1" applyBorder="1"/>
    <xf numFmtId="0" fontId="0" fillId="17" borderId="65" xfId="0" applyFont="1" applyFill="1" applyBorder="1"/>
    <xf numFmtId="0" fontId="0" fillId="0" borderId="0" xfId="0" applyAlignment="1">
      <alignment vertical="center" wrapText="1"/>
    </xf>
    <xf numFmtId="4" fontId="0" fillId="0" borderId="0" xfId="0" applyNumberFormat="1"/>
    <xf numFmtId="10" fontId="18" fillId="0" borderId="0" xfId="0" applyNumberFormat="1" applyFont="1"/>
    <xf numFmtId="0" fontId="19" fillId="0" borderId="0" xfId="0" applyFont="1"/>
    <xf numFmtId="0" fontId="3" fillId="0" borderId="0" xfId="6" applyNumberFormat="1" applyFont="1" applyFill="1" applyBorder="1"/>
    <xf numFmtId="4" fontId="3" fillId="0" borderId="0" xfId="6" applyNumberFormat="1" applyFont="1" applyFill="1" applyBorder="1"/>
    <xf numFmtId="164" fontId="3" fillId="0" borderId="51" xfId="6" applyNumberFormat="1" applyFont="1" applyFill="1" applyBorder="1"/>
    <xf numFmtId="0" fontId="3" fillId="0" borderId="52" xfId="6" applyNumberFormat="1" applyFont="1" applyFill="1" applyBorder="1"/>
    <xf numFmtId="4" fontId="3" fillId="0" borderId="52" xfId="6" applyNumberFormat="1" applyFont="1" applyFill="1" applyBorder="1"/>
    <xf numFmtId="0" fontId="3" fillId="0" borderId="50" xfId="6" applyNumberFormat="1" applyFont="1" applyFill="1" applyBorder="1"/>
    <xf numFmtId="164" fontId="3" fillId="0" borderId="49" xfId="6" applyNumberFormat="1" applyFont="1" applyFill="1" applyBorder="1"/>
    <xf numFmtId="0" fontId="3" fillId="0" borderId="48" xfId="6" applyNumberFormat="1" applyFont="1" applyFill="1" applyBorder="1"/>
    <xf numFmtId="164" fontId="3" fillId="0" borderId="47" xfId="6" applyNumberFormat="1" applyFont="1" applyFill="1" applyBorder="1"/>
    <xf numFmtId="0" fontId="3" fillId="0" borderId="19" xfId="6" applyNumberFormat="1" applyFont="1" applyFill="1" applyBorder="1"/>
    <xf numFmtId="4" fontId="3" fillId="0" borderId="19" xfId="6" applyNumberFormat="1" applyFont="1" applyFill="1" applyBorder="1"/>
    <xf numFmtId="0" fontId="3" fillId="0" borderId="46" xfId="6" applyNumberFormat="1" applyFont="1" applyFill="1" applyBorder="1"/>
    <xf numFmtId="0" fontId="0" fillId="0" borderId="0" xfId="2" applyFont="1"/>
    <xf numFmtId="14" fontId="1" fillId="0" borderId="0" xfId="2" applyNumberFormat="1"/>
    <xf numFmtId="14" fontId="1" fillId="0" borderId="0" xfId="2" applyNumberFormat="1" applyFill="1"/>
    <xf numFmtId="0" fontId="1" fillId="0" borderId="0" xfId="2"/>
    <xf numFmtId="0" fontId="3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 wrapText="1"/>
    </xf>
    <xf numFmtId="0" fontId="3" fillId="19" borderId="0" xfId="0" applyFont="1" applyFill="1"/>
    <xf numFmtId="44" fontId="7" fillId="14" borderId="27" xfId="3" applyNumberFormat="1" applyFont="1" applyFill="1" applyBorder="1" applyAlignment="1">
      <alignment horizontal="center"/>
    </xf>
    <xf numFmtId="44" fontId="7" fillId="14" borderId="25" xfId="3" applyNumberFormat="1" applyFont="1" applyFill="1" applyBorder="1" applyAlignment="1">
      <alignment horizontal="center"/>
    </xf>
    <xf numFmtId="10" fontId="6" fillId="13" borderId="26" xfId="0" applyNumberFormat="1" applyFont="1" applyFill="1" applyBorder="1" applyAlignment="1">
      <alignment horizontal="center"/>
    </xf>
    <xf numFmtId="10" fontId="6" fillId="12" borderId="24" xfId="0" applyNumberFormat="1" applyFont="1" applyFill="1" applyBorder="1" applyAlignment="1">
      <alignment horizontal="center"/>
    </xf>
    <xf numFmtId="10" fontId="6" fillId="13" borderId="24" xfId="0" applyNumberFormat="1" applyFont="1" applyFill="1" applyBorder="1" applyAlignment="1">
      <alignment horizontal="center"/>
    </xf>
    <xf numFmtId="0" fontId="2" fillId="14" borderId="29" xfId="0" applyFont="1" applyFill="1" applyBorder="1"/>
    <xf numFmtId="0" fontId="2" fillId="4" borderId="0" xfId="0" applyFont="1" applyFill="1" applyAlignment="1">
      <alignment horizontal="center"/>
    </xf>
    <xf numFmtId="43" fontId="0" fillId="0" borderId="0" xfId="5" applyFont="1"/>
    <xf numFmtId="166" fontId="0" fillId="0" borderId="0" xfId="5" applyNumberFormat="1" applyFont="1"/>
    <xf numFmtId="0" fontId="0" fillId="0" borderId="69" xfId="0" applyBorder="1"/>
    <xf numFmtId="167" fontId="3" fillId="2" borderId="8" xfId="3" applyNumberFormat="1" applyFont="1" applyFill="1" applyBorder="1" applyAlignment="1">
      <alignment horizontal="center" vertical="center"/>
    </xf>
    <xf numFmtId="0" fontId="3" fillId="2" borderId="10" xfId="5" applyNumberFormat="1" applyFont="1" applyFill="1" applyBorder="1" applyAlignment="1">
      <alignment horizontal="center" vertical="center"/>
    </xf>
    <xf numFmtId="167" fontId="3" fillId="2" borderId="17" xfId="3" applyNumberFormat="1" applyFont="1" applyFill="1" applyBorder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51" xfId="0" applyBorder="1"/>
    <xf numFmtId="164" fontId="0" fillId="0" borderId="52" xfId="0" applyNumberFormat="1" applyBorder="1"/>
    <xf numFmtId="43" fontId="0" fillId="0" borderId="52" xfId="5" applyFont="1" applyBorder="1"/>
    <xf numFmtId="43" fontId="0" fillId="0" borderId="50" xfId="5" applyFont="1" applyBorder="1"/>
    <xf numFmtId="0" fontId="0" fillId="0" borderId="49" xfId="0" applyBorder="1"/>
    <xf numFmtId="164" fontId="0" fillId="0" borderId="0" xfId="0" applyNumberFormat="1" applyBorder="1"/>
    <xf numFmtId="43" fontId="0" fillId="0" borderId="0" xfId="5" applyFont="1" applyBorder="1"/>
    <xf numFmtId="43" fontId="0" fillId="0" borderId="48" xfId="5" applyFont="1" applyBorder="1"/>
    <xf numFmtId="43" fontId="0" fillId="0" borderId="0" xfId="0" applyNumberFormat="1"/>
    <xf numFmtId="0" fontId="0" fillId="0" borderId="47" xfId="0" applyBorder="1"/>
    <xf numFmtId="164" fontId="0" fillId="0" borderId="19" xfId="0" applyNumberFormat="1" applyBorder="1"/>
    <xf numFmtId="43" fontId="0" fillId="0" borderId="19" xfId="5" applyFont="1" applyBorder="1"/>
    <xf numFmtId="43" fontId="0" fillId="0" borderId="46" xfId="5" applyFont="1" applyBorder="1"/>
    <xf numFmtId="178" fontId="0" fillId="0" borderId="0" xfId="0" applyNumberFormat="1"/>
    <xf numFmtId="179" fontId="0" fillId="0" borderId="0" xfId="0" applyNumberFormat="1"/>
    <xf numFmtId="0" fontId="21" fillId="0" borderId="58" xfId="15" applyNumberFormat="1" applyFont="1" applyFill="1" applyBorder="1" applyAlignment="1"/>
    <xf numFmtId="0" fontId="21" fillId="0" borderId="60" xfId="15" applyNumberFormat="1" applyFont="1" applyFill="1" applyBorder="1" applyAlignment="1"/>
    <xf numFmtId="0" fontId="0" fillId="0" borderId="8" xfId="0" applyNumberFormat="1" applyBorder="1"/>
    <xf numFmtId="0" fontId="0" fillId="0" borderId="10" xfId="0" applyNumberFormat="1" applyBorder="1"/>
    <xf numFmtId="0" fontId="0" fillId="0" borderId="17" xfId="0" applyNumberFormat="1" applyBorder="1"/>
    <xf numFmtId="4" fontId="3" fillId="0" borderId="8" xfId="6" applyNumberFormat="1" applyFont="1" applyFill="1" applyBorder="1"/>
    <xf numFmtId="4" fontId="3" fillId="0" borderId="10" xfId="6" applyNumberFormat="1" applyFont="1" applyFill="1" applyBorder="1"/>
    <xf numFmtId="4" fontId="3" fillId="0" borderId="17" xfId="6" applyNumberFormat="1" applyFont="1" applyFill="1" applyBorder="1"/>
    <xf numFmtId="14" fontId="0" fillId="0" borderId="3" xfId="0" applyNumberFormat="1" applyBorder="1"/>
    <xf numFmtId="0" fontId="0" fillId="0" borderId="8" xfId="0" applyBorder="1"/>
    <xf numFmtId="0" fontId="0" fillId="0" borderId="17" xfId="0" applyBorder="1"/>
    <xf numFmtId="0" fontId="0" fillId="0" borderId="0" xfId="0" applyAlignment="1">
      <alignment horizontal="center" vertical="center"/>
    </xf>
    <xf numFmtId="0" fontId="0" fillId="4" borderId="0" xfId="0" applyFill="1"/>
    <xf numFmtId="0" fontId="9" fillId="4" borderId="0" xfId="0" applyFont="1" applyFill="1"/>
    <xf numFmtId="0" fontId="20" fillId="21" borderId="18" xfId="0" applyFont="1" applyFill="1" applyBorder="1" applyAlignment="1">
      <alignment horizontal="center"/>
    </xf>
    <xf numFmtId="0" fontId="2" fillId="4" borderId="70" xfId="0" applyFont="1" applyFill="1" applyBorder="1" applyAlignment="1">
      <alignment horizontal="center"/>
    </xf>
    <xf numFmtId="0" fontId="0" fillId="0" borderId="71" xfId="0" applyFont="1" applyBorder="1" applyAlignment="1">
      <alignment horizontal="center"/>
    </xf>
    <xf numFmtId="0" fontId="2" fillId="4" borderId="45" xfId="0" applyFont="1" applyFill="1" applyBorder="1" applyAlignment="1">
      <alignment horizontal="center"/>
    </xf>
    <xf numFmtId="0" fontId="0" fillId="0" borderId="56" xfId="0" applyFont="1" applyBorder="1" applyAlignment="1">
      <alignment horizontal="center"/>
    </xf>
    <xf numFmtId="0" fontId="0" fillId="0" borderId="71" xfId="0" applyBorder="1" applyAlignment="1">
      <alignment horizontal="center"/>
    </xf>
    <xf numFmtId="0" fontId="0" fillId="0" borderId="56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72" xfId="0" applyBorder="1" applyAlignment="1">
      <alignment horizontal="center"/>
    </xf>
    <xf numFmtId="0" fontId="0" fillId="17" borderId="64" xfId="0" applyFont="1" applyFill="1" applyBorder="1"/>
    <xf numFmtId="0" fontId="0" fillId="18" borderId="64" xfId="0" applyFont="1" applyFill="1" applyBorder="1"/>
    <xf numFmtId="0" fontId="2" fillId="20" borderId="0" xfId="0" applyFont="1" applyFill="1" applyBorder="1"/>
    <xf numFmtId="0" fontId="2" fillId="20" borderId="73" xfId="0" applyFont="1" applyFill="1" applyBorder="1"/>
    <xf numFmtId="0" fontId="9" fillId="20" borderId="30" xfId="0" applyFont="1" applyFill="1" applyBorder="1"/>
    <xf numFmtId="0" fontId="9" fillId="22" borderId="30" xfId="0" applyFont="1" applyFill="1" applyBorder="1"/>
    <xf numFmtId="0" fontId="0" fillId="0" borderId="3" xfId="0" applyBorder="1" applyAlignment="1">
      <alignment horizontal="center"/>
    </xf>
    <xf numFmtId="0" fontId="0" fillId="5" borderId="0" xfId="0" applyFill="1" applyAlignment="1">
      <alignment horizontal="center" vertical="center"/>
    </xf>
    <xf numFmtId="0" fontId="0" fillId="13" borderId="74" xfId="0" applyFont="1" applyFill="1" applyBorder="1"/>
    <xf numFmtId="44" fontId="0" fillId="12" borderId="3" xfId="3" applyFont="1" applyFill="1" applyBorder="1"/>
    <xf numFmtId="0" fontId="3" fillId="0" borderId="8" xfId="0" applyFont="1" applyBorder="1"/>
    <xf numFmtId="0" fontId="3" fillId="0" borderId="10" xfId="0" applyFont="1" applyBorder="1"/>
    <xf numFmtId="0" fontId="3" fillId="0" borderId="10" xfId="0" applyNumberFormat="1" applyFont="1" applyBorder="1"/>
    <xf numFmtId="0" fontId="3" fillId="0" borderId="17" xfId="0" applyNumberFormat="1" applyFont="1" applyBorder="1"/>
    <xf numFmtId="0" fontId="22" fillId="23" borderId="0" xfId="0" applyFont="1" applyFill="1"/>
    <xf numFmtId="0" fontId="1" fillId="0" borderId="0" xfId="14"/>
    <xf numFmtId="0" fontId="0" fillId="0" borderId="0" xfId="14" applyFont="1" applyAlignment="1">
      <alignment horizontal="center" vertical="center" wrapText="1"/>
    </xf>
    <xf numFmtId="0" fontId="1" fillId="0" borderId="0" xfId="14" applyAlignment="1">
      <alignment horizontal="center" vertical="center" textRotation="90"/>
    </xf>
    <xf numFmtId="0" fontId="1" fillId="0" borderId="0" xfId="14" applyAlignment="1">
      <alignment vertical="center"/>
    </xf>
    <xf numFmtId="3" fontId="1" fillId="0" borderId="0" xfId="14" applyNumberFormat="1"/>
    <xf numFmtId="3" fontId="0" fillId="0" borderId="0" xfId="14" applyNumberFormat="1" applyFont="1"/>
    <xf numFmtId="0" fontId="0" fillId="0" borderId="0" xfId="0" applyFill="1" applyAlignment="1">
      <alignment horizontal="center" vertical="center" textRotation="90"/>
    </xf>
    <xf numFmtId="3" fontId="3" fillId="0" borderId="8" xfId="0" applyNumberFormat="1" applyFont="1" applyFill="1" applyBorder="1"/>
    <xf numFmtId="3" fontId="3" fillId="0" borderId="10" xfId="0" applyNumberFormat="1" applyFont="1" applyFill="1" applyBorder="1"/>
    <xf numFmtId="3" fontId="3" fillId="0" borderId="17" xfId="14" applyNumberFormat="1" applyFont="1" applyFill="1" applyBorder="1"/>
    <xf numFmtId="0" fontId="0" fillId="13" borderId="75" xfId="0" applyFont="1" applyFill="1" applyBorder="1"/>
    <xf numFmtId="0" fontId="2" fillId="24" borderId="0" xfId="0" applyFont="1" applyFill="1" applyBorder="1"/>
    <xf numFmtId="0" fontId="2" fillId="25" borderId="59" xfId="0" applyFont="1" applyFill="1" applyBorder="1"/>
    <xf numFmtId="0" fontId="2" fillId="24" borderId="59" xfId="0" applyFont="1" applyFill="1" applyBorder="1"/>
    <xf numFmtId="0" fontId="9" fillId="25" borderId="68" xfId="0" applyFont="1" applyFill="1" applyBorder="1"/>
    <xf numFmtId="44" fontId="0" fillId="13" borderId="3" xfId="3" applyFont="1" applyFill="1" applyBorder="1"/>
    <xf numFmtId="17" fontId="0" fillId="0" borderId="0" xfId="0" applyNumberFormat="1"/>
    <xf numFmtId="44" fontId="0" fillId="0" borderId="0" xfId="0" applyNumberFormat="1"/>
    <xf numFmtId="44" fontId="0" fillId="18" borderId="18" xfId="3" applyNumberFormat="1" applyFont="1" applyFill="1" applyBorder="1" applyAlignment="1">
      <alignment horizontal="center"/>
    </xf>
    <xf numFmtId="44" fontId="0" fillId="17" borderId="18" xfId="3" applyNumberFormat="1" applyFont="1" applyFill="1" applyBorder="1" applyAlignment="1">
      <alignment horizontal="center"/>
    </xf>
    <xf numFmtId="0" fontId="2" fillId="20" borderId="57" xfId="0" applyFont="1" applyFill="1" applyBorder="1" applyAlignment="1">
      <alignment horizontal="center" vertical="center"/>
    </xf>
    <xf numFmtId="0" fontId="2" fillId="20" borderId="72" xfId="0" applyFont="1" applyFill="1" applyBorder="1" applyAlignment="1">
      <alignment horizontal="center" vertical="center"/>
    </xf>
    <xf numFmtId="0" fontId="0" fillId="17" borderId="57" xfId="0" applyFont="1" applyFill="1" applyBorder="1" applyAlignment="1">
      <alignment horizontal="center"/>
    </xf>
    <xf numFmtId="44" fontId="0" fillId="17" borderId="72" xfId="3" applyNumberFormat="1" applyFont="1" applyFill="1" applyBorder="1" applyAlignment="1">
      <alignment horizontal="center"/>
    </xf>
    <xf numFmtId="0" fontId="0" fillId="18" borderId="57" xfId="0" applyFont="1" applyFill="1" applyBorder="1" applyAlignment="1">
      <alignment horizontal="center"/>
    </xf>
    <xf numFmtId="44" fontId="0" fillId="18" borderId="72" xfId="3" applyNumberFormat="1" applyFont="1" applyFill="1" applyBorder="1" applyAlignment="1">
      <alignment horizontal="center"/>
    </xf>
    <xf numFmtId="0" fontId="0" fillId="17" borderId="70" xfId="0" applyFont="1" applyFill="1" applyBorder="1" applyAlignment="1">
      <alignment horizontal="center"/>
    </xf>
    <xf numFmtId="0" fontId="0" fillId="18" borderId="70" xfId="0" applyFont="1" applyFill="1" applyBorder="1" applyAlignment="1">
      <alignment horizontal="center"/>
    </xf>
    <xf numFmtId="0" fontId="0" fillId="0" borderId="44" xfId="0" applyFill="1" applyBorder="1" applyAlignment="1">
      <alignment horizontal="center"/>
    </xf>
    <xf numFmtId="44" fontId="0" fillId="0" borderId="18" xfId="16" applyFont="1" applyFill="1" applyBorder="1" applyAlignment="1">
      <alignment horizontal="center"/>
    </xf>
    <xf numFmtId="0" fontId="0" fillId="0" borderId="57" xfId="0" applyFill="1" applyBorder="1" applyAlignment="1">
      <alignment horizontal="center"/>
    </xf>
    <xf numFmtId="44" fontId="0" fillId="0" borderId="72" xfId="16" applyFont="1" applyFill="1" applyBorder="1" applyAlignment="1">
      <alignment horizontal="center"/>
    </xf>
    <xf numFmtId="0" fontId="0" fillId="0" borderId="72" xfId="0" applyFill="1" applyBorder="1" applyAlignment="1">
      <alignment horizontal="center"/>
    </xf>
    <xf numFmtId="0" fontId="0" fillId="0" borderId="43" xfId="0" applyFill="1" applyBorder="1" applyAlignment="1">
      <alignment horizontal="center"/>
    </xf>
    <xf numFmtId="0" fontId="3" fillId="0" borderId="78" xfId="0" applyFont="1" applyFill="1" applyBorder="1" applyAlignment="1">
      <alignment vertical="center"/>
    </xf>
    <xf numFmtId="0" fontId="3" fillId="0" borderId="76" xfId="0" applyFont="1" applyFill="1" applyBorder="1" applyAlignment="1">
      <alignment vertical="center"/>
    </xf>
    <xf numFmtId="0" fontId="3" fillId="0" borderId="77" xfId="0" applyFont="1" applyFill="1" applyBorder="1" applyAlignment="1">
      <alignment horizontal="center"/>
    </xf>
    <xf numFmtId="0" fontId="3" fillId="0" borderId="76" xfId="0" applyFont="1" applyFill="1" applyBorder="1" applyAlignment="1">
      <alignment horizontal="center" vertical="center"/>
    </xf>
    <xf numFmtId="0" fontId="3" fillId="0" borderId="55" xfId="0" applyFont="1" applyFill="1" applyBorder="1" applyAlignment="1">
      <alignment vertical="center"/>
    </xf>
    <xf numFmtId="0" fontId="0" fillId="0" borderId="70" xfId="0" applyFill="1" applyBorder="1" applyAlignment="1">
      <alignment horizontal="center"/>
    </xf>
    <xf numFmtId="0" fontId="0" fillId="0" borderId="18" xfId="0" applyFill="1" applyBorder="1" applyAlignment="1">
      <alignment horizontal="center"/>
    </xf>
    <xf numFmtId="0" fontId="2" fillId="24" borderId="27" xfId="0" applyFont="1" applyFill="1" applyBorder="1"/>
    <xf numFmtId="0" fontId="2" fillId="15" borderId="0" xfId="14" applyFont="1" applyFill="1"/>
    <xf numFmtId="0" fontId="0" fillId="0" borderId="0" xfId="0"/>
    <xf numFmtId="14" fontId="0" fillId="0" borderId="0" xfId="0" applyNumberFormat="1"/>
    <xf numFmtId="4" fontId="0" fillId="0" borderId="0" xfId="0" applyNumberFormat="1"/>
    <xf numFmtId="0" fontId="9" fillId="2" borderId="0" xfId="0" applyFont="1" applyFill="1"/>
    <xf numFmtId="0" fontId="3" fillId="0" borderId="0" xfId="0" applyFont="1"/>
    <xf numFmtId="14" fontId="0" fillId="0" borderId="18" xfId="0" applyNumberFormat="1" applyBorder="1"/>
    <xf numFmtId="20" fontId="0" fillId="0" borderId="18" xfId="0" applyNumberFormat="1" applyBorder="1"/>
    <xf numFmtId="14" fontId="0" fillId="0" borderId="0" xfId="0" applyNumberFormat="1" applyBorder="1" applyAlignment="1">
      <alignment horizontal="right"/>
    </xf>
    <xf numFmtId="20" fontId="0" fillId="0" borderId="0" xfId="0" applyNumberFormat="1" applyBorder="1"/>
    <xf numFmtId="0" fontId="3" fillId="0" borderId="81" xfId="0" applyFont="1" applyBorder="1"/>
    <xf numFmtId="0" fontId="3" fillId="0" borderId="82" xfId="0" applyFont="1" applyBorder="1"/>
    <xf numFmtId="0" fontId="3" fillId="0" borderId="83" xfId="0" applyFont="1" applyBorder="1"/>
    <xf numFmtId="0" fontId="24" fillId="2" borderId="0" xfId="0" applyFont="1" applyFill="1"/>
    <xf numFmtId="0" fontId="0" fillId="28" borderId="0" xfId="0" applyFill="1"/>
    <xf numFmtId="0" fontId="0" fillId="0" borderId="0" xfId="0" applyFont="1"/>
    <xf numFmtId="0" fontId="0" fillId="0" borderId="3" xfId="0" applyBorder="1"/>
    <xf numFmtId="4" fontId="1" fillId="0" borderId="0" xfId="2" applyNumberFormat="1"/>
    <xf numFmtId="0" fontId="0" fillId="0" borderId="0" xfId="2" applyFont="1" applyFill="1"/>
    <xf numFmtId="4" fontId="1" fillId="0" borderId="0" xfId="2" applyNumberFormat="1" applyFill="1"/>
    <xf numFmtId="0" fontId="1" fillId="0" borderId="0" xfId="2" applyFill="1"/>
    <xf numFmtId="0" fontId="23" fillId="0" borderId="84" xfId="60" applyBorder="1"/>
    <xf numFmtId="172" fontId="3" fillId="26" borderId="0" xfId="5" applyNumberFormat="1" applyFont="1" applyFill="1"/>
    <xf numFmtId="172" fontId="3" fillId="27" borderId="0" xfId="5" applyNumberFormat="1" applyFont="1" applyFill="1"/>
    <xf numFmtId="0" fontId="0" fillId="29" borderId="85" xfId="0" applyFill="1" applyBorder="1"/>
    <xf numFmtId="0" fontId="0" fillId="29" borderId="86" xfId="0" applyFill="1" applyBorder="1"/>
    <xf numFmtId="0" fontId="0" fillId="29" borderId="87" xfId="0" applyFill="1" applyBorder="1"/>
    <xf numFmtId="0" fontId="0" fillId="29" borderId="88" xfId="0" applyFill="1" applyBorder="1"/>
    <xf numFmtId="0" fontId="0" fillId="29" borderId="89" xfId="0" applyFill="1" applyBorder="1"/>
    <xf numFmtId="0" fontId="0" fillId="29" borderId="90" xfId="0" applyFill="1" applyBorder="1"/>
    <xf numFmtId="0" fontId="0" fillId="29" borderId="91" xfId="0" applyFill="1" applyBorder="1"/>
    <xf numFmtId="0" fontId="0" fillId="29" borderId="92" xfId="0" applyFill="1" applyBorder="1"/>
    <xf numFmtId="0" fontId="0" fillId="29" borderId="93" xfId="0" applyFill="1" applyBorder="1"/>
    <xf numFmtId="0" fontId="25" fillId="0" borderId="18" xfId="0" applyFont="1" applyFill="1" applyBorder="1" applyAlignment="1" applyProtection="1">
      <alignment vertical="center"/>
    </xf>
    <xf numFmtId="0" fontId="0" fillId="0" borderId="18" xfId="0" applyBorder="1" applyAlignment="1"/>
    <xf numFmtId="0" fontId="27" fillId="0" borderId="18" xfId="61" applyFont="1" applyFill="1" applyBorder="1" applyAlignment="1">
      <alignment wrapText="1"/>
    </xf>
    <xf numFmtId="0" fontId="25" fillId="0" borderId="44" xfId="0" applyFont="1" applyFill="1" applyBorder="1" applyAlignment="1" applyProtection="1">
      <alignment vertical="center"/>
    </xf>
    <xf numFmtId="0" fontId="0" fillId="0" borderId="44" xfId="0" applyBorder="1" applyAlignment="1"/>
    <xf numFmtId="0" fontId="25" fillId="0" borderId="70" xfId="0" applyFont="1" applyFill="1" applyBorder="1" applyAlignment="1" applyProtection="1">
      <alignment vertical="center"/>
    </xf>
    <xf numFmtId="0" fontId="0" fillId="0" borderId="70" xfId="0" applyBorder="1" applyAlignment="1"/>
    <xf numFmtId="0" fontId="0" fillId="0" borderId="43" xfId="0" applyBorder="1" applyAlignment="1"/>
    <xf numFmtId="0" fontId="0" fillId="0" borderId="72" xfId="0" applyBorder="1" applyAlignment="1"/>
    <xf numFmtId="0" fontId="25" fillId="0" borderId="72" xfId="0" applyFont="1" applyFill="1" applyBorder="1" applyAlignment="1" applyProtection="1">
      <alignment vertical="center"/>
    </xf>
    <xf numFmtId="0" fontId="27" fillId="0" borderId="72" xfId="61" applyFont="1" applyFill="1" applyBorder="1" applyAlignment="1">
      <alignment wrapText="1"/>
    </xf>
    <xf numFmtId="0" fontId="0" fillId="0" borderId="57" xfId="0" applyBorder="1" applyAlignment="1"/>
    <xf numFmtId="0" fontId="28" fillId="0" borderId="18" xfId="0" applyFont="1" applyFill="1" applyBorder="1" applyAlignment="1" applyProtection="1">
      <alignment horizontal="right" vertical="center" wrapText="1"/>
    </xf>
    <xf numFmtId="4" fontId="28" fillId="0" borderId="18" xfId="0" applyNumberFormat="1" applyFont="1" applyFill="1" applyBorder="1" applyAlignment="1" applyProtection="1">
      <alignment horizontal="right" vertical="center" wrapText="1"/>
    </xf>
    <xf numFmtId="0" fontId="28" fillId="0" borderId="44" xfId="0" applyFont="1" applyFill="1" applyBorder="1" applyAlignment="1" applyProtection="1">
      <alignment horizontal="right" vertical="center" wrapText="1"/>
    </xf>
    <xf numFmtId="0" fontId="28" fillId="0" borderId="70" xfId="0" applyFont="1" applyFill="1" applyBorder="1" applyAlignment="1" applyProtection="1">
      <alignment horizontal="right" vertical="center" wrapText="1"/>
    </xf>
    <xf numFmtId="0" fontId="25" fillId="0" borderId="18" xfId="0" applyFont="1" applyFill="1" applyBorder="1" applyAlignment="1" applyProtection="1">
      <alignment horizontal="center" vertical="center"/>
    </xf>
    <xf numFmtId="4" fontId="25" fillId="0" borderId="18" xfId="0" applyNumberFormat="1" applyFont="1" applyFill="1" applyBorder="1" applyAlignment="1" applyProtection="1">
      <alignment horizontal="center" vertical="center"/>
    </xf>
    <xf numFmtId="0" fontId="0" fillId="0" borderId="18" xfId="0" applyBorder="1" applyAlignment="1">
      <alignment horizontal="center"/>
    </xf>
    <xf numFmtId="0" fontId="25" fillId="0" borderId="44" xfId="0" applyFont="1" applyFill="1" applyBorder="1" applyAlignment="1" applyProtection="1">
      <alignment horizontal="center" vertical="center"/>
    </xf>
    <xf numFmtId="0" fontId="25" fillId="0" borderId="70" xfId="0" applyFont="1" applyFill="1" applyBorder="1" applyAlignment="1" applyProtection="1">
      <alignment horizontal="center" vertical="center"/>
    </xf>
    <xf numFmtId="0" fontId="0" fillId="0" borderId="70" xfId="0" applyBorder="1" applyAlignment="1">
      <alignment horizontal="center"/>
    </xf>
    <xf numFmtId="0" fontId="25" fillId="0" borderId="43" xfId="0" applyFont="1" applyFill="1" applyBorder="1" applyAlignment="1" applyProtection="1">
      <alignment horizontal="center" vertical="center"/>
    </xf>
    <xf numFmtId="0" fontId="0" fillId="0" borderId="57" xfId="0" applyBorder="1" applyAlignment="1">
      <alignment horizontal="center"/>
    </xf>
    <xf numFmtId="0" fontId="29" fillId="0" borderId="42" xfId="0" applyFont="1" applyFill="1" applyBorder="1" applyAlignment="1" applyProtection="1">
      <alignment horizontal="center" vertical="center"/>
    </xf>
    <xf numFmtId="0" fontId="29" fillId="0" borderId="77" xfId="0" applyFont="1" applyFill="1" applyBorder="1" applyAlignment="1" applyProtection="1">
      <alignment horizontal="center" vertical="center"/>
    </xf>
    <xf numFmtId="0" fontId="29" fillId="0" borderId="80" xfId="0" applyFont="1" applyFill="1" applyBorder="1" applyAlignment="1" applyProtection="1">
      <alignment horizontal="center" vertical="center"/>
    </xf>
    <xf numFmtId="0" fontId="9" fillId="0" borderId="0" xfId="0" applyFont="1" applyFill="1"/>
    <xf numFmtId="0" fontId="9" fillId="0" borderId="0" xfId="0" applyFont="1"/>
    <xf numFmtId="0" fontId="24" fillId="2" borderId="0" xfId="0" applyFont="1" applyFill="1" applyAlignment="1">
      <alignment horizontal="center"/>
    </xf>
    <xf numFmtId="0" fontId="17" fillId="0" borderId="0" xfId="27" applyFont="1" applyFill="1" applyBorder="1" applyAlignment="1">
      <alignment horizontal="center"/>
    </xf>
    <xf numFmtId="14" fontId="17" fillId="0" borderId="0" xfId="27" applyNumberFormat="1" applyFont="1" applyFill="1" applyBorder="1" applyAlignment="1">
      <alignment horizontal="center" vertical="center"/>
    </xf>
    <xf numFmtId="41" fontId="17" fillId="0" borderId="0" xfId="27" applyNumberFormat="1" applyFont="1" applyFill="1" applyBorder="1" applyAlignment="1">
      <alignment horizontal="center" vertical="center"/>
    </xf>
    <xf numFmtId="14" fontId="0" fillId="0" borderId="0" xfId="0" applyNumberFormat="1" applyFont="1" applyBorder="1"/>
    <xf numFmtId="0" fontId="9" fillId="0" borderId="0" xfId="0" applyFont="1" applyBorder="1"/>
    <xf numFmtId="0" fontId="9" fillId="0" borderId="0" xfId="0" applyNumberFormat="1" applyFont="1" applyFill="1" applyBorder="1" applyAlignment="1" applyProtection="1">
      <alignment horizontal="center" vertical="center"/>
    </xf>
    <xf numFmtId="41" fontId="9" fillId="0" borderId="0" xfId="0" applyNumberFormat="1" applyFont="1" applyFill="1" applyBorder="1" applyAlignment="1" applyProtection="1">
      <alignment horizontal="center" vertical="center"/>
    </xf>
    <xf numFmtId="0" fontId="0" fillId="0" borderId="0" xfId="0"/>
    <xf numFmtId="0" fontId="0" fillId="32" borderId="59" xfId="0" applyFont="1" applyFill="1" applyBorder="1"/>
    <xf numFmtId="4" fontId="0" fillId="32" borderId="68" xfId="73" applyNumberFormat="1" applyFont="1" applyFill="1" applyBorder="1"/>
    <xf numFmtId="0" fontId="2" fillId="34" borderId="0" xfId="0" applyFont="1" applyFill="1" applyBorder="1"/>
    <xf numFmtId="0" fontId="2" fillId="34" borderId="75" xfId="0" applyFont="1" applyFill="1" applyBorder="1"/>
    <xf numFmtId="0" fontId="0" fillId="35" borderId="27" xfId="0" applyFont="1" applyFill="1" applyBorder="1"/>
    <xf numFmtId="4" fontId="0" fillId="35" borderId="74" xfId="73" applyNumberFormat="1" applyFont="1" applyFill="1" applyBorder="1"/>
    <xf numFmtId="0" fontId="0" fillId="35" borderId="59" xfId="0" applyFont="1" applyFill="1" applyBorder="1"/>
    <xf numFmtId="4" fontId="0" fillId="35" borderId="68" xfId="73" applyNumberFormat="1" applyFont="1" applyFill="1" applyBorder="1"/>
    <xf numFmtId="180" fontId="23" fillId="0" borderId="79" xfId="60" applyNumberFormat="1"/>
    <xf numFmtId="14" fontId="0" fillId="0" borderId="0" xfId="0" applyNumberFormat="1" applyFont="1"/>
    <xf numFmtId="0" fontId="0" fillId="0" borderId="0" xfId="0"/>
    <xf numFmtId="0" fontId="0" fillId="28" borderId="0" xfId="0" applyFill="1"/>
    <xf numFmtId="0" fontId="0" fillId="0" borderId="27" xfId="0" applyFont="1" applyFill="1" applyBorder="1"/>
    <xf numFmtId="0" fontId="0" fillId="0" borderId="59" xfId="0" applyFont="1" applyFill="1" applyBorder="1"/>
    <xf numFmtId="4" fontId="0" fillId="0" borderId="74" xfId="0" applyNumberFormat="1" applyFont="1" applyFill="1" applyBorder="1"/>
    <xf numFmtId="4" fontId="0" fillId="0" borderId="68" xfId="0" applyNumberFormat="1" applyFont="1" applyFill="1" applyBorder="1"/>
    <xf numFmtId="0" fontId="18" fillId="0" borderId="74" xfId="0" applyFont="1" applyFill="1" applyBorder="1" applyAlignment="1">
      <alignment vertical="center"/>
    </xf>
    <xf numFmtId="0" fontId="18" fillId="0" borderId="68" xfId="0" applyFont="1" applyFill="1" applyBorder="1" applyAlignment="1">
      <alignment vertical="center"/>
    </xf>
    <xf numFmtId="0" fontId="2" fillId="0" borderId="0" xfId="0" applyFont="1" applyFill="1" applyBorder="1" applyAlignment="1">
      <alignment vertical="center"/>
    </xf>
    <xf numFmtId="0" fontId="2" fillId="0" borderId="75" xfId="0" applyFont="1" applyFill="1" applyBorder="1" applyAlignment="1">
      <alignment vertical="center"/>
    </xf>
    <xf numFmtId="43" fontId="18" fillId="0" borderId="74" xfId="73" applyNumberFormat="1" applyFont="1" applyFill="1" applyBorder="1" applyAlignment="1">
      <alignment horizontal="right" vertical="center"/>
    </xf>
    <xf numFmtId="43" fontId="18" fillId="0" borderId="68" xfId="73" applyNumberFormat="1" applyFont="1" applyFill="1" applyBorder="1" applyAlignment="1">
      <alignment horizontal="right" vertical="center"/>
    </xf>
    <xf numFmtId="0" fontId="0" fillId="0" borderId="0" xfId="0"/>
    <xf numFmtId="0" fontId="0" fillId="0" borderId="0" xfId="0" applyAlignment="1">
      <alignment vertical="center" wrapText="1"/>
    </xf>
    <xf numFmtId="20" fontId="0" fillId="0" borderId="0" xfId="0" applyNumberFormat="1"/>
    <xf numFmtId="181" fontId="0" fillId="0" borderId="0" xfId="0" applyNumberFormat="1"/>
    <xf numFmtId="0" fontId="3" fillId="0" borderId="97" xfId="0" applyFont="1" applyBorder="1"/>
    <xf numFmtId="14" fontId="0" fillId="0" borderId="16" xfId="0" applyNumberFormat="1" applyBorder="1"/>
    <xf numFmtId="0" fontId="3" fillId="0" borderId="98" xfId="0" applyFont="1" applyBorder="1"/>
    <xf numFmtId="0" fontId="0" fillId="0" borderId="99" xfId="0" applyBorder="1"/>
    <xf numFmtId="0" fontId="3" fillId="0" borderId="4" xfId="0" applyFont="1" applyBorder="1"/>
    <xf numFmtId="14" fontId="0" fillId="0" borderId="9" xfId="0" applyNumberFormat="1" applyBorder="1"/>
    <xf numFmtId="0" fontId="3" fillId="0" borderId="100" xfId="0" applyFont="1" applyBorder="1"/>
    <xf numFmtId="0" fontId="0" fillId="0" borderId="96" xfId="0" applyBorder="1"/>
    <xf numFmtId="183" fontId="0" fillId="0" borderId="18" xfId="0" applyNumberFormat="1" applyBorder="1"/>
    <xf numFmtId="0" fontId="0" fillId="0" borderId="0" xfId="0"/>
    <xf numFmtId="0" fontId="0" fillId="0" borderId="15" xfId="0" applyBorder="1"/>
    <xf numFmtId="0" fontId="0" fillId="0" borderId="0" xfId="0" applyFill="1" applyBorder="1"/>
    <xf numFmtId="0" fontId="0" fillId="0" borderId="0" xfId="0" applyNumberFormat="1"/>
    <xf numFmtId="0" fontId="0" fillId="0" borderId="7" xfId="0" applyBorder="1"/>
    <xf numFmtId="0" fontId="0" fillId="0" borderId="14" xfId="0" applyBorder="1"/>
    <xf numFmtId="0" fontId="0" fillId="0" borderId="44" xfId="0" applyBorder="1"/>
    <xf numFmtId="0" fontId="0" fillId="0" borderId="72" xfId="0" applyNumberFormat="1" applyBorder="1"/>
    <xf numFmtId="14" fontId="27" fillId="0" borderId="72" xfId="78" applyNumberFormat="1" applyFont="1" applyBorder="1" applyAlignment="1">
      <alignment horizontal="center"/>
    </xf>
    <xf numFmtId="0" fontId="3" fillId="0" borderId="77" xfId="0" applyFont="1" applyBorder="1"/>
    <xf numFmtId="183" fontId="0" fillId="0" borderId="9" xfId="0" applyNumberFormat="1" applyBorder="1" applyAlignment="1">
      <alignment horizontal="center"/>
    </xf>
    <xf numFmtId="0" fontId="3" fillId="0" borderId="14" xfId="0" applyFont="1" applyBorder="1"/>
    <xf numFmtId="0" fontId="3" fillId="0" borderId="7" xfId="0" applyFont="1" applyBorder="1"/>
    <xf numFmtId="0" fontId="3" fillId="0" borderId="42" xfId="0" applyFont="1" applyBorder="1"/>
    <xf numFmtId="0" fontId="0" fillId="0" borderId="16" xfId="0" applyBorder="1" applyAlignment="1">
      <alignment horizontal="center"/>
    </xf>
    <xf numFmtId="0" fontId="3" fillId="0" borderId="77" xfId="0" applyFont="1" applyFill="1" applyBorder="1"/>
    <xf numFmtId="183" fontId="0" fillId="0" borderId="72" xfId="0" applyNumberFormat="1" applyBorder="1"/>
    <xf numFmtId="0" fontId="0" fillId="0" borderId="72" xfId="0" applyBorder="1"/>
    <xf numFmtId="0" fontId="0" fillId="0" borderId="18" xfId="0" applyNumberFormat="1" applyBorder="1"/>
    <xf numFmtId="0" fontId="0" fillId="0" borderId="70" xfId="0" applyFill="1" applyBorder="1"/>
    <xf numFmtId="0" fontId="0" fillId="0" borderId="57" xfId="0" applyFill="1" applyBorder="1"/>
    <xf numFmtId="0" fontId="3" fillId="0" borderId="80" xfId="0" applyFont="1" applyFill="1" applyBorder="1"/>
    <xf numFmtId="0" fontId="0" fillId="0" borderId="43" xfId="0" applyBorder="1"/>
    <xf numFmtId="0" fontId="0" fillId="0" borderId="6" xfId="0" applyBorder="1" applyAlignment="1">
      <alignment horizontal="center"/>
    </xf>
    <xf numFmtId="0" fontId="0" fillId="0" borderId="0" xfId="0"/>
    <xf numFmtId="0" fontId="0" fillId="0" borderId="18" xfId="0" applyBorder="1" applyAlignment="1">
      <alignment horizontal="center"/>
    </xf>
    <xf numFmtId="0" fontId="0" fillId="0" borderId="18" xfId="0" applyBorder="1"/>
    <xf numFmtId="14" fontId="27" fillId="0" borderId="18" xfId="78" applyNumberFormat="1" applyFont="1" applyBorder="1" applyAlignment="1">
      <alignment horizontal="center"/>
    </xf>
    <xf numFmtId="44" fontId="0" fillId="0" borderId="9" xfId="0" applyNumberFormat="1" applyBorder="1"/>
    <xf numFmtId="0" fontId="9" fillId="4" borderId="0" xfId="62" applyNumberFormat="1" applyFill="1"/>
    <xf numFmtId="10" fontId="0" fillId="0" borderId="15" xfId="0" applyNumberFormat="1" applyBorder="1"/>
    <xf numFmtId="44" fontId="0" fillId="0" borderId="16" xfId="0" applyNumberFormat="1" applyBorder="1"/>
    <xf numFmtId="0" fontId="3" fillId="0" borderId="98" xfId="0" applyFont="1" applyFill="1" applyBorder="1"/>
    <xf numFmtId="10" fontId="0" fillId="0" borderId="0" xfId="0" applyNumberFormat="1" applyBorder="1"/>
    <xf numFmtId="0" fontId="0" fillId="0" borderId="0" xfId="0"/>
    <xf numFmtId="0" fontId="0" fillId="0" borderId="0" xfId="0" applyAlignment="1">
      <alignment vertical="center" wrapText="1"/>
    </xf>
    <xf numFmtId="0" fontId="0" fillId="0" borderId="0" xfId="0" applyNumberFormat="1"/>
    <xf numFmtId="0" fontId="0" fillId="0" borderId="0" xfId="0" quotePrefix="1" applyAlignment="1">
      <alignment vertical="center" wrapText="1"/>
    </xf>
    <xf numFmtId="9" fontId="0" fillId="0" borderId="0" xfId="0" applyNumberFormat="1"/>
    <xf numFmtId="44" fontId="0" fillId="0" borderId="15" xfId="3" applyFont="1" applyBorder="1"/>
    <xf numFmtId="0" fontId="0" fillId="0" borderId="0" xfId="0"/>
    <xf numFmtId="0" fontId="0" fillId="0" borderId="0" xfId="0" applyAlignment="1">
      <alignment vertical="center" wrapText="1"/>
    </xf>
    <xf numFmtId="0" fontId="0" fillId="0" borderId="0" xfId="0" applyNumberFormat="1"/>
    <xf numFmtId="0" fontId="0" fillId="0" borderId="0" xfId="0" quotePrefix="1" applyAlignment="1">
      <alignment vertical="center" wrapText="1"/>
    </xf>
    <xf numFmtId="0" fontId="0" fillId="0" borderId="0" xfId="0"/>
    <xf numFmtId="0" fontId="0" fillId="0" borderId="0" xfId="0" applyAlignment="1">
      <alignment vertical="center" wrapText="1"/>
    </xf>
    <xf numFmtId="0" fontId="0" fillId="0" borderId="0" xfId="0" applyNumberFormat="1"/>
    <xf numFmtId="0" fontId="0" fillId="0" borderId="0" xfId="0" quotePrefix="1" applyAlignment="1">
      <alignment vertical="center" wrapText="1"/>
    </xf>
    <xf numFmtId="0" fontId="0" fillId="0" borderId="0" xfId="0"/>
    <xf numFmtId="0" fontId="0" fillId="0" borderId="0" xfId="0" applyAlignment="1">
      <alignment vertical="center" wrapText="1"/>
    </xf>
    <xf numFmtId="0" fontId="0" fillId="0" borderId="0" xfId="0" applyNumberFormat="1"/>
    <xf numFmtId="0" fontId="0" fillId="0" borderId="0" xfId="0" quotePrefix="1" applyAlignment="1">
      <alignment vertical="center" wrapText="1"/>
    </xf>
    <xf numFmtId="0" fontId="0" fillId="0" borderId="0" xfId="0"/>
    <xf numFmtId="0" fontId="0" fillId="0" borderId="0" xfId="0" applyBorder="1"/>
    <xf numFmtId="9" fontId="0" fillId="0" borderId="0" xfId="0" applyNumberFormat="1"/>
    <xf numFmtId="44" fontId="0" fillId="58" borderId="102" xfId="66" applyFont="1" applyFill="1" applyBorder="1" applyAlignment="1">
      <alignment horizontal="center"/>
    </xf>
    <xf numFmtId="44" fontId="0" fillId="58" borderId="95" xfId="0" applyNumberFormat="1" applyFont="1" applyFill="1" applyBorder="1"/>
    <xf numFmtId="44" fontId="0" fillId="58" borderId="95" xfId="66" applyFont="1" applyFill="1" applyBorder="1"/>
    <xf numFmtId="0" fontId="3" fillId="58" borderId="101" xfId="0" applyFont="1" applyFill="1" applyBorder="1" applyAlignment="1">
      <alignment horizontal="center"/>
    </xf>
    <xf numFmtId="0" fontId="3" fillId="58" borderId="18" xfId="0" applyFont="1" applyFill="1" applyBorder="1" applyAlignment="1">
      <alignment horizontal="center"/>
    </xf>
    <xf numFmtId="14" fontId="0" fillId="0" borderId="0" xfId="0" applyNumberFormat="1"/>
    <xf numFmtId="4" fontId="0" fillId="0" borderId="0" xfId="0" applyNumberFormat="1"/>
    <xf numFmtId="178" fontId="0" fillId="0" borderId="0" xfId="0" applyNumberFormat="1"/>
    <xf numFmtId="0" fontId="0" fillId="0" borderId="0" xfId="0" applyFont="1"/>
    <xf numFmtId="0" fontId="0" fillId="0" borderId="18" xfId="3" applyNumberFormat="1" applyFont="1" applyBorder="1" applyAlignment="1">
      <alignment horizontal="center"/>
    </xf>
    <xf numFmtId="44" fontId="0" fillId="0" borderId="18" xfId="3" applyFont="1" applyBorder="1" applyAlignment="1">
      <alignment horizontal="center"/>
    </xf>
    <xf numFmtId="0" fontId="0" fillId="0" borderId="0" xfId="0"/>
    <xf numFmtId="0" fontId="0" fillId="0" borderId="0" xfId="0" applyAlignment="1">
      <alignment horizontal="center"/>
    </xf>
    <xf numFmtId="44" fontId="0" fillId="0" borderId="18" xfId="66" applyFont="1" applyBorder="1" applyAlignment="1">
      <alignment horizontal="center"/>
    </xf>
    <xf numFmtId="0" fontId="0" fillId="0" borderId="94" xfId="0" applyFont="1" applyBorder="1" applyAlignment="1">
      <alignment horizontal="center"/>
    </xf>
    <xf numFmtId="0" fontId="0" fillId="0" borderId="0" xfId="0" applyBorder="1"/>
    <xf numFmtId="0" fontId="0" fillId="0" borderId="18" xfId="0" applyBorder="1" applyAlignment="1">
      <alignment horizontal="center"/>
    </xf>
    <xf numFmtId="0" fontId="2" fillId="4" borderId="18" xfId="0" applyFont="1" applyFill="1" applyBorder="1" applyAlignment="1">
      <alignment horizontal="center"/>
    </xf>
    <xf numFmtId="0" fontId="0" fillId="0" borderId="9" xfId="0" applyBorder="1"/>
    <xf numFmtId="0" fontId="2" fillId="4" borderId="94" xfId="0" applyFont="1" applyFill="1" applyBorder="1" applyAlignment="1">
      <alignment horizontal="center"/>
    </xf>
    <xf numFmtId="44" fontId="0" fillId="0" borderId="95" xfId="66" applyFont="1" applyBorder="1"/>
    <xf numFmtId="0" fontId="3" fillId="0" borderId="0" xfId="0" applyFont="1" applyBorder="1" applyAlignment="1">
      <alignment horizontal="center"/>
    </xf>
    <xf numFmtId="44" fontId="0" fillId="0" borderId="9" xfId="66" applyFont="1" applyBorder="1"/>
    <xf numFmtId="0" fontId="0" fillId="0" borderId="15" xfId="0" applyBorder="1"/>
    <xf numFmtId="0" fontId="0" fillId="0" borderId="16" xfId="0" applyBorder="1"/>
    <xf numFmtId="0" fontId="3" fillId="29" borderId="18" xfId="0" applyFont="1" applyFill="1" applyBorder="1" applyAlignment="1">
      <alignment horizontal="center"/>
    </xf>
    <xf numFmtId="0" fontId="27" fillId="0" borderId="112" xfId="123" applyFont="1" applyFill="1" applyBorder="1" applyAlignment="1">
      <alignment horizontal="center"/>
    </xf>
    <xf numFmtId="0" fontId="27" fillId="0" borderId="113" xfId="124" applyFont="1" applyFill="1" applyBorder="1" applyAlignment="1">
      <alignment horizontal="center"/>
    </xf>
    <xf numFmtId="0" fontId="27" fillId="0" borderId="106" xfId="123" applyFont="1" applyFill="1" applyBorder="1" applyAlignment="1">
      <alignment horizontal="center" wrapText="1"/>
    </xf>
    <xf numFmtId="4" fontId="27" fillId="0" borderId="106" xfId="124" applyNumberFormat="1" applyFont="1" applyFill="1" applyBorder="1" applyAlignment="1">
      <alignment horizontal="right" wrapText="1"/>
    </xf>
    <xf numFmtId="44" fontId="0" fillId="0" borderId="0" xfId="3" applyFont="1" applyAlignment="1">
      <alignment horizontal="center"/>
    </xf>
    <xf numFmtId="0" fontId="27" fillId="0" borderId="114" xfId="123" applyFont="1" applyFill="1" applyBorder="1" applyAlignment="1">
      <alignment horizontal="center" wrapText="1"/>
    </xf>
    <xf numFmtId="0" fontId="9" fillId="59" borderId="0" xfId="0" applyFont="1" applyFill="1"/>
    <xf numFmtId="0" fontId="0" fillId="59" borderId="0" xfId="0" applyFill="1"/>
    <xf numFmtId="0" fontId="0" fillId="0" borderId="19" xfId="0" applyBorder="1"/>
    <xf numFmtId="172" fontId="4" fillId="4" borderId="3" xfId="12" applyNumberFormat="1" applyFont="1" applyFill="1" applyBorder="1"/>
    <xf numFmtId="0" fontId="0" fillId="0" borderId="52" xfId="0" applyBorder="1"/>
    <xf numFmtId="44" fontId="0" fillId="0" borderId="50" xfId="3" applyFont="1" applyBorder="1"/>
    <xf numFmtId="44" fontId="0" fillId="0" borderId="48" xfId="3" applyFont="1" applyBorder="1"/>
    <xf numFmtId="44" fontId="0" fillId="0" borderId="46" xfId="3" applyFont="1" applyBorder="1"/>
    <xf numFmtId="0" fontId="3" fillId="0" borderId="0" xfId="0" applyFont="1" applyAlignment="1">
      <alignment horizontal="center"/>
    </xf>
    <xf numFmtId="4" fontId="3" fillId="6" borderId="18" xfId="0" applyNumberFormat="1" applyFont="1" applyFill="1" applyBorder="1"/>
    <xf numFmtId="4" fontId="3" fillId="11" borderId="18" xfId="0" applyNumberFormat="1" applyFont="1" applyFill="1" applyBorder="1" applyAlignment="1">
      <alignment horizontal="center"/>
    </xf>
    <xf numFmtId="4" fontId="3" fillId="3" borderId="18" xfId="0" applyNumberFormat="1" applyFont="1" applyFill="1" applyBorder="1" applyAlignment="1">
      <alignment horizontal="center"/>
    </xf>
    <xf numFmtId="4" fontId="3" fillId="8" borderId="18" xfId="0" applyNumberFormat="1" applyFont="1" applyFill="1" applyBorder="1" applyAlignment="1">
      <alignment horizontal="center"/>
    </xf>
    <xf numFmtId="0" fontId="2" fillId="14" borderId="0" xfId="0" applyFont="1" applyFill="1"/>
    <xf numFmtId="164" fontId="0" fillId="0" borderId="8" xfId="0" applyNumberFormat="1" applyBorder="1"/>
    <xf numFmtId="164" fontId="0" fillId="0" borderId="10" xfId="0" applyNumberFormat="1" applyBorder="1"/>
    <xf numFmtId="164" fontId="0" fillId="0" borderId="17" xfId="0" applyNumberFormat="1" applyBorder="1"/>
    <xf numFmtId="1" fontId="0" fillId="0" borderId="8" xfId="5" applyNumberFormat="1" applyFont="1" applyBorder="1"/>
    <xf numFmtId="1" fontId="0" fillId="0" borderId="8" xfId="0" applyNumberFormat="1" applyBorder="1"/>
    <xf numFmtId="1" fontId="0" fillId="0" borderId="10" xfId="5" applyNumberFormat="1" applyFont="1" applyBorder="1"/>
    <xf numFmtId="1" fontId="0" fillId="0" borderId="10" xfId="0" applyNumberFormat="1" applyBorder="1"/>
    <xf numFmtId="1" fontId="0" fillId="0" borderId="17" xfId="5" applyNumberFormat="1" applyFont="1" applyBorder="1"/>
    <xf numFmtId="1" fontId="0" fillId="0" borderId="17" xfId="0" applyNumberFormat="1" applyBorder="1"/>
    <xf numFmtId="0" fontId="0" fillId="0" borderId="8" xfId="0" applyBorder="1" applyAlignment="1">
      <alignment horizontal="center"/>
    </xf>
    <xf numFmtId="0" fontId="0" fillId="0" borderId="10" xfId="0" applyBorder="1" applyAlignment="1">
      <alignment horizontal="center"/>
    </xf>
    <xf numFmtId="2" fontId="0" fillId="0" borderId="10" xfId="0" applyNumberFormat="1" applyBorder="1" applyAlignment="1">
      <alignment horizontal="center"/>
    </xf>
    <xf numFmtId="2" fontId="0" fillId="0" borderId="17" xfId="5" applyNumberFormat="1" applyFont="1" applyBorder="1" applyAlignment="1">
      <alignment horizontal="center"/>
    </xf>
    <xf numFmtId="0" fontId="0" fillId="13" borderId="116" xfId="0" applyFont="1" applyFill="1" applyBorder="1"/>
    <xf numFmtId="0" fontId="0" fillId="13" borderId="117" xfId="0" applyFont="1" applyFill="1" applyBorder="1"/>
    <xf numFmtId="0" fontId="0" fillId="13" borderId="115" xfId="0" applyFont="1" applyFill="1" applyBorder="1"/>
    <xf numFmtId="44" fontId="0" fillId="18" borderId="3" xfId="3" applyNumberFormat="1" applyFont="1" applyFill="1" applyBorder="1"/>
    <xf numFmtId="0" fontId="2" fillId="20" borderId="64" xfId="0" applyFont="1" applyFill="1" applyBorder="1"/>
    <xf numFmtId="0" fontId="2" fillId="20" borderId="65" xfId="0" applyFont="1" applyFill="1" applyBorder="1"/>
    <xf numFmtId="0" fontId="0" fillId="18" borderId="66" xfId="0" applyFont="1" applyFill="1" applyBorder="1"/>
    <xf numFmtId="44" fontId="53" fillId="0" borderId="18" xfId="16" applyFont="1" applyFill="1" applyBorder="1" applyAlignment="1">
      <alignment horizontal="center"/>
    </xf>
    <xf numFmtId="44" fontId="53" fillId="0" borderId="72" xfId="16" applyFont="1" applyFill="1" applyBorder="1" applyAlignment="1">
      <alignment horizontal="center"/>
    </xf>
    <xf numFmtId="0" fontId="0" fillId="0" borderId="70" xfId="0" applyNumberFormat="1" applyFill="1" applyBorder="1" applyAlignment="1">
      <alignment horizontal="center"/>
    </xf>
    <xf numFmtId="0" fontId="0" fillId="0" borderId="57" xfId="0" applyNumberFormat="1" applyFill="1" applyBorder="1" applyAlignment="1">
      <alignment horizontal="center"/>
    </xf>
    <xf numFmtId="0" fontId="2" fillId="14" borderId="24" xfId="0" applyFont="1" applyFill="1" applyBorder="1"/>
    <xf numFmtId="43" fontId="0" fillId="13" borderId="67" xfId="5" applyFont="1" applyFill="1" applyBorder="1"/>
    <xf numFmtId="8" fontId="1" fillId="0" borderId="50" xfId="3" applyNumberFormat="1" applyFont="1" applyFill="1" applyBorder="1"/>
    <xf numFmtId="8" fontId="1" fillId="0" borderId="48" xfId="3" applyNumberFormat="1" applyFont="1" applyFill="1" applyBorder="1"/>
    <xf numFmtId="8" fontId="1" fillId="0" borderId="46" xfId="3" applyNumberFormat="1" applyFont="1" applyFill="1" applyBorder="1"/>
    <xf numFmtId="175" fontId="0" fillId="0" borderId="8" xfId="4" applyNumberFormat="1" applyFont="1" applyBorder="1"/>
    <xf numFmtId="175" fontId="0" fillId="0" borderId="10" xfId="4" applyNumberFormat="1" applyFont="1" applyBorder="1"/>
    <xf numFmtId="175" fontId="0" fillId="0" borderId="17" xfId="4" applyNumberFormat="1" applyFont="1" applyBorder="1"/>
    <xf numFmtId="167" fontId="0" fillId="0" borderId="9" xfId="3" applyNumberFormat="1" applyFont="1" applyBorder="1"/>
    <xf numFmtId="167" fontId="0" fillId="0" borderId="16" xfId="3" applyNumberFormat="1" applyFont="1" applyBorder="1"/>
    <xf numFmtId="43" fontId="0" fillId="0" borderId="3" xfId="5" applyFont="1" applyBorder="1"/>
    <xf numFmtId="172" fontId="9" fillId="60" borderId="0" xfId="5" applyNumberFormat="1" applyFont="1" applyFill="1"/>
    <xf numFmtId="172" fontId="16" fillId="4" borderId="0" xfId="5" applyNumberFormat="1" applyFont="1" applyFill="1"/>
    <xf numFmtId="0" fontId="0" fillId="13" borderId="27" xfId="0" applyFont="1" applyFill="1" applyBorder="1"/>
    <xf numFmtId="0" fontId="0" fillId="12" borderId="25" xfId="0" applyFont="1" applyFill="1" applyBorder="1"/>
    <xf numFmtId="182" fontId="3" fillId="0" borderId="0" xfId="0" applyNumberFormat="1" applyFont="1"/>
    <xf numFmtId="14" fontId="3" fillId="0" borderId="0" xfId="0" applyNumberFormat="1" applyFont="1" applyAlignment="1">
      <alignment vertical="center" wrapText="1"/>
    </xf>
    <xf numFmtId="0" fontId="3" fillId="0" borderId="0" xfId="0" applyFont="1" applyAlignment="1">
      <alignment vertical="center" wrapText="1"/>
    </xf>
    <xf numFmtId="0" fontId="3" fillId="0" borderId="7" xfId="0" applyFont="1" applyFill="1" applyBorder="1"/>
    <xf numFmtId="0" fontId="3" fillId="0" borderId="14" xfId="0" applyFont="1" applyFill="1" applyBorder="1"/>
    <xf numFmtId="0" fontId="3" fillId="0" borderId="51" xfId="2" applyNumberFormat="1" applyFont="1" applyFill="1" applyBorder="1"/>
    <xf numFmtId="0" fontId="3" fillId="0" borderId="49" xfId="2" applyNumberFormat="1" applyFont="1" applyFill="1" applyBorder="1"/>
    <xf numFmtId="0" fontId="3" fillId="0" borderId="47" xfId="2" applyNumberFormat="1" applyFont="1" applyFill="1" applyBorder="1"/>
    <xf numFmtId="0" fontId="3" fillId="61" borderId="18" xfId="0" applyFont="1" applyFill="1" applyBorder="1" applyAlignment="1">
      <alignment horizontal="center"/>
    </xf>
    <xf numFmtId="0" fontId="0" fillId="0" borderId="3" xfId="0" applyNumberFormat="1" applyBorder="1" applyAlignment="1">
      <alignment horizontal="center"/>
    </xf>
    <xf numFmtId="0" fontId="0" fillId="26" borderId="0" xfId="0" applyFill="1"/>
    <xf numFmtId="0" fontId="2" fillId="4" borderId="0" xfId="0" applyFont="1" applyFill="1" applyAlignment="1">
      <alignment horizontal="center"/>
    </xf>
    <xf numFmtId="0" fontId="3" fillId="0" borderId="57" xfId="0" applyFont="1" applyBorder="1" applyAlignment="1">
      <alignment horizontal="center"/>
    </xf>
    <xf numFmtId="0" fontId="3" fillId="0" borderId="43" xfId="0" applyFont="1" applyBorder="1" applyAlignment="1">
      <alignment horizontal="center"/>
    </xf>
    <xf numFmtId="0" fontId="3" fillId="0" borderId="0" xfId="0" applyFont="1" applyBorder="1" applyAlignment="1">
      <alignment horizontal="center"/>
    </xf>
    <xf numFmtId="0" fontId="3" fillId="0" borderId="55" xfId="0" applyFont="1" applyBorder="1" applyAlignment="1">
      <alignment horizontal="center"/>
    </xf>
    <xf numFmtId="0" fontId="3" fillId="0" borderId="56" xfId="0" applyFont="1" applyBorder="1" applyAlignment="1">
      <alignment horizontal="center"/>
    </xf>
    <xf numFmtId="0" fontId="16" fillId="4" borderId="61" xfId="0" applyFont="1" applyFill="1" applyBorder="1" applyAlignment="1">
      <alignment horizontal="center"/>
    </xf>
    <xf numFmtId="0" fontId="16" fillId="4" borderId="62" xfId="0" applyFont="1" applyFill="1" applyBorder="1" applyAlignment="1">
      <alignment horizontal="center"/>
    </xf>
    <xf numFmtId="0" fontId="16" fillId="4" borderId="63" xfId="0" applyFont="1" applyFill="1" applyBorder="1" applyAlignment="1">
      <alignment horizontal="center"/>
    </xf>
    <xf numFmtId="0" fontId="16" fillId="4" borderId="0" xfId="0" applyFont="1" applyFill="1" applyAlignment="1">
      <alignment horizontal="center"/>
    </xf>
    <xf numFmtId="0" fontId="2" fillId="4" borderId="70" xfId="0" applyFont="1" applyFill="1" applyBorder="1" applyAlignment="1">
      <alignment horizontal="center"/>
    </xf>
    <xf numFmtId="0" fontId="2" fillId="4" borderId="44" xfId="0" applyFont="1" applyFill="1" applyBorder="1" applyAlignment="1">
      <alignment horizontal="center"/>
    </xf>
    <xf numFmtId="0" fontId="2" fillId="4" borderId="57" xfId="0" applyFont="1" applyFill="1" applyBorder="1" applyAlignment="1">
      <alignment horizontal="center"/>
    </xf>
    <xf numFmtId="0" fontId="2" fillId="4" borderId="43" xfId="0" applyFont="1" applyFill="1" applyBorder="1" applyAlignment="1">
      <alignment horizontal="center"/>
    </xf>
    <xf numFmtId="0" fontId="2" fillId="33" borderId="0" xfId="62" applyFont="1" applyFill="1" applyAlignment="1">
      <alignment horizontal="center"/>
    </xf>
    <xf numFmtId="0" fontId="2" fillId="15" borderId="0" xfId="0" applyFont="1" applyFill="1" applyAlignment="1">
      <alignment horizontal="center"/>
    </xf>
    <xf numFmtId="0" fontId="2" fillId="4" borderId="18" xfId="0" applyFont="1" applyFill="1" applyBorder="1" applyAlignment="1">
      <alignment horizontal="center"/>
    </xf>
    <xf numFmtId="0" fontId="2" fillId="4" borderId="95" xfId="0" applyFont="1" applyFill="1" applyBorder="1" applyAlignment="1">
      <alignment horizontal="center"/>
    </xf>
    <xf numFmtId="0" fontId="2" fillId="4" borderId="94" xfId="0" applyFont="1" applyFill="1" applyBorder="1" applyAlignment="1">
      <alignment horizontal="center"/>
    </xf>
    <xf numFmtId="0" fontId="14" fillId="15" borderId="7" xfId="0" applyFont="1" applyFill="1" applyBorder="1" applyAlignment="1">
      <alignment horizontal="center" vertical="center"/>
    </xf>
    <xf numFmtId="0" fontId="14" fillId="15" borderId="0" xfId="0" applyFont="1" applyFill="1" applyBorder="1" applyAlignment="1">
      <alignment horizontal="center" vertical="center"/>
    </xf>
    <xf numFmtId="0" fontId="0" fillId="15" borderId="0" xfId="0" applyFill="1" applyAlignment="1">
      <alignment horizontal="center"/>
    </xf>
    <xf numFmtId="0" fontId="3" fillId="2" borderId="4" xfId="0" applyFont="1" applyFill="1" applyBorder="1" applyAlignment="1">
      <alignment horizontal="center" vertical="center"/>
    </xf>
    <xf numFmtId="0" fontId="3" fillId="2" borderId="6" xfId="0" applyFont="1" applyFill="1" applyBorder="1" applyAlignment="1">
      <alignment horizontal="center" vertical="center"/>
    </xf>
    <xf numFmtId="0" fontId="3" fillId="2" borderId="14" xfId="0" applyFont="1" applyFill="1" applyBorder="1" applyAlignment="1">
      <alignment horizontal="center" vertical="center"/>
    </xf>
    <xf numFmtId="0" fontId="3" fillId="2" borderId="16" xfId="0" applyFont="1" applyFill="1" applyBorder="1" applyAlignment="1">
      <alignment horizontal="center" vertical="center"/>
    </xf>
    <xf numFmtId="0" fontId="3" fillId="29" borderId="18" xfId="0" applyFont="1" applyFill="1" applyBorder="1" applyAlignment="1">
      <alignment horizontal="center" vertical="center"/>
    </xf>
    <xf numFmtId="0" fontId="52" fillId="29" borderId="97" xfId="0" applyFont="1" applyFill="1" applyBorder="1" applyAlignment="1">
      <alignment horizontal="center" vertical="center"/>
    </xf>
    <xf numFmtId="0" fontId="52" fillId="29" borderId="100" xfId="0" applyFont="1" applyFill="1" applyBorder="1" applyAlignment="1">
      <alignment horizontal="center" vertical="center"/>
    </xf>
    <xf numFmtId="0" fontId="52" fillId="29" borderId="98" xfId="0" applyFont="1" applyFill="1" applyBorder="1" applyAlignment="1">
      <alignment horizontal="center" vertical="center"/>
    </xf>
    <xf numFmtId="0" fontId="0" fillId="0" borderId="77" xfId="0" applyBorder="1" applyAlignment="1">
      <alignment horizontal="center"/>
    </xf>
    <xf numFmtId="0" fontId="0" fillId="0" borderId="77" xfId="0" applyFont="1" applyBorder="1" applyAlignment="1">
      <alignment horizontal="center"/>
    </xf>
    <xf numFmtId="0" fontId="3" fillId="29" borderId="18" xfId="0" applyFont="1" applyFill="1" applyBorder="1" applyAlignment="1">
      <alignment horizontal="center"/>
    </xf>
    <xf numFmtId="167" fontId="0" fillId="0" borderId="0" xfId="3" applyNumberFormat="1" applyFont="1" applyBorder="1"/>
  </cellXfs>
  <cellStyles count="125">
    <cellStyle name="20% - Ênfase1 2" xfId="80"/>
    <cellStyle name="20% - Ênfase2 2" xfId="81"/>
    <cellStyle name="20% - Ênfase3 2" xfId="82"/>
    <cellStyle name="20% - Ênfase4 2" xfId="83"/>
    <cellStyle name="20% - Ênfase5 2" xfId="84"/>
    <cellStyle name="20% - Ênfase6 2" xfId="67"/>
    <cellStyle name="20% - Ênfase6 2 2" xfId="85"/>
    <cellStyle name="40% - Ênfase1 2" xfId="86"/>
    <cellStyle name="40% - Ênfase2 2" xfId="87"/>
    <cellStyle name="40% - Ênfase3 2" xfId="88"/>
    <cellStyle name="40% - Ênfase4 2" xfId="89"/>
    <cellStyle name="40% - Ênfase5 2" xfId="90"/>
    <cellStyle name="40% - Ênfase6 2" xfId="91"/>
    <cellStyle name="60% - Ênfase1 2" xfId="92"/>
    <cellStyle name="60% - Ênfase2 2" xfId="93"/>
    <cellStyle name="60% - Ênfase3 2" xfId="94"/>
    <cellStyle name="60% - Ênfase4 2" xfId="95"/>
    <cellStyle name="60% - Ênfase5 2" xfId="96"/>
    <cellStyle name="60% - Ênfase6 2" xfId="97"/>
    <cellStyle name="Bom 2" xfId="98"/>
    <cellStyle name="Cálculo 2" xfId="99"/>
    <cellStyle name="Célula de Verificação 2" xfId="100"/>
    <cellStyle name="Célula Vinculada 2" xfId="101"/>
    <cellStyle name="Ênfase1" xfId="62" builtinId="29"/>
    <cellStyle name="Ênfase1 2" xfId="102"/>
    <cellStyle name="Ênfase2 2" xfId="103"/>
    <cellStyle name="Ênfase3" xfId="6" builtinId="37"/>
    <cellStyle name="Ênfase3 2" xfId="104"/>
    <cellStyle name="Ênfase4 2" xfId="105"/>
    <cellStyle name="Ênfase5 2" xfId="106"/>
    <cellStyle name="Ênfase6 2" xfId="107"/>
    <cellStyle name="Entrada 2" xfId="108"/>
    <cellStyle name="Incorreto 2" xfId="109"/>
    <cellStyle name="Moeda" xfId="3" builtinId="4"/>
    <cellStyle name="Moeda 10" xfId="40"/>
    <cellStyle name="Moeda 11" xfId="42"/>
    <cellStyle name="Moeda 12" xfId="44"/>
    <cellStyle name="Moeda 13" xfId="46"/>
    <cellStyle name="Moeda 14" xfId="66"/>
    <cellStyle name="Moeda 2" xfId="1"/>
    <cellStyle name="Moeda 2 2" xfId="28"/>
    <cellStyle name="Moeda 2 3" xfId="20"/>
    <cellStyle name="Moeda 2 4" xfId="18"/>
    <cellStyle name="Moeda 3" xfId="11"/>
    <cellStyle name="Moeda 4" xfId="8"/>
    <cellStyle name="Moeda 4 2" xfId="30"/>
    <cellStyle name="Moeda 5" xfId="16"/>
    <cellStyle name="Moeda 5 2" xfId="122"/>
    <cellStyle name="Moeda 6" xfId="33"/>
    <cellStyle name="Moeda 7" xfId="35"/>
    <cellStyle name="Moeda 8" xfId="37"/>
    <cellStyle name="Moeda 9" xfId="39"/>
    <cellStyle name="Neutra 2" xfId="110"/>
    <cellStyle name="Normal" xfId="0" builtinId="0"/>
    <cellStyle name="Normal 10" xfId="15"/>
    <cellStyle name="Normal 11" xfId="41"/>
    <cellStyle name="Normal 12" xfId="43"/>
    <cellStyle name="Normal 13" xfId="45"/>
    <cellStyle name="Normal 14" xfId="47"/>
    <cellStyle name="Normal 15" xfId="48"/>
    <cellStyle name="Normal 16" xfId="49"/>
    <cellStyle name="Normal 17" xfId="51"/>
    <cellStyle name="Normal 18" xfId="53"/>
    <cellStyle name="Normal 19" xfId="54"/>
    <cellStyle name="Normal 2" xfId="9"/>
    <cellStyle name="Normal 2 2" xfId="10"/>
    <cellStyle name="Normal 2 2 2" xfId="27"/>
    <cellStyle name="Normal 2 2 3" xfId="76"/>
    <cellStyle name="Normal 2 3" xfId="21"/>
    <cellStyle name="Normal 2 3 2" xfId="77"/>
    <cellStyle name="Normal 2 4" xfId="64"/>
    <cellStyle name="Normal 3" xfId="17"/>
    <cellStyle name="Normal 3 2" xfId="29"/>
    <cellStyle name="Normal 3 3" xfId="19"/>
    <cellStyle name="Normal 4" xfId="2"/>
    <cellStyle name="Normal 4 2" xfId="24"/>
    <cellStyle name="Normal 4 2 2" xfId="71"/>
    <cellStyle name="Normal 4 3" xfId="69"/>
    <cellStyle name="Normal 5" xfId="31"/>
    <cellStyle name="Normal 5 2" xfId="74"/>
    <cellStyle name="Normal 6" xfId="32"/>
    <cellStyle name="Normal 6 2" xfId="75"/>
    <cellStyle name="Normal 7" xfId="14"/>
    <cellStyle name="Normal 7 2" xfId="34"/>
    <cellStyle name="Normal 8" xfId="36"/>
    <cellStyle name="Normal 9" xfId="38"/>
    <cellStyle name="Normal_BASE_DADOS" xfId="124"/>
    <cellStyle name="Normal_Folha de Pagamento" xfId="78"/>
    <cellStyle name="Normal_Plan1" xfId="123"/>
    <cellStyle name="Normal_TblClientes" xfId="61"/>
    <cellStyle name="Nota 2" xfId="111"/>
    <cellStyle name="Porcentagem" xfId="4" builtinId="5"/>
    <cellStyle name="Porcentagem 19" xfId="55"/>
    <cellStyle name="Porcentagem 2" xfId="22"/>
    <cellStyle name="Porcentagem 2 2" xfId="57"/>
    <cellStyle name="Porcentagem 3" xfId="25"/>
    <cellStyle name="Saída 2" xfId="112"/>
    <cellStyle name="Separador de milhares 16" xfId="50"/>
    <cellStyle name="Separador de milhares 17" xfId="52"/>
    <cellStyle name="Separador de milhares 2" xfId="79"/>
    <cellStyle name="Texto de Aviso 2" xfId="113"/>
    <cellStyle name="Texto Explicativo 2" xfId="114"/>
    <cellStyle name="Título 1 2" xfId="70"/>
    <cellStyle name="Título 1 2 2" xfId="116"/>
    <cellStyle name="Título 2 2" xfId="117"/>
    <cellStyle name="Título 3" xfId="60" builtinId="18"/>
    <cellStyle name="Título 3 2" xfId="118"/>
    <cellStyle name="Título 4 2" xfId="119"/>
    <cellStyle name="Título 5" xfId="68"/>
    <cellStyle name="Título 5 2" xfId="115"/>
    <cellStyle name="Total 2" xfId="120"/>
    <cellStyle name="Vírgula" xfId="5" builtinId="3"/>
    <cellStyle name="Vírgula 2" xfId="7"/>
    <cellStyle name="Vírgula 2 2" xfId="56"/>
    <cellStyle name="Vírgula 2 2 2" xfId="73"/>
    <cellStyle name="Vírgula 2 2 3" xfId="121"/>
    <cellStyle name="Vírgula 2 3" xfId="23"/>
    <cellStyle name="Vírgula 2 4" xfId="65"/>
    <cellStyle name="Vírgula 3" xfId="12"/>
    <cellStyle name="Vírgula 3 2" xfId="26"/>
    <cellStyle name="Vírgula 3 2 2" xfId="72"/>
    <cellStyle name="Vírgula 3 3" xfId="59"/>
    <cellStyle name="Vírgula 4" xfId="13"/>
    <cellStyle name="Vírgula 5" xfId="58"/>
    <cellStyle name="Vírgula 6" xfId="63"/>
  </cellStyles>
  <dxfs count="571">
    <dxf>
      <fill>
        <patternFill>
          <bgColor theme="4" tint="0.79998168889431442"/>
        </patternFill>
      </fill>
    </dxf>
    <dxf>
      <font>
        <b/>
        <i val="0"/>
        <color rgb="FFFF0000"/>
      </font>
      <fill>
        <patternFill>
          <bgColor rgb="FFFFFF00"/>
        </patternFill>
      </fill>
    </dxf>
    <dxf>
      <font>
        <color theme="9" tint="-0.24994659260841701"/>
      </font>
      <fill>
        <patternFill>
          <bgColor theme="9" tint="-0.24994659260841701"/>
        </patternFill>
      </fill>
    </dxf>
    <dxf>
      <font>
        <color rgb="FFFF0000"/>
      </font>
      <fill>
        <patternFill>
          <bgColor rgb="FFFF0000"/>
        </patternFill>
      </fill>
    </dxf>
    <dxf>
      <font>
        <color rgb="FF0070C0"/>
      </font>
      <fill>
        <patternFill>
          <bgColor rgb="FF0070C0"/>
        </patternFill>
      </fill>
    </dxf>
    <dxf>
      <font>
        <color rgb="FFFFC000"/>
      </font>
      <fill>
        <patternFill>
          <bgColor rgb="FFFFC000"/>
        </patternFill>
      </fill>
    </dxf>
    <dxf>
      <font>
        <b val="0"/>
        <i/>
        <color theme="0"/>
      </font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lor rgb="FFFF0000"/>
      </font>
    </dxf>
    <dxf>
      <numFmt numFmtId="34" formatCode="_-&quot;R$&quot;\ * #,##0.00_-;\-&quot;R$&quot;\ * #,##0.00_-;_-&quot;R$&quot;\ * &quot;-&quot;??_-;_-@_-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border outline="0">
        <top style="thin">
          <color indexed="22"/>
        </top>
      </border>
    </dxf>
    <dxf>
      <border outline="0">
        <top style="thin">
          <color indexed="8"/>
        </top>
        <bottom style="thin">
          <color indexed="22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1" indent="0" justifyLastLine="0" shrinkToFit="0" readingOrder="0"/>
    </dxf>
    <dxf>
      <border outline="0">
        <bottom style="thin">
          <color indexed="8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8"/>
        </left>
        <right style="thin">
          <color indexed="8"/>
        </right>
        <top/>
        <bottom/>
      </border>
    </dxf>
    <dxf>
      <border diagonalUp="0" diagonalDown="0">
        <left style="thick">
          <color rgb="FFFF0000"/>
        </left>
        <right style="thick">
          <color rgb="FFFF0000"/>
        </right>
        <top/>
        <bottom/>
        <vertical/>
        <horizontal/>
      </border>
    </dxf>
    <dxf>
      <numFmt numFmtId="4" formatCode="#,##0.00"/>
    </dxf>
    <dxf>
      <font>
        <b/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4" formatCode="#,##0.00"/>
      <fill>
        <patternFill patternType="none">
          <fgColor indexed="64"/>
          <bgColor auto="1"/>
        </patternFill>
      </fill>
      <border diagonalUp="0" diagonalDown="0">
        <left style="thick">
          <color rgb="FFFF0000"/>
        </left>
        <right style="thick">
          <color rgb="FFFF0000"/>
        </right>
        <top/>
        <bottom/>
        <vertical/>
        <horizontal/>
      </border>
    </dxf>
    <dxf>
      <numFmt numFmtId="4" formatCode="#,##0.00"/>
    </dxf>
    <dxf>
      <numFmt numFmtId="0" formatCode="General"/>
    </dxf>
    <dxf>
      <numFmt numFmtId="0" formatCode="General"/>
      <border diagonalUp="0" diagonalDown="0">
        <left style="thick">
          <color rgb="FFFF0000"/>
        </left>
        <right style="thick">
          <color rgb="FFFF0000"/>
        </right>
        <top/>
        <bottom/>
        <vertical/>
        <horizontal/>
      </border>
    </dxf>
    <dxf>
      <numFmt numFmtId="179" formatCode="[$-F800]dddd\,\ mmmm\ dd\,\ yyyy"/>
    </dxf>
    <dxf>
      <border outline="0">
        <left style="thin">
          <color theme="0"/>
        </left>
      </border>
    </dxf>
    <dxf>
      <font>
        <strike val="0"/>
        <outline val="0"/>
        <shadow val="0"/>
        <u val="none"/>
        <vertAlign val="baseline"/>
        <color theme="1"/>
        <name val="Calibri"/>
        <scheme val="minor"/>
      </font>
      <numFmt numFmtId="178" formatCode="ddd\ dd/mm/yyyy\ hh:mm"/>
    </dxf>
    <dxf>
      <alignment horizontal="general" vertical="center" textRotation="0" indent="0" justifyLastLine="0" shrinkToFit="0" readingOrder="0"/>
    </dxf>
    <dxf>
      <numFmt numFmtId="35" formatCode="_-* #,##0.00_-;\-* #,##0.00_-;_-* &quot;-&quot;??_-;_-@_-"/>
      <border diagonalUp="0" diagonalDown="0">
        <left/>
        <right style="thick">
          <color rgb="FFFF0000"/>
        </right>
        <top/>
        <bottom/>
        <vertical/>
        <horizontal/>
      </border>
    </dxf>
    <dxf>
      <numFmt numFmtId="35" formatCode="_-* #,##0.00_-;\-* #,##0.00_-;_-* &quot;-&quot;??_-;_-@_-"/>
    </dxf>
    <dxf>
      <numFmt numFmtId="164" formatCode="ddd\ dd/mm/yyyy"/>
    </dxf>
    <dxf>
      <numFmt numFmtId="0" formatCode="General"/>
      <border diagonalUp="0" diagonalDown="0">
        <left style="thick">
          <color rgb="FFFF0000"/>
        </left>
        <right/>
        <top/>
        <bottom/>
        <vertical/>
        <horizontal/>
      </border>
    </dxf>
    <dxf>
      <numFmt numFmtId="4" formatCode="#,##0.00"/>
    </dxf>
    <dxf>
      <numFmt numFmtId="4" formatCode="#,##0.00"/>
    </dxf>
    <dxf>
      <numFmt numFmtId="164" formatCode="ddd\ dd/mm/yyyy"/>
    </dxf>
    <dxf>
      <alignment horizontal="center"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solid">
          <fgColor indexed="64"/>
          <bgColor theme="8" tint="0.59999389629810485"/>
        </patternFill>
      </fill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solid">
          <fgColor indexed="64"/>
          <bgColor theme="8" tint="0.59999389629810485"/>
        </patternFill>
      </fill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solid">
          <fgColor indexed="64"/>
          <bgColor theme="8" tint="0.59999389629810485"/>
        </patternFill>
      </fill>
    </dxf>
    <dxf>
      <fill>
        <patternFill patternType="solid">
          <fgColor indexed="64"/>
          <bgColor rgb="FF002060"/>
        </patternFill>
      </fill>
    </dxf>
    <dxf>
      <font>
        <b/>
      </font>
      <numFmt numFmtId="0" formatCode="General"/>
      <border diagonalUp="0" diagonalDown="0">
        <left style="thick">
          <color rgb="FFFF0000"/>
        </left>
        <right style="thick">
          <color rgb="FFFF0000"/>
        </right>
        <top/>
        <bottom/>
        <vertical/>
        <horizontal/>
      </border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solid">
          <fgColor indexed="64"/>
          <bgColor theme="8" tint="0.59999389629810485"/>
        </patternFill>
      </fill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solid">
          <fgColor indexed="64"/>
          <bgColor theme="8" tint="0.59999389629810485"/>
        </patternFill>
      </fill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solid">
          <fgColor indexed="64"/>
          <bgColor theme="8" tint="0.59999389629810485"/>
        </patternFill>
      </fill>
    </dxf>
    <dxf>
      <fill>
        <patternFill patternType="solid">
          <fgColor indexed="64"/>
          <bgColor rgb="FF002060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4" formatCode="#,##0.00"/>
    </dxf>
    <dxf>
      <numFmt numFmtId="4" formatCode="#,##0.00"/>
    </dxf>
    <dxf>
      <numFmt numFmtId="19" formatCode="dd/mm/yyyy"/>
    </dxf>
    <dxf>
      <numFmt numFmtId="178" formatCode="ddd\ dd/mm/yyyy\ hh:mm"/>
    </dxf>
    <dxf>
      <numFmt numFmtId="4" formatCode="#,##0.00"/>
    </dxf>
    <dxf>
      <numFmt numFmtId="4" formatCode="#,##0.00"/>
    </dxf>
    <dxf>
      <numFmt numFmtId="4" formatCode="#,##0.00"/>
    </dxf>
    <dxf>
      <numFmt numFmtId="178" formatCode="ddd\ dd/mm/yyyy\ hh:mm"/>
    </dxf>
    <dxf>
      <numFmt numFmtId="4" formatCode="#,##0.00"/>
    </dxf>
    <dxf>
      <numFmt numFmtId="4" formatCode="#,##0.00"/>
    </dxf>
    <dxf>
      <numFmt numFmtId="13" formatCode="0%"/>
    </dxf>
    <dxf>
      <numFmt numFmtId="4" formatCode="#,##0.00"/>
    </dxf>
    <dxf>
      <numFmt numFmtId="178" formatCode="ddd\ dd/mm/yyyy\ hh:mm"/>
    </dxf>
    <dxf>
      <numFmt numFmtId="4" formatCode="#,##0.00"/>
    </dxf>
    <dxf>
      <numFmt numFmtId="4" formatCode="#,##0.00"/>
    </dxf>
    <dxf>
      <numFmt numFmtId="13" formatCode="0%"/>
    </dxf>
    <dxf>
      <numFmt numFmtId="4" formatCode="#,##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  <border diagonalUp="0" diagonalDown="0">
        <left style="medium">
          <color indexed="64"/>
        </left>
        <right/>
        <top/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  <border diagonalUp="0" diagonalDown="0">
        <left style="medium">
          <color indexed="64"/>
        </left>
        <right/>
        <top/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  <border diagonalUp="0" diagonalDown="0">
        <left style="medium">
          <color indexed="64"/>
        </left>
        <right/>
        <top/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  <border diagonalUp="0" diagonalDown="0" outline="0">
        <left style="medium">
          <color indexed="64"/>
        </left>
        <right/>
        <top/>
        <bottom/>
      </border>
    </dxf>
    <dxf>
      <numFmt numFmtId="0" formatCode="General"/>
    </dxf>
    <dxf>
      <numFmt numFmtId="0" formatCode="General"/>
    </dxf>
    <dxf>
      <numFmt numFmtId="0" formatCode="General"/>
      <fill>
        <patternFill patternType="solid">
          <fgColor indexed="64"/>
          <bgColor rgb="FF002060"/>
        </patternFill>
      </fill>
    </dxf>
    <dxf>
      <alignment horizontal="general" vertical="center" textRotation="0" wrapText="1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  <fill>
        <patternFill patternType="solid">
          <fgColor indexed="64"/>
          <bgColor rgb="FF002060"/>
        </patternFill>
      </fill>
    </dxf>
    <dxf>
      <alignment horizontal="general" vertical="center" textRotation="0" wrapText="1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  <fill>
        <patternFill patternType="solid">
          <fgColor indexed="64"/>
          <bgColor rgb="FF002060"/>
        </patternFill>
      </fill>
    </dxf>
    <dxf>
      <alignment horizontal="general" vertical="center" textRotation="0" wrapText="1" indent="0" justifyLastLine="0" shrinkToFit="0" readingOrder="0"/>
    </dxf>
    <dxf>
      <numFmt numFmtId="0" formatCode="General"/>
    </dxf>
    <dxf>
      <numFmt numFmtId="0" formatCode="General"/>
      <fill>
        <patternFill patternType="solid">
          <fgColor indexed="64"/>
          <bgColor rgb="FF002060"/>
        </patternFill>
      </fill>
    </dxf>
    <dxf>
      <alignment horizontal="general" vertical="center" textRotation="0" wrapText="1" indent="0" justifyLastLine="0" shrinkToFit="0" readingOrder="0"/>
    </dxf>
    <dxf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numFmt numFmtId="19" formatCode="dd/mm/yyyy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83" formatCode="[&lt;=9999999]###\-####;\(###\)\ ###\-####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indexed="64"/>
        </top>
      </border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bottom style="thin">
          <color indexed="64"/>
        </bottom>
      </border>
    </dxf>
    <dxf>
      <font>
        <b/>
      </font>
      <fill>
        <patternFill patternType="none">
          <fgColor indexed="64"/>
          <bgColor indexed="65"/>
        </patternFill>
      </fill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33" formatCode="_-* #,##0_-;\-* #,##0_-;_-* &quot;-&quot;_-;_-@_-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33" formatCode="_-* #,##0_-;\-* #,##0_-;_-* &quot;-&quot;_-;_-@_-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33" formatCode="_-* #,##0_-;\-* #,##0_-;_-* &quot;-&quot;_-;_-@_-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33" formatCode="_-* #,##0_-;\-* #,##0_-;_-* &quot;-&quot;_-;_-@_-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33" formatCode="_-* #,##0_-;\-* #,##0_-;_-* &quot;-&quot;_-;_-@_-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9" formatCode="d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33" formatCode="_-* #,##0_-;\-* #,##0_-;_-* &quot;-&quot;_-;_-@_-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19" formatCode="dd/mm/yyyy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numFmt numFmtId="33" formatCode="_-* #,##0_-;\-* #,##0_-;_-* &quot;-&quot;_-;_-@_-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numFmt numFmtId="25" formatCode="hh:mm"/>
    </dxf>
    <dxf>
      <numFmt numFmtId="25" formatCode="hh:mm"/>
    </dxf>
    <dxf>
      <alignment horizontal="general" vertical="center" textRotation="0" wrapText="1" indent="0" justifyLastLine="0" shrinkToFit="0" readingOrder="0"/>
    </dxf>
    <dxf>
      <numFmt numFmtId="181" formatCode="[hh]:mm"/>
    </dxf>
    <dxf>
      <numFmt numFmtId="25" formatCode="hh:mm"/>
    </dxf>
    <dxf>
      <numFmt numFmtId="25" formatCode="hh:mm"/>
    </dxf>
    <dxf>
      <numFmt numFmtId="25" formatCode="hh:mm"/>
    </dxf>
    <dxf>
      <numFmt numFmtId="25" formatCode="hh:mm"/>
    </dxf>
    <dxf>
      <font>
        <b/>
      </font>
      <numFmt numFmtId="182" formatCode="ddd\ dd/mmm/yyyy"/>
    </dxf>
    <dxf>
      <font>
        <b/>
      </font>
      <alignment horizontal="general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4" formatCode="#,##0.00"/>
      <fill>
        <patternFill patternType="none">
          <fgColor indexed="64"/>
          <bgColor indexed="65"/>
        </patternFill>
      </fill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numFmt numFmtId="35" formatCode="_-* #,##0.00_-;\-* #,##0.00_-;_-* &quot;-&quot;??_-;_-@_-"/>
      <fill>
        <patternFill patternType="none">
          <fgColor indexed="64"/>
          <bgColor indexed="65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theme="0"/>
        </left>
        <right/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0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9" formatCode="d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9" formatCode="d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9" formatCode="d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9" formatCode="d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9" formatCode="d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9" formatCode="d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9" formatCode="d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9" formatCode="d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9" formatCode="d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9" formatCode="d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9" formatCode="d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9" formatCode="d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border outline="0">
        <bottom style="medium">
          <color theme="4" tint="0.39997558519241921"/>
        </bottom>
      </border>
    </dxf>
    <dxf>
      <numFmt numFmtId="180" formatCode="mmm/yyyy"/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border outline="0">
        <top style="thin">
          <color indexed="64"/>
        </top>
      </border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horizontal="center" vertical="bottom" textRotation="0" wrapText="0" indent="0" justifyLastLine="0" shrinkToFit="0" readingOrder="0"/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4" formatCode="#,##0.00"/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right" vertical="center" textRotation="0" wrapText="1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border outline="0">
        <top style="thin">
          <color indexed="64"/>
        </top>
      </border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  <protection locked="1" hidden="0"/>
    </dxf>
    <dxf>
      <numFmt numFmtId="19" formatCode="dd/mm/yyyy"/>
    </dxf>
    <dxf>
      <numFmt numFmtId="19" formatCode="dd/mm/yyyy"/>
    </dxf>
    <dxf>
      <numFmt numFmtId="19" formatCode="dd/mm/yyyy"/>
    </dxf>
    <dxf>
      <alignment horizontal="general" vertical="bottom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alignment horizontal="general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alignment horizontal="general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alignment horizontal="general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alignment horizontal="general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general" vertical="bottom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indexed="64"/>
        </top>
      </border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  <protection locked="1" hidden="0"/>
    </dxf>
    <dxf>
      <numFmt numFmtId="35" formatCode="_-* #,##0.00_-;\-* #,##0.00_-;_-* &quot;-&quot;??_-;_-@_-"/>
    </dxf>
    <dxf>
      <numFmt numFmtId="4" formatCode="#,##0.00"/>
    </dxf>
    <dxf>
      <numFmt numFmtId="4" formatCode="#,##0.00"/>
    </dxf>
    <dxf>
      <numFmt numFmtId="19" formatCode="dd/mm/yyyy"/>
    </dxf>
    <dxf>
      <numFmt numFmtId="19" formatCode="dd/mm/yyyy"/>
    </dxf>
    <dxf>
      <numFmt numFmtId="4" formatCode="#,##0.00"/>
    </dxf>
    <dxf>
      <font>
        <strike val="0"/>
        <outline val="0"/>
        <shadow val="0"/>
        <u val="none"/>
        <vertAlign val="baseline"/>
        <sz val="10"/>
        <color auto="1"/>
        <name val="Arial"/>
        <scheme val="none"/>
      </font>
    </dxf>
    <dxf>
      <font>
        <strike val="0"/>
        <outline val="0"/>
        <shadow val="0"/>
        <u val="none"/>
        <vertAlign val="baseline"/>
        <sz val="10"/>
        <color auto="1"/>
        <name val="Arial"/>
        <scheme val="none"/>
      </font>
    </dxf>
    <dxf>
      <font>
        <strike val="0"/>
        <outline val="0"/>
        <shadow val="0"/>
        <u val="none"/>
        <vertAlign val="baseline"/>
        <sz val="10"/>
        <color auto="1"/>
        <name val="Arial"/>
        <scheme val="none"/>
      </font>
    </dxf>
    <dxf>
      <font>
        <strike val="0"/>
        <outline val="0"/>
        <shadow val="0"/>
        <u val="none"/>
        <vertAlign val="baseline"/>
        <sz val="10"/>
        <color auto="1"/>
        <name val="Arial"/>
        <scheme val="none"/>
      </font>
    </dxf>
    <dxf>
      <font>
        <strike val="0"/>
        <outline val="0"/>
        <shadow val="0"/>
        <u val="none"/>
        <vertAlign val="baseline"/>
        <sz val="10"/>
        <color auto="1"/>
        <name val="Arial"/>
        <scheme val="none"/>
      </font>
    </dxf>
    <dxf>
      <font>
        <strike val="0"/>
        <outline val="0"/>
        <shadow val="0"/>
        <u val="none"/>
        <vertAlign val="baseline"/>
        <sz val="10"/>
        <color auto="1"/>
        <name val="Arial"/>
        <scheme val="none"/>
      </font>
    </dxf>
    <dxf>
      <font>
        <strike val="0"/>
        <outline val="0"/>
        <shadow val="0"/>
        <u val="none"/>
        <vertAlign val="baseline"/>
        <sz val="10"/>
        <color auto="1"/>
        <name val="Arial"/>
        <scheme val="none"/>
      </font>
    </dxf>
    <dxf>
      <font>
        <strike val="0"/>
        <outline val="0"/>
        <shadow val="0"/>
        <u val="none"/>
        <vertAlign val="baseline"/>
        <sz val="10"/>
        <color auto="1"/>
        <name val="Arial"/>
        <scheme val="none"/>
      </font>
    </dxf>
    <dxf>
      <font>
        <strike val="0"/>
        <outline val="0"/>
        <shadow val="0"/>
        <u val="none"/>
        <vertAlign val="baseline"/>
        <sz val="10"/>
        <color auto="1"/>
        <name val="Arial"/>
        <scheme val="none"/>
      </font>
    </dxf>
    <dxf>
      <numFmt numFmtId="4" formatCode="#,##0.00"/>
    </dxf>
    <dxf>
      <numFmt numFmtId="19" formatCode="dd/mm/yyyy"/>
    </dxf>
    <dxf>
      <numFmt numFmtId="178" formatCode="ddd\ dd/mm/yyyy\ hh:mm"/>
    </dxf>
    <dxf>
      <border outline="0">
        <left style="thin">
          <color theme="9" tint="0.39994506668294322"/>
        </left>
        <right style="thin">
          <color theme="9" tint="0.39994506668294322"/>
        </right>
        <top style="thin">
          <color theme="9" tint="0.39994506668294322"/>
        </top>
        <bottom style="thin">
          <color theme="9" tint="0.39994506668294322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theme="9"/>
          <bgColor theme="9" tint="-0.24994659260841701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4" formatCode="_-&quot;R$&quot;\ * #,##0.00_-;\-&quot;R$&quot;\ * #,##0.00_-;_-&quot;R$&quot;\ * &quot;-&quot;??_-;_-@_-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numFmt numFmtId="34" formatCode="_-&quot;R$&quot;\ * #,##0.00_-;\-&quot;R$&quot;\ * #,##0.00_-;_-&quot;R$&quot;\ * &quot;-&quot;??_-;_-@_-"/>
      <border diagonalUp="0" diagonalDown="0">
        <left/>
        <right style="thick">
          <color rgb="FFFF0000"/>
        </right>
        <top/>
        <bottom/>
        <vertical/>
        <horizontal/>
      </border>
    </dxf>
    <dxf>
      <numFmt numFmtId="0" formatCode="General"/>
    </dxf>
    <dxf>
      <numFmt numFmtId="0" formatCode="General"/>
      <border diagonalUp="0" diagonalDown="0">
        <left style="thick">
          <color rgb="FFFF0000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" formatCode="#,##0"/>
      <fill>
        <patternFill patternType="none">
          <fgColor indexed="64"/>
          <bgColor indexed="65"/>
        </patternFill>
      </fill>
      <border diagonalUp="0" diagonalDown="0">
        <left style="thick">
          <color rgb="FFFF0000"/>
        </left>
        <right style="thick">
          <color rgb="FFFF0000"/>
        </right>
        <top/>
        <bottom/>
        <vertical/>
        <horizontal/>
      </border>
    </dxf>
    <dxf>
      <font>
        <b/>
        <strike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indexed="64"/>
          <bgColor theme="9" tint="-0.249977111117893"/>
        </patternFill>
      </fill>
    </dxf>
    <dxf>
      <font>
        <b/>
        <strike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indexed="64"/>
          <bgColor theme="9" tint="-0.249977111117893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  <alignment horizontal="center" vertical="center" textRotation="90" wrapText="0" indent="0" justifyLastLine="0" shrinkToFit="0" readingOrder="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border diagonalUp="0" diagonalDown="0">
        <left style="thick">
          <color rgb="FFFF0000"/>
        </left>
        <right style="thick">
          <color rgb="FFFF0000"/>
        </right>
        <top/>
        <bottom/>
        <vertical/>
        <horizontal/>
      </border>
    </dxf>
    <dxf>
      <numFmt numFmtId="34" formatCode="_-&quot;R$&quot;\ * #,##0.00_-;\-&quot;R$&quot;\ * #,##0.00_-;_-&quot;R$&quot;\ * &quot;-&quot;??_-;_-@_-"/>
    </dxf>
    <dxf>
      <numFmt numFmtId="34" formatCode="_-&quot;R$&quot;\ * #,##0.00_-;\-&quot;R$&quot;\ * #,##0.00_-;_-&quot;R$&quot;\ * &quot;-&quot;??_-;_-@_-"/>
    </dxf>
    <dxf>
      <numFmt numFmtId="34" formatCode="_-&quot;R$&quot;\ * #,##0.00_-;\-&quot;R$&quot;\ * #,##0.00_-;_-&quot;R$&quot;\ * &quot;-&quot;??_-;_-@_-"/>
    </dxf>
    <dxf>
      <numFmt numFmtId="34" formatCode="_-&quot;R$&quot;\ * #,##0.00_-;\-&quot;R$&quot;\ * #,##0.00_-;_-&quot;R$&quot;\ * &quot;-&quot;??_-;_-@_-"/>
    </dxf>
    <dxf>
      <numFmt numFmtId="22" formatCode="mmm/yy"/>
    </dxf>
    <dxf>
      <font>
        <strike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indexed="64"/>
          <bgColor rgb="FF002060"/>
        </patternFill>
      </fill>
    </dxf>
    <dxf>
      <font>
        <strike val="0"/>
        <outline val="0"/>
        <shadow val="0"/>
        <u val="none"/>
        <vertAlign val="baseline"/>
        <sz val="11"/>
        <color rgb="FFFFC000"/>
        <name val="Calibri"/>
        <scheme val="minor"/>
      </font>
      <numFmt numFmtId="172" formatCode="_-* #,##0_-;\-* #,##0_-;_-* &quot;-&quot;??_-;_-@_-"/>
      <fill>
        <patternFill patternType="solid">
          <fgColor indexed="64"/>
          <bgColor rgb="FF002060"/>
        </patternFill>
      </fill>
      <border diagonalUp="0" diagonalDown="0">
        <left style="thick">
          <color rgb="FFFF0000"/>
        </left>
        <right style="thick">
          <color rgb="FFFF0000"/>
        </right>
        <top/>
        <bottom/>
        <vertical/>
        <horizontal/>
      </border>
    </dxf>
    <dxf>
      <font>
        <strike val="0"/>
        <outline val="0"/>
        <shadow val="0"/>
        <u val="none"/>
        <vertAlign val="baseline"/>
        <sz val="11"/>
        <color rgb="FFFFC000"/>
        <name val="Calibri"/>
        <scheme val="minor"/>
      </font>
      <numFmt numFmtId="172" formatCode="_-* #,##0_-;\-* #,##0_-;_-* &quot;-&quot;??_-;_-@_-"/>
      <fill>
        <patternFill patternType="solid">
          <fgColor indexed="64"/>
          <bgColor rgb="FF002060"/>
        </patternFill>
      </fill>
      <border diagonalUp="0" diagonalDown="0">
        <left style="thick">
          <color rgb="FFFF0000"/>
        </left>
        <right style="thick">
          <color rgb="FFFF0000"/>
        </right>
        <top/>
        <bottom/>
        <vertical/>
        <horizontal/>
      </border>
    </dxf>
    <dxf>
      <font>
        <strike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indexed="64"/>
          <bgColor rgb="FF002060"/>
        </patternFill>
      </fill>
    </dxf>
    <dxf>
      <numFmt numFmtId="0" formatCode="General"/>
      <border diagonalUp="0" diagonalDown="0">
        <left style="thick">
          <color rgb="FFFF0000"/>
        </left>
        <right style="thick">
          <color rgb="FFFF0000"/>
        </right>
        <top/>
        <bottom/>
        <vertical/>
        <horizontal/>
      </border>
    </dxf>
    <dxf>
      <numFmt numFmtId="0" formatCode="General"/>
    </dxf>
    <dxf>
      <numFmt numFmtId="0" formatCode="General"/>
      <border diagonalUp="0" diagonalDown="0">
        <left style="thick">
          <color rgb="FFFF0000"/>
        </left>
        <right style="thick">
          <color rgb="FFFF0000"/>
        </right>
        <top/>
        <bottom/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indexed="64"/>
          <bgColor rgb="FF002060"/>
        </patternFill>
      </fill>
    </dxf>
    <dxf>
      <numFmt numFmtId="0" formatCode="General"/>
      <border diagonalUp="0" diagonalDown="0">
        <left style="thick">
          <color rgb="FFFF0000"/>
        </left>
        <right style="thick">
          <color rgb="FFFF0000"/>
        </right>
        <top/>
        <bottom/>
        <vertical/>
        <horizontal/>
      </border>
    </dxf>
    <dxf>
      <numFmt numFmtId="0" formatCode="General"/>
      <border diagonalUp="0" diagonalDown="0">
        <left style="thick">
          <color rgb="FFFF0000"/>
        </left>
        <right style="thick">
          <color rgb="FFFF0000"/>
        </right>
        <top/>
        <bottom/>
        <vertical/>
        <horizontal/>
      </border>
    </dxf>
    <dxf>
      <font>
        <strike val="0"/>
        <outline val="0"/>
        <shadow val="0"/>
        <u val="none"/>
        <vertAlign val="baseline"/>
        <sz val="11"/>
        <color rgb="FFFFC000"/>
        <name val="Calibri"/>
        <scheme val="minor"/>
      </font>
      <fill>
        <patternFill patternType="solid">
          <fgColor indexed="64"/>
          <bgColor rgb="FF00206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8" tint="0.79998168889431442"/>
          <bgColor theme="8" tint="0.79998168889431442"/>
        </patternFill>
      </fill>
      <border diagonalUp="0" diagonalDown="0" outline="0">
        <left/>
        <right/>
        <top style="thin">
          <color theme="8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theme="8" tint="0.79998168889431442"/>
          <bgColor rgb="FF002060"/>
        </patternFill>
      </fill>
      <border diagonalUp="0" diagonalDown="0" outline="0">
        <left/>
        <right/>
        <top style="thin">
          <color theme="8" tint="0.39997558519241921"/>
        </top>
        <bottom/>
      </border>
    </dxf>
    <dxf>
      <border outline="0">
        <left style="thin">
          <color theme="8" tint="0.39997558519241921"/>
        </left>
        <right style="thin">
          <color theme="8" tint="0.39997558519241921"/>
        </right>
        <top style="thin">
          <color theme="8" tint="0.39997558519241921"/>
        </top>
        <bottom style="thin">
          <color theme="8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theme="8" tint="0.79998168889431442"/>
          <bgColor rgb="FF00206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8" tint="0.59999389629810485"/>
          <bgColor theme="8" tint="0.59999389629810485"/>
        </patternFill>
      </fill>
      <border diagonalUp="0" diagonalDown="0" outline="0">
        <left/>
        <right/>
        <top style="thin">
          <color theme="8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theme="8" tint="0.59999389629810485"/>
          <bgColor rgb="FF002060"/>
        </patternFill>
      </fill>
      <border diagonalUp="0" diagonalDown="0" outline="0">
        <left/>
        <right/>
        <top style="thin">
          <color theme="8" tint="0.39997558519241921"/>
        </top>
        <bottom/>
      </border>
    </dxf>
    <dxf>
      <border outline="0">
        <left style="thin">
          <color theme="8" tint="0.39997558519241921"/>
        </left>
        <right style="thin">
          <color theme="8" tint="0.39997558519241921"/>
        </right>
        <top style="thin">
          <color theme="8" tint="0.39997558519241921"/>
        </top>
        <bottom style="thin">
          <color theme="8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theme="8" tint="0.79998168889431442"/>
          <bgColor rgb="FF002060"/>
        </patternFill>
      </fill>
    </dxf>
    <dxf>
      <numFmt numFmtId="0" formatCode="General"/>
      <border diagonalUp="0" diagonalDown="0">
        <left style="thick">
          <color rgb="FFFF0000"/>
        </left>
        <right style="thick">
          <color rgb="FFFF0000"/>
        </right>
        <top/>
        <bottom/>
        <vertical/>
        <horizontal/>
      </border>
    </dxf>
    <dxf>
      <font>
        <strike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indexed="64"/>
          <bgColor rgb="FF002060"/>
        </patternFill>
      </fill>
    </dxf>
    <dxf>
      <border outline="0">
        <top style="thin">
          <color indexed="64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indexed="64"/>
          <bgColor rgb="FF002060"/>
        </patternFill>
      </fill>
      <alignment horizontal="center" vertical="bottom" textRotation="0" wrapText="0" indent="0" justifyLastLine="0" shrinkToFit="0" readingOrder="0"/>
    </dxf>
    <dxf>
      <numFmt numFmtId="0" formatCode="General"/>
      <border diagonalUp="0" diagonalDown="0">
        <left style="thick">
          <color rgb="FFFF0000"/>
        </left>
        <right style="thick">
          <color rgb="FFFF0000"/>
        </right>
        <top/>
        <bottom/>
        <vertical/>
        <horizontal/>
      </border>
    </dxf>
    <dxf>
      <font>
        <strike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indexed="64"/>
          <bgColor rgb="FF002060"/>
        </patternFill>
      </fill>
    </dxf>
    <dxf>
      <border outline="0">
        <top style="thin">
          <color indexed="64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indexed="64"/>
          <bgColor rgb="FF002060"/>
        </patternFill>
      </fill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  <border diagonalUp="0" diagonalDown="0">
        <left/>
        <right/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bottom" textRotation="0" wrapText="0" indent="0" justifyLastLine="0" shrinkToFit="0" readingOrder="0"/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indexed="64"/>
          <bgColor rgb="FF00206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>
        <left/>
        <right/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indexed="64"/>
          <bgColor rgb="FF002060"/>
        </patternFill>
      </fill>
      <alignment horizontal="center" vertical="bottom" textRotation="0" wrapText="0" indent="0" justifyLastLine="0" shrinkToFit="0" readingOrder="0"/>
    </dxf>
    <dxf>
      <numFmt numFmtId="0" formatCode="General"/>
      <border diagonalUp="0" diagonalDown="0">
        <left style="thick">
          <color rgb="FFFF0000"/>
        </left>
        <right style="thick">
          <color rgb="FFFF0000"/>
        </right>
        <top/>
        <bottom/>
        <vertical/>
        <horizontal/>
      </border>
    </dxf>
    <dxf>
      <numFmt numFmtId="19" formatCode="d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/>
      </font>
      <alignment horizontal="center" vertical="center" textRotation="0" indent="0" justifyLastLine="0" shrinkToFit="0" readingOrder="0"/>
    </dxf>
    <dxf>
      <font>
        <b/>
      </font>
      <alignment horizontal="center" vertical="center" textRotation="0" wrapText="1" indent="0" justifyLastLine="0" shrinkToFit="0" readingOrder="0"/>
    </dxf>
    <dxf>
      <font>
        <b/>
      </font>
      <alignment horizontal="center" vertical="center" textRotation="0" indent="0" justifyLastLine="0" shrinkToFit="0" readingOrder="0"/>
    </dxf>
    <dxf>
      <font>
        <b/>
      </font>
      <alignment horizontal="center" vertical="center" textRotation="0" indent="0" justifyLastLine="0" shrinkToFit="0" readingOrder="0"/>
    </dxf>
    <dxf>
      <numFmt numFmtId="34" formatCode="_-&quot;R$&quot;\ * #,##0.00_-;\-&quot;R$&quot;\ * #,##0.00_-;_-&quot;R$&quot;\ * &quot;-&quot;??_-;_-@_-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numFmt numFmtId="14" formatCode="0.00%"/>
    </dxf>
    <dxf>
      <numFmt numFmtId="164" formatCode="ddd\ dd/mm/yyyy"/>
      <fill>
        <patternFill patternType="solid">
          <fgColor theme="0" tint="-0.34998626667073579"/>
          <bgColor theme="0" tint="-0.34998626667073579"/>
        </patternFill>
      </fill>
      <border diagonalUp="0" diagonalDown="0" outline="0">
        <left/>
        <right style="thin">
          <color theme="0"/>
        </right>
        <top style="thin">
          <color theme="0"/>
        </top>
        <bottom/>
      </border>
    </dxf>
    <dxf>
      <alignment horizontal="general" vertic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auto="1"/>
        </patternFill>
      </fill>
      <border diagonalUp="0" diagonalDown="0">
        <left/>
        <right style="thick">
          <color rgb="FFFF0000"/>
        </right>
        <top/>
        <bottom/>
        <vertical/>
        <horizontal/>
      </border>
    </dxf>
    <dxf>
      <font>
        <b/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4" formatCode="#,##0.00"/>
      <fill>
        <patternFill patternType="none">
          <fgColor indexed="64"/>
          <bgColor auto="1"/>
        </patternFill>
      </fill>
    </dxf>
    <dxf>
      <font>
        <b/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4" formatCode="#,##0.00"/>
      <fill>
        <patternFill patternType="none">
          <fgColor indexed="64"/>
          <bgColor auto="1"/>
        </patternFill>
      </fill>
    </dxf>
    <dxf>
      <font>
        <b/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auto="1"/>
        </patternFill>
      </fill>
    </dxf>
    <dxf>
      <font>
        <b/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auto="1"/>
        </patternFill>
      </fill>
    </dxf>
    <dxf>
      <font>
        <b/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164" formatCode="ddd\ dd/mm/yyyy"/>
      <fill>
        <patternFill patternType="none">
          <fgColor indexed="64"/>
          <bgColor auto="1"/>
        </patternFill>
      </fill>
      <border diagonalUp="0" diagonalDown="0">
        <left style="thick">
          <color rgb="FFFF0000"/>
        </left>
        <right/>
        <top/>
        <bottom/>
        <vertical/>
        <horizontal/>
      </border>
    </dxf>
    <dxf>
      <numFmt numFmtId="4" formatCode="#,##0.00"/>
    </dxf>
    <dxf>
      <numFmt numFmtId="164" formatCode="ddd\ dd/mm/yyyy"/>
    </dxf>
    <dxf>
      <alignment horizontal="general" vertical="center" textRotation="0" wrapText="1" indent="0" justifyLastLine="0" shrinkToFit="0" readingOrder="0"/>
    </dxf>
    <dxf>
      <numFmt numFmtId="172" formatCode="_-* #,##0_-;\-* #,##0_-;_-* &quot;-&quot;??_-;_-@_-"/>
      <border diagonalUp="0" diagonalDown="0">
        <left/>
        <right style="thick">
          <color rgb="FFFF0000"/>
        </right>
        <top/>
        <bottom/>
        <vertical/>
        <horizontal/>
      </border>
    </dxf>
    <dxf>
      <numFmt numFmtId="172" formatCode="_-* #,##0_-;\-* #,##0_-;_-* &quot;-&quot;??_-;_-@_-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C000"/>
        <name val="Calibri"/>
        <scheme val="minor"/>
      </font>
      <numFmt numFmtId="172" formatCode="_-* #,##0_-;\-* #,##0_-;_-* &quot;-&quot;??_-;_-@_-"/>
      <fill>
        <patternFill patternType="solid">
          <fgColor indexed="64"/>
          <bgColor rgb="FF00206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72" formatCode="_-* #,##0_-;\-* #,##0_-;_-* &quot;-&quot;??_-;_-@_-"/>
      <border diagonalUp="0" diagonalDown="0" outline="0">
        <left/>
        <right/>
        <top/>
        <bottom/>
      </border>
    </dxf>
    <dxf>
      <font>
        <strike val="0"/>
        <outline val="0"/>
        <shadow val="0"/>
        <u val="none"/>
        <vertAlign val="baseline"/>
        <sz val="11"/>
        <color theme="0"/>
        <name val="Calibri"/>
        <scheme val="minor"/>
      </font>
      <numFmt numFmtId="172" formatCode="_-* #,##0_-;\-* #,##0_-;_-* &quot;-&quot;??_-;_-@_-"/>
      <fill>
        <patternFill patternType="solid">
          <fgColor indexed="64"/>
          <bgColor theme="4" tint="-0.49998474074526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72" formatCode="_-* #,##0_-;\-* #,##0_-;_-* &quot;-&quot;??_-;_-@_-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numFmt numFmtId="172" formatCode="_-* #,##0_-;\-* #,##0_-;_-* &quot;-&quot;??_-;_-@_-"/>
      <fill>
        <patternFill patternType="solid">
          <fgColor indexed="64"/>
          <bgColor theme="4" tint="-0.49998474074526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72" formatCode="_-* #,##0_-;\-* #,##0_-;_-* &quot;-&quot;??_-;_-@_-"/>
      <border diagonalUp="0" diagonalDown="0" outline="0">
        <left/>
        <right/>
        <top/>
        <bottom/>
      </border>
    </dxf>
    <dxf>
      <font>
        <strike val="0"/>
        <outline val="0"/>
        <shadow val="0"/>
        <u val="none"/>
        <vertAlign val="baseline"/>
        <sz val="11"/>
        <color theme="0"/>
        <name val="Calibri"/>
        <scheme val="minor"/>
      </font>
      <numFmt numFmtId="172" formatCode="_-* #,##0_-;\-* #,##0_-;_-* &quot;-&quot;??_-;_-@_-"/>
      <fill>
        <patternFill patternType="solid">
          <fgColor indexed="64"/>
          <bgColor theme="4" tint="-0.499984740745262"/>
        </patternFill>
      </fill>
    </dxf>
    <dxf>
      <numFmt numFmtId="172" formatCode="_-* #,##0_-;\-* #,##0_-;_-* &quot;-&quot;??_-;_-@_-"/>
      <border diagonalUp="0" diagonalDown="0" outline="0">
        <left/>
        <right/>
        <top/>
        <bottom/>
      </border>
    </dxf>
    <dxf>
      <numFmt numFmtId="172" formatCode="_-* #,##0_-;\-* #,##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72" formatCode="_-* #,##0_-;\-* #,##0_-;_-* &quot;-&quot;??_-;_-@_-"/>
      <border diagonalUp="0" diagonalDown="0" outline="0">
        <left/>
        <right/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C000"/>
        <name val="Calibri"/>
        <scheme val="minor"/>
      </font>
      <numFmt numFmtId="172" formatCode="_-* #,##0_-;\-* #,##0_-;_-* &quot;-&quot;??_-;_-@_-"/>
      <fill>
        <patternFill patternType="solid">
          <fgColor indexed="64"/>
          <bgColor rgb="FF002060"/>
        </patternFill>
      </fill>
    </dxf>
    <dxf>
      <font>
        <strike val="0"/>
        <outline val="0"/>
        <shadow val="0"/>
        <u val="none"/>
        <vertAlign val="baseline"/>
        <sz val="11"/>
        <color theme="0"/>
        <name val="Calibri"/>
        <scheme val="minor"/>
      </font>
      <numFmt numFmtId="172" formatCode="_-* #,##0_-;\-* #,##0_-;_-* &quot;-&quot;??_-;_-@_-"/>
      <fill>
        <patternFill patternType="solid">
          <fgColor indexed="64"/>
          <bgColor theme="4" tint="-0.499984740745262"/>
        </patternFill>
      </fill>
    </dxf>
    <dxf>
      <font>
        <strike val="0"/>
        <outline val="0"/>
        <shadow val="0"/>
        <u val="none"/>
        <vertAlign val="baseline"/>
        <sz val="11"/>
        <color theme="0"/>
        <name val="Calibri"/>
        <scheme val="minor"/>
      </font>
      <numFmt numFmtId="172" formatCode="_-* #,##0_-;\-* #,##0_-;_-* &quot;-&quot;??_-;_-@_-"/>
      <fill>
        <patternFill patternType="solid">
          <fgColor indexed="64"/>
          <bgColor theme="4" tint="-0.499984740745262"/>
        </patternFill>
      </fill>
    </dxf>
    <dxf>
      <font>
        <strike val="0"/>
        <outline val="0"/>
        <shadow val="0"/>
        <u val="none"/>
        <vertAlign val="baseline"/>
        <sz val="11"/>
        <color theme="0"/>
        <name val="Calibri"/>
        <scheme val="minor"/>
      </font>
      <numFmt numFmtId="172" formatCode="_-* #,##0_-;\-* #,##0_-;_-* &quot;-&quot;??_-;_-@_-"/>
      <fill>
        <patternFill patternType="solid">
          <fgColor indexed="64"/>
          <bgColor theme="4" tint="-0.49998474074526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 style="thin">
          <color theme="0"/>
        </top>
        <bottom style="thin">
          <color theme="0"/>
        </bottom>
      </border>
    </dxf>
    <dxf>
      <numFmt numFmtId="172" formatCode="_-* #,##0_-;\-* #,##0_-;_-* &quot;-&quot;??_-;_-@_-"/>
      <border diagonalUp="0" diagonalDown="0">
        <left style="thick">
          <color rgb="FFFF0000"/>
        </left>
        <right style="thick">
          <color rgb="FFFF0000"/>
        </right>
        <top style="thick">
          <color rgb="FFFF0000"/>
        </top>
        <bottom style="thick">
          <color rgb="FFFF0000"/>
        </bottom>
        <vertical/>
        <horizontal/>
      </border>
    </dxf>
    <dxf>
      <font>
        <strike val="0"/>
        <outline val="0"/>
        <shadow val="0"/>
        <u val="none"/>
        <vertAlign val="baseline"/>
        <sz val="11"/>
        <color rgb="FFFFC000"/>
        <name val="Calibri"/>
        <scheme val="minor"/>
      </font>
      <fill>
        <patternFill patternType="solid">
          <fgColor indexed="64"/>
          <bgColor rgb="FF00206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border diagonalUp="0" diagonalDown="0">
        <left style="thick">
          <color rgb="FFFF0000"/>
        </left>
        <right style="thick">
          <color rgb="FFFF0000"/>
        </right>
        <top style="thick">
          <color rgb="FFFF0000"/>
        </top>
        <bottom style="thick">
          <color rgb="FFFF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1"/>
        <color rgb="FFFFC000"/>
        <name val="Calibri"/>
        <scheme val="minor"/>
      </font>
      <fill>
        <patternFill patternType="solid">
          <fgColor indexed="64"/>
          <bgColor rgb="FF002060"/>
        </patternFill>
      </fill>
    </dxf>
    <dxf>
      <border diagonalUp="0" diagonalDown="0">
        <left style="thick">
          <color rgb="FFFF0000"/>
        </left>
        <right style="thick">
          <color rgb="FFFF0000"/>
        </right>
        <top/>
        <bottom/>
        <vertical/>
        <horizontal/>
      </border>
    </dxf>
    <dxf>
      <font>
        <strike val="0"/>
        <outline val="0"/>
        <shadow val="0"/>
        <u val="none"/>
        <vertAlign val="baseline"/>
        <sz val="11"/>
        <color rgb="FFFFC000"/>
        <name val="Calibri"/>
        <scheme val="minor"/>
      </font>
      <fill>
        <patternFill patternType="solid">
          <fgColor indexed="64"/>
          <bgColor rgb="FF002060"/>
        </patternFill>
      </fill>
    </dxf>
    <dxf>
      <numFmt numFmtId="167" formatCode="&quot;R$&quot;\ #,##0.00"/>
      <border diagonalUp="0" diagonalDown="0" outline="0">
        <left/>
        <right/>
        <top style="medium">
          <color auto="1"/>
        </top>
        <bottom style="medium">
          <color auto="1"/>
        </bottom>
      </border>
    </dxf>
    <dxf>
      <border diagonalUp="0" diagonalDown="0" outline="0">
        <left/>
        <right/>
        <top style="medium">
          <color auto="1"/>
        </top>
        <bottom style="medium">
          <color auto="1"/>
        </bottom>
      </border>
    </dxf>
    <dxf>
      <border diagonalUp="0" diagonalDown="0">
        <left/>
        <right/>
        <top style="medium">
          <color auto="1"/>
        </top>
        <bottom style="medium">
          <color auto="1"/>
        </bottom>
        <vertical/>
        <horizontal style="medium">
          <color auto="1"/>
        </horizontal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71" formatCode="&quot;R$&quot;\ #,##0.00;[Red]&quot;R$&quot;\ #,##0.00"/>
      <fill>
        <patternFill patternType="none">
          <fgColor indexed="64"/>
          <bgColor indexed="65"/>
        </patternFill>
      </fill>
      <border diagonalUp="0" diagonalDown="0">
        <left style="thick">
          <color rgb="FFFF0000"/>
        </left>
        <right style="thick">
          <color rgb="FFFF0000"/>
        </right>
        <top/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  <border diagonalUp="0" diagonalDown="0">
        <left style="thick">
          <color rgb="FFFF0000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4" formatCode="ddd\ dd/mm/yyyy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4" formatCode="ddd\ dd/mm/yyyy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4" formatCode="0.00%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71" formatCode="&quot;R$&quot;\ #,##0.00;[Red]&quot;R$&quot;\ #,##0.00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  <alignment horizontal="general" vertical="center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2060"/>
        <name val="Calibri"/>
        <scheme val="minor"/>
      </font>
      <numFmt numFmtId="12" formatCode="&quot;R$&quot;\ #,##0.00;[Red]\-&quot;R$&quot;\ #,##0.00"/>
      <fill>
        <patternFill patternType="none">
          <fgColor indexed="64"/>
          <bgColor indexed="65"/>
        </patternFill>
      </fill>
      <border diagonalUp="0" diagonalDown="0">
        <left/>
        <right style="thick">
          <color rgb="FFFF0000"/>
        </right>
        <top/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2060"/>
        <name val="Calibri"/>
        <scheme val="minor"/>
      </font>
      <numFmt numFmtId="12" formatCode="&quot;R$&quot;\ #,##0.00;[Red]\-&quot;R$&quot;\ #,##0.00"/>
      <fill>
        <patternFill patternType="none">
          <fgColor indexed="64"/>
          <bgColor indexed="65"/>
        </patternFill>
      </fill>
      <border diagonalUp="0" diagonalDown="0">
        <left style="thick">
          <color rgb="FFFF0000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4" formatCode="0.00%"/>
      <fill>
        <patternFill patternType="none">
          <fgColor indexed="64"/>
          <bgColor indexed="65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2060"/>
        <name val="Calibri"/>
        <scheme val="minor"/>
      </font>
      <numFmt numFmtId="12" formatCode="&quot;R$&quot;\ #,##0.00;[Red]\-&quot;R$&quot;\ #,##0.00"/>
      <fill>
        <patternFill patternType="none">
          <fgColor indexed="64"/>
          <bgColor indexed="65"/>
        </patternFill>
      </fill>
      <border diagonalUp="0" diagonalDown="0">
        <left style="thick">
          <color rgb="FFFF0000"/>
        </left>
        <right style="thick">
          <color rgb="FFFF0000"/>
        </right>
        <top/>
        <bottom/>
        <vertical/>
        <horizontal/>
      </border>
    </dxf>
    <dxf>
      <fill>
        <patternFill patternType="none">
          <fgColor indexed="64"/>
          <bgColor indexed="65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2060"/>
        <name val="Calibri"/>
        <scheme val="minor"/>
      </font>
      <numFmt numFmtId="170" formatCode="_(&quot;R$ &quot;* #,##0.00_);_(&quot;R$ &quot;* \(#,##0.00\);_(&quot;R$ &quot;* &quot;-&quot;??_);_(@_)"/>
      <fill>
        <patternFill patternType="none">
          <fgColor indexed="64"/>
          <bgColor indexed="65"/>
        </patternFill>
      </fill>
      <border diagonalUp="0" diagonalDown="0">
        <left style="thick">
          <color rgb="FFFF0000"/>
        </left>
        <right style="thick">
          <color rgb="FFFF0000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70" formatCode="_(&quot;R$ &quot;* #,##0.00_);_(&quot;R$ &quot;* \(#,##0.00\);_(&quot;R$ &quot;* &quot;-&quot;??_);_(@_)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70" formatCode="_(&quot;R$ &quot;* #,##0.00_);_(&quot;R$ &quot;* \(#,##0.00\);_(&quot;R$ &quot;* &quot;-&quot;??_);_(@_)"/>
      <fill>
        <patternFill patternType="none">
          <fgColor indexed="64"/>
          <bgColor indexed="65"/>
        </patternFill>
      </fill>
    </dxf>
    <dxf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75" formatCode="0.0000%"/>
      <border diagonalUp="0" diagonalDown="0">
        <left style="thick">
          <color rgb="FFFF0000"/>
        </left>
        <right style="thick">
          <color rgb="FFFF0000"/>
        </right>
        <top/>
        <bottom/>
        <vertical/>
        <horizontal/>
      </border>
    </dxf>
    <dxf>
      <numFmt numFmtId="164" formatCode="ddd\ dd/mm/yyyy"/>
    </dxf>
    <dxf>
      <numFmt numFmtId="12" formatCode="&quot;R$&quot;\ #,##0.00;[Red]\-&quot;R$&quot;\ #,##0.00"/>
      <border diagonalUp="0" diagonalDown="0" outline="0">
        <left/>
        <right style="thick">
          <color rgb="FFFF0000"/>
        </right>
        <top style="thick">
          <color rgb="FFFF0000"/>
        </top>
        <bottom style="thick">
          <color rgb="FFFF0000"/>
        </bottom>
      </border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numFmt numFmtId="12" formatCode="&quot;R$&quot;\ #,##0.00;[Red]\-&quot;R$&quot;\ #,##0.00"/>
      <alignment horizontal="lef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center" textRotation="0" wrapText="0" indent="0" justifyLastLine="0" shrinkToFit="0" readingOrder="0"/>
    </dxf>
    <dxf>
      <numFmt numFmtId="0" formatCode="General"/>
      <border diagonalUp="0" diagonalDown="0">
        <left/>
        <right style="thick">
          <color rgb="FFFF0000"/>
        </right>
        <top/>
        <bottom/>
        <vertical/>
        <horizontal/>
      </border>
    </dxf>
    <dxf>
      <numFmt numFmtId="164" formatCode="ddd\ dd/mm/yyyy"/>
      <border diagonalUp="0" diagonalDown="0">
        <left style="thick">
          <color rgb="FFFF0000"/>
        </left>
        <right/>
        <top/>
        <bottom/>
        <vertical/>
        <horizontal/>
      </border>
    </dxf>
    <dxf>
      <numFmt numFmtId="164" formatCode="ddd\ dd/mm/yyyy"/>
    </dxf>
    <dxf>
      <border diagonalUp="0" diagonalDown="0">
        <left/>
        <right style="thick">
          <color rgb="FFFF0000"/>
        </right>
        <top/>
        <bottom/>
        <vertical/>
        <horizontal/>
      </border>
    </dxf>
    <dxf>
      <numFmt numFmtId="168" formatCode="[$-F400]h:mm:ss\ AM/PM"/>
    </dxf>
    <dxf>
      <numFmt numFmtId="169" formatCode="[hh]:mm:ss"/>
    </dxf>
    <dxf>
      <numFmt numFmtId="169" formatCode="[hh]:mm:ss"/>
    </dxf>
    <dxf>
      <numFmt numFmtId="168" formatCode="[$-F400]h:mm:ss\ AM/PM"/>
    </dxf>
    <dxf>
      <numFmt numFmtId="164" formatCode="ddd\ dd/mm/yyyy"/>
    </dxf>
    <dxf>
      <numFmt numFmtId="164" formatCode="ddd\ dd/mm/yyyy"/>
      <border diagonalUp="0" diagonalDown="0">
        <left style="thick">
          <color rgb="FFFF0000"/>
        </left>
        <right/>
        <top/>
        <bottom/>
        <vertical/>
        <horizontal/>
      </border>
    </dxf>
    <dxf>
      <numFmt numFmtId="169" formatCode="[hh]:mm:ss"/>
    </dxf>
    <dxf>
      <numFmt numFmtId="168" formatCode="[$-F400]h:mm:ss\ AM/PM"/>
      <border diagonalUp="0" diagonalDown="0">
        <left style="thick">
          <color rgb="FFFF0000"/>
        </left>
        <right style="thick">
          <color rgb="FFFF0000"/>
        </right>
        <top/>
        <bottom/>
        <vertical/>
        <horizontal/>
      </border>
    </dxf>
    <dxf>
      <numFmt numFmtId="168" formatCode="[$-F400]h:mm:ss\ AM/PM"/>
    </dxf>
    <dxf>
      <numFmt numFmtId="168" formatCode="[$-F400]h:mm:ss\ AM/PM"/>
    </dxf>
    <dxf>
      <numFmt numFmtId="168" formatCode="[$-F400]h:mm:ss\ AM/PM"/>
    </dxf>
    <dxf>
      <numFmt numFmtId="168" formatCode="[$-F400]h:mm:ss\ AM/PM"/>
    </dxf>
    <dxf>
      <numFmt numFmtId="164" formatCode="ddd\ dd/mm/yyyy"/>
    </dxf>
    <dxf>
      <numFmt numFmtId="19" formatCode="dd/mm/yyyy"/>
    </dxf>
    <dxf>
      <numFmt numFmtId="0" formatCode="General"/>
    </dxf>
    <dxf>
      <numFmt numFmtId="164" formatCode="ddd\ dd/mm/yyyy"/>
    </dxf>
    <dxf>
      <numFmt numFmtId="164" formatCode="ddd\ dd/mm/yyyy"/>
    </dxf>
    <dxf>
      <alignment horizontal="general" vertical="center" textRotation="0" wrapText="0" indent="0" justifyLastLine="0" shrinkToFit="0" readingOrder="0"/>
    </dxf>
    <dxf>
      <numFmt numFmtId="0" formatCode="General"/>
      <border diagonalUp="0" diagonalDown="0">
        <left/>
        <right style="thick">
          <color rgb="FFFF0000"/>
        </right>
        <top/>
        <bottom/>
        <vertical/>
        <horizontal/>
      </border>
    </dxf>
    <dxf>
      <numFmt numFmtId="19" formatCode="dd/mm/yyyy"/>
    </dxf>
    <dxf>
      <numFmt numFmtId="0" formatCode="General"/>
    </dxf>
    <dxf>
      <numFmt numFmtId="19" formatCode="dd/mm/yyyy"/>
      <border diagonalUp="0" diagonalDown="0">
        <left style="thick">
          <color rgb="FFFF0000"/>
        </left>
        <right/>
        <top/>
        <bottom/>
        <vertical/>
        <horizontal/>
      </border>
    </dxf>
    <dxf>
      <numFmt numFmtId="12" formatCode="&quot;R$&quot;\ #,##0.00;[Red]\-&quot;R$&quot;\ #,##0.00"/>
      <fill>
        <patternFill patternType="solid">
          <fgColor indexed="64"/>
          <bgColor theme="7" tint="0.79998168889431442"/>
        </patternFill>
      </fill>
    </dxf>
    <dxf>
      <numFmt numFmtId="12" formatCode="&quot;R$&quot;\ #,##0.00;[Red]\-&quot;R$&quot;\ #,##0.00"/>
    </dxf>
    <dxf>
      <numFmt numFmtId="164" formatCode="ddd\ dd/mm/yyyy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12" formatCode="&quot;R$&quot;\ #,##0.00;[Red]\-&quot;R$&quot;\ #,##0.00"/>
      <border diagonalUp="0" diagonalDown="0" outline="0">
        <left/>
        <right style="thick">
          <color rgb="FFFF0000"/>
        </right>
        <top/>
        <bottom/>
      </border>
    </dxf>
    <dxf>
      <font>
        <b/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border diagonalUp="0" diagonalDown="0" outline="0">
        <left style="thick">
          <color rgb="FFFF0000"/>
        </left>
        <right/>
        <top/>
        <bottom/>
      </border>
    </dxf>
    <dxf>
      <fill>
        <patternFill patternType="none">
          <fgColor indexed="64"/>
          <bgColor auto="1"/>
        </patternFill>
      </fill>
      <border outline="0">
        <right style="thick">
          <color rgb="FFFF0000"/>
        </right>
      </border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numFmt numFmtId="12" formatCode="&quot;R$&quot;\ #,##0.00;[Red]\-&quot;R$&quot;\ #,##0.00"/>
      <fill>
        <patternFill patternType="solid">
          <fgColor indexed="64"/>
          <bgColor theme="7" tint="0.79998168889431442"/>
        </patternFill>
      </fill>
    </dxf>
    <dxf>
      <numFmt numFmtId="12" formatCode="&quot;R$&quot;\ #,##0.00;[Red]\-&quot;R$&quot;\ #,##0.00"/>
    </dxf>
    <dxf>
      <numFmt numFmtId="164" formatCode="ddd\ dd/mm/yyyy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12" formatCode="&quot;R$&quot;\ #,##0.00;[Red]\-&quot;R$&quot;\ #,##0.00"/>
      <border diagonalUp="0" diagonalDown="0">
        <left/>
        <right style="thick">
          <color rgb="FFFF0000"/>
        </right>
        <top/>
        <bottom/>
        <vertical/>
        <horizontal/>
      </border>
    </dxf>
    <dxf>
      <font>
        <b/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auto="1"/>
        </patternFill>
      </fill>
      <border diagonalUp="0" diagonalDown="0">
        <left style="thick">
          <color rgb="FFFF0000"/>
        </left>
        <right/>
        <top/>
        <bottom/>
        <vertical/>
        <horizontal/>
      </border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numFmt numFmtId="164" formatCode="ddd\ dd/mm/yyyy"/>
    </dxf>
    <dxf>
      <numFmt numFmtId="30" formatCode="@"/>
    </dxf>
    <dxf>
      <numFmt numFmtId="1" formatCode="0"/>
      <border diagonalUp="0" diagonalDown="0">
        <left style="thick">
          <color rgb="FFFF0000"/>
        </left>
        <right style="thick">
          <color rgb="FFFF0000"/>
        </right>
        <top/>
        <bottom/>
        <vertical style="thick">
          <color rgb="FFFF0000"/>
        </vertical>
        <horizontal/>
      </border>
    </dxf>
    <dxf>
      <numFmt numFmtId="1" formatCode="0"/>
      <border diagonalUp="0" diagonalDown="0">
        <left style="thick">
          <color rgb="FFFF0000"/>
        </left>
        <right style="thick">
          <color rgb="FFFF0000"/>
        </right>
        <top/>
        <bottom/>
        <vertical style="thick">
          <color rgb="FFFF0000"/>
        </vertical>
        <horizontal/>
      </border>
    </dxf>
    <dxf>
      <numFmt numFmtId="164" formatCode="ddd\ dd/mm/yyyy"/>
    </dxf>
    <dxf>
      <numFmt numFmtId="164" formatCode="ddd\ dd/mm/yyyy"/>
    </dxf>
    <dxf>
      <numFmt numFmtId="164" formatCode="ddd\ dd/mm/yyyy"/>
      <border diagonalUp="0" diagonalDown="0">
        <left style="thick">
          <color rgb="FFFF0000"/>
        </left>
        <right style="thick">
          <color rgb="FFFF0000"/>
        </right>
        <top/>
        <bottom/>
        <vertical style="thick">
          <color rgb="FFFF0000"/>
        </vertical>
        <horizontal/>
      </border>
    </dxf>
    <dxf>
      <numFmt numFmtId="164" formatCode="ddd\ dd/mm/yyyy"/>
      <border diagonalUp="0" diagonalDown="0">
        <left style="thick">
          <color rgb="FFFF0000"/>
        </left>
        <right style="thick">
          <color rgb="FFFF0000"/>
        </right>
        <top/>
        <bottom/>
        <vertical style="thick">
          <color rgb="FFFF0000"/>
        </vertical>
        <horizontal/>
      </border>
    </dxf>
    <dxf>
      <numFmt numFmtId="164" formatCode="ddd\ dd/mm/yyyy"/>
    </dxf>
    <dxf>
      <numFmt numFmtId="164" formatCode="ddd\ dd/mm/yyyy"/>
    </dxf>
    <dxf>
      <numFmt numFmtId="164" formatCode="ddd\ dd/mm/yyyy"/>
      <border diagonalUp="0" diagonalDown="0">
        <left style="thick">
          <color rgb="FFFF0000"/>
        </left>
        <right style="thick">
          <color rgb="FFFF0000"/>
        </right>
        <top/>
        <bottom/>
        <vertical style="thick">
          <color rgb="FFFF0000"/>
        </vertical>
        <horizontal/>
      </border>
    </dxf>
    <dxf>
      <numFmt numFmtId="164" formatCode="ddd\ dd/mm/yyyy"/>
      <border diagonalUp="0" diagonalDown="0">
        <left style="thick">
          <color rgb="FFFF0000"/>
        </left>
        <right style="thick">
          <color rgb="FFFF0000"/>
        </right>
        <top/>
        <bottom/>
        <vertical style="thick">
          <color rgb="FFFF0000"/>
        </vertical>
        <horizontal/>
      </border>
    </dxf>
    <dxf>
      <numFmt numFmtId="164" formatCode="ddd\ dd/mm/yyyy"/>
    </dxf>
    <dxf>
      <numFmt numFmtId="164" formatCode="ddd\ d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onsolas"/>
        <scheme val="none"/>
      </font>
      <numFmt numFmtId="14" formatCode="0.00%"/>
      <fill>
        <patternFill patternType="solid">
          <fgColor theme="9" tint="0.59999389629810485"/>
          <bgColor theme="9" tint="0.5999938962981048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9" tint="0.39994506668294322"/>
        </left>
        <right/>
        <top style="thin">
          <color theme="9" tint="0.39994506668294322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onsolas"/>
        <scheme val="none"/>
      </font>
      <numFmt numFmtId="34" formatCode="_-&quot;R$&quot;\ * #,##0.00_-;\-&quot;R$&quot;\ * #,##0.00_-;_-&quot;R$&quot;\ * &quot;-&quot;??_-;_-@_-"/>
      <fill>
        <patternFill patternType="solid">
          <fgColor theme="9"/>
          <bgColor theme="9" tint="-0.24994659260841701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9" tint="0.39994506668294322"/>
        </top>
        <bottom/>
        <vertical/>
        <horizontal/>
      </border>
    </dxf>
    <dxf>
      <border outline="0">
        <left style="thin">
          <color theme="9" tint="0.39994506668294322"/>
        </left>
        <right style="thin">
          <color theme="9" tint="0.39994506668294322"/>
        </right>
        <top style="thin">
          <color theme="9" tint="0.39994506668294322"/>
        </top>
        <bottom style="thin">
          <color theme="9" tint="0.39994506668294322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theme="9"/>
          <bgColor theme="9" tint="-0.24994659260841701"/>
        </patternFill>
      </fill>
    </dxf>
    <dxf>
      <alignment horizontal="center" vertical="bottom" textRotation="0" wrapText="0" indent="0" justifyLastLine="0" shrinkToFit="0" readingOrder="0"/>
      <border diagonalUp="0" diagonalDown="0">
        <left style="thick">
          <color rgb="FFFF0000"/>
        </left>
        <right style="thick">
          <color rgb="FFFF0000"/>
        </right>
        <top/>
        <bottom/>
        <vertical/>
        <horizontal/>
      </border>
    </dxf>
    <dxf>
      <numFmt numFmtId="166" formatCode="_-[$$-409]* #,##0.00_ ;_-[$$-409]* \-#,##0.00\ ;_-[$$-409]* &quot;-&quot;??_ ;_-@_ "/>
    </dxf>
    <dxf>
      <numFmt numFmtId="166" formatCode="_-[$$-409]* #,##0.00_ ;_-[$$-409]* \-#,##0.00\ ;_-[$$-409]* &quot;-&quot;??_ ;_-@_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_-[$$-409]* #,##0.00_ ;_-[$$-409]* \-#,##0.00\ ;_-[$$-409]* &quot;-&quot;??_ ;_-@_ "/>
      <fill>
        <patternFill patternType="solid">
          <fgColor theme="9" tint="0.59999389629810485"/>
          <bgColor theme="9" tint="0.59999389629810485"/>
        </patternFill>
      </fill>
      <border diagonalUp="0" diagonalDown="0">
        <left/>
        <right/>
        <top style="thin">
          <color theme="8" tint="0.39997558519241921"/>
        </top>
        <bottom/>
        <vertical/>
        <horizontal/>
      </border>
    </dxf>
    <dxf>
      <border outline="0">
        <left style="thin">
          <color theme="8" tint="0.39997558519241921"/>
        </left>
        <right style="thin">
          <color theme="8" tint="0.39997558519241921"/>
        </right>
        <top style="thin">
          <color theme="8" tint="0.39997558519241921"/>
        </top>
        <bottom style="thin">
          <color theme="8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9" tint="0.59999389629810485"/>
          <bgColor theme="9" tint="0.59999389629810485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theme="9"/>
          <bgColor theme="9" tint="-0.2499465926084170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4" formatCode="_-&quot;R$&quot;\ * #,##0.00_-;\-&quot;R$&quot;\ * #,##0.00_-;_-&quot;R$&quot;\ * &quot;-&quot;??_-;_-@_-"/>
      <fill>
        <patternFill patternType="solid">
          <fgColor theme="9" tint="0.79998168889431442"/>
          <bgColor theme="9" tint="0.79998168889431442"/>
        </patternFill>
      </fill>
      <border diagonalUp="0" diagonalDown="0">
        <left style="thick">
          <color rgb="FFFF0000"/>
        </left>
        <right style="thick">
          <color rgb="FFFF0000"/>
        </right>
        <top style="thin">
          <color theme="9" tint="0.39994506668294322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5" formatCode="_-[$R$-416]\ * #,##0.00_-;\-[$R$-416]\ * #,##0.00_-;_-[$R$-416]\ * &quot;-&quot;??_-;_-@_-"/>
      <fill>
        <patternFill patternType="solid">
          <fgColor theme="9" tint="0.79998168889431442"/>
          <bgColor theme="9" tint="0.79998168889431442"/>
        </patternFill>
      </fill>
      <border diagonalUp="0" diagonalDown="0">
        <left style="thick">
          <color rgb="FFFF0000"/>
        </left>
        <right style="thick">
          <color rgb="FFFF0000"/>
        </right>
        <top style="thin">
          <color theme="9" tint="0.39994506668294322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9" tint="0.79998168889431442"/>
          <bgColor theme="9" tint="0.79998168889431442"/>
        </patternFill>
      </fill>
      <border diagonalUp="0" diagonalDown="0">
        <left style="thin">
          <color theme="9" tint="0.39994506668294322"/>
        </left>
        <right/>
        <top style="thin">
          <color theme="9" tint="0.39994506668294322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9" tint="0.79998168889431442"/>
          <bgColor theme="9" tint="0.79998168889431442"/>
        </patternFill>
      </fill>
      <border diagonalUp="0" diagonalDown="0">
        <left style="thin">
          <color theme="9" tint="0.39994506668294322"/>
        </left>
        <right/>
        <top style="thin">
          <color theme="9" tint="0.39994506668294322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4506668294322"/>
        </top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9" tint="0.79998168889431442"/>
          <bgColor theme="9" tint="0.79998168889431442"/>
        </patternFill>
      </fill>
      <border diagonalUp="0" diagonalDown="0">
        <left/>
        <right/>
        <top style="thin">
          <color theme="9" tint="0.39994506668294322"/>
        </top>
        <bottom/>
        <vertical/>
        <horizontal/>
      </border>
    </dxf>
    <dxf>
      <border outline="0">
        <left style="thin">
          <color theme="9" tint="0.39994506668294322"/>
        </left>
        <top style="thin">
          <color theme="9" tint="0.39994506668294322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theme="9"/>
          <bgColor theme="9" tint="-0.24994659260841701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theme="9" tint="0.39994506668294322"/>
        </left>
        <right style="thin">
          <color theme="9" tint="0.39994506668294322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_-[$$-409]* #,##0.00_ ;_-[$$-409]* \-#,##0.00\ ;_-[$$-409]* &quot;-&quot;??_ ;_-@_ "/>
      <fill>
        <patternFill patternType="none">
          <fgColor indexed="64"/>
          <bgColor indexed="65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border diagonalUp="0" diagonalDown="0" outline="0">
        <left style="thick">
          <color rgb="FFFF0000"/>
        </left>
        <right style="thick">
          <color rgb="FFFF0000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5" formatCode="_-[$R$-416]\ * #,##0.00_-;\-[$R$-416]\ * #,##0.00_-;_-[$R$-416]\ * &quot;-&quot;??_-;_-@_-"/>
      <fill>
        <patternFill patternType="none">
          <fgColor indexed="64"/>
          <bgColor indexed="65"/>
        </patternFill>
      </fill>
      <border diagonalUp="0" diagonalDown="0">
        <left style="thick">
          <color rgb="FFFF0000"/>
        </left>
        <right style="thick">
          <color rgb="FFFF0000"/>
        </right>
        <top/>
        <bottom/>
        <vertical/>
        <horizontal/>
      </border>
    </dxf>
    <dxf>
      <numFmt numFmtId="166" formatCode="_-[$$-409]* #,##0.00_ ;_-[$$-409]* \-#,##0.00\ ;_-[$$-409]* &quot;-&quot;??_ ;_-@_ 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indexed="64"/>
          <bgColor rgb="FF002060"/>
        </patternFill>
      </fill>
      <border diagonalUp="0" diagonalDown="0">
        <left style="medium">
          <color indexed="64"/>
        </left>
        <right/>
        <top/>
        <bottom/>
        <vertical/>
        <horizontal/>
      </border>
    </dxf>
    <dxf>
      <fill>
        <patternFill patternType="solid">
          <fgColor rgb="FFFCD5B4"/>
          <bgColor rgb="FFFCD5B4"/>
        </patternFill>
      </fill>
    </dxf>
    <dxf>
      <fill>
        <patternFill patternType="solid">
          <fgColor rgb="FFFCD5B4"/>
          <bgColor rgb="FFFCD5B4"/>
        </patternFill>
      </fill>
    </dxf>
    <dxf>
      <font>
        <b/>
        <color rgb="FFFFFFFF"/>
      </font>
      <fill>
        <patternFill patternType="solid">
          <fgColor rgb="FFF79646"/>
          <bgColor rgb="FFF79646"/>
        </patternFill>
      </fill>
    </dxf>
    <dxf>
      <font>
        <b/>
        <color rgb="FFFFFFFF"/>
      </font>
      <fill>
        <patternFill patternType="solid">
          <fgColor rgb="FFF79646"/>
          <bgColor rgb="FFF79646"/>
        </patternFill>
      </fill>
    </dxf>
    <dxf>
      <font>
        <b/>
        <color rgb="FFFFFFFF"/>
      </font>
      <fill>
        <patternFill patternType="solid">
          <fgColor rgb="FFF79646"/>
          <bgColor rgb="FFF79646"/>
        </patternFill>
      </fill>
      <border>
        <top style="thick">
          <color rgb="FFFFFFFF"/>
        </top>
      </border>
    </dxf>
    <dxf>
      <font>
        <b/>
        <color rgb="FFFFFFFF"/>
      </font>
      <fill>
        <patternFill patternType="solid">
          <fgColor rgb="FFF79646"/>
          <bgColor rgb="FFF79646"/>
        </patternFill>
      </fill>
      <border>
        <bottom style="thick">
          <color rgb="FFFFFFFF"/>
        </bottom>
      </border>
    </dxf>
    <dxf>
      <font>
        <color rgb="FF000000"/>
      </font>
      <fill>
        <patternFill patternType="solid">
          <fgColor rgb="FFFDE9D9"/>
          <bgColor rgb="FFFDE9D9"/>
        </patternFill>
      </fill>
      <border>
        <vertical style="thin">
          <color rgb="FFFFFFFF"/>
        </vertical>
        <horizontal style="thin">
          <color rgb="FFFFFFFF"/>
        </horizontal>
      </border>
    </dxf>
    <dxf>
      <font>
        <b/>
        <i val="0"/>
        <color theme="4"/>
      </font>
      <fill>
        <patternFill patternType="none">
          <bgColor auto="1"/>
        </patternFill>
      </fill>
      <border>
        <top style="medium">
          <color theme="4"/>
        </top>
        <bottom/>
      </border>
    </dxf>
    <dxf>
      <font>
        <b/>
        <i val="0"/>
        <color theme="1" tint="0.499984740745262"/>
      </font>
      <border>
        <top style="medium">
          <color theme="4"/>
        </top>
        <bottom style="medium">
          <color theme="4"/>
        </bottom>
      </border>
    </dxf>
    <dxf>
      <font>
        <b/>
        <i val="0"/>
        <color theme="0"/>
      </font>
      <fill>
        <patternFill>
          <bgColor theme="4"/>
        </patternFill>
      </fill>
      <border>
        <right style="thick">
          <color theme="0"/>
        </right>
        <top style="thick">
          <color theme="0"/>
        </top>
        <bottom style="thick">
          <color theme="0"/>
        </bottom>
      </border>
    </dxf>
    <dxf>
      <border>
        <left/>
        <right/>
        <top style="medium">
          <color theme="4"/>
        </top>
        <bottom/>
        <vertical style="thick">
          <color theme="0"/>
        </vertical>
        <horizontal/>
      </border>
    </dxf>
    <dxf>
      <font>
        <b/>
        <i val="0"/>
        <color theme="1" tint="0.499984740745262"/>
      </font>
      <fill>
        <patternFill patternType="none">
          <fgColor indexed="64"/>
          <bgColor auto="1"/>
        </patternFill>
      </fill>
      <border>
        <top style="medium">
          <color theme="4"/>
        </top>
        <bottom style="thin">
          <color theme="4"/>
        </bottom>
        <vertical style="thick">
          <color theme="0"/>
        </vertical>
      </border>
    </dxf>
    <dxf>
      <font>
        <b val="0"/>
        <i val="0"/>
        <color theme="0" tint="-0.34998626667073579"/>
      </font>
      <border>
        <top style="thick">
          <color theme="0"/>
        </top>
        <bottom style="thick">
          <color theme="0"/>
        </bottom>
        <vertical style="thick">
          <color theme="0"/>
        </vertical>
        <horizontal style="thick">
          <color theme="0"/>
        </horizontal>
      </border>
    </dxf>
    <dxf>
      <font>
        <b/>
        <i val="0"/>
        <color theme="6"/>
      </font>
      <fill>
        <patternFill patternType="none">
          <bgColor auto="1"/>
        </patternFill>
      </fill>
      <border>
        <top style="medium">
          <color theme="6"/>
        </top>
        <bottom/>
      </border>
    </dxf>
    <dxf>
      <font>
        <b/>
        <i val="0"/>
        <color theme="1" tint="0.499984740745262"/>
      </font>
      <border>
        <top style="medium">
          <color theme="6"/>
        </top>
        <bottom style="medium">
          <color theme="6"/>
        </bottom>
      </border>
    </dxf>
    <dxf>
      <font>
        <b/>
        <i val="0"/>
        <color theme="0"/>
      </font>
      <fill>
        <patternFill>
          <bgColor theme="6"/>
        </patternFill>
      </fill>
      <border>
        <right style="thick">
          <color theme="0"/>
        </right>
        <top style="thick">
          <color theme="0"/>
        </top>
        <bottom style="thick">
          <color theme="0"/>
        </bottom>
      </border>
    </dxf>
    <dxf>
      <font>
        <b/>
        <i val="0"/>
        <color theme="6"/>
      </font>
      <border>
        <left/>
        <right/>
        <top style="medium">
          <color theme="6"/>
        </top>
        <bottom/>
        <vertical style="thick">
          <color theme="0"/>
        </vertical>
        <horizontal/>
      </border>
    </dxf>
    <dxf>
      <font>
        <b/>
        <i val="0"/>
        <color theme="1" tint="0.499984740745262"/>
      </font>
      <fill>
        <patternFill patternType="none">
          <fgColor indexed="64"/>
          <bgColor auto="1"/>
        </patternFill>
      </fill>
      <border>
        <top style="medium">
          <color theme="6"/>
        </top>
        <bottom style="thin">
          <color theme="6"/>
        </bottom>
        <vertical style="thick">
          <color theme="0"/>
        </vertical>
      </border>
    </dxf>
    <dxf>
      <font>
        <b val="0"/>
        <i val="0"/>
        <color theme="0" tint="-0.34998626667073579"/>
      </font>
      <border>
        <top style="thick">
          <color theme="0"/>
        </top>
        <bottom style="thick">
          <color theme="0"/>
        </bottom>
        <vertical style="thick">
          <color theme="0"/>
        </vertical>
        <horizontal style="thick">
          <color theme="0"/>
        </horizontal>
      </border>
    </dxf>
    <dxf>
      <font>
        <b/>
        <i val="0"/>
        <color theme="6"/>
      </font>
      <fill>
        <patternFill patternType="none">
          <bgColor auto="1"/>
        </patternFill>
      </fill>
      <border>
        <top style="medium">
          <color theme="6"/>
        </top>
        <bottom/>
      </border>
    </dxf>
    <dxf>
      <font>
        <b/>
        <i val="0"/>
        <color theme="1" tint="0.499984740745262"/>
      </font>
      <border>
        <top style="medium">
          <color theme="6"/>
        </top>
        <bottom style="medium">
          <color theme="6"/>
        </bottom>
      </border>
    </dxf>
    <dxf>
      <font>
        <b/>
        <i val="0"/>
        <color theme="0"/>
      </font>
      <fill>
        <patternFill>
          <bgColor theme="6"/>
        </patternFill>
      </fill>
      <border>
        <right style="thick">
          <color theme="0"/>
        </right>
        <top style="thick">
          <color theme="0"/>
        </top>
        <bottom style="thick">
          <color theme="0"/>
        </bottom>
      </border>
    </dxf>
    <dxf>
      <font>
        <b/>
        <i val="0"/>
        <color theme="6"/>
      </font>
      <border>
        <left/>
        <right/>
        <top style="medium">
          <color theme="6"/>
        </top>
        <bottom/>
        <vertical style="thick">
          <color theme="0"/>
        </vertical>
        <horizontal/>
      </border>
    </dxf>
    <dxf>
      <font>
        <b/>
        <i val="0"/>
        <color theme="1" tint="0.499984740745262"/>
      </font>
      <fill>
        <patternFill patternType="none">
          <fgColor indexed="64"/>
          <bgColor auto="1"/>
        </patternFill>
      </fill>
      <border>
        <top style="medium">
          <color theme="6"/>
        </top>
        <bottom style="thin">
          <color theme="6"/>
        </bottom>
        <vertical style="thick">
          <color theme="0"/>
        </vertical>
      </border>
    </dxf>
    <dxf>
      <font>
        <b val="0"/>
        <i val="0"/>
        <color theme="0" tint="-0.34998626667073579"/>
      </font>
      <border>
        <top style="thick">
          <color theme="0"/>
        </top>
        <bottom style="thick">
          <color theme="0"/>
        </bottom>
        <vertical style="thick">
          <color theme="0"/>
        </vertical>
        <horizontal style="thick">
          <color theme="0"/>
        </horizontal>
      </border>
    </dxf>
    <dxf>
      <font>
        <b/>
        <i val="0"/>
        <color theme="5"/>
      </font>
      <fill>
        <patternFill patternType="none">
          <bgColor auto="1"/>
        </patternFill>
      </fill>
      <border>
        <top style="medium">
          <color theme="5"/>
        </top>
        <bottom/>
      </border>
    </dxf>
    <dxf>
      <font>
        <b/>
        <i val="0"/>
        <color theme="1" tint="0.499984740745262"/>
      </font>
      <border>
        <top style="medium">
          <color theme="5"/>
        </top>
        <bottom style="medium">
          <color theme="5"/>
        </bottom>
      </border>
    </dxf>
    <dxf>
      <font>
        <b/>
        <i val="0"/>
        <color theme="0"/>
      </font>
      <fill>
        <patternFill>
          <bgColor theme="5"/>
        </patternFill>
      </fill>
      <border>
        <right style="thick">
          <color theme="0"/>
        </right>
        <top style="thick">
          <color theme="0"/>
        </top>
        <bottom style="thick">
          <color theme="0"/>
        </bottom>
      </border>
    </dxf>
    <dxf>
      <font>
        <b/>
        <i val="0"/>
        <color theme="5"/>
      </font>
      <border>
        <left/>
        <right/>
        <top style="medium">
          <color theme="5"/>
        </top>
        <bottom/>
        <vertical style="thick">
          <color theme="0"/>
        </vertical>
        <horizontal/>
      </border>
    </dxf>
    <dxf>
      <font>
        <b/>
        <i val="0"/>
        <color theme="1" tint="0.499984740745262"/>
      </font>
      <fill>
        <patternFill patternType="none">
          <fgColor indexed="64"/>
          <bgColor auto="1"/>
        </patternFill>
      </fill>
      <border>
        <top style="medium">
          <color theme="5"/>
        </top>
        <bottom style="thin">
          <color theme="5"/>
        </bottom>
        <vertical style="thick">
          <color theme="0"/>
        </vertical>
      </border>
    </dxf>
    <dxf>
      <font>
        <b val="0"/>
        <i val="0"/>
        <color theme="0" tint="-0.34998626667073579"/>
      </font>
      <border>
        <top style="thick">
          <color theme="0"/>
        </top>
        <bottom style="thick">
          <color theme="0"/>
        </bottom>
        <vertical style="thick">
          <color theme="0"/>
        </vertical>
        <horizontal style="thick">
          <color theme="0"/>
        </horizontal>
      </border>
    </dxf>
    <dxf>
      <font>
        <b/>
        <i val="0"/>
        <color theme="5"/>
      </font>
      <fill>
        <patternFill patternType="none">
          <bgColor auto="1"/>
        </patternFill>
      </fill>
      <border>
        <top style="medium">
          <color theme="5"/>
        </top>
        <bottom/>
      </border>
    </dxf>
    <dxf>
      <font>
        <b/>
        <i val="0"/>
        <color theme="1" tint="0.499984740745262"/>
      </font>
      <border>
        <top style="medium">
          <color theme="5"/>
        </top>
        <bottom style="medium">
          <color theme="5"/>
        </bottom>
      </border>
    </dxf>
    <dxf>
      <font>
        <b/>
        <i val="0"/>
        <color theme="0"/>
      </font>
      <fill>
        <patternFill>
          <bgColor theme="5"/>
        </patternFill>
      </fill>
      <border>
        <right style="thick">
          <color theme="0"/>
        </right>
        <top style="thick">
          <color theme="0"/>
        </top>
        <bottom style="thick">
          <color theme="0"/>
        </bottom>
      </border>
    </dxf>
    <dxf>
      <font>
        <b/>
        <i val="0"/>
        <color theme="5"/>
      </font>
      <border>
        <left/>
        <right/>
        <top style="medium">
          <color theme="5"/>
        </top>
        <bottom/>
        <vertical style="thick">
          <color theme="0"/>
        </vertical>
        <horizontal/>
      </border>
    </dxf>
    <dxf>
      <font>
        <b/>
        <i val="0"/>
        <color theme="1" tint="0.499984740745262"/>
      </font>
      <fill>
        <patternFill patternType="none">
          <fgColor indexed="64"/>
          <bgColor auto="1"/>
        </patternFill>
      </fill>
      <border>
        <top style="medium">
          <color theme="5"/>
        </top>
        <bottom style="thin">
          <color theme="5"/>
        </bottom>
        <vertical style="thick">
          <color theme="0"/>
        </vertical>
      </border>
    </dxf>
    <dxf>
      <font>
        <b val="0"/>
        <i val="0"/>
        <color theme="0" tint="-0.34998626667073579"/>
      </font>
      <border>
        <top style="thick">
          <color theme="0"/>
        </top>
        <bottom style="thick">
          <color theme="0"/>
        </bottom>
        <vertical style="thick">
          <color theme="0"/>
        </vertical>
        <horizontal style="thick">
          <color theme="0"/>
        </horizontal>
      </border>
    </dxf>
    <dxf>
      <font>
        <b/>
        <i val="0"/>
        <color theme="4"/>
      </font>
      <fill>
        <patternFill patternType="none">
          <bgColor auto="1"/>
        </patternFill>
      </fill>
      <border>
        <top style="medium">
          <color theme="4"/>
        </top>
        <bottom/>
      </border>
    </dxf>
    <dxf>
      <font>
        <b/>
        <i val="0"/>
        <color theme="1" tint="0.499984740745262"/>
      </font>
      <border>
        <top style="medium">
          <color theme="4"/>
        </top>
        <bottom style="medium">
          <color theme="4"/>
        </bottom>
      </border>
    </dxf>
    <dxf>
      <font>
        <b/>
        <i val="0"/>
        <color theme="0"/>
      </font>
      <fill>
        <patternFill>
          <bgColor theme="4"/>
        </patternFill>
      </fill>
      <border>
        <right style="thick">
          <color theme="0"/>
        </right>
        <top style="thick">
          <color theme="0"/>
        </top>
        <bottom style="thick">
          <color theme="0"/>
        </bottom>
      </border>
    </dxf>
    <dxf>
      <border>
        <left/>
        <right/>
        <top style="medium">
          <color theme="4"/>
        </top>
        <bottom/>
        <vertical style="thick">
          <color theme="0"/>
        </vertical>
        <horizontal/>
      </border>
    </dxf>
    <dxf>
      <font>
        <b/>
        <i val="0"/>
        <color theme="1" tint="0.499984740745262"/>
      </font>
      <fill>
        <patternFill patternType="none">
          <fgColor indexed="64"/>
          <bgColor auto="1"/>
        </patternFill>
      </fill>
      <border>
        <top style="medium">
          <color theme="4"/>
        </top>
        <bottom style="thin">
          <color theme="4"/>
        </bottom>
        <vertical style="thick">
          <color theme="0"/>
        </vertical>
      </border>
    </dxf>
    <dxf>
      <font>
        <b val="0"/>
        <i val="0"/>
        <color theme="0" tint="-0.34998626667073579"/>
      </font>
      <border>
        <top style="thick">
          <color theme="0"/>
        </top>
        <bottom style="thick">
          <color theme="0"/>
        </bottom>
        <vertical style="thick">
          <color theme="0"/>
        </vertical>
        <horizontal style="thick">
          <color theme="0"/>
        </horizontal>
      </border>
    </dxf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  <dxf>
      <font>
        <b/>
        <i val="0"/>
        <color theme="0"/>
      </font>
      <fill>
        <patternFill>
          <bgColor theme="8" tint="-0.24994659260841701"/>
        </patternFill>
      </fill>
    </dxf>
    <dxf>
      <font>
        <b/>
        <i val="0"/>
        <color theme="0"/>
      </font>
      <fill>
        <patternFill>
          <bgColor rgb="FF002060"/>
        </patternFill>
      </fill>
    </dxf>
    <dxf>
      <font>
        <b val="0"/>
        <i val="0"/>
        <color theme="0"/>
      </font>
      <fill>
        <patternFill>
          <bgColor rgb="FF002060"/>
        </patternFill>
      </fill>
    </dxf>
    <dxf>
      <font>
        <b val="0"/>
        <i val="0"/>
        <color theme="1"/>
      </font>
      <fill>
        <patternFill patternType="none">
          <bgColor auto="1"/>
        </patternFill>
      </fill>
    </dxf>
    <dxf>
      <font>
        <b/>
        <i val="0"/>
        <color rgb="FFFFC000"/>
      </font>
      <fill>
        <patternFill>
          <bgColor rgb="FF002060"/>
        </patternFill>
      </fill>
    </dxf>
    <dxf>
      <font>
        <b/>
        <i val="0"/>
        <color theme="0"/>
      </font>
      <fill>
        <patternFill>
          <bgColor rgb="FF002060"/>
        </patternFill>
      </fill>
    </dxf>
    <dxf>
      <font>
        <b/>
        <i val="0"/>
        <color theme="1"/>
      </font>
      <fill>
        <patternFill>
          <bgColor theme="7" tint="0.59996337778862885"/>
        </patternFill>
      </fill>
    </dxf>
    <dxf>
      <font>
        <b/>
        <i val="0"/>
        <color theme="0"/>
      </font>
      <fill>
        <patternFill>
          <bgColor theme="8" tint="-0.499984740745262"/>
        </patternFill>
      </fill>
    </dxf>
    <dxf>
      <font>
        <b/>
        <i val="0"/>
        <color theme="0"/>
      </font>
      <fill>
        <patternFill>
          <bgColor theme="8" tint="-0.2499465926084170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horizontal style="medium">
          <color theme="0"/>
        </horizontal>
      </border>
    </dxf>
    <dxf>
      <fill>
        <patternFill patternType="solid">
          <fgColor theme="9" tint="-0.24994659260841701"/>
          <bgColor theme="9" tint="-0.24994659260841701"/>
        </patternFill>
      </fill>
    </dxf>
    <dxf>
      <fill>
        <patternFill patternType="solid">
          <fgColor theme="9" tint="0.59999389629810485"/>
          <bgColor theme="9" tint="0.59999389629810485"/>
        </patternFill>
      </fill>
    </dxf>
    <dxf>
      <font>
        <b/>
        <color theme="0"/>
      </font>
      <fill>
        <patternFill patternType="solid">
          <fgColor theme="9"/>
          <bgColor theme="9"/>
        </patternFill>
      </fill>
    </dxf>
    <dxf>
      <font>
        <b/>
        <color theme="0"/>
      </font>
      <fill>
        <patternFill patternType="solid">
          <fgColor theme="9" tint="-0.24994659260841701"/>
          <bgColor theme="9" tint="-0.24994659260841701"/>
        </patternFill>
      </fill>
    </dxf>
    <dxf>
      <font>
        <b/>
        <color theme="0"/>
      </font>
      <fill>
        <patternFill patternType="solid">
          <fgColor theme="9"/>
          <bgColor theme="9"/>
        </patternFill>
      </fill>
      <border>
        <top style="thick">
          <color theme="0"/>
        </top>
      </border>
    </dxf>
    <dxf>
      <font>
        <b/>
        <color theme="0"/>
      </font>
      <fill>
        <patternFill patternType="solid">
          <fgColor theme="9" tint="-0.24994659260841701"/>
          <bgColor theme="9" tint="-0.499984740745262"/>
        </patternFill>
      </fill>
      <border>
        <bottom style="thick">
          <color theme="0"/>
        </bottom>
      </border>
    </dxf>
    <dxf>
      <font>
        <color theme="1"/>
      </font>
      <fill>
        <patternFill patternType="solid">
          <fgColor theme="9" tint="0.79998168889431442"/>
          <bgColor theme="9" tint="0.79998168889431442"/>
        </patternFill>
      </fill>
      <border>
        <vertical style="thin">
          <color theme="0"/>
        </vertical>
        <horizontal style="thin">
          <color theme="0"/>
        </horizontal>
      </border>
    </dxf>
    <dxf>
      <fill>
        <patternFill patternType="solid">
          <fgColor theme="8" tint="0.59999389629810485"/>
          <bgColor theme="8" tint="0.59999389629810485"/>
        </patternFill>
      </fill>
    </dxf>
    <dxf>
      <fill>
        <patternFill patternType="solid">
          <fgColor theme="8" tint="0.59999389629810485"/>
          <bgColor theme="8" tint="0.59999389629810485"/>
        </patternFill>
      </fill>
    </dxf>
    <dxf>
      <font>
        <b/>
        <i val="0"/>
        <color rgb="FFFFC000"/>
      </font>
      <fill>
        <patternFill>
          <bgColor rgb="FF002060"/>
        </patternFill>
      </fill>
    </dxf>
    <dxf>
      <font>
        <b/>
        <i val="0"/>
        <color theme="0"/>
      </font>
      <fill>
        <patternFill>
          <bgColor rgb="FF002060"/>
        </patternFill>
      </fill>
    </dxf>
    <dxf>
      <font>
        <b/>
        <i val="0"/>
        <color theme="0"/>
      </font>
      <fill>
        <patternFill>
          <bgColor rgb="FF002060"/>
        </patternFill>
      </fill>
      <border>
        <top style="medium">
          <color theme="8"/>
        </top>
      </border>
    </dxf>
    <dxf>
      <font>
        <b/>
        <i val="0"/>
        <color theme="0"/>
      </font>
      <fill>
        <patternFill>
          <bgColor rgb="FF002060"/>
        </patternFill>
      </fill>
    </dxf>
    <dxf>
      <font>
        <color theme="1"/>
      </font>
      <fill>
        <patternFill patternType="solid">
          <fgColor theme="8" tint="0.79998168889431442"/>
          <bgColor theme="8" tint="0.79998168889431442"/>
        </patternFill>
      </fill>
      <border>
        <left style="thin">
          <color theme="8" tint="0.39997558519241921"/>
        </left>
        <right style="thin">
          <color theme="8" tint="0.39997558519241921"/>
        </right>
        <top style="thin">
          <color theme="8" tint="0.39997558519241921"/>
        </top>
        <bottom style="thin">
          <color theme="8" tint="0.39997558519241921"/>
        </bottom>
        <vertical style="thin">
          <color theme="8" tint="0.39997558519241921"/>
        </vertical>
        <horizontal style="thin">
          <color theme="8" tint="0.39997558519241921"/>
        </horizontal>
      </border>
    </dxf>
    <dxf>
      <fill>
        <patternFill patternType="solid">
          <fgColor theme="9" tint="0.59999389629810485"/>
          <bgColor theme="9" tint="0.59999389629810485"/>
        </patternFill>
      </fill>
    </dxf>
    <dxf>
      <fill>
        <patternFill patternType="solid">
          <fgColor theme="9" tint="0.59999389629810485"/>
          <bgColor theme="9" tint="0.59999389629810485"/>
        </patternFill>
      </fill>
    </dxf>
    <dxf>
      <font>
        <b/>
        <color theme="0"/>
      </font>
      <fill>
        <patternFill patternType="solid">
          <fgColor theme="9" tint="-0.24994659260841701"/>
          <bgColor theme="9" tint="-0.24994659260841701"/>
        </patternFill>
      </fill>
    </dxf>
    <dxf>
      <font>
        <b/>
        <color theme="0"/>
      </font>
      <fill>
        <patternFill patternType="solid">
          <fgColor theme="9"/>
          <bgColor theme="9" tint="-0.24994659260841701"/>
        </patternFill>
      </fill>
    </dxf>
    <dxf>
      <font>
        <b/>
        <color theme="0"/>
      </font>
      <fill>
        <patternFill patternType="solid">
          <fgColor theme="9"/>
          <bgColor theme="9" tint="-0.24994659260841701"/>
        </patternFill>
      </fill>
      <border>
        <top style="thick">
          <color theme="0"/>
        </top>
      </border>
    </dxf>
    <dxf>
      <font>
        <b/>
        <color theme="0"/>
      </font>
      <fill>
        <patternFill patternType="solid">
          <fgColor theme="9"/>
          <bgColor theme="9" tint="-0.24994659260841701"/>
        </patternFill>
      </fill>
      <border>
        <bottom style="thick">
          <color theme="0"/>
        </bottom>
      </border>
    </dxf>
    <dxf>
      <font>
        <color theme="1"/>
      </font>
      <fill>
        <patternFill patternType="solid">
          <fgColor theme="9" tint="0.79998168889431442"/>
          <bgColor theme="9" tint="0.79998168889431442"/>
        </patternFill>
      </fill>
      <border>
        <left style="thin">
          <color theme="9" tint="0.39994506668294322"/>
        </left>
        <right style="thin">
          <color theme="9" tint="0.39994506668294322"/>
        </right>
        <top style="thin">
          <color theme="9" tint="0.39994506668294322"/>
        </top>
        <bottom style="thin">
          <color theme="9" tint="0.39994506668294322"/>
        </bottom>
        <vertical style="thin">
          <color theme="9" tint="0.39994506668294322"/>
        </vertical>
        <horizontal style="thin">
          <color theme="9" tint="0.39994506668294322"/>
        </horizontal>
      </border>
    </dxf>
  </dxfs>
  <tableStyles count="13" defaultTableStyle="TableStyleMedium2" defaultPivotStyle="PivotStyleLight16">
    <tableStyle name="Atividade_Avançado" pivot="0" count="7">
      <tableStyleElement type="wholeTable" dxfId="570"/>
      <tableStyleElement type="headerRow" dxfId="569"/>
      <tableStyleElement type="totalRow" dxfId="568"/>
      <tableStyleElement type="firstColumn" dxfId="567"/>
      <tableStyleElement type="lastColumn" dxfId="566"/>
      <tableStyleElement type="firstRowStripe" dxfId="565"/>
      <tableStyleElement type="firstColumnStripe" dxfId="564"/>
    </tableStyle>
    <tableStyle name="Exemplo_Avançado" pivot="0" count="7">
      <tableStyleElement type="wholeTable" dxfId="563"/>
      <tableStyleElement type="headerRow" dxfId="562"/>
      <tableStyleElement type="totalRow" dxfId="561"/>
      <tableStyleElement type="firstColumn" dxfId="560"/>
      <tableStyleElement type="lastColumn" dxfId="559"/>
      <tableStyleElement type="firstRowStripe" dxfId="558"/>
      <tableStyleElement type="firstColumnStripe" dxfId="557"/>
    </tableStyle>
    <tableStyle name="Tabela Atividade Clarify" pivot="0" count="7">
      <tableStyleElement type="wholeTable" dxfId="556"/>
      <tableStyleElement type="headerRow" dxfId="555"/>
      <tableStyleElement type="totalRow" dxfId="554"/>
      <tableStyleElement type="firstColumn" dxfId="553"/>
      <tableStyleElement type="lastColumn" dxfId="552"/>
      <tableStyleElement type="firstRowStripe" dxfId="551"/>
      <tableStyleElement type="firstColumnStripe" dxfId="550"/>
    </tableStyle>
    <tableStyle name="Tabela Clarify" pivot="0" count="9">
      <tableStyleElement type="wholeTable" dxfId="549"/>
      <tableStyleElement type="headerRow" dxfId="548"/>
      <tableStyleElement type="totalRow" dxfId="547"/>
      <tableStyleElement type="firstColumn" dxfId="546"/>
      <tableStyleElement type="lastColumn" dxfId="545"/>
      <tableStyleElement type="firstRowStripe" dxfId="544"/>
      <tableStyleElement type="secondRowStripe" dxfId="543"/>
      <tableStyleElement type="firstColumnStripe" dxfId="542"/>
      <tableStyleElement type="secondColumnStripe" dxfId="541"/>
    </tableStyle>
    <tableStyle name="Estilo de Tabela 1" pivot="0" count="0"/>
    <tableStyle name="MySqlDefault" pivot="0" table="0" count="2">
      <tableStyleElement type="wholeTable" dxfId="540"/>
      <tableStyleElement type="headerRow" dxfId="539"/>
    </tableStyle>
    <tableStyle name="Family Budget Cash Available" pivot="0" count="6">
      <tableStyleElement type="wholeTable" dxfId="538"/>
      <tableStyleElement type="headerRow" dxfId="537"/>
      <tableStyleElement type="totalRow" dxfId="536"/>
      <tableStyleElement type="firstColumn" dxfId="535"/>
      <tableStyleElement type="firstHeaderCell" dxfId="534"/>
      <tableStyleElement type="firstTotalCell" dxfId="533"/>
    </tableStyle>
    <tableStyle name="Family Budget Cash Available 2" pivot="0" count="6">
      <tableStyleElement type="wholeTable" dxfId="532"/>
      <tableStyleElement type="headerRow" dxfId="531"/>
      <tableStyleElement type="totalRow" dxfId="530"/>
      <tableStyleElement type="firstColumn" dxfId="529"/>
      <tableStyleElement type="firstHeaderCell" dxfId="528"/>
      <tableStyleElement type="firstTotalCell" dxfId="527"/>
    </tableStyle>
    <tableStyle name="Family Budget Cash Available 2 2" pivot="0" count="6">
      <tableStyleElement type="wholeTable" dxfId="526"/>
      <tableStyleElement type="headerRow" dxfId="525"/>
      <tableStyleElement type="totalRow" dxfId="524"/>
      <tableStyleElement type="firstColumn" dxfId="523"/>
      <tableStyleElement type="firstHeaderCell" dxfId="522"/>
      <tableStyleElement type="firstTotalCell" dxfId="521"/>
    </tableStyle>
    <tableStyle name="Family Budget Cash Available 3" pivot="0" count="6">
      <tableStyleElement type="wholeTable" dxfId="520"/>
      <tableStyleElement type="headerRow" dxfId="519"/>
      <tableStyleElement type="totalRow" dxfId="518"/>
      <tableStyleElement type="firstColumn" dxfId="517"/>
      <tableStyleElement type="firstHeaderCell" dxfId="516"/>
      <tableStyleElement type="firstTotalCell" dxfId="515"/>
    </tableStyle>
    <tableStyle name="Family Budget Cash Available 3 2" pivot="0" count="6">
      <tableStyleElement type="wholeTable" dxfId="514"/>
      <tableStyleElement type="headerRow" dxfId="513"/>
      <tableStyleElement type="totalRow" dxfId="512"/>
      <tableStyleElement type="firstColumn" dxfId="511"/>
      <tableStyleElement type="firstHeaderCell" dxfId="510"/>
      <tableStyleElement type="firstTotalCell" dxfId="509"/>
    </tableStyle>
    <tableStyle name="Family Budget Cash Available 4" pivot="0" count="6">
      <tableStyleElement type="wholeTable" dxfId="508"/>
      <tableStyleElement type="headerRow" dxfId="507"/>
      <tableStyleElement type="totalRow" dxfId="506"/>
      <tableStyleElement type="firstColumn" dxfId="505"/>
      <tableStyleElement type="firstHeaderCell" dxfId="504"/>
      <tableStyleElement type="firstTotalCell" dxfId="503"/>
    </tableStyle>
    <tableStyle name="TableStyleMedium14 2" pivot="0" count="7">
      <tableStyleElement type="wholeTable" dxfId="502"/>
      <tableStyleElement type="headerRow" dxfId="501"/>
      <tableStyleElement type="totalRow" dxfId="500"/>
      <tableStyleElement type="firstColumn" dxfId="499"/>
      <tableStyleElement type="lastColumn" dxfId="498"/>
      <tableStyleElement type="firstRowStripe" dxfId="497"/>
      <tableStyleElement type="firstColumnStripe" dxfId="496"/>
    </tableStyle>
  </tableStyles>
  <colors>
    <mruColors>
      <color rgb="FF2509F5"/>
      <color rgb="FFFD968B"/>
      <color rgb="FFFF575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customXml" Target="../customXml/item2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externalLink" Target="externalLinks/externalLink8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customXml" Target="../customXml/item3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externalLink" Target="externalLinks/externalLink9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45" Type="http://schemas.openxmlformats.org/officeDocument/2006/relationships/externalLink" Target="externalLinks/externalLink4.xml"/><Relationship Id="rId161" Type="http://schemas.openxmlformats.org/officeDocument/2006/relationships/customXml" Target="../customXml/item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51" Type="http://schemas.openxmlformats.org/officeDocument/2006/relationships/externalLink" Target="externalLinks/externalLink10.xml"/><Relationship Id="rId156" Type="http://schemas.openxmlformats.org/officeDocument/2006/relationships/powerPivotData" Target="model/item.data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externalLink" Target="externalLinks/externalLink5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calcChain" Target="calcChain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theme" Target="theme/theme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externalLink" Target="externalLinks/externalLink6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customXml" Target="../customXml/item1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connections" Target="connections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externalLink" Target="externalLinks/externalLink2.xml"/><Relationship Id="rId148" Type="http://schemas.openxmlformats.org/officeDocument/2006/relationships/externalLink" Target="externalLinks/externalLink7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styles" Target="styles.xml"/><Relationship Id="rId16" Type="http://schemas.openxmlformats.org/officeDocument/2006/relationships/worksheet" Target="worksheets/sheet16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externalLink" Target="externalLinks/externalLink3.xml"/><Relationship Id="rId90" Type="http://schemas.openxmlformats.org/officeDocument/2006/relationships/worksheet" Target="worksheets/sheet90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image" Target="../media/image77.png"/><Relationship Id="rId7" Type="http://schemas.openxmlformats.org/officeDocument/2006/relationships/image" Target="../media/image81.png"/><Relationship Id="rId2" Type="http://schemas.microsoft.com/office/2011/relationships/chartColorStyle" Target="colors2.xml"/><Relationship Id="rId1" Type="http://schemas.microsoft.com/office/2011/relationships/chartStyle" Target="style2.xml"/><Relationship Id="rId6" Type="http://schemas.openxmlformats.org/officeDocument/2006/relationships/image" Target="../media/image80.png"/><Relationship Id="rId5" Type="http://schemas.openxmlformats.org/officeDocument/2006/relationships/image" Target="../media/image79.png"/><Relationship Id="rId4" Type="http://schemas.openxmlformats.org/officeDocument/2006/relationships/image" Target="../media/image78.png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bg1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pt-BR">
                <a:solidFill>
                  <a:schemeClr val="bg1"/>
                </a:solidFill>
              </a:rPr>
              <a:t>Cenário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bg1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Vendas!$E$1</c:f>
              <c:strCache>
                <c:ptCount val="1"/>
                <c:pt idx="0">
                  <c:v>Soma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Vendas!$A$2:$A$5</c:f>
              <c:strCache>
                <c:ptCount val="4"/>
                <c:pt idx="0">
                  <c:v>HB20</c:v>
                </c:pt>
                <c:pt idx="1">
                  <c:v>Palio</c:v>
                </c:pt>
                <c:pt idx="2">
                  <c:v>Gol</c:v>
                </c:pt>
                <c:pt idx="3">
                  <c:v>HRV</c:v>
                </c:pt>
              </c:strCache>
            </c:strRef>
          </c:cat>
          <c:val>
            <c:numRef>
              <c:f>Vendas!$E$2:$E$5</c:f>
              <c:numCache>
                <c:formatCode>General</c:formatCode>
                <c:ptCount val="4"/>
                <c:pt idx="0">
                  <c:v>696</c:v>
                </c:pt>
                <c:pt idx="1">
                  <c:v>563</c:v>
                </c:pt>
                <c:pt idx="2">
                  <c:v>582</c:v>
                </c:pt>
                <c:pt idx="3">
                  <c:v>499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9B05-4B3B-A332-AF45CACEF2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667671536"/>
        <c:axId val="-667676432"/>
      </c:barChart>
      <c:lineChart>
        <c:grouping val="standard"/>
        <c:varyColors val="0"/>
        <c:ser>
          <c:idx val="1"/>
          <c:order val="1"/>
          <c:tx>
            <c:strRef>
              <c:f>Vendas!$F$1</c:f>
              <c:strCache>
                <c:ptCount val="1"/>
                <c:pt idx="0">
                  <c:v>Meta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Vendas!$A$2:$A$5</c:f>
              <c:strCache>
                <c:ptCount val="4"/>
                <c:pt idx="0">
                  <c:v>HB20</c:v>
                </c:pt>
                <c:pt idx="1">
                  <c:v>Palio</c:v>
                </c:pt>
                <c:pt idx="2">
                  <c:v>Gol</c:v>
                </c:pt>
                <c:pt idx="3">
                  <c:v>HRV</c:v>
                </c:pt>
              </c:strCache>
            </c:strRef>
          </c:cat>
          <c:val>
            <c:numRef>
              <c:f>Vendas!$F$2:$F$5</c:f>
              <c:numCache>
                <c:formatCode>General</c:formatCode>
                <c:ptCount val="4"/>
                <c:pt idx="0">
                  <c:v>594</c:v>
                </c:pt>
                <c:pt idx="1">
                  <c:v>394</c:v>
                </c:pt>
                <c:pt idx="2">
                  <c:v>423</c:v>
                </c:pt>
                <c:pt idx="3">
                  <c:v>442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9B05-4B3B-A332-AF45CACEF2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667670992"/>
        <c:axId val="-667672080"/>
      </c:lineChart>
      <c:catAx>
        <c:axId val="-6676715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-667676432"/>
        <c:crosses val="autoZero"/>
        <c:auto val="1"/>
        <c:lblAlgn val="ctr"/>
        <c:lblOffset val="100"/>
        <c:noMultiLvlLbl val="0"/>
      </c:catAx>
      <c:valAx>
        <c:axId val="-667676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-667671536"/>
        <c:crosses val="autoZero"/>
        <c:crossBetween val="between"/>
      </c:valAx>
      <c:valAx>
        <c:axId val="-667672080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-667670992"/>
        <c:crosses val="max"/>
        <c:crossBetween val="between"/>
      </c:valAx>
      <c:catAx>
        <c:axId val="-66767099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-66767208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'Atividade 25 - Bar'!$B$1</c:f>
              <c:strCache>
                <c:ptCount val="1"/>
                <c:pt idx="0">
                  <c:v>Qtde. Garrafas/1000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blipFill dpi="0" rotWithShape="1">
                <a:blip xmlns:r="http://schemas.openxmlformats.org/officeDocument/2006/relationships" r:embed="rId3"/>
                <a:srcRect/>
                <a:stretch>
                  <a:fillRect/>
                </a:stretch>
              </a:blip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E60C-47E2-A0B6-BE5848ED00C1}"/>
              </c:ext>
            </c:extLst>
          </c:dPt>
          <c:dPt>
            <c:idx val="1"/>
            <c:invertIfNegative val="0"/>
            <c:bubble3D val="0"/>
            <c:spPr>
              <a:blipFill>
                <a:blip xmlns:r="http://schemas.openxmlformats.org/officeDocument/2006/relationships" r:embed="rId4"/>
                <a:stretch>
                  <a:fillRect/>
                </a:stretch>
              </a:blip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2-E60C-47E2-A0B6-BE5848ED00C1}"/>
              </c:ext>
            </c:extLst>
          </c:dPt>
          <c:dPt>
            <c:idx val="2"/>
            <c:invertIfNegative val="0"/>
            <c:bubble3D val="0"/>
            <c:spPr>
              <a:blipFill>
                <a:blip xmlns:r="http://schemas.openxmlformats.org/officeDocument/2006/relationships" r:embed="rId5"/>
                <a:stretch>
                  <a:fillRect/>
                </a:stretch>
              </a:blip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E60C-47E2-A0B6-BE5848ED00C1}"/>
              </c:ext>
            </c:extLst>
          </c:dPt>
          <c:dPt>
            <c:idx val="3"/>
            <c:invertIfNegative val="0"/>
            <c:bubble3D val="0"/>
            <c:spPr>
              <a:blipFill>
                <a:blip xmlns:r="http://schemas.openxmlformats.org/officeDocument/2006/relationships" r:embed="rId6"/>
                <a:stretch>
                  <a:fillRect/>
                </a:stretch>
              </a:blip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4-E60C-47E2-A0B6-BE5848ED00C1}"/>
              </c:ext>
            </c:extLst>
          </c:dPt>
          <c:dPt>
            <c:idx val="4"/>
            <c:invertIfNegative val="0"/>
            <c:bubble3D val="0"/>
            <c:spPr>
              <a:blipFill>
                <a:blip xmlns:r="http://schemas.openxmlformats.org/officeDocument/2006/relationships" r:embed="rId7"/>
                <a:stretch>
                  <a:fillRect/>
                </a:stretch>
              </a:blipFill>
              <a:ln>
                <a:noFill/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E60C-47E2-A0B6-BE5848ED00C1}"/>
              </c:ext>
            </c:extLst>
          </c:dPt>
          <c:cat>
            <c:strRef>
              <c:f>'Atividade 25 - Bar'!$A$2:$A$6</c:f>
              <c:strCache>
                <c:ptCount val="5"/>
                <c:pt idx="0">
                  <c:v>Red Label 1000ml</c:v>
                </c:pt>
                <c:pt idx="1">
                  <c:v>Blue Label 750ml</c:v>
                </c:pt>
                <c:pt idx="2">
                  <c:v>Jose Cuervo - Ouro</c:v>
                </c:pt>
                <c:pt idx="3">
                  <c:v>Jack Daniels 1000ml</c:v>
                </c:pt>
                <c:pt idx="4">
                  <c:v>Black Label 1000ml</c:v>
                </c:pt>
              </c:strCache>
            </c:strRef>
          </c:cat>
          <c:val>
            <c:numRef>
              <c:f>'Atividade 25 - Bar'!$B$2:$B$6</c:f>
              <c:numCache>
                <c:formatCode>General</c:formatCode>
                <c:ptCount val="5"/>
                <c:pt idx="0">
                  <c:v>200</c:v>
                </c:pt>
                <c:pt idx="1">
                  <c:v>180</c:v>
                </c:pt>
                <c:pt idx="2">
                  <c:v>170</c:v>
                </c:pt>
                <c:pt idx="3">
                  <c:v>120</c:v>
                </c:pt>
                <c:pt idx="4">
                  <c:v>100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E60C-47E2-A0B6-BE5848ED00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-667675344"/>
        <c:axId val="-667665008"/>
      </c:barChart>
      <c:catAx>
        <c:axId val="-6676753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-667665008"/>
        <c:crosses val="autoZero"/>
        <c:auto val="1"/>
        <c:lblAlgn val="ctr"/>
        <c:lblOffset val="100"/>
        <c:noMultiLvlLbl val="0"/>
      </c:catAx>
      <c:valAx>
        <c:axId val="-66766500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-6676753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76200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28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gradFill>
        <a:gsLst>
          <a:gs pos="100000">
            <a:schemeClr val="dk1">
              <a:lumMod val="95000"/>
              <a:lumOff val="5000"/>
            </a:schemeClr>
          </a:gs>
          <a:gs pos="0">
            <a:schemeClr val="dk1">
              <a:lumMod val="75000"/>
              <a:lumOff val="25000"/>
            </a:schemeClr>
          </a:gs>
        </a:gsLst>
        <a:path path="circle">
          <a:fillToRect l="50000" t="50000" r="50000" b="50000"/>
        </a:path>
      </a:gradFill>
      <a:ln w="9525">
        <a:solidFill>
          <a:schemeClr val="dk1">
            <a:lumMod val="75000"/>
            <a:lumOff val="2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gradFill>
        <a:gsLst>
          <a:gs pos="100000">
            <a:schemeClr val="lt1">
              <a:lumMod val="85000"/>
            </a:schemeClr>
          </a:gs>
          <a:gs pos="0">
            <a:schemeClr val="lt1"/>
          </a:gs>
        </a:gsLst>
        <a:path path="circle">
          <a:fillToRect l="50000" t="50000" r="50000" b="50000"/>
        </a:path>
      </a:gradFill>
      <a:ln w="9525" cap="flat" cmpd="sng" algn="ctr">
        <a:solidFill>
          <a:schemeClr val="lt1"/>
        </a:solidFill>
        <a:round/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trlProps/ctrlProp1.xml><?xml version="1.0" encoding="utf-8"?>
<formControlPr xmlns="http://schemas.microsoft.com/office/spreadsheetml/2009/9/main" objectType="GBox"/>
</file>

<file path=xl/ctrlProps/ctrlProp2.xml><?xml version="1.0" encoding="utf-8"?>
<formControlPr xmlns="http://schemas.microsoft.com/office/spreadsheetml/2009/9/main" objectType="CheckBox" lockText="1"/>
</file>

<file path=xl/ctrlProps/ctrlProp3.xml><?xml version="1.0" encoding="utf-8"?>
<formControlPr xmlns="http://schemas.microsoft.com/office/spreadsheetml/2009/9/main" objectType="CheckBox" lockText="1"/>
</file>

<file path=xl/ctrlProps/ctrlProp4.xml><?xml version="1.0" encoding="utf-8"?>
<formControlPr xmlns="http://schemas.microsoft.com/office/spreadsheetml/2009/9/main" objectType="CheckBox" lockText="1"/>
</file>

<file path=xl/ctrlProps/ctrlProp5.xml><?xml version="1.0" encoding="utf-8"?>
<formControlPr xmlns="http://schemas.microsoft.com/office/spreadsheetml/2009/9/main" objectType="CheckBox" lockText="1"/>
</file>

<file path=xl/ctrlProps/ctrlProp6.xml><?xml version="1.0" encoding="utf-8"?>
<formControlPr xmlns="http://schemas.microsoft.com/office/spreadsheetml/2009/9/main" objectType="CheckBox" lockText="1"/>
</file>

<file path=xl/ctrlProps/ctrlProp7.xml><?xml version="1.0" encoding="utf-8"?>
<formControlPr xmlns="http://schemas.microsoft.com/office/spreadsheetml/2009/9/main" objectType="GBox"/>
</file>

<file path=xl/ctrlProps/ctrlProp8.xml><?xml version="1.0" encoding="utf-8"?>
<formControlPr xmlns="http://schemas.microsoft.com/office/spreadsheetml/2009/9/main" objectType="Radio" firstButton="1" lockText="1"/>
</file>

<file path=xl/ctrlProps/ctrlProp9.xml><?xml version="1.0" encoding="utf-8"?>
<formControlPr xmlns="http://schemas.microsoft.com/office/spreadsheetml/2009/9/main" objectType="Radio" lockText="1"/>
</file>

<file path=xl/ctrlProps/ctrlProp10.xml><?xml version="1.0" encoding="utf-8"?>
<formControlPr xmlns="http://schemas.microsoft.com/office/spreadsheetml/2009/9/main" objectType="Radio" lockText="1"/>
</file>

<file path=xl/ctrlProps/ctrlProp11.xml><?xml version="1.0" encoding="utf-8"?>
<formControlPr xmlns="http://schemas.microsoft.com/office/spreadsheetml/2009/9/main" objectType="Radio" lockText="1"/>
</file>

<file path=xl/ctrlProps/ctrlProp12.xml><?xml version="1.0" encoding="utf-8"?>
<formControlPr xmlns="http://schemas.microsoft.com/office/spreadsheetml/2009/9/main" objectType="Radio" lockText="1"/>
</file>

<file path=xl/ctrlProps/ctrlProp13.xml><?xml version="1.0" encoding="utf-8"?>
<formControlPr xmlns="http://schemas.microsoft.com/office/spreadsheetml/2009/9/main" objectType="GBox"/>
</file>

<file path=xl/ctrlProps/ctrlProp14.xml><?xml version="1.0" encoding="utf-8"?>
<formControlPr xmlns="http://schemas.microsoft.com/office/spreadsheetml/2009/9/main" objectType="Spin" dx="22" fmlaLink="$G$11" max="30" min="1" page="10"/>
</file>

<file path=xl/ctrlProps/ctrlProp15.xml><?xml version="1.0" encoding="utf-8"?>
<formControlPr xmlns="http://schemas.microsoft.com/office/spreadsheetml/2009/9/main" objectType="GBox"/>
</file>

<file path=xl/ctrlProps/ctrlProp16.xml><?xml version="1.0" encoding="utf-8"?>
<formControlPr xmlns="http://schemas.microsoft.com/office/spreadsheetml/2009/9/main" objectType="Drop" dropStyle="combo" dx="16" fmlaRange="[10]Parâmetro!$F$5:$F$7" noThreeD="1" sel="0" val="0"/>
</file>

<file path=xl/ctrlProps/ctrlProp17.xml><?xml version="1.0" encoding="utf-8"?>
<formControlPr xmlns="http://schemas.microsoft.com/office/spreadsheetml/2009/9/main" objectType="GBox"/>
</file>

<file path=xl/ctrlProps/ctrlProp18.xml><?xml version="1.0" encoding="utf-8"?>
<formControlPr xmlns="http://schemas.microsoft.com/office/spreadsheetml/2009/9/main" objectType="List" dx="22" fmlaRange="[10]Parâmetro!$B$5:$B$65" sel="0" val="0"/>
</file>

<file path=xl/ctrlProps/ctrlProp19.xml><?xml version="1.0" encoding="utf-8"?>
<formControlPr xmlns="http://schemas.microsoft.com/office/spreadsheetml/2009/9/main" objectType="GBox"/>
</file>

<file path=xl/ctrlProps/ctrlProp20.xml><?xml version="1.0" encoding="utf-8"?>
<formControlPr xmlns="http://schemas.microsoft.com/office/spreadsheetml/2009/9/main" objectType="Button" lockText="1"/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emf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4.png"/><Relationship Id="rId1" Type="http://schemas.openxmlformats.org/officeDocument/2006/relationships/image" Target="../media/image13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7.png"/><Relationship Id="rId1" Type="http://schemas.openxmlformats.org/officeDocument/2006/relationships/image" Target="../media/image16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png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32.png"/><Relationship Id="rId1" Type="http://schemas.openxmlformats.org/officeDocument/2006/relationships/image" Target="../media/image31.pn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3.pn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4.pn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5.pn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7.png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8.png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9.png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40.png"/></Relationships>
</file>

<file path=xl/drawings/_rels/drawing30.xml.rels><?xml version="1.0" encoding="UTF-8" standalone="yes"?>
<Relationships xmlns="http://schemas.openxmlformats.org/package/2006/relationships"><Relationship Id="rId2" Type="http://schemas.openxmlformats.org/officeDocument/2006/relationships/image" Target="../media/image52.png"/><Relationship Id="rId1" Type="http://schemas.openxmlformats.org/officeDocument/2006/relationships/image" Target="../media/image51.png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53.png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54.png"/></Relationships>
</file>

<file path=xl/drawings/_rels/drawing33.xml.rels><?xml version="1.0" encoding="UTF-8" standalone="yes"?>
<Relationships xmlns="http://schemas.openxmlformats.org/package/2006/relationships"><Relationship Id="rId2" Type="http://schemas.microsoft.com/office/2007/relationships/hdphoto" Target="../media/hdphoto1.wdp"/><Relationship Id="rId1" Type="http://schemas.openxmlformats.org/officeDocument/2006/relationships/image" Target="../media/image55.png"/></Relationships>
</file>

<file path=xl/drawings/_rels/drawing41.xml.rels><?xml version="1.0" encoding="UTF-8" standalone="yes"?>
<Relationships xmlns="http://schemas.openxmlformats.org/package/2006/relationships"><Relationship Id="rId3" Type="http://schemas.openxmlformats.org/officeDocument/2006/relationships/image" Target="../media/image58.png"/><Relationship Id="rId2" Type="http://schemas.openxmlformats.org/officeDocument/2006/relationships/image" Target="../media/image57.png"/><Relationship Id="rId1" Type="http://schemas.openxmlformats.org/officeDocument/2006/relationships/image" Target="../media/image56.png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image" Target="../media/image59.png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image" Target="../media/image60.png"/></Relationships>
</file>

<file path=xl/drawings/_rels/drawing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62.png"/><Relationship Id="rId1" Type="http://schemas.openxmlformats.org/officeDocument/2006/relationships/image" Target="../media/image61.png"/></Relationships>
</file>

<file path=xl/drawings/_rels/drawing45.xml.rels><?xml version="1.0" encoding="UTF-8" standalone="yes"?>
<Relationships xmlns="http://schemas.openxmlformats.org/package/2006/relationships"><Relationship Id="rId2" Type="http://schemas.microsoft.com/office/2007/relationships/hdphoto" Target="../media/hdphoto2.wdp"/><Relationship Id="rId1" Type="http://schemas.openxmlformats.org/officeDocument/2006/relationships/image" Target="../media/image63.png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image" Target="../media/image64.png"/></Relationships>
</file>

<file path=xl/drawings/_rels/drawing48.xml.rels><?xml version="1.0" encoding="UTF-8" standalone="yes"?>
<Relationships xmlns="http://schemas.openxmlformats.org/package/2006/relationships"><Relationship Id="rId2" Type="http://schemas.openxmlformats.org/officeDocument/2006/relationships/image" Target="../media/image66.png"/><Relationship Id="rId1" Type="http://schemas.openxmlformats.org/officeDocument/2006/relationships/image" Target="../media/image65.png"/></Relationships>
</file>

<file path=xl/drawings/_rels/drawing49.xml.rels><?xml version="1.0" encoding="UTF-8" standalone="yes"?>
<Relationships xmlns="http://schemas.openxmlformats.org/package/2006/relationships"><Relationship Id="rId3" Type="http://schemas.openxmlformats.org/officeDocument/2006/relationships/image" Target="../media/image69.png"/><Relationship Id="rId2" Type="http://schemas.openxmlformats.org/officeDocument/2006/relationships/image" Target="../media/image68.png"/><Relationship Id="rId1" Type="http://schemas.openxmlformats.org/officeDocument/2006/relationships/image" Target="../media/image67.png"/></Relationships>
</file>

<file path=xl/drawings/_rels/drawing52.xml.rels><?xml version="1.0" encoding="UTF-8" standalone="yes"?>
<Relationships xmlns="http://schemas.openxmlformats.org/package/2006/relationships"><Relationship Id="rId1" Type="http://schemas.openxmlformats.org/officeDocument/2006/relationships/image" Target="../media/image70.png"/></Relationships>
</file>

<file path=xl/drawings/_rels/drawing54.xml.rels><?xml version="1.0" encoding="UTF-8" standalone="yes"?>
<Relationships xmlns="http://schemas.openxmlformats.org/package/2006/relationships"><Relationship Id="rId1" Type="http://schemas.openxmlformats.org/officeDocument/2006/relationships/image" Target="../media/image71.png"/></Relationships>
</file>

<file path=xl/drawings/_rels/drawing56.xml.rels><?xml version="1.0" encoding="UTF-8" standalone="yes"?>
<Relationships xmlns="http://schemas.openxmlformats.org/package/2006/relationships"><Relationship Id="rId2" Type="http://schemas.microsoft.com/office/2007/relationships/hdphoto" Target="../media/hdphoto3.wdp"/><Relationship Id="rId1" Type="http://schemas.openxmlformats.org/officeDocument/2006/relationships/image" Target="../media/image72.png"/></Relationships>
</file>

<file path=xl/drawings/_rels/drawing5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1.png"/></Relationships>
</file>

<file path=xl/drawings/_rels/drawing5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61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63.xml.rels><?xml version="1.0" encoding="UTF-8" standalone="yes"?>
<Relationships xmlns="http://schemas.openxmlformats.org/package/2006/relationships"><Relationship Id="rId2" Type="http://schemas.openxmlformats.org/officeDocument/2006/relationships/image" Target="../media/image74.png"/><Relationship Id="rId1" Type="http://schemas.openxmlformats.org/officeDocument/2006/relationships/image" Target="../media/image73.png"/></Relationships>
</file>

<file path=xl/drawings/_rels/drawing74.xml.rels><?xml version="1.0" encoding="UTF-8" standalone="yes"?>
<Relationships xmlns="http://schemas.openxmlformats.org/package/2006/relationships"><Relationship Id="rId2" Type="http://schemas.openxmlformats.org/officeDocument/2006/relationships/image" Target="../media/image76.png"/><Relationship Id="rId1" Type="http://schemas.openxmlformats.org/officeDocument/2006/relationships/image" Target="../media/image75.png"/></Relationships>
</file>

<file path=xl/drawings/_rels/drawing7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7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85.xml.rels><?xml version="1.0" encoding="UTF-8" standalone="yes"?>
<Relationships xmlns="http://schemas.openxmlformats.org/package/2006/relationships"><Relationship Id="rId3" Type="http://schemas.microsoft.com/office/2007/relationships/hdphoto" Target="../media/hdphoto4.wdp"/><Relationship Id="rId2" Type="http://schemas.openxmlformats.org/officeDocument/2006/relationships/image" Target="../media/image83.png"/><Relationship Id="rId1" Type="http://schemas.openxmlformats.org/officeDocument/2006/relationships/image" Target="../media/image82.png"/></Relationships>
</file>

<file path=xl/drawings/_rels/drawing86.xml.rels><?xml version="1.0" encoding="UTF-8" standalone="yes"?>
<Relationships xmlns="http://schemas.openxmlformats.org/package/2006/relationships"><Relationship Id="rId1" Type="http://schemas.openxmlformats.org/officeDocument/2006/relationships/image" Target="../media/image84.png"/></Relationships>
</file>

<file path=xl/drawings/_rels/drawing87.xml.rels><?xml version="1.0" encoding="UTF-8" standalone="yes"?>
<Relationships xmlns="http://schemas.openxmlformats.org/package/2006/relationships"><Relationship Id="rId1" Type="http://schemas.openxmlformats.org/officeDocument/2006/relationships/image" Target="../media/image85.jpeg"/></Relationships>
</file>

<file path=xl/drawings/_rels/drawing89.xml.rels><?xml version="1.0" encoding="UTF-8" standalone="yes"?>
<Relationships xmlns="http://schemas.openxmlformats.org/package/2006/relationships"><Relationship Id="rId3" Type="http://schemas.openxmlformats.org/officeDocument/2006/relationships/image" Target="../media/image88.png"/><Relationship Id="rId2" Type="http://schemas.openxmlformats.org/officeDocument/2006/relationships/image" Target="../media/image87.png"/><Relationship Id="rId1" Type="http://schemas.openxmlformats.org/officeDocument/2006/relationships/image" Target="../media/image86.png"/></Relationships>
</file>

<file path=xl/drawings/_rels/drawing90.xml.rels><?xml version="1.0" encoding="UTF-8" standalone="yes"?>
<Relationships xmlns="http://schemas.openxmlformats.org/package/2006/relationships"><Relationship Id="rId3" Type="http://schemas.openxmlformats.org/officeDocument/2006/relationships/image" Target="../media/image90.jpeg"/><Relationship Id="rId2" Type="http://schemas.microsoft.com/office/2007/relationships/hdphoto" Target="../media/hdphoto5.wdp"/><Relationship Id="rId1" Type="http://schemas.openxmlformats.org/officeDocument/2006/relationships/image" Target="../media/image89.png"/><Relationship Id="rId4" Type="http://schemas.openxmlformats.org/officeDocument/2006/relationships/image" Target="../media/image91.png"/></Relationships>
</file>

<file path=xl/drawings/_rels/drawing95.xml.rels><?xml version="1.0" encoding="UTF-8" standalone="yes"?>
<Relationships xmlns="http://schemas.openxmlformats.org/package/2006/relationships"><Relationship Id="rId1" Type="http://schemas.openxmlformats.org/officeDocument/2006/relationships/image" Target="../media/image92.png"/></Relationships>
</file>

<file path=xl/drawings/_rels/drawing96.xml.rels><?xml version="1.0" encoding="UTF-8" standalone="yes"?>
<Relationships xmlns="http://schemas.openxmlformats.org/package/2006/relationships"><Relationship Id="rId2" Type="http://schemas.openxmlformats.org/officeDocument/2006/relationships/image" Target="../media/image93.png"/><Relationship Id="rId1" Type="http://schemas.openxmlformats.org/officeDocument/2006/relationships/image" Target="../media/image64.png"/></Relationships>
</file>

<file path=xl/drawings/_rels/drawing97.xml.rels><?xml version="1.0" encoding="UTF-8" standalone="yes"?>
<Relationships xmlns="http://schemas.openxmlformats.org/package/2006/relationships"><Relationship Id="rId3" Type="http://schemas.openxmlformats.org/officeDocument/2006/relationships/image" Target="../media/image95.png"/><Relationship Id="rId2" Type="http://schemas.openxmlformats.org/officeDocument/2006/relationships/image" Target="../media/image94.png"/><Relationship Id="rId1" Type="http://schemas.openxmlformats.org/officeDocument/2006/relationships/image" Target="../media/image64.png"/></Relationships>
</file>

<file path=xl/drawings/_rels/vmlDrawing1.v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5" Type="http://schemas.openxmlformats.org/officeDocument/2006/relationships/image" Target="../media/image8.png"/><Relationship Id="rId4" Type="http://schemas.openxmlformats.org/officeDocument/2006/relationships/image" Target="../media/image7.png"/></Relationships>
</file>

<file path=xl/drawings/_rels/vmlDrawing2.v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5" Type="http://schemas.openxmlformats.org/officeDocument/2006/relationships/image" Target="../media/image8.png"/><Relationship Id="rId4" Type="http://schemas.openxmlformats.org/officeDocument/2006/relationships/image" Target="../media/image7.png"/></Relationships>
</file>

<file path=xl/drawings/_rels/vmlDrawing3.vml.rels><?xml version="1.0" encoding="UTF-8" standalone="yes"?>
<Relationships xmlns="http://schemas.openxmlformats.org/package/2006/relationships"><Relationship Id="rId8" Type="http://schemas.openxmlformats.org/officeDocument/2006/relationships/image" Target="../media/image28.png"/><Relationship Id="rId3" Type="http://schemas.openxmlformats.org/officeDocument/2006/relationships/image" Target="../media/image23.jpeg"/><Relationship Id="rId7" Type="http://schemas.openxmlformats.org/officeDocument/2006/relationships/image" Target="../media/image27.jpeg"/><Relationship Id="rId2" Type="http://schemas.openxmlformats.org/officeDocument/2006/relationships/image" Target="../media/image22.jpeg"/><Relationship Id="rId1" Type="http://schemas.openxmlformats.org/officeDocument/2006/relationships/image" Target="../media/image21.jpeg"/><Relationship Id="rId6" Type="http://schemas.openxmlformats.org/officeDocument/2006/relationships/image" Target="../media/image26.jpeg"/><Relationship Id="rId5" Type="http://schemas.openxmlformats.org/officeDocument/2006/relationships/image" Target="../media/image25.jpeg"/><Relationship Id="rId10" Type="http://schemas.openxmlformats.org/officeDocument/2006/relationships/image" Target="../media/image30.png"/><Relationship Id="rId4" Type="http://schemas.openxmlformats.org/officeDocument/2006/relationships/image" Target="../media/image24.jpeg"/><Relationship Id="rId9" Type="http://schemas.openxmlformats.org/officeDocument/2006/relationships/image" Target="../media/image29.png"/></Relationships>
</file>

<file path=xl/drawings/_rels/vmlDrawing4.vml.rels><?xml version="1.0" encoding="UTF-8" standalone="yes"?>
<Relationships xmlns="http://schemas.openxmlformats.org/package/2006/relationships"><Relationship Id="rId1" Type="http://schemas.openxmlformats.org/officeDocument/2006/relationships/image" Target="../media/image36.jpeg"/></Relationships>
</file>

<file path=xl/drawings/_rels/vmlDrawing5.vml.rels><?xml version="1.0" encoding="UTF-8" standalone="yes"?>
<Relationships xmlns="http://schemas.openxmlformats.org/package/2006/relationships"><Relationship Id="rId8" Type="http://schemas.openxmlformats.org/officeDocument/2006/relationships/image" Target="../media/image48.jpeg"/><Relationship Id="rId3" Type="http://schemas.openxmlformats.org/officeDocument/2006/relationships/image" Target="../media/image43.jpeg"/><Relationship Id="rId7" Type="http://schemas.openxmlformats.org/officeDocument/2006/relationships/image" Target="../media/image47.jpeg"/><Relationship Id="rId2" Type="http://schemas.openxmlformats.org/officeDocument/2006/relationships/image" Target="../media/image42.jpeg"/><Relationship Id="rId1" Type="http://schemas.openxmlformats.org/officeDocument/2006/relationships/image" Target="../media/image41.jpeg"/><Relationship Id="rId6" Type="http://schemas.openxmlformats.org/officeDocument/2006/relationships/image" Target="../media/image46.jpeg"/><Relationship Id="rId5" Type="http://schemas.openxmlformats.org/officeDocument/2006/relationships/image" Target="../media/image45.jpeg"/><Relationship Id="rId10" Type="http://schemas.openxmlformats.org/officeDocument/2006/relationships/image" Target="../media/image50.png"/><Relationship Id="rId4" Type="http://schemas.openxmlformats.org/officeDocument/2006/relationships/image" Target="../media/image44.jpeg"/><Relationship Id="rId9" Type="http://schemas.openxmlformats.org/officeDocument/2006/relationships/image" Target="../media/image49.jpeg"/></Relationships>
</file>

<file path=xl/drawings/_rels/vmlDrawing6.vml.rels><?xml version="1.0" encoding="UTF-8" standalone="yes"?>
<Relationships xmlns="http://schemas.openxmlformats.org/package/2006/relationships"><Relationship Id="rId3" Type="http://schemas.openxmlformats.org/officeDocument/2006/relationships/image" Target="../media/image46.jpeg"/><Relationship Id="rId7" Type="http://schemas.openxmlformats.org/officeDocument/2006/relationships/image" Target="../media/image50.png"/><Relationship Id="rId2" Type="http://schemas.openxmlformats.org/officeDocument/2006/relationships/image" Target="../media/image45.jpeg"/><Relationship Id="rId1" Type="http://schemas.openxmlformats.org/officeDocument/2006/relationships/image" Target="../media/image44.jpeg"/><Relationship Id="rId6" Type="http://schemas.openxmlformats.org/officeDocument/2006/relationships/image" Target="../media/image49.jpeg"/><Relationship Id="rId5" Type="http://schemas.openxmlformats.org/officeDocument/2006/relationships/image" Target="../media/image48.jpeg"/><Relationship Id="rId4" Type="http://schemas.openxmlformats.org/officeDocument/2006/relationships/image" Target="../media/image47.jpeg"/></Relationships>
</file>

<file path=xl/drawings/_rels/vmlDrawing7.v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5" Type="http://schemas.openxmlformats.org/officeDocument/2006/relationships/image" Target="../media/image8.png"/><Relationship Id="rId4" Type="http://schemas.openxmlformats.org/officeDocument/2006/relationships/image" Target="../media/image7.png"/></Relationships>
</file>

<file path=xl/drawings/_rels/vmlDrawing8.v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5" Type="http://schemas.openxmlformats.org/officeDocument/2006/relationships/image" Target="../media/image8.png"/><Relationship Id="rId4" Type="http://schemas.openxmlformats.org/officeDocument/2006/relationships/image" Target="../media/image7.png"/></Relationships>
</file>

<file path=xl/drawings/_rels/vmlDrawing9.v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5" Type="http://schemas.openxmlformats.org/officeDocument/2006/relationships/image" Target="../media/image8.png"/><Relationship Id="rId4" Type="http://schemas.openxmlformats.org/officeDocument/2006/relationships/image" Target="../media/image7.png"/></Relationships>
</file>

<file path=xl/drawings/_rels/vmlDrawing10.v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5" Type="http://schemas.openxmlformats.org/officeDocument/2006/relationships/image" Target="../media/image8.png"/><Relationship Id="rId4" Type="http://schemas.openxmlformats.org/officeDocument/2006/relationships/image" Target="../media/image7.png"/></Relationships>
</file>

<file path=xl/drawings/_rels/vmlDrawing12.vml.rels><?xml version="1.0" encoding="UTF-8" standalone="yes"?>
<Relationships xmlns="http://schemas.openxmlformats.org/package/2006/relationships"><Relationship Id="rId8" Type="http://schemas.openxmlformats.org/officeDocument/2006/relationships/image" Target="../media/image48.jpeg"/><Relationship Id="rId3" Type="http://schemas.openxmlformats.org/officeDocument/2006/relationships/image" Target="../media/image43.jpeg"/><Relationship Id="rId7" Type="http://schemas.openxmlformats.org/officeDocument/2006/relationships/image" Target="../media/image47.jpeg"/><Relationship Id="rId2" Type="http://schemas.openxmlformats.org/officeDocument/2006/relationships/image" Target="../media/image42.jpeg"/><Relationship Id="rId1" Type="http://schemas.openxmlformats.org/officeDocument/2006/relationships/image" Target="../media/image41.jpeg"/><Relationship Id="rId6" Type="http://schemas.openxmlformats.org/officeDocument/2006/relationships/image" Target="../media/image46.jpeg"/><Relationship Id="rId5" Type="http://schemas.openxmlformats.org/officeDocument/2006/relationships/image" Target="../media/image45.jpeg"/><Relationship Id="rId10" Type="http://schemas.openxmlformats.org/officeDocument/2006/relationships/image" Target="../media/image50.png"/><Relationship Id="rId4" Type="http://schemas.openxmlformats.org/officeDocument/2006/relationships/image" Target="../media/image44.jpeg"/><Relationship Id="rId9" Type="http://schemas.openxmlformats.org/officeDocument/2006/relationships/image" Target="../media/image4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228600</xdr:colOff>
      <xdr:row>1</xdr:row>
      <xdr:rowOff>9525</xdr:rowOff>
    </xdr:from>
    <xdr:to>
      <xdr:col>18</xdr:col>
      <xdr:colOff>255876</xdr:colOff>
      <xdr:row>24</xdr:row>
      <xdr:rowOff>66120</xdr:rowOff>
    </xdr:to>
    <xdr:grpSp>
      <xdr:nvGrpSpPr>
        <xdr:cNvPr id="3" name="Agrupar 2"/>
        <xdr:cNvGrpSpPr/>
      </xdr:nvGrpSpPr>
      <xdr:grpSpPr>
        <a:xfrm>
          <a:off x="838200" y="200025"/>
          <a:ext cx="10390476" cy="4438095"/>
          <a:chOff x="1219200" y="200025"/>
          <a:chExt cx="10390476" cy="4438095"/>
        </a:xfrm>
      </xdr:grpSpPr>
      <xdr:pic>
        <xdr:nvPicPr>
          <xdr:cNvPr id="5" name="Imagem 4"/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1219200" y="200025"/>
            <a:ext cx="10390476" cy="4438095"/>
          </a:xfrm>
          <a:prstGeom prst="rect">
            <a:avLst/>
          </a:prstGeom>
          <a:effectLst>
            <a:outerShdw blurRad="50800" dist="38100" dir="2700000" algn="tl" rotWithShape="0">
              <a:prstClr val="black">
                <a:alpha val="58000"/>
              </a:prstClr>
            </a:outerShdw>
          </a:effectLst>
        </xdr:spPr>
      </xdr:pic>
      <xdr:grpSp>
        <xdr:nvGrpSpPr>
          <xdr:cNvPr id="6" name="Agrupar 5"/>
          <xdr:cNvGrpSpPr/>
        </xdr:nvGrpSpPr>
        <xdr:grpSpPr>
          <a:xfrm>
            <a:off x="1609725" y="1600200"/>
            <a:ext cx="9696451" cy="1691118"/>
            <a:chOff x="1600200" y="1514475"/>
            <a:chExt cx="9696451" cy="1691118"/>
          </a:xfrm>
        </xdr:grpSpPr>
        <xdr:sp macro="" textlink="">
          <xdr:nvSpPr>
            <xdr:cNvPr id="7" name="Retângulo 6"/>
            <xdr:cNvSpPr/>
          </xdr:nvSpPr>
          <xdr:spPr>
            <a:xfrm>
              <a:off x="1600200" y="1514475"/>
              <a:ext cx="9696451" cy="1466850"/>
            </a:xfrm>
            <a:prstGeom prst="rect">
              <a:avLst/>
            </a:prstGeom>
            <a:noFill/>
          </xdr:spPr>
          <xdr:txBody>
            <a:bodyPr wrap="none" lIns="91440" tIns="45720" rIns="91440" bIns="45720">
              <a:prstTxWarp prst="textArchUp">
                <a:avLst/>
              </a:prstTxWarp>
              <a:noAutofit/>
            </a:bodyPr>
            <a:lstStyle/>
            <a:p>
              <a:pPr algn="ctr"/>
              <a:r>
                <a:rPr lang="pt-BR" sz="9600" b="1" cap="none" spc="0">
                  <a:ln w="22225">
                    <a:solidFill>
                      <a:sysClr val="windowText" lastClr="000000"/>
                    </a:solidFill>
                    <a:prstDash val="solid"/>
                  </a:ln>
                  <a:solidFill>
                    <a:schemeClr val="tx1"/>
                  </a:solidFill>
                  <a:effectLst/>
                  <a:latin typeface="Bradley Hand ITC" panose="03070402050302030203" pitchFamily="66" charset="0"/>
                </a:rPr>
                <a:t>TÉNICAS DE INTERVALOS</a:t>
              </a:r>
            </a:p>
          </xdr:txBody>
        </xdr:sp>
        <xdr:pic>
          <xdr:nvPicPr>
            <xdr:cNvPr id="8" name="Imagem 7"/>
            <xdr:cNvPicPr>
              <a:picLocks noChangeAspect="1"/>
            </xdr:cNvPicPr>
          </xdr:nvPicPr>
          <xdr:blipFill>
            <a:blip xmlns:r="http://schemas.openxmlformats.org/officeDocument/2006/relationships" r:embed="rId2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tretch>
              <a:fillRect/>
            </a:stretch>
          </xdr:blipFill>
          <xdr:spPr>
            <a:xfrm>
              <a:off x="6014607" y="1905000"/>
              <a:ext cx="1300593" cy="1300593"/>
            </a:xfrm>
            <a:prstGeom prst="rect">
              <a:avLst/>
            </a:prstGeom>
          </xdr:spPr>
        </xdr:pic>
      </xdr:grpSp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38100</xdr:colOff>
      <xdr:row>3</xdr:row>
      <xdr:rowOff>66675</xdr:rowOff>
    </xdr:from>
    <xdr:to>
      <xdr:col>14</xdr:col>
      <xdr:colOff>38100</xdr:colOff>
      <xdr:row>12</xdr:row>
      <xdr:rowOff>57150</xdr:rowOff>
    </xdr:to>
    <xdr:grpSp>
      <xdr:nvGrpSpPr>
        <xdr:cNvPr id="2" name="Agrupar 1"/>
        <xdr:cNvGrpSpPr/>
      </xdr:nvGrpSpPr>
      <xdr:grpSpPr>
        <a:xfrm>
          <a:off x="3695700" y="638175"/>
          <a:ext cx="4876800" cy="1704975"/>
          <a:chOff x="123827" y="161927"/>
          <a:chExt cx="4876800" cy="1704975"/>
        </a:xfrm>
        <a:effectLst>
          <a:reflection blurRad="6350" stA="21000" endPos="92000" dist="101600" dir="5400000" sy="-100000" algn="bl" rotWithShape="0"/>
        </a:effectLst>
      </xdr:grpSpPr>
      <xdr:sp macro="" textlink="">
        <xdr:nvSpPr>
          <xdr:cNvPr id="6" name="CaixaDeTexto 5"/>
          <xdr:cNvSpPr txBox="1"/>
        </xdr:nvSpPr>
        <xdr:spPr>
          <a:xfrm>
            <a:off x="123827" y="161927"/>
            <a:ext cx="4876800" cy="1704975"/>
          </a:xfrm>
          <a:prstGeom prst="rect">
            <a:avLst/>
          </a:prstGeom>
          <a:solidFill>
            <a:srgbClr val="002060"/>
          </a:solidFill>
          <a:ln>
            <a:noFill/>
          </a:ln>
          <a:effectLst>
            <a:outerShdw blurRad="44450" dist="27940" dir="5400000" algn="ctr">
              <a:srgbClr val="000000">
                <a:alpha val="32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8700000"/>
            </a:lightRig>
          </a:scene3d>
          <a:sp3d>
            <a:bevelT w="190500" h="38100"/>
          </a:sp3d>
        </xdr:spPr>
        <xdr:style>
          <a:lnRef idx="1">
            <a:schemeClr val="accent5"/>
          </a:lnRef>
          <a:fillRef idx="3">
            <a:schemeClr val="accent5"/>
          </a:fillRef>
          <a:effectRef idx="2">
            <a:schemeClr val="accent5"/>
          </a:effectRef>
          <a:fontRef idx="minor">
            <a:schemeClr val="lt1"/>
          </a:fontRef>
        </xdr:style>
        <xdr:txBody>
          <a:bodyPr vertOverflow="clip" horzOverflow="clip" wrap="square" numCol="1" spcCol="360000" rtlCol="0" anchor="t">
            <a:noAutofit/>
          </a:bodyPr>
          <a:lstStyle/>
          <a:p>
            <a:r>
              <a:rPr lang="pt-BR" sz="1100" b="1" cap="small">
                <a:solidFill>
                  <a:schemeClr val="lt1"/>
                </a:solidFill>
                <a:effectLst/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CAPITULO</a:t>
            </a:r>
            <a:r>
              <a:rPr lang="pt-BR" sz="1100" b="1" cap="small" baseline="0">
                <a:solidFill>
                  <a:schemeClr val="lt1"/>
                </a:solidFill>
                <a:effectLst/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 01</a:t>
            </a:r>
            <a:endParaRPr lang="pt-BR" sz="1100" b="1" cap="small">
              <a:solidFill>
                <a:schemeClr val="lt1"/>
              </a:solidFill>
              <a:effectLst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endParaRPr>
          </a:p>
          <a:p>
            <a:endParaRPr lang="pt-BR" sz="1100" b="0">
              <a:solidFill>
                <a:schemeClr val="lt1"/>
              </a:solidFill>
              <a:effectLst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endParaRPr>
          </a:p>
          <a:p>
            <a:r>
              <a:rPr lang="pt-BR" sz="1100" b="0">
                <a:solidFill>
                  <a:schemeClr val="lt1"/>
                </a:solidFill>
                <a:effectLst/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Neste capítulo, são exibidas as diferenças entre as técnicas de intervalos normal de dados, Tabelas e Matrizes. As competências apresentadas são:</a:t>
            </a:r>
          </a:p>
          <a:p>
            <a:endParaRPr lang="pt-BR" sz="1050" b="0">
              <a:solidFill>
                <a:schemeClr val="lt1"/>
              </a:solidFill>
              <a:effectLst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endParaRPr>
          </a:p>
          <a:p>
            <a:endParaRPr lang="pt-BR" sz="1050" b="0">
              <a:solidFill>
                <a:schemeClr val="lt1"/>
              </a:solidFill>
              <a:effectLst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endParaRPr>
          </a:p>
          <a:p>
            <a:pPr lvl="0"/>
            <a:r>
              <a:rPr lang="pt-BR" sz="1100" b="0" u="none">
                <a:solidFill>
                  <a:schemeClr val="lt1"/>
                </a:solidFill>
                <a:effectLst/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1. MATRIZES</a:t>
            </a:r>
          </a:p>
          <a:p>
            <a:pPr lvl="0"/>
            <a:r>
              <a:rPr lang="pt-BR" sz="1100" b="0" u="none" baseline="0">
                <a:solidFill>
                  <a:schemeClr val="lt1"/>
                </a:solidFill>
                <a:effectLst/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2. NOMES DEFINIDOS</a:t>
            </a:r>
          </a:p>
          <a:p>
            <a:pPr lvl="0"/>
            <a:r>
              <a:rPr lang="pt-BR" sz="1100" b="0" u="none" baseline="0">
                <a:solidFill>
                  <a:schemeClr val="lt1"/>
                </a:solidFill>
                <a:effectLst/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3. TABELAS</a:t>
            </a:r>
            <a:endParaRPr lang="pt-BR" sz="1100" b="0" baseline="0">
              <a:solidFill>
                <a:schemeClr val="lt1"/>
              </a:solidFill>
              <a:effectLst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endParaRPr>
          </a:p>
          <a:p>
            <a:pPr lvl="1"/>
            <a:endParaRPr lang="pt-BR" sz="1100" b="0">
              <a:solidFill>
                <a:schemeClr val="lt1"/>
              </a:solidFill>
              <a:effectLst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endParaRPr>
          </a:p>
          <a:p>
            <a:pPr lvl="1"/>
            <a:endParaRPr lang="pt-BR" sz="1100" b="0">
              <a:solidFill>
                <a:schemeClr val="lt1"/>
              </a:solidFill>
              <a:effectLst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endParaRPr>
          </a:p>
        </xdr:txBody>
      </xdr:sp>
      <xdr:cxnSp macro="">
        <xdr:nvCxnSpPr>
          <xdr:cNvPr id="4" name="Conector reto 3"/>
          <xdr:cNvCxnSpPr/>
        </xdr:nvCxnSpPr>
        <xdr:spPr>
          <a:xfrm>
            <a:off x="209550" y="1000125"/>
            <a:ext cx="4629151" cy="0"/>
          </a:xfrm>
          <a:prstGeom prst="line">
            <a:avLst/>
          </a:prstGeom>
          <a:ln w="19050">
            <a:solidFill>
              <a:schemeClr val="bg1">
                <a:lumMod val="95000"/>
              </a:schemeClr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" name="Conector reto 4"/>
          <xdr:cNvCxnSpPr/>
        </xdr:nvCxnSpPr>
        <xdr:spPr>
          <a:xfrm>
            <a:off x="228600" y="495300"/>
            <a:ext cx="4629151" cy="0"/>
          </a:xfrm>
          <a:prstGeom prst="line">
            <a:avLst/>
          </a:prstGeom>
          <a:ln w="19050">
            <a:solidFill>
              <a:schemeClr val="bg1">
                <a:lumMod val="95000"/>
              </a:schemeClr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28576</xdr:colOff>
      <xdr:row>11</xdr:row>
      <xdr:rowOff>76200</xdr:rowOff>
    </xdr:from>
    <xdr:to>
      <xdr:col>9</xdr:col>
      <xdr:colOff>628651</xdr:colOff>
      <xdr:row>25</xdr:row>
      <xdr:rowOff>114300</xdr:rowOff>
    </xdr:to>
    <xdr:grpSp>
      <xdr:nvGrpSpPr>
        <xdr:cNvPr id="4" name="Agrupar 1"/>
        <xdr:cNvGrpSpPr/>
      </xdr:nvGrpSpPr>
      <xdr:grpSpPr>
        <a:xfrm>
          <a:off x="28576" y="2286000"/>
          <a:ext cx="9239250" cy="2705100"/>
          <a:chOff x="28575" y="1952625"/>
          <a:chExt cx="8207310" cy="2714625"/>
        </a:xfrm>
      </xdr:grpSpPr>
      <xdr:sp macro="" textlink="">
        <xdr:nvSpPr>
          <xdr:cNvPr id="6" name="CaixaDeTexto 5"/>
          <xdr:cNvSpPr txBox="1"/>
        </xdr:nvSpPr>
        <xdr:spPr>
          <a:xfrm>
            <a:off x="28575" y="1952625"/>
            <a:ext cx="8207310" cy="2714625"/>
          </a:xfrm>
          <a:prstGeom prst="rect">
            <a:avLst/>
          </a:prstGeom>
          <a:solidFill>
            <a:srgbClr val="002060"/>
          </a:solidFill>
          <a:ln>
            <a:noFill/>
          </a:ln>
          <a:effectLst>
            <a:outerShdw blurRad="44450" dist="27940" dir="5400000" algn="ctr">
              <a:srgbClr val="000000">
                <a:alpha val="32000"/>
              </a:srgbClr>
            </a:outerShdw>
            <a:reflection blurRad="6350" stA="23000" endPos="35000" dir="5400000" sy="-100000" algn="bl" rotWithShape="0"/>
          </a:effectLst>
          <a:scene3d>
            <a:camera prst="orthographicFront">
              <a:rot lat="0" lon="0" rev="0"/>
            </a:camera>
            <a:lightRig rig="balanced" dir="t">
              <a:rot lat="0" lon="0" rev="8700000"/>
            </a:lightRig>
          </a:scene3d>
          <a:sp3d>
            <a:bevelT w="190500" h="38100"/>
          </a:sp3d>
        </xdr:spPr>
        <xdr:style>
          <a:lnRef idx="0">
            <a:schemeClr val="accent5"/>
          </a:lnRef>
          <a:fillRef idx="3">
            <a:schemeClr val="accent5"/>
          </a:fillRef>
          <a:effectRef idx="3">
            <a:schemeClr val="accent5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/>
          <a:p>
            <a:r>
              <a:rPr lang="pt-BR" sz="1100" b="1">
                <a:solidFill>
                  <a:srgbClr val="FFC000"/>
                </a:solidFill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MATRIZ</a:t>
            </a:r>
            <a:endParaRPr lang="pt-BR" sz="1100" b="1" baseline="0">
              <a:solidFill>
                <a:srgbClr val="FFC000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endParaRPr>
          </a:p>
          <a:p>
            <a:endParaRPr lang="pt-BR" sz="105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endParaRPr>
          </a:p>
          <a:p>
            <a:pPr eaLnBrk="1" fontAlgn="auto" latinLnBrk="0" hangingPunct="1"/>
            <a:r>
              <a:rPr lang="pt-BR" sz="11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No nosso caso, matriz é um conjunto de itens. No Excel, esses itens podem estar</a:t>
            </a:r>
          </a:p>
          <a:p>
            <a:pPr eaLnBrk="1" fontAlgn="auto" latinLnBrk="0" hangingPunct="1"/>
            <a:r>
              <a:rPr lang="pt-BR" sz="11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em uma única linha (chamada de matriz horizontal unidimensional), em uma</a:t>
            </a:r>
          </a:p>
          <a:p>
            <a:pPr eaLnBrk="1" fontAlgn="auto" latinLnBrk="0" hangingPunct="1"/>
            <a:r>
              <a:rPr lang="pt-BR" sz="11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coluna (matriz vertical unidimensional) ou em várias linhas e colunas</a:t>
            </a:r>
          </a:p>
          <a:p>
            <a:pPr eaLnBrk="1" fontAlgn="auto" latinLnBrk="0" hangingPunct="1"/>
            <a:r>
              <a:rPr lang="pt-BR" sz="11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(matriz bidimensional). Não é possível criar matrizes tridimensionais ou</a:t>
            </a:r>
          </a:p>
          <a:p>
            <a:pPr eaLnBrk="1" fontAlgn="auto" latinLnBrk="0" hangingPunct="1"/>
            <a:r>
              <a:rPr lang="pt-BR" sz="110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fórmulas de matriz no Excel.</a:t>
            </a:r>
            <a:endParaRPr lang="pt-BR" sz="1000">
              <a:effectLst/>
            </a:endParaRPr>
          </a:p>
          <a:p>
            <a:r>
              <a:rPr lang="pt-BR" sz="1100" i="1">
                <a:solidFill>
                  <a:schemeClr val="bg1"/>
                </a:solidFill>
                <a:effectLst/>
                <a:latin typeface="+mn-lt"/>
                <a:ea typeface="+mn-ea"/>
                <a:cs typeface="+mn-cs"/>
              </a:rPr>
              <a:t>As fórmulas de matriz podem ser chamadas de "fórmulas CSE", </a:t>
            </a:r>
          </a:p>
          <a:p>
            <a:r>
              <a:rPr lang="pt-BR" sz="1100" i="1">
                <a:solidFill>
                  <a:schemeClr val="bg1"/>
                </a:solidFill>
                <a:effectLst/>
                <a:latin typeface="+mn-lt"/>
                <a:ea typeface="+mn-ea"/>
                <a:cs typeface="+mn-cs"/>
              </a:rPr>
              <a:t>porque você pressiona </a:t>
            </a:r>
            <a:r>
              <a:rPr lang="pt-BR" sz="1100" i="1">
                <a:solidFill>
                  <a:srgbClr val="FFC000"/>
                </a:solidFill>
                <a:effectLst/>
                <a:latin typeface="+mn-lt"/>
                <a:ea typeface="+mn-ea"/>
                <a:cs typeface="+mn-cs"/>
              </a:rPr>
              <a:t>CTRL+SHIFT+ENTER</a:t>
            </a:r>
            <a:r>
              <a:rPr lang="pt-BR" sz="1100" i="1">
                <a:solidFill>
                  <a:schemeClr val="bg1"/>
                </a:solidFill>
                <a:effectLst/>
                <a:latin typeface="+mn-lt"/>
                <a:ea typeface="+mn-ea"/>
                <a:cs typeface="+mn-cs"/>
              </a:rPr>
              <a:t> para inseri-las nas pastas de trabalho.</a:t>
            </a:r>
            <a:endParaRPr lang="pt-BR" sz="1000">
              <a:solidFill>
                <a:schemeClr val="bg1"/>
              </a:solidFill>
              <a:effectLst/>
            </a:endParaRPr>
          </a:p>
          <a:p>
            <a:pPr lvl="0"/>
            <a:endParaRPr lang="pt-BR" sz="1000">
              <a:solidFill>
                <a:schemeClr val="lt1"/>
              </a:solidFill>
              <a:effectLst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endParaRPr>
          </a:p>
          <a:p>
            <a:pPr lvl="0"/>
            <a:r>
              <a:rPr lang="pt-BR" sz="1000">
                <a:solidFill>
                  <a:schemeClr val="lt1"/>
                </a:solidFill>
                <a:effectLst/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1. Matriz</a:t>
            </a:r>
          </a:p>
          <a:p>
            <a:pPr lvl="0"/>
            <a:endParaRPr lang="en-US" sz="1000">
              <a:solidFill>
                <a:schemeClr val="lt1"/>
              </a:solidFill>
              <a:effectLst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endParaRPr>
          </a:p>
        </xdr:txBody>
      </xdr:sp>
      <xdr:grpSp>
        <xdr:nvGrpSpPr>
          <xdr:cNvPr id="7" name="Agrupar 3"/>
          <xdr:cNvGrpSpPr/>
        </xdr:nvGrpSpPr>
        <xdr:grpSpPr>
          <a:xfrm>
            <a:off x="4781550" y="2152650"/>
            <a:ext cx="3238500" cy="2390775"/>
            <a:chOff x="4943475" y="1628775"/>
            <a:chExt cx="3238500" cy="2390775"/>
          </a:xfrm>
        </xdr:grpSpPr>
        <xdr:pic>
          <xdr:nvPicPr>
            <xdr:cNvPr id="8" name="Imagem 7" descr="https://upload.wikimedia.org/wikipedia/commons/d/d8/Matriz_organizacao.png"/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1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xdr:blipFill>
          <xdr:spPr bwMode="auto">
            <a:xfrm>
              <a:off x="4962525" y="1628775"/>
              <a:ext cx="3219450" cy="2390775"/>
            </a:xfrm>
            <a:prstGeom prst="rect">
              <a:avLst/>
            </a:prstGeom>
            <a:noFill/>
            <a:effectLst/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pic>
        <xdr:sp macro="" textlink="">
          <xdr:nvSpPr>
            <xdr:cNvPr id="9" name="CaixaDeTexto 8"/>
            <xdr:cNvSpPr txBox="1"/>
          </xdr:nvSpPr>
          <xdr:spPr>
            <a:xfrm>
              <a:off x="4943475" y="3762376"/>
              <a:ext cx="1952625" cy="247650"/>
            </a:xfrm>
            <a:prstGeom prst="rect">
              <a:avLst/>
            </a:prstGeom>
            <a:solidFill>
              <a:srgbClr val="002060"/>
            </a:solidFill>
            <a:ln w="9525" cmpd="sng">
              <a:solidFill>
                <a:srgbClr val="002060"/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pt-BR" sz="1000" i="1">
                  <a:solidFill>
                    <a:srgbClr val="FFC000"/>
                  </a:solidFill>
                </a:rPr>
                <a:t>Fonte: Wikipedia.org, 2016</a:t>
              </a:r>
            </a:p>
          </xdr:txBody>
        </xdr:sp>
      </xdr:grpSp>
    </xdr:grpSp>
    <xdr:clientData/>
  </xdr:twoCellAnchor>
  <xdr:twoCellAnchor>
    <xdr:from>
      <xdr:col>3</xdr:col>
      <xdr:colOff>61914</xdr:colOff>
      <xdr:row>1</xdr:row>
      <xdr:rowOff>14287</xdr:rowOff>
    </xdr:from>
    <xdr:to>
      <xdr:col>3</xdr:col>
      <xdr:colOff>414339</xdr:colOff>
      <xdr:row>2</xdr:row>
      <xdr:rowOff>14287</xdr:rowOff>
    </xdr:to>
    <xdr:sp macro="" textlink="">
      <xdr:nvSpPr>
        <xdr:cNvPr id="2" name="Seta para Cima 1"/>
        <xdr:cNvSpPr/>
      </xdr:nvSpPr>
      <xdr:spPr>
        <a:xfrm rot="16200000">
          <a:off x="3086102" y="142874"/>
          <a:ext cx="209550" cy="352425"/>
        </a:xfrm>
        <a:prstGeom prst="upArrow">
          <a:avLst/>
        </a:prstGeom>
        <a:solidFill>
          <a:srgbClr val="FF0000"/>
        </a:solidFill>
        <a:ln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2</xdr:col>
      <xdr:colOff>352427</xdr:colOff>
      <xdr:row>9</xdr:row>
      <xdr:rowOff>28573</xdr:rowOff>
    </xdr:from>
    <xdr:to>
      <xdr:col>2</xdr:col>
      <xdr:colOff>561977</xdr:colOff>
      <xdr:row>10</xdr:row>
      <xdr:rowOff>190498</xdr:rowOff>
    </xdr:to>
    <xdr:sp macro="" textlink="">
      <xdr:nvSpPr>
        <xdr:cNvPr id="10" name="Seta para Cima 9"/>
        <xdr:cNvSpPr/>
      </xdr:nvSpPr>
      <xdr:spPr>
        <a:xfrm>
          <a:off x="2324102" y="1857373"/>
          <a:ext cx="209550" cy="352425"/>
        </a:xfrm>
        <a:prstGeom prst="upArrow">
          <a:avLst/>
        </a:prstGeom>
        <a:solidFill>
          <a:srgbClr val="FF0000"/>
        </a:solidFill>
        <a:ln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11</xdr:col>
      <xdr:colOff>52391</xdr:colOff>
      <xdr:row>4</xdr:row>
      <xdr:rowOff>204785</xdr:rowOff>
    </xdr:from>
    <xdr:to>
      <xdr:col>11</xdr:col>
      <xdr:colOff>404816</xdr:colOff>
      <xdr:row>5</xdr:row>
      <xdr:rowOff>204785</xdr:rowOff>
    </xdr:to>
    <xdr:sp macro="" textlink="">
      <xdr:nvSpPr>
        <xdr:cNvPr id="11" name="Seta para Cima 10"/>
        <xdr:cNvSpPr/>
      </xdr:nvSpPr>
      <xdr:spPr>
        <a:xfrm rot="16200000">
          <a:off x="11182354" y="942972"/>
          <a:ext cx="209550" cy="352425"/>
        </a:xfrm>
        <a:prstGeom prst="upArrow">
          <a:avLst/>
        </a:prstGeom>
        <a:solidFill>
          <a:srgbClr val="FF0000"/>
        </a:solidFill>
        <a:ln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600075</xdr:colOff>
      <xdr:row>6</xdr:row>
      <xdr:rowOff>152400</xdr:rowOff>
    </xdr:from>
    <xdr:to>
      <xdr:col>14</xdr:col>
      <xdr:colOff>352425</xdr:colOff>
      <xdr:row>20</xdr:row>
      <xdr:rowOff>123825</xdr:rowOff>
    </xdr:to>
    <xdr:grpSp>
      <xdr:nvGrpSpPr>
        <xdr:cNvPr id="2" name="Agrupar 9"/>
        <xdr:cNvGrpSpPr/>
      </xdr:nvGrpSpPr>
      <xdr:grpSpPr>
        <a:xfrm>
          <a:off x="2066925" y="1295400"/>
          <a:ext cx="7991475" cy="2638425"/>
          <a:chOff x="2066925" y="1295400"/>
          <a:chExt cx="7991475" cy="2638425"/>
        </a:xfrm>
      </xdr:grpSpPr>
      <xdr:sp macro="" textlink="">
        <xdr:nvSpPr>
          <xdr:cNvPr id="7" name="CaixaDeTexto 6"/>
          <xdr:cNvSpPr txBox="1"/>
        </xdr:nvSpPr>
        <xdr:spPr>
          <a:xfrm>
            <a:off x="2066925" y="1295400"/>
            <a:ext cx="3028950" cy="2638425"/>
          </a:xfrm>
          <a:prstGeom prst="rect">
            <a:avLst/>
          </a:prstGeom>
          <a:solidFill>
            <a:srgbClr val="002060"/>
          </a:solidFill>
          <a:ln>
            <a:noFill/>
          </a:ln>
          <a:effectLst>
            <a:outerShdw blurRad="44450" dist="27940" dir="5400000" algn="ctr">
              <a:srgbClr val="000000">
                <a:alpha val="32000"/>
              </a:srgbClr>
            </a:outerShdw>
            <a:reflection blurRad="6350" stA="25000" endPos="35000" dir="5400000" sy="-100000" algn="bl" rotWithShape="0"/>
          </a:effectLst>
          <a:scene3d>
            <a:camera prst="orthographicFront">
              <a:rot lat="0" lon="0" rev="0"/>
            </a:camera>
            <a:lightRig rig="balanced" dir="t">
              <a:rot lat="0" lon="0" rev="8700000"/>
            </a:lightRig>
          </a:scene3d>
          <a:sp3d>
            <a:bevelT w="190500" h="38100"/>
          </a:sp3d>
        </xdr:spPr>
        <xdr:style>
          <a:lnRef idx="0">
            <a:schemeClr val="accent5"/>
          </a:lnRef>
          <a:fillRef idx="3">
            <a:schemeClr val="accent5"/>
          </a:fillRef>
          <a:effectRef idx="3">
            <a:schemeClr val="accent5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/>
          <a:p>
            <a:r>
              <a:rPr lang="pt-BR" sz="1200" b="1">
                <a:solidFill>
                  <a:srgbClr val="FFC000"/>
                </a:solidFill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SUBTOTAL</a:t>
            </a:r>
          </a:p>
          <a:p>
            <a:r>
              <a:rPr lang="pt-BR" sz="1000" b="0">
                <a:solidFill>
                  <a:schemeClr val="bg1"/>
                </a:solidFill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Soma</a:t>
            </a:r>
            <a:r>
              <a:rPr lang="pt-BR" sz="1000" b="0" baseline="0">
                <a:solidFill>
                  <a:schemeClr val="bg1"/>
                </a:solidFill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 dos Valores</a:t>
            </a:r>
          </a:p>
          <a:p>
            <a:endParaRPr lang="pt-BR" sz="1000" baseline="0">
              <a:solidFill>
                <a:schemeClr val="bg1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endParaRPr>
          </a:p>
          <a:p>
            <a:pPr marL="0" indent="0"/>
            <a:r>
              <a:rPr lang="pt-BR" sz="1200" b="1">
                <a:solidFill>
                  <a:srgbClr val="FFC000"/>
                </a:solidFill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FUNDO DE RESERVA</a:t>
            </a:r>
          </a:p>
          <a:p>
            <a:r>
              <a:rPr lang="pt-BR" sz="1000" b="0" baseline="0">
                <a:solidFill>
                  <a:schemeClr val="bg1"/>
                </a:solidFill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Subtotal * 15%</a:t>
            </a:r>
          </a:p>
          <a:p>
            <a:endParaRPr lang="pt-BR" sz="1000" baseline="0">
              <a:solidFill>
                <a:schemeClr val="bg1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endParaRPr>
          </a:p>
          <a:p>
            <a:pPr marL="0" indent="0"/>
            <a:r>
              <a:rPr lang="pt-BR" sz="1200" b="1">
                <a:solidFill>
                  <a:srgbClr val="FFC000"/>
                </a:solidFill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TOTAL</a:t>
            </a:r>
          </a:p>
          <a:p>
            <a:pPr marL="0" marR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pt-BR" sz="1000" b="0">
                <a:solidFill>
                  <a:schemeClr val="bg1"/>
                </a:solidFill>
                <a:effectLst/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Subtotal + </a:t>
            </a:r>
            <a:r>
              <a:rPr lang="pt-BR" sz="1000" b="0" baseline="0">
                <a:solidFill>
                  <a:schemeClr val="bg1"/>
                </a:solidFill>
                <a:effectLst/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Fundo de Reserva</a:t>
            </a:r>
          </a:p>
          <a:p>
            <a:pPr marL="0" marR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lang="pt-BR" sz="1000" baseline="0">
              <a:solidFill>
                <a:schemeClr val="bg1"/>
              </a:solidFill>
              <a:effectLst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endParaRPr>
          </a:p>
          <a:p>
            <a:pPr marL="0" marR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pt-BR" sz="1200" b="1">
                <a:solidFill>
                  <a:srgbClr val="FFC000"/>
                </a:solidFill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TOTAL GERAL</a:t>
            </a:r>
          </a:p>
          <a:p>
            <a:pPr marL="0" marR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pt-BR" sz="1000" baseline="0">
                <a:solidFill>
                  <a:schemeClr val="bg1"/>
                </a:solidFill>
                <a:effectLst/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Soma das multiplicações entre </a:t>
            </a:r>
            <a:r>
              <a:rPr lang="pt-BR" sz="1000" b="1" baseline="0">
                <a:solidFill>
                  <a:schemeClr val="bg1"/>
                </a:solidFill>
                <a:effectLst/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Quantidade</a:t>
            </a:r>
            <a:r>
              <a:rPr lang="pt-BR" sz="1000" baseline="0">
                <a:solidFill>
                  <a:schemeClr val="bg1"/>
                </a:solidFill>
                <a:effectLst/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 e </a:t>
            </a:r>
            <a:r>
              <a:rPr lang="pt-BR" sz="1000" b="1" baseline="0">
                <a:solidFill>
                  <a:schemeClr val="bg1"/>
                </a:solidFill>
                <a:effectLst/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Cotas</a:t>
            </a:r>
          </a:p>
          <a:p>
            <a:pPr marL="0" marR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lang="pt-BR" sz="1000" baseline="0">
              <a:solidFill>
                <a:schemeClr val="bg1"/>
              </a:solidFill>
              <a:effectLst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endParaRPr>
          </a:p>
          <a:p>
            <a:pPr marL="0" marR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pt-BR" sz="1200" b="1">
                <a:solidFill>
                  <a:srgbClr val="FFC000"/>
                </a:solidFill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CONDOMÍNIO</a:t>
            </a:r>
          </a:p>
          <a:p>
            <a:pPr marL="0" marR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pt-BR" sz="1000" b="0" baseline="0">
                <a:solidFill>
                  <a:schemeClr val="bg1"/>
                </a:solidFill>
                <a:effectLst/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Total / Soma * Cotas</a:t>
            </a:r>
            <a:endParaRPr lang="pt-BR" sz="1000" b="0">
              <a:solidFill>
                <a:schemeClr val="bg1"/>
              </a:solidFill>
              <a:effectLst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endParaRPr>
          </a:p>
          <a:p>
            <a:endParaRPr lang="pt-BR" sz="1000" baseline="0">
              <a:solidFill>
                <a:schemeClr val="bg1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endParaRPr>
          </a:p>
          <a:p>
            <a:endParaRPr lang="pt-BR" sz="1000">
              <a:solidFill>
                <a:schemeClr val="bg1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endParaRPr>
          </a:p>
        </xdr:txBody>
      </xdr:sp>
      <xdr:sp macro="" textlink="">
        <xdr:nvSpPr>
          <xdr:cNvPr id="5" name="CaixaDeTexto 4"/>
          <xdr:cNvSpPr txBox="1"/>
        </xdr:nvSpPr>
        <xdr:spPr>
          <a:xfrm>
            <a:off x="5114925" y="1295401"/>
            <a:ext cx="4943475" cy="1181100"/>
          </a:xfrm>
          <a:prstGeom prst="rect">
            <a:avLst/>
          </a:prstGeom>
          <a:solidFill>
            <a:srgbClr val="002060"/>
          </a:solidFill>
          <a:ln>
            <a:noFill/>
          </a:ln>
          <a:effectLst>
            <a:outerShdw blurRad="44450" dist="27940" dir="5400000" algn="ctr">
              <a:srgbClr val="000000">
                <a:alpha val="32000"/>
              </a:srgbClr>
            </a:outerShdw>
            <a:reflection blurRad="6350" stA="34000" endPos="35000" dir="5400000" sy="-100000" algn="bl" rotWithShape="0"/>
          </a:effectLst>
          <a:scene3d>
            <a:camera prst="orthographicFront">
              <a:rot lat="0" lon="0" rev="0"/>
            </a:camera>
            <a:lightRig rig="balanced" dir="t">
              <a:rot lat="0" lon="0" rev="8700000"/>
            </a:lightRig>
          </a:scene3d>
          <a:sp3d>
            <a:bevelT w="190500" h="38100"/>
          </a:sp3d>
        </xdr:spPr>
        <xdr:style>
          <a:lnRef idx="0">
            <a:schemeClr val="accent1"/>
          </a:lnRef>
          <a:fillRef idx="3">
            <a:schemeClr val="accent1"/>
          </a:fillRef>
          <a:effectRef idx="3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/>
          <a:p>
            <a:pPr marL="0" indent="0"/>
            <a:r>
              <a:rPr lang="pt-BR" sz="1200" b="1">
                <a:solidFill>
                  <a:srgbClr val="FFC000"/>
                </a:solidFill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DEFINIR E USAR NOMES EM FÓRMULAS</a:t>
            </a:r>
          </a:p>
          <a:p>
            <a:endParaRPr lang="pt-BR" sz="1000">
              <a:effectLst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endParaRPr>
          </a:p>
          <a:p>
            <a:r>
              <a:rPr lang="pt-BR" sz="1000">
                <a:effectLst/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Usando nome, você pode facilitar muito o entendimento e a manutenção das fórmulas. É possível definir um nome  para um intervalo de células, uma função, uma constante ou uma tabela. Depois que você adotar a prática de uso de nomes</a:t>
            </a:r>
          </a:p>
          <a:p>
            <a:r>
              <a:rPr lang="pt-BR" sz="1000">
                <a:effectLst/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na pasta de trabalho, poderá atualizar, auditar e gerenciar facilmente esses nomes.</a:t>
            </a:r>
          </a:p>
          <a:p>
            <a:endParaRPr lang="pt-BR" sz="1000" baseline="0">
              <a:solidFill>
                <a:schemeClr val="bg1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endParaRPr>
          </a:p>
          <a:p>
            <a:endParaRPr lang="pt-BR" sz="1000">
              <a:solidFill>
                <a:schemeClr val="bg1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endParaRPr>
          </a:p>
        </xdr:txBody>
      </xdr:sp>
    </xdr:grp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314325</xdr:colOff>
      <xdr:row>3</xdr:row>
      <xdr:rowOff>19406</xdr:rowOff>
    </xdr:from>
    <xdr:to>
      <xdr:col>8</xdr:col>
      <xdr:colOff>638175</xdr:colOff>
      <xdr:row>8</xdr:row>
      <xdr:rowOff>142876</xdr:rowOff>
    </xdr:to>
    <xdr:grpSp>
      <xdr:nvGrpSpPr>
        <xdr:cNvPr id="3" name="Agrupar 2"/>
        <xdr:cNvGrpSpPr/>
      </xdr:nvGrpSpPr>
      <xdr:grpSpPr>
        <a:xfrm>
          <a:off x="4305300" y="590906"/>
          <a:ext cx="3962400" cy="1095020"/>
          <a:chOff x="28575" y="2000606"/>
          <a:chExt cx="3962400" cy="1095020"/>
        </a:xfrm>
      </xdr:grpSpPr>
      <xdr:sp macro="" textlink="">
        <xdr:nvSpPr>
          <xdr:cNvPr id="4" name="CaixaDeTexto 3"/>
          <xdr:cNvSpPr txBox="1"/>
        </xdr:nvSpPr>
        <xdr:spPr>
          <a:xfrm>
            <a:off x="28575" y="2000606"/>
            <a:ext cx="3962400" cy="1095020"/>
          </a:xfrm>
          <a:prstGeom prst="rect">
            <a:avLst/>
          </a:prstGeom>
          <a:solidFill>
            <a:srgbClr val="002060"/>
          </a:solidFill>
          <a:ln>
            <a:noFill/>
          </a:ln>
          <a:effectLst>
            <a:outerShdw blurRad="44450" dist="27940" dir="5400000" algn="ctr">
              <a:srgbClr val="000000">
                <a:alpha val="32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8700000"/>
            </a:lightRig>
          </a:scene3d>
          <a:sp3d>
            <a:bevelT w="190500" h="38100"/>
          </a:sp3d>
        </xdr:spPr>
        <xdr:style>
          <a:lnRef idx="0">
            <a:schemeClr val="accent5"/>
          </a:lnRef>
          <a:fillRef idx="3">
            <a:schemeClr val="accent5"/>
          </a:fillRef>
          <a:effectRef idx="3">
            <a:schemeClr val="accent5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/>
          <a:p>
            <a:r>
              <a:rPr lang="pt-BR" sz="1100" b="1" baseline="0">
                <a:solidFill>
                  <a:srgbClr val="FFC000"/>
                </a:solidFill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TABELA</a:t>
            </a:r>
          </a:p>
          <a:p>
            <a:endParaRPr lang="pt-BR" sz="105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endParaRPr>
          </a:p>
          <a:p>
            <a:r>
              <a:rPr lang="pt-BR" sz="1000"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Neste exemplo, você aprendará:</a:t>
            </a:r>
          </a:p>
          <a:p>
            <a:pPr lvl="0"/>
            <a:endParaRPr lang="pt-BR" sz="1000">
              <a:solidFill>
                <a:schemeClr val="lt1"/>
              </a:solidFill>
              <a:effectLst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endParaRPr>
          </a:p>
          <a:p>
            <a:pPr lvl="0"/>
            <a:r>
              <a:rPr lang="pt-BR" sz="1000">
                <a:solidFill>
                  <a:schemeClr val="lt1"/>
                </a:solidFill>
                <a:effectLst/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1. Referência</a:t>
            </a:r>
            <a:r>
              <a:rPr lang="pt-BR" sz="1000" baseline="0">
                <a:solidFill>
                  <a:schemeClr val="lt1"/>
                </a:solidFill>
                <a:effectLst/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 absoluta externa, usando</a:t>
            </a:r>
          </a:p>
          <a:p>
            <a:pPr lvl="0"/>
            <a:r>
              <a:rPr lang="pt-BR" sz="1000" baseline="0">
                <a:solidFill>
                  <a:schemeClr val="lt1"/>
                </a:solidFill>
                <a:effectLst/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Tabela.</a:t>
            </a:r>
            <a:endParaRPr lang="pt-BR" sz="1000">
              <a:solidFill>
                <a:schemeClr val="lt1"/>
              </a:solidFill>
              <a:effectLst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endParaRPr>
          </a:p>
          <a:p>
            <a:pPr lvl="0"/>
            <a:endParaRPr lang="en-US" sz="1000">
              <a:solidFill>
                <a:schemeClr val="lt1"/>
              </a:solidFill>
              <a:effectLst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endParaRPr>
          </a:p>
        </xdr:txBody>
      </xdr:sp>
      <xdr:pic>
        <xdr:nvPicPr>
          <xdr:cNvPr id="5" name="Imagem 4"/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028950" y="2105025"/>
            <a:ext cx="838200" cy="838200"/>
          </a:xfrm>
          <a:prstGeom prst="rect">
            <a:avLst/>
          </a:prstGeom>
          <a:effectLst>
            <a:reflection blurRad="6350" stA="52000" endA="300" endPos="35000" dir="5400000" sy="-100000" algn="bl" rotWithShape="0"/>
          </a:effectLst>
        </xdr:spPr>
      </xdr:pic>
    </xdr:grpSp>
    <xdr:clientData/>
  </xdr:twoCellAnchor>
  <xdr:twoCellAnchor>
    <xdr:from>
      <xdr:col>1</xdr:col>
      <xdr:colOff>561974</xdr:colOff>
      <xdr:row>10</xdr:row>
      <xdr:rowOff>28575</xdr:rowOff>
    </xdr:from>
    <xdr:to>
      <xdr:col>3</xdr:col>
      <xdr:colOff>228599</xdr:colOff>
      <xdr:row>13</xdr:row>
      <xdr:rowOff>9525</xdr:rowOff>
    </xdr:to>
    <xdr:sp macro="" textlink="">
      <xdr:nvSpPr>
        <xdr:cNvPr id="6" name="Retângulo Arredondado 5"/>
        <xdr:cNvSpPr/>
      </xdr:nvSpPr>
      <xdr:spPr>
        <a:xfrm>
          <a:off x="1800224" y="1981200"/>
          <a:ext cx="1514475" cy="552450"/>
        </a:xfrm>
        <a:prstGeom prst="roundRect">
          <a:avLst/>
        </a:prstGeom>
        <a:solidFill>
          <a:srgbClr val="002060"/>
        </a:solidFill>
        <a:ln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pt-BR" sz="1100"/>
            <a:t>Congelamento automático da Tabela</a:t>
          </a:r>
        </a:p>
      </xdr:txBody>
    </xdr:sp>
    <xdr:clientData/>
  </xdr:twoCellAnchor>
  <xdr:twoCellAnchor>
    <xdr:from>
      <xdr:col>2</xdr:col>
      <xdr:colOff>585787</xdr:colOff>
      <xdr:row>9</xdr:row>
      <xdr:rowOff>28575</xdr:rowOff>
    </xdr:from>
    <xdr:to>
      <xdr:col>2</xdr:col>
      <xdr:colOff>590550</xdr:colOff>
      <xdr:row>10</xdr:row>
      <xdr:rowOff>28575</xdr:rowOff>
    </xdr:to>
    <xdr:cxnSp macro="">
      <xdr:nvCxnSpPr>
        <xdr:cNvPr id="9" name="Conector de Seta Reta 8"/>
        <xdr:cNvCxnSpPr>
          <a:stCxn id="6" idx="0"/>
        </xdr:cNvCxnSpPr>
      </xdr:nvCxnSpPr>
      <xdr:spPr>
        <a:xfrm flipV="1">
          <a:off x="2557462" y="1790700"/>
          <a:ext cx="4763" cy="190500"/>
        </a:xfrm>
        <a:prstGeom prst="straightConnector1">
          <a:avLst/>
        </a:prstGeom>
        <a:ln w="12700">
          <a:solidFill>
            <a:srgbClr val="00206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509588</xdr:colOff>
      <xdr:row>0</xdr:row>
      <xdr:rowOff>166687</xdr:rowOff>
    </xdr:from>
    <xdr:to>
      <xdr:col>2</xdr:col>
      <xdr:colOff>719138</xdr:colOff>
      <xdr:row>2</xdr:row>
      <xdr:rowOff>138112</xdr:rowOff>
    </xdr:to>
    <xdr:sp macro="" textlink="">
      <xdr:nvSpPr>
        <xdr:cNvPr id="8" name="Seta para Cima 7"/>
        <xdr:cNvSpPr/>
      </xdr:nvSpPr>
      <xdr:spPr>
        <a:xfrm rot="10800000">
          <a:off x="2481263" y="166687"/>
          <a:ext cx="209550" cy="352425"/>
        </a:xfrm>
        <a:prstGeom prst="upArrow">
          <a:avLst/>
        </a:prstGeom>
        <a:solidFill>
          <a:srgbClr val="FF0000"/>
        </a:solidFill>
        <a:ln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433389</xdr:colOff>
      <xdr:row>14</xdr:row>
      <xdr:rowOff>100013</xdr:rowOff>
    </xdr:from>
    <xdr:to>
      <xdr:col>4</xdr:col>
      <xdr:colOff>642939</xdr:colOff>
      <xdr:row>16</xdr:row>
      <xdr:rowOff>61913</xdr:rowOff>
    </xdr:to>
    <xdr:sp macro="" textlink="">
      <xdr:nvSpPr>
        <xdr:cNvPr id="7" name="Seta para Cima 6"/>
        <xdr:cNvSpPr/>
      </xdr:nvSpPr>
      <xdr:spPr>
        <a:xfrm>
          <a:off x="3900489" y="2976563"/>
          <a:ext cx="209550" cy="352425"/>
        </a:xfrm>
        <a:prstGeom prst="upArrow">
          <a:avLst/>
        </a:prstGeom>
        <a:solidFill>
          <a:srgbClr val="FF0000"/>
        </a:solidFill>
        <a:ln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5</xdr:col>
      <xdr:colOff>566739</xdr:colOff>
      <xdr:row>14</xdr:row>
      <xdr:rowOff>109538</xdr:rowOff>
    </xdr:from>
    <xdr:to>
      <xdr:col>5</xdr:col>
      <xdr:colOff>776289</xdr:colOff>
      <xdr:row>16</xdr:row>
      <xdr:rowOff>71438</xdr:rowOff>
    </xdr:to>
    <xdr:sp macro="" textlink="">
      <xdr:nvSpPr>
        <xdr:cNvPr id="8" name="Seta para Cima 7"/>
        <xdr:cNvSpPr/>
      </xdr:nvSpPr>
      <xdr:spPr>
        <a:xfrm>
          <a:off x="5091114" y="2986088"/>
          <a:ext cx="209550" cy="352425"/>
        </a:xfrm>
        <a:prstGeom prst="upArrow">
          <a:avLst/>
        </a:prstGeom>
        <a:solidFill>
          <a:srgbClr val="FF0000"/>
        </a:solidFill>
        <a:ln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6</xdr:col>
      <xdr:colOff>247649</xdr:colOff>
      <xdr:row>2</xdr:row>
      <xdr:rowOff>38098</xdr:rowOff>
    </xdr:from>
    <xdr:to>
      <xdr:col>17</xdr:col>
      <xdr:colOff>28575</xdr:colOff>
      <xdr:row>20</xdr:row>
      <xdr:rowOff>66674</xdr:rowOff>
    </xdr:to>
    <xdr:grpSp>
      <xdr:nvGrpSpPr>
        <xdr:cNvPr id="10" name="Agrupar 9"/>
        <xdr:cNvGrpSpPr/>
      </xdr:nvGrpSpPr>
      <xdr:grpSpPr>
        <a:xfrm>
          <a:off x="6067424" y="419098"/>
          <a:ext cx="6486526" cy="3676651"/>
          <a:chOff x="6067424" y="419098"/>
          <a:chExt cx="6486526" cy="3676651"/>
        </a:xfrm>
      </xdr:grpSpPr>
      <xdr:sp macro="" textlink="">
        <xdr:nvSpPr>
          <xdr:cNvPr id="5" name="CaixaDeTexto 4"/>
          <xdr:cNvSpPr txBox="1"/>
        </xdr:nvSpPr>
        <xdr:spPr>
          <a:xfrm>
            <a:off x="6067424" y="419098"/>
            <a:ext cx="6486526" cy="3676651"/>
          </a:xfrm>
          <a:prstGeom prst="rect">
            <a:avLst/>
          </a:prstGeom>
          <a:solidFill>
            <a:schemeClr val="accent6">
              <a:lumMod val="75000"/>
            </a:schemeClr>
          </a:solidFill>
          <a:ln>
            <a:noFill/>
          </a:ln>
          <a:effectLst>
            <a:outerShdw blurRad="44450" dist="27940" dir="5400000" algn="ctr">
              <a:srgbClr val="000000">
                <a:alpha val="32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8700000"/>
            </a:lightRig>
          </a:scene3d>
          <a:sp3d>
            <a:bevelT w="190500" h="38100"/>
          </a:sp3d>
        </xdr:spPr>
        <xdr:style>
          <a:lnRef idx="0">
            <a:schemeClr val="accent5"/>
          </a:lnRef>
          <a:fillRef idx="3">
            <a:schemeClr val="accent5"/>
          </a:fillRef>
          <a:effectRef idx="3">
            <a:schemeClr val="accent5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/>
          <a:p>
            <a:r>
              <a:rPr lang="pt-BR" sz="1100" b="1"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PREÇO</a:t>
            </a:r>
            <a:r>
              <a:rPr lang="pt-BR" sz="1100" b="1" baseline="0"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 E TOTAL DE VENDAS (R$)</a:t>
            </a:r>
            <a:endParaRPr lang="pt-BR" sz="1100" b="1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endParaRPr>
          </a:p>
          <a:p>
            <a:endParaRPr lang="pt-BR" sz="100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endParaRPr>
          </a:p>
          <a:p>
            <a:r>
              <a:rPr lang="pt-BR" sz="1000"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Encontre e calcule o valores dos campos </a:t>
            </a:r>
            <a:r>
              <a:rPr lang="pt-BR" sz="1000" b="1"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Preço</a:t>
            </a:r>
            <a:r>
              <a:rPr lang="pt-BR" sz="1000" b="1" baseline="0"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 (R$)</a:t>
            </a:r>
            <a:r>
              <a:rPr lang="pt-BR" sz="1000" b="0" baseline="0"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 e </a:t>
            </a:r>
            <a:r>
              <a:rPr lang="pt-BR" sz="1000" b="1" baseline="0"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Total de Vendas</a:t>
            </a:r>
            <a:r>
              <a:rPr lang="pt-BR" sz="1000" b="0" baseline="0"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. Você</a:t>
            </a:r>
          </a:p>
          <a:p>
            <a:r>
              <a:rPr lang="pt-BR" sz="1000" b="0" baseline="0"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deve usar a tabela </a:t>
            </a:r>
            <a:r>
              <a:rPr lang="pt-BR" sz="1000" b="1" baseline="0"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BaseVeículos</a:t>
            </a:r>
            <a:r>
              <a:rPr lang="pt-BR" sz="1000" b="0" baseline="0"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 para encontrar o preço. Não se esqueça de usar </a:t>
            </a:r>
          </a:p>
          <a:p>
            <a:r>
              <a:rPr lang="pt-BR" sz="1000" b="0" baseline="0"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o valor da cotação para realizar a conversão. Sedan têm preços diferentes de Hatchs.</a:t>
            </a:r>
            <a:endParaRPr lang="pt-BR" sz="100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endParaRPr>
          </a:p>
        </xdr:txBody>
      </xdr:sp>
      <xdr:pic>
        <xdr:nvPicPr>
          <xdr:cNvPr id="9" name="Imagem 8"/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6448425" y="1504950"/>
            <a:ext cx="5847619" cy="2323809"/>
          </a:xfrm>
          <a:prstGeom prst="rect">
            <a:avLst/>
          </a:prstGeom>
        </xdr:spPr>
      </xdr:pic>
    </xdr:grp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11</xdr:row>
      <xdr:rowOff>95250</xdr:rowOff>
    </xdr:from>
    <xdr:to>
      <xdr:col>7</xdr:col>
      <xdr:colOff>180975</xdr:colOff>
      <xdr:row>24</xdr:row>
      <xdr:rowOff>9525</xdr:rowOff>
    </xdr:to>
    <xdr:grpSp>
      <xdr:nvGrpSpPr>
        <xdr:cNvPr id="2" name="Agrupar 6"/>
        <xdr:cNvGrpSpPr/>
      </xdr:nvGrpSpPr>
      <xdr:grpSpPr>
        <a:xfrm>
          <a:off x="0" y="2228850"/>
          <a:ext cx="6924675" cy="2390775"/>
          <a:chOff x="7000874" y="419100"/>
          <a:chExt cx="6924675" cy="2390775"/>
        </a:xfrm>
      </xdr:grpSpPr>
      <xdr:sp macro="" textlink="">
        <xdr:nvSpPr>
          <xdr:cNvPr id="5" name="CaixaDeTexto 4"/>
          <xdr:cNvSpPr txBox="1"/>
        </xdr:nvSpPr>
        <xdr:spPr>
          <a:xfrm>
            <a:off x="7000874" y="419100"/>
            <a:ext cx="6924675" cy="2390775"/>
          </a:xfrm>
          <a:prstGeom prst="rect">
            <a:avLst/>
          </a:prstGeom>
          <a:solidFill>
            <a:schemeClr val="accent6">
              <a:lumMod val="75000"/>
            </a:schemeClr>
          </a:solidFill>
          <a:ln>
            <a:noFill/>
          </a:ln>
          <a:effectLst>
            <a:outerShdw blurRad="44450" dist="27940" dir="5400000" algn="ctr">
              <a:srgbClr val="000000">
                <a:alpha val="32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8700000"/>
            </a:lightRig>
          </a:scene3d>
          <a:sp3d>
            <a:bevelT w="190500" h="38100"/>
          </a:sp3d>
        </xdr:spPr>
        <xdr:style>
          <a:lnRef idx="0">
            <a:schemeClr val="accent5"/>
          </a:lnRef>
          <a:fillRef idx="3">
            <a:schemeClr val="accent5"/>
          </a:fillRef>
          <a:effectRef idx="3">
            <a:schemeClr val="accent5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/>
          <a:p>
            <a:r>
              <a:rPr lang="pt-BR" sz="1100" b="1"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PREÇO</a:t>
            </a:r>
          </a:p>
          <a:p>
            <a:endParaRPr lang="pt-BR" sz="100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endParaRPr>
          </a:p>
          <a:p>
            <a:r>
              <a:rPr lang="pt-BR" sz="1000"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Converta o</a:t>
            </a:r>
            <a:r>
              <a:rPr lang="pt-BR" sz="1000" baseline="0"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 preço de cada veículo de acordo com a cotação diária.</a:t>
            </a:r>
            <a:endParaRPr lang="pt-BR" sz="100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endParaRPr>
          </a:p>
        </xdr:txBody>
      </xdr:sp>
      <xdr:pic>
        <xdr:nvPicPr>
          <xdr:cNvPr id="4" name="Imagem 3"/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7086599" y="1085850"/>
            <a:ext cx="6790476" cy="1600000"/>
          </a:xfrm>
          <a:prstGeom prst="rect">
            <a:avLst/>
          </a:prstGeom>
          <a:effectLst>
            <a:reflection blurRad="6350" stA="32000" endPos="35000" dir="5400000" sy="-100000" algn="bl" rotWithShape="0"/>
          </a:effectLst>
        </xdr:spPr>
      </xdr:pic>
    </xdr:grpSp>
    <xdr:clientData/>
  </xdr:twoCellAnchor>
  <xdr:twoCellAnchor>
    <xdr:from>
      <xdr:col>7</xdr:col>
      <xdr:colOff>80963</xdr:colOff>
      <xdr:row>3</xdr:row>
      <xdr:rowOff>157163</xdr:rowOff>
    </xdr:from>
    <xdr:to>
      <xdr:col>7</xdr:col>
      <xdr:colOff>433388</xdr:colOff>
      <xdr:row>4</xdr:row>
      <xdr:rowOff>176213</xdr:rowOff>
    </xdr:to>
    <xdr:sp macro="" textlink="">
      <xdr:nvSpPr>
        <xdr:cNvPr id="7" name="Seta para Cima 6"/>
        <xdr:cNvSpPr/>
      </xdr:nvSpPr>
      <xdr:spPr>
        <a:xfrm rot="16200000">
          <a:off x="6896101" y="676275"/>
          <a:ext cx="209550" cy="352425"/>
        </a:xfrm>
        <a:prstGeom prst="upArrow">
          <a:avLst/>
        </a:prstGeom>
        <a:solidFill>
          <a:srgbClr val="FF0000"/>
        </a:solidFill>
        <a:ln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9525</xdr:colOff>
      <xdr:row>0</xdr:row>
      <xdr:rowOff>47624</xdr:rowOff>
    </xdr:from>
    <xdr:to>
      <xdr:col>12</xdr:col>
      <xdr:colOff>476250</xdr:colOff>
      <xdr:row>18</xdr:row>
      <xdr:rowOff>57149</xdr:rowOff>
    </xdr:to>
    <xdr:grpSp>
      <xdr:nvGrpSpPr>
        <xdr:cNvPr id="2" name="Agrupar 7"/>
        <xdr:cNvGrpSpPr/>
      </xdr:nvGrpSpPr>
      <xdr:grpSpPr>
        <a:xfrm>
          <a:off x="4638675" y="47624"/>
          <a:ext cx="4733925" cy="3476625"/>
          <a:chOff x="4800600" y="371474"/>
          <a:chExt cx="4733925" cy="3476625"/>
        </a:xfrm>
      </xdr:grpSpPr>
      <xdr:sp macro="" textlink="">
        <xdr:nvSpPr>
          <xdr:cNvPr id="5" name="CaixaDeTexto 4"/>
          <xdr:cNvSpPr txBox="1"/>
        </xdr:nvSpPr>
        <xdr:spPr>
          <a:xfrm>
            <a:off x="4800600" y="371474"/>
            <a:ext cx="4733925" cy="3476625"/>
          </a:xfrm>
          <a:prstGeom prst="rect">
            <a:avLst/>
          </a:prstGeom>
          <a:solidFill>
            <a:schemeClr val="accent6">
              <a:lumMod val="75000"/>
            </a:schemeClr>
          </a:solidFill>
          <a:ln>
            <a:noFill/>
          </a:ln>
          <a:effectLst>
            <a:outerShdw blurRad="44450" dist="27940" dir="5400000" algn="ctr">
              <a:srgbClr val="000000">
                <a:alpha val="32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8700000"/>
            </a:lightRig>
          </a:scene3d>
          <a:sp3d>
            <a:bevelT w="190500" h="38100"/>
          </a:sp3d>
        </xdr:spPr>
        <xdr:style>
          <a:lnRef idx="0">
            <a:schemeClr val="accent5"/>
          </a:lnRef>
          <a:fillRef idx="3">
            <a:schemeClr val="accent5"/>
          </a:fillRef>
          <a:effectRef idx="3">
            <a:schemeClr val="accent5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/>
          <a:p>
            <a:r>
              <a:rPr lang="pt-BR" sz="1100" b="1"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PORC.</a:t>
            </a:r>
            <a:r>
              <a:rPr lang="pt-BR" sz="1100" b="1" baseline="0"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 PARTICIPAÇÃO</a:t>
            </a:r>
            <a:endParaRPr lang="pt-BR" sz="1100" b="1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endParaRPr>
          </a:p>
          <a:p>
            <a:endParaRPr lang="pt-BR" sz="100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endParaRPr>
          </a:p>
          <a:p>
            <a:r>
              <a:rPr lang="pt-BR" sz="1000"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Calcule a participação</a:t>
            </a:r>
            <a:r>
              <a:rPr lang="pt-BR" sz="1000" baseline="0"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 de cada departamento na despesa da</a:t>
            </a:r>
          </a:p>
          <a:p>
            <a:r>
              <a:rPr lang="pt-BR" sz="1000" baseline="0"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empresa.</a:t>
            </a:r>
            <a:endParaRPr lang="pt-BR" sz="100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endParaRPr>
          </a:p>
        </xdr:txBody>
      </xdr:sp>
      <xdr:pic>
        <xdr:nvPicPr>
          <xdr:cNvPr id="4" name="Imagem 3"/>
          <xdr:cNvPicPr>
            <a:picLocks noChangeAspect="1" noChangeArrowheads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505450" y="1104900"/>
            <a:ext cx="3419475" cy="2524125"/>
          </a:xfrm>
          <a:prstGeom prst="rect">
            <a:avLst/>
          </a:prstGeom>
          <a:noFill/>
          <a:effectLst>
            <a:reflection blurRad="6350" stA="22000" endPos="35000" dir="5400000" sy="-100000" algn="bl" rotWithShape="0"/>
          </a:effectLst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</xdr:grpSp>
    <xdr:clientData/>
  </xdr:twoCellAnchor>
  <xdr:twoCellAnchor>
    <xdr:from>
      <xdr:col>2</xdr:col>
      <xdr:colOff>523875</xdr:colOff>
      <xdr:row>12</xdr:row>
      <xdr:rowOff>114300</xdr:rowOff>
    </xdr:from>
    <xdr:to>
      <xdr:col>2</xdr:col>
      <xdr:colOff>733425</xdr:colOff>
      <xdr:row>14</xdr:row>
      <xdr:rowOff>76200</xdr:rowOff>
    </xdr:to>
    <xdr:sp macro="" textlink="">
      <xdr:nvSpPr>
        <xdr:cNvPr id="7" name="Seta para Cima 6"/>
        <xdr:cNvSpPr/>
      </xdr:nvSpPr>
      <xdr:spPr>
        <a:xfrm>
          <a:off x="2686050" y="2428875"/>
          <a:ext cx="209550" cy="352425"/>
        </a:xfrm>
        <a:prstGeom prst="upArrow">
          <a:avLst/>
        </a:prstGeom>
        <a:solidFill>
          <a:srgbClr val="FF0000"/>
        </a:solidFill>
        <a:ln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704850</xdr:colOff>
      <xdr:row>5</xdr:row>
      <xdr:rowOff>66675</xdr:rowOff>
    </xdr:from>
    <xdr:to>
      <xdr:col>1</xdr:col>
      <xdr:colOff>914400</xdr:colOff>
      <xdr:row>7</xdr:row>
      <xdr:rowOff>38100</xdr:rowOff>
    </xdr:to>
    <xdr:sp macro="" textlink="">
      <xdr:nvSpPr>
        <xdr:cNvPr id="7" name="Seta para Cima 6"/>
        <xdr:cNvSpPr/>
      </xdr:nvSpPr>
      <xdr:spPr>
        <a:xfrm>
          <a:off x="2447925" y="1019175"/>
          <a:ext cx="209550" cy="352425"/>
        </a:xfrm>
        <a:prstGeom prst="upArrow">
          <a:avLst/>
        </a:prstGeom>
        <a:solidFill>
          <a:srgbClr val="FF0000"/>
        </a:solidFill>
        <a:ln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5</xdr:col>
      <xdr:colOff>19464</xdr:colOff>
      <xdr:row>0</xdr:row>
      <xdr:rowOff>47625</xdr:rowOff>
    </xdr:from>
    <xdr:to>
      <xdr:col>10</xdr:col>
      <xdr:colOff>47625</xdr:colOff>
      <xdr:row>20</xdr:row>
      <xdr:rowOff>28575</xdr:rowOff>
    </xdr:to>
    <xdr:grpSp>
      <xdr:nvGrpSpPr>
        <xdr:cNvPr id="11" name="Agrupar 10"/>
        <xdr:cNvGrpSpPr/>
      </xdr:nvGrpSpPr>
      <xdr:grpSpPr>
        <a:xfrm>
          <a:off x="6029739" y="47625"/>
          <a:ext cx="4085811" cy="3829050"/>
          <a:chOff x="6029739" y="47625"/>
          <a:chExt cx="4085811" cy="3790950"/>
        </a:xfrm>
      </xdr:grpSpPr>
      <xdr:sp macro="" textlink="">
        <xdr:nvSpPr>
          <xdr:cNvPr id="5" name="CaixaDeTexto 4"/>
          <xdr:cNvSpPr txBox="1"/>
        </xdr:nvSpPr>
        <xdr:spPr>
          <a:xfrm>
            <a:off x="6029739" y="47625"/>
            <a:ext cx="4085811" cy="3790950"/>
          </a:xfrm>
          <a:prstGeom prst="rect">
            <a:avLst/>
          </a:prstGeom>
          <a:solidFill>
            <a:schemeClr val="accent6">
              <a:lumMod val="75000"/>
            </a:schemeClr>
          </a:solidFill>
          <a:ln>
            <a:noFill/>
          </a:ln>
          <a:effectLst>
            <a:outerShdw blurRad="44450" dist="27940" dir="5400000" algn="ctr">
              <a:srgbClr val="000000">
                <a:alpha val="32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8700000"/>
            </a:lightRig>
          </a:scene3d>
          <a:sp3d>
            <a:bevelT w="190500" h="38100"/>
          </a:sp3d>
        </xdr:spPr>
        <xdr:style>
          <a:lnRef idx="0">
            <a:schemeClr val="accent5"/>
          </a:lnRef>
          <a:fillRef idx="3">
            <a:schemeClr val="accent5"/>
          </a:fillRef>
          <a:effectRef idx="3">
            <a:schemeClr val="accent5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/>
          <a:p>
            <a:r>
              <a:rPr lang="pt-BR" sz="1100" b="1"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SALÁRIO</a:t>
            </a:r>
            <a:r>
              <a:rPr lang="pt-BR" sz="1100" b="1" baseline="0"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 BRUTO, DESCONTO E SALÁRIO LIQUIDO</a:t>
            </a:r>
            <a:endParaRPr lang="pt-BR" sz="1100" b="1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endParaRPr>
          </a:p>
          <a:p>
            <a:endParaRPr lang="pt-BR" sz="100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endParaRPr>
          </a:p>
          <a:p>
            <a:r>
              <a:rPr lang="pt-BR" sz="1000"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Tomando como base o </a:t>
            </a:r>
            <a:r>
              <a:rPr lang="pt-BR" sz="1000" b="1"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Salário</a:t>
            </a:r>
            <a:r>
              <a:rPr lang="pt-BR" sz="1000" b="1" baseline="0"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 Bruto</a:t>
            </a:r>
            <a:r>
              <a:rPr lang="pt-BR" sz="1000" b="0" baseline="0"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 e o </a:t>
            </a:r>
            <a:r>
              <a:rPr lang="pt-BR" sz="1000" b="1" baseline="0"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Tipo</a:t>
            </a:r>
            <a:r>
              <a:rPr lang="pt-BR" sz="1000" baseline="0"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 descubra</a:t>
            </a:r>
          </a:p>
          <a:p>
            <a:r>
              <a:rPr lang="pt-BR" sz="1000" baseline="0"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o </a:t>
            </a:r>
            <a:r>
              <a:rPr lang="pt-BR" sz="1000" b="1" baseline="0"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Desconto </a:t>
            </a:r>
            <a:r>
              <a:rPr lang="pt-BR" sz="1000" baseline="0"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e calcule o Salário Liq. Os dados de pesquisa estão na</a:t>
            </a:r>
          </a:p>
          <a:p>
            <a:r>
              <a:rPr lang="pt-BR" sz="1000" baseline="0"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planilha </a:t>
            </a:r>
            <a:r>
              <a:rPr lang="pt-BR" sz="1000" b="1" baseline="0"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Base de Descontos</a:t>
            </a:r>
            <a:r>
              <a:rPr lang="pt-BR" sz="1000" b="0" baseline="0"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 na tabela </a:t>
            </a:r>
            <a:r>
              <a:rPr lang="pt-BR" sz="1000" b="1" baseline="0"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TblDescontos</a:t>
            </a:r>
            <a:r>
              <a:rPr lang="pt-BR" sz="1000" b="0" baseline="0"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.</a:t>
            </a:r>
            <a:endParaRPr lang="pt-BR" sz="1000" baseline="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endParaRPr>
          </a:p>
        </xdr:txBody>
      </xdr:sp>
      <xdr:pic>
        <xdr:nvPicPr>
          <xdr:cNvPr id="9" name="Imagem 8"/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6296025" y="1362265"/>
            <a:ext cx="3495238" cy="961905"/>
          </a:xfrm>
          <a:prstGeom prst="rect">
            <a:avLst/>
          </a:prstGeom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</xdr:pic>
      <xdr:pic>
        <xdr:nvPicPr>
          <xdr:cNvPr id="10" name="Imagem 9"/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6305550" y="2515737"/>
            <a:ext cx="3495238" cy="961905"/>
          </a:xfrm>
          <a:prstGeom prst="rect">
            <a:avLst/>
          </a:prstGeom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</xdr:pic>
    </xdr:grp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9524</xdr:colOff>
      <xdr:row>2</xdr:row>
      <xdr:rowOff>142875</xdr:rowOff>
    </xdr:from>
    <xdr:to>
      <xdr:col>9</xdr:col>
      <xdr:colOff>47624</xdr:colOff>
      <xdr:row>12</xdr:row>
      <xdr:rowOff>133350</xdr:rowOff>
    </xdr:to>
    <xdr:grpSp>
      <xdr:nvGrpSpPr>
        <xdr:cNvPr id="8" name="Agrupar 7"/>
        <xdr:cNvGrpSpPr/>
      </xdr:nvGrpSpPr>
      <xdr:grpSpPr>
        <a:xfrm>
          <a:off x="4210049" y="552450"/>
          <a:ext cx="4048125" cy="1905000"/>
          <a:chOff x="4210049" y="542925"/>
          <a:chExt cx="4048125" cy="1895475"/>
        </a:xfrm>
      </xdr:grpSpPr>
      <xdr:sp macro="" textlink="">
        <xdr:nvSpPr>
          <xdr:cNvPr id="5" name="CaixaDeTexto 4"/>
          <xdr:cNvSpPr txBox="1"/>
        </xdr:nvSpPr>
        <xdr:spPr>
          <a:xfrm>
            <a:off x="4210049" y="542925"/>
            <a:ext cx="4048125" cy="1895475"/>
          </a:xfrm>
          <a:prstGeom prst="rect">
            <a:avLst/>
          </a:prstGeom>
          <a:solidFill>
            <a:schemeClr val="accent6">
              <a:lumMod val="75000"/>
            </a:schemeClr>
          </a:solidFill>
          <a:ln>
            <a:noFill/>
          </a:ln>
          <a:effectLst>
            <a:outerShdw blurRad="44450" dist="27940" dir="5400000" algn="ctr">
              <a:srgbClr val="000000">
                <a:alpha val="32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8700000"/>
            </a:lightRig>
          </a:scene3d>
          <a:sp3d>
            <a:bevelT w="190500" h="38100"/>
          </a:sp3d>
        </xdr:spPr>
        <xdr:style>
          <a:lnRef idx="0">
            <a:schemeClr val="accent5"/>
          </a:lnRef>
          <a:fillRef idx="3">
            <a:schemeClr val="accent5"/>
          </a:fillRef>
          <a:effectRef idx="3">
            <a:schemeClr val="accent5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/>
          <a:p>
            <a:r>
              <a:rPr lang="pt-BR" sz="1100" b="1"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QUANTIDADE DE FERIADOS POR DIA DA SEMANA</a:t>
            </a:r>
          </a:p>
          <a:p>
            <a:endParaRPr lang="pt-BR" sz="100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endParaRPr>
          </a:p>
          <a:p>
            <a:r>
              <a:rPr lang="pt-BR" sz="1000"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Tomando como base a</a:t>
            </a:r>
            <a:r>
              <a:rPr lang="pt-BR" sz="1000" baseline="0"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 tabela ListaFeriados, calcule a quantidade</a:t>
            </a:r>
          </a:p>
          <a:p>
            <a:r>
              <a:rPr lang="pt-BR" sz="1000" b="0" baseline="0"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de feriados no Domingo, Segunda-feira, Quinta-feira e Sábado.</a:t>
            </a:r>
            <a:endParaRPr lang="pt-BR" sz="1000" baseline="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endParaRPr>
          </a:p>
          <a:p>
            <a:endParaRPr lang="pt-BR" sz="1000" baseline="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endParaRPr>
          </a:p>
        </xdr:txBody>
      </xdr:sp>
      <xdr:pic>
        <xdr:nvPicPr>
          <xdr:cNvPr id="7" name="Imagem 6"/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4743450" y="1724120"/>
            <a:ext cx="2800000" cy="409524"/>
          </a:xfrm>
          <a:prstGeom prst="rect">
            <a:avLst/>
          </a:prstGeom>
          <a:effectLst>
            <a:reflection blurRad="6350" stA="52000" endA="300" endPos="35000" dir="5400000" sy="-100000" algn="bl" rotWithShape="0"/>
          </a:effectLst>
        </xdr:spPr>
      </xdr:pic>
    </xdr:grpSp>
    <xdr:clientData/>
  </xdr:twoCellAnchor>
  <xdr:twoCellAnchor>
    <xdr:from>
      <xdr:col>7</xdr:col>
      <xdr:colOff>85725</xdr:colOff>
      <xdr:row>1</xdr:row>
      <xdr:rowOff>0</xdr:rowOff>
    </xdr:from>
    <xdr:to>
      <xdr:col>7</xdr:col>
      <xdr:colOff>447675</xdr:colOff>
      <xdr:row>2</xdr:row>
      <xdr:rowOff>0</xdr:rowOff>
    </xdr:to>
    <xdr:sp macro="" textlink="">
      <xdr:nvSpPr>
        <xdr:cNvPr id="9" name="Seta para Cima 8"/>
        <xdr:cNvSpPr/>
      </xdr:nvSpPr>
      <xdr:spPr>
        <a:xfrm rot="16200000">
          <a:off x="7153275" y="123825"/>
          <a:ext cx="209550" cy="361950"/>
        </a:xfrm>
        <a:prstGeom prst="upArrow">
          <a:avLst/>
        </a:prstGeom>
        <a:solidFill>
          <a:srgbClr val="FF0000"/>
        </a:solidFill>
        <a:ln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85725</xdr:colOff>
      <xdr:row>6</xdr:row>
      <xdr:rowOff>167009</xdr:rowOff>
    </xdr:from>
    <xdr:to>
      <xdr:col>19</xdr:col>
      <xdr:colOff>219075</xdr:colOff>
      <xdr:row>15</xdr:row>
      <xdr:rowOff>140475</xdr:rowOff>
    </xdr:to>
    <xdr:grpSp>
      <xdr:nvGrpSpPr>
        <xdr:cNvPr id="4" name="Agrupar 3"/>
        <xdr:cNvGrpSpPr/>
      </xdr:nvGrpSpPr>
      <xdr:grpSpPr>
        <a:xfrm>
          <a:off x="1914525" y="1310009"/>
          <a:ext cx="9886950" cy="1687966"/>
          <a:chOff x="1209675" y="1510034"/>
          <a:chExt cx="9886950" cy="1687966"/>
        </a:xfrm>
      </xdr:grpSpPr>
      <xdr:sp macro="" textlink="">
        <xdr:nvSpPr>
          <xdr:cNvPr id="5" name="Retângulo 4"/>
          <xdr:cNvSpPr/>
        </xdr:nvSpPr>
        <xdr:spPr>
          <a:xfrm>
            <a:off x="1209675" y="1510034"/>
            <a:ext cx="9886950" cy="1547492"/>
          </a:xfrm>
          <a:prstGeom prst="rect">
            <a:avLst/>
          </a:prstGeom>
          <a:noFill/>
        </xdr:spPr>
        <xdr:txBody>
          <a:bodyPr wrap="none" lIns="91440" tIns="45720" rIns="91440" bIns="45720">
            <a:prstTxWarp prst="textArchUp">
              <a:avLst/>
            </a:prstTxWarp>
            <a:noAutofit/>
          </a:bodyPr>
          <a:lstStyle/>
          <a:p>
            <a:pPr algn="ctr"/>
            <a:r>
              <a:rPr lang="pt-BR" sz="9600" b="1" cap="none" spc="0" baseline="0">
                <a:ln w="0">
                  <a:solidFill>
                    <a:sysClr val="windowText" lastClr="000000"/>
                  </a:solidFill>
                </a:ln>
                <a:solidFill>
                  <a:schemeClr val="tx1"/>
                </a:solidFill>
                <a:effectLst>
                  <a:reflection blurRad="6350" stA="53000" endA="300" endPos="35500" dir="5400000" sy="-90000" algn="bl" rotWithShape="0"/>
                </a:effectLst>
                <a:latin typeface="Bradley Hand ITC" panose="03070402050302030203" pitchFamily="66" charset="0"/>
              </a:rPr>
              <a:t>FUNÇÕES DE DATA</a:t>
            </a:r>
            <a:endParaRPr lang="pt-BR" sz="9600" b="1" cap="none" spc="0">
              <a:ln w="0">
                <a:solidFill>
                  <a:sysClr val="windowText" lastClr="000000"/>
                </a:solidFill>
              </a:ln>
              <a:solidFill>
                <a:schemeClr val="tx1"/>
              </a:solidFill>
              <a:effectLst>
                <a:reflection blurRad="6350" stA="53000" endA="300" endPos="35500" dir="5400000" sy="-90000" algn="bl" rotWithShape="0"/>
              </a:effectLst>
              <a:latin typeface="Bradley Hand ITC" panose="03070402050302030203" pitchFamily="66" charset="0"/>
            </a:endParaRPr>
          </a:p>
        </xdr:txBody>
      </xdr:sp>
      <xdr:pic>
        <xdr:nvPicPr>
          <xdr:cNvPr id="6" name="Imagem 5"/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4876800" y="1952625"/>
            <a:ext cx="1219200" cy="1219200"/>
          </a:xfrm>
          <a:prstGeom prst="rect">
            <a:avLst/>
          </a:prstGeom>
          <a:effectLst>
            <a:reflection blurRad="6350" stA="52000" endA="300" endPos="35000" dir="5400000" sy="-100000" algn="bl" rotWithShape="0"/>
          </a:effectLst>
        </xdr:spPr>
      </xdr:pic>
      <xdr:pic>
        <xdr:nvPicPr>
          <xdr:cNvPr id="7" name="Imagem 6"/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6322200" y="1978800"/>
            <a:ext cx="1219200" cy="1219200"/>
          </a:xfrm>
          <a:prstGeom prst="rect">
            <a:avLst/>
          </a:prstGeom>
          <a:effectLst>
            <a:reflection blurRad="6350" stA="52000" endA="300" endPos="35000" dir="5400000" sy="-100000" algn="bl" rotWithShape="0"/>
          </a:effectLst>
        </xdr:spPr>
      </xdr:pic>
    </xdr:grp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190500</xdr:colOff>
      <xdr:row>1</xdr:row>
      <xdr:rowOff>171450</xdr:rowOff>
    </xdr:from>
    <xdr:to>
      <xdr:col>14</xdr:col>
      <xdr:colOff>190500</xdr:colOff>
      <xdr:row>12</xdr:row>
      <xdr:rowOff>76200</xdr:rowOff>
    </xdr:to>
    <xdr:grpSp>
      <xdr:nvGrpSpPr>
        <xdr:cNvPr id="2" name="Agrupar 1"/>
        <xdr:cNvGrpSpPr/>
      </xdr:nvGrpSpPr>
      <xdr:grpSpPr>
        <a:xfrm>
          <a:off x="3848100" y="361950"/>
          <a:ext cx="4876800" cy="2000250"/>
          <a:chOff x="123827" y="161927"/>
          <a:chExt cx="4876800" cy="2000250"/>
        </a:xfrm>
        <a:effectLst>
          <a:reflection blurRad="6350" stA="21000" endPos="92000" dist="101600" dir="5400000" sy="-100000" algn="bl" rotWithShape="0"/>
        </a:effectLst>
      </xdr:grpSpPr>
      <xdr:sp macro="" textlink="">
        <xdr:nvSpPr>
          <xdr:cNvPr id="6" name="CaixaDeTexto 5"/>
          <xdr:cNvSpPr txBox="1"/>
        </xdr:nvSpPr>
        <xdr:spPr>
          <a:xfrm>
            <a:off x="123827" y="161927"/>
            <a:ext cx="4876800" cy="2000250"/>
          </a:xfrm>
          <a:prstGeom prst="rect">
            <a:avLst/>
          </a:prstGeom>
          <a:solidFill>
            <a:srgbClr val="002060"/>
          </a:solidFill>
          <a:ln>
            <a:noFill/>
          </a:ln>
          <a:effectLst>
            <a:outerShdw blurRad="44450" dist="27940" dir="5400000" algn="ctr">
              <a:srgbClr val="000000">
                <a:alpha val="32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8700000"/>
            </a:lightRig>
          </a:scene3d>
          <a:sp3d>
            <a:bevelT w="190500" h="38100"/>
          </a:sp3d>
        </xdr:spPr>
        <xdr:style>
          <a:lnRef idx="1">
            <a:schemeClr val="accent5"/>
          </a:lnRef>
          <a:fillRef idx="3">
            <a:schemeClr val="accent5"/>
          </a:fillRef>
          <a:effectRef idx="2">
            <a:schemeClr val="accent5"/>
          </a:effectRef>
          <a:fontRef idx="minor">
            <a:schemeClr val="lt1"/>
          </a:fontRef>
        </xdr:style>
        <xdr:txBody>
          <a:bodyPr vertOverflow="clip" horzOverflow="clip" wrap="square" numCol="1" spcCol="360000" rtlCol="0" anchor="t">
            <a:noAutofit/>
          </a:bodyPr>
          <a:lstStyle/>
          <a:p>
            <a:r>
              <a:rPr lang="pt-BR" sz="1100" b="1" cap="small">
                <a:solidFill>
                  <a:schemeClr val="lt1"/>
                </a:solidFill>
                <a:effectLst/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CAPITULO</a:t>
            </a:r>
            <a:r>
              <a:rPr lang="pt-BR" sz="1100" b="1" cap="small" baseline="0">
                <a:solidFill>
                  <a:schemeClr val="lt1"/>
                </a:solidFill>
                <a:effectLst/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 02</a:t>
            </a:r>
            <a:endParaRPr lang="pt-BR" sz="1100" b="1" cap="small">
              <a:solidFill>
                <a:schemeClr val="lt1"/>
              </a:solidFill>
              <a:effectLst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endParaRPr>
          </a:p>
          <a:p>
            <a:endParaRPr lang="pt-BR" sz="1100" b="0">
              <a:solidFill>
                <a:schemeClr val="lt1"/>
              </a:solidFill>
              <a:effectLst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endParaRPr>
          </a:p>
          <a:p>
            <a:r>
              <a:rPr lang="pt-BR" sz="1050" b="0">
                <a:solidFill>
                  <a:schemeClr val="lt1"/>
                </a:solidFill>
                <a:effectLst/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Aqui você aprenderá a realizar cálculos envolvendo datas, tratar intervalos de dados envolvendo feriados, finais de semana e dias úteis. As funções demonstradas nesse capítulo, são:</a:t>
            </a:r>
          </a:p>
          <a:p>
            <a:endParaRPr lang="pt-BR" sz="1050" b="0">
              <a:solidFill>
                <a:schemeClr val="lt1"/>
              </a:solidFill>
              <a:effectLst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endParaRPr>
          </a:p>
          <a:p>
            <a:pPr lvl="0"/>
            <a:r>
              <a:rPr lang="pt-BR" sz="1100" b="0" u="none">
                <a:solidFill>
                  <a:schemeClr val="lt1"/>
                </a:solidFill>
                <a:effectLst/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1. DATAM()</a:t>
            </a:r>
          </a:p>
          <a:p>
            <a:pPr lvl="0"/>
            <a:r>
              <a:rPr lang="pt-BR" sz="1100" b="0" u="none">
                <a:solidFill>
                  <a:schemeClr val="lt1"/>
                </a:solidFill>
                <a:effectLst/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2. FIMMÊS()</a:t>
            </a:r>
          </a:p>
          <a:p>
            <a:pPr lvl="0"/>
            <a:r>
              <a:rPr lang="pt-BR" sz="1100" b="0" u="none">
                <a:solidFill>
                  <a:schemeClr val="lt1"/>
                </a:solidFill>
                <a:effectLst/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3. DIATRABALHO.INTL()</a:t>
            </a:r>
          </a:p>
          <a:p>
            <a:pPr lvl="0"/>
            <a:r>
              <a:rPr lang="pt-BR" sz="1100" b="0" u="none">
                <a:solidFill>
                  <a:schemeClr val="lt1"/>
                </a:solidFill>
                <a:effectLst/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4. DIATRABALHOTOTAL.INTL()</a:t>
            </a:r>
          </a:p>
          <a:p>
            <a:pPr lvl="1"/>
            <a:endParaRPr lang="pt-BR" sz="1100" b="0">
              <a:solidFill>
                <a:schemeClr val="lt1"/>
              </a:solidFill>
              <a:effectLst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endParaRPr>
          </a:p>
        </xdr:txBody>
      </xdr:sp>
      <xdr:cxnSp macro="">
        <xdr:nvCxnSpPr>
          <xdr:cNvPr id="4" name="Conector reto 3"/>
          <xdr:cNvCxnSpPr/>
        </xdr:nvCxnSpPr>
        <xdr:spPr>
          <a:xfrm>
            <a:off x="219075" y="1104900"/>
            <a:ext cx="4629151" cy="0"/>
          </a:xfrm>
          <a:prstGeom prst="line">
            <a:avLst/>
          </a:prstGeom>
          <a:ln w="19050">
            <a:solidFill>
              <a:schemeClr val="bg1">
                <a:lumMod val="95000"/>
              </a:schemeClr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" name="Conector reto 4"/>
          <xdr:cNvCxnSpPr/>
        </xdr:nvCxnSpPr>
        <xdr:spPr>
          <a:xfrm>
            <a:off x="228600" y="495300"/>
            <a:ext cx="4629151" cy="0"/>
          </a:xfrm>
          <a:prstGeom prst="line">
            <a:avLst/>
          </a:prstGeom>
          <a:ln w="19050">
            <a:solidFill>
              <a:schemeClr val="bg1">
                <a:lumMod val="95000"/>
              </a:schemeClr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419100</xdr:colOff>
      <xdr:row>0</xdr:row>
      <xdr:rowOff>47625</xdr:rowOff>
    </xdr:from>
    <xdr:to>
      <xdr:col>17</xdr:col>
      <xdr:colOff>238125</xdr:colOff>
      <xdr:row>31</xdr:row>
      <xdr:rowOff>95250</xdr:rowOff>
    </xdr:to>
    <xdr:grpSp>
      <xdr:nvGrpSpPr>
        <xdr:cNvPr id="7" name="Agrupar 6"/>
        <xdr:cNvGrpSpPr/>
      </xdr:nvGrpSpPr>
      <xdr:grpSpPr>
        <a:xfrm>
          <a:off x="2047875" y="47625"/>
          <a:ext cx="9906000" cy="5991225"/>
          <a:chOff x="1914525" y="47625"/>
          <a:chExt cx="9286875" cy="5991225"/>
        </a:xfrm>
      </xdr:grpSpPr>
      <xdr:sp macro="" textlink="">
        <xdr:nvSpPr>
          <xdr:cNvPr id="3" name="CaixaDeTexto 2"/>
          <xdr:cNvSpPr txBox="1"/>
        </xdr:nvSpPr>
        <xdr:spPr>
          <a:xfrm>
            <a:off x="4505325" y="47625"/>
            <a:ext cx="6696075" cy="5991225"/>
          </a:xfrm>
          <a:prstGeom prst="rect">
            <a:avLst/>
          </a:prstGeom>
          <a:solidFill>
            <a:srgbClr val="002060"/>
          </a:solidFill>
          <a:ln>
            <a:noFill/>
          </a:ln>
          <a:effectLst>
            <a:outerShdw blurRad="44450" dist="27940" dir="5400000" algn="ctr">
              <a:srgbClr val="000000">
                <a:alpha val="32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8700000"/>
            </a:lightRig>
          </a:scene3d>
          <a:sp3d>
            <a:bevelT w="190500" h="38100"/>
          </a:sp3d>
        </xdr:spPr>
        <xdr:style>
          <a:lnRef idx="0">
            <a:schemeClr val="accent1"/>
          </a:lnRef>
          <a:fillRef idx="3">
            <a:schemeClr val="accent1"/>
          </a:fillRef>
          <a:effectRef idx="3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/>
          <a:p>
            <a:r>
              <a:rPr lang="pt-BR" sz="1100" b="1">
                <a:solidFill>
                  <a:srgbClr val="FFC000"/>
                </a:solidFill>
                <a:effectLst/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DATAM</a:t>
            </a:r>
          </a:p>
          <a:p>
            <a:r>
              <a:rPr lang="pt-BR" sz="1000">
                <a:effectLst/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Retorna um número de série de data que é o número de meses indicado</a:t>
            </a:r>
          </a:p>
          <a:p>
            <a:r>
              <a:rPr lang="pt-BR" sz="1000">
                <a:effectLst/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antes ou depois de data_inicial. Use DATAM para calcular datas de liquidação</a:t>
            </a:r>
          </a:p>
          <a:p>
            <a:r>
              <a:rPr lang="pt-BR" sz="1000">
                <a:effectLst/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ou datas de vencimento que caem no mesmo dia do mês da data de emissão.</a:t>
            </a:r>
          </a:p>
          <a:p>
            <a:endParaRPr lang="pt-BR" sz="1000">
              <a:effectLst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endParaRPr>
          </a:p>
          <a:p>
            <a:pPr marL="0" indent="0"/>
            <a:r>
              <a:rPr lang="pt-BR" sz="1100" b="1">
                <a:solidFill>
                  <a:srgbClr val="FFC000"/>
                </a:solidFill>
                <a:effectLst/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SINTAXE</a:t>
            </a:r>
          </a:p>
          <a:p>
            <a:r>
              <a:rPr lang="pt-BR" sz="1000">
                <a:effectLst/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DATAM(data</a:t>
            </a:r>
            <a:r>
              <a:rPr lang="pt-BR" sz="1000" baseline="0">
                <a:effectLst/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 </a:t>
            </a:r>
            <a:r>
              <a:rPr lang="pt-BR" sz="1000">
                <a:effectLst/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inicial; quantidad de</a:t>
            </a:r>
            <a:r>
              <a:rPr lang="pt-BR" sz="1000" baseline="0">
                <a:effectLst/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 </a:t>
            </a:r>
            <a:r>
              <a:rPr lang="pt-BR" sz="1000">
                <a:effectLst/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meses)</a:t>
            </a:r>
          </a:p>
          <a:p>
            <a:endParaRPr lang="pt-BR" sz="1000">
              <a:effectLst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endParaRPr>
          </a:p>
          <a:p>
            <a:pPr marL="0" indent="0"/>
            <a:r>
              <a:rPr lang="pt-BR" sz="1100" b="1">
                <a:solidFill>
                  <a:srgbClr val="FFC000"/>
                </a:solidFill>
                <a:effectLst/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Data_inicial</a:t>
            </a:r>
          </a:p>
          <a:p>
            <a:r>
              <a:rPr lang="pt-BR" sz="1000" b="1">
                <a:effectLst/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Obrigatório</a:t>
            </a:r>
            <a:r>
              <a:rPr lang="pt-BR" sz="1000">
                <a:effectLst/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. Uma data que representa a data inicial. As datas devem</a:t>
            </a:r>
          </a:p>
          <a:p>
            <a:r>
              <a:rPr lang="pt-BR" sz="1000">
                <a:effectLst/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ser inseridas com a função DATA ou como resultado de outras fórmulas ou funções.</a:t>
            </a:r>
          </a:p>
          <a:p>
            <a:r>
              <a:rPr lang="pt-BR" sz="1000">
                <a:effectLst/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Por exemplo, use DATA(2016;5;23) para 23 de maio de 2016. Poderão ocorrer problemas</a:t>
            </a:r>
          </a:p>
          <a:p>
            <a:r>
              <a:rPr lang="pt-BR" sz="1000">
                <a:effectLst/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se as </a:t>
            </a:r>
            <a:r>
              <a:rPr lang="pt-BR" sz="1000">
                <a:solidFill>
                  <a:schemeClr val="bg1"/>
                </a:solidFill>
                <a:effectLst/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 datas</a:t>
            </a:r>
            <a:r>
              <a:rPr lang="pt-BR" sz="1000" baseline="0">
                <a:solidFill>
                  <a:schemeClr val="bg1"/>
                </a:solidFill>
                <a:effectLst/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 forem inseridas como texto.</a:t>
            </a:r>
            <a:endParaRPr lang="pt-BR" sz="1000">
              <a:effectLst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endParaRPr>
          </a:p>
          <a:p>
            <a:endParaRPr lang="pt-BR" sz="1000" b="1">
              <a:effectLst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endParaRPr>
          </a:p>
          <a:p>
            <a:pPr marL="0" indent="0"/>
            <a:r>
              <a:rPr lang="pt-BR" sz="1100" b="1">
                <a:solidFill>
                  <a:srgbClr val="FFC000"/>
                </a:solidFill>
                <a:effectLst/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Meses</a:t>
            </a:r>
          </a:p>
          <a:p>
            <a:r>
              <a:rPr lang="pt-BR" sz="1000" b="1">
                <a:effectLst/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Obrigatório</a:t>
            </a:r>
            <a:r>
              <a:rPr lang="pt-BR" sz="1000">
                <a:effectLst/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. O número de meses antes ou depois de data_inicial. Um valor positivo</a:t>
            </a:r>
          </a:p>
          <a:p>
            <a:r>
              <a:rPr lang="pt-BR" sz="1000">
                <a:effectLst/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para meses gera uma data futura; um valor negativo gera uma data passada.</a:t>
            </a:r>
          </a:p>
          <a:p>
            <a:endParaRPr lang="pt-BR" sz="1000">
              <a:effectLst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endParaRPr>
          </a:p>
          <a:p>
            <a:endParaRPr lang="pt-BR" sz="1000">
              <a:effectLst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endParaRPr>
          </a:p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pt-BR" sz="1100" b="1" i="0" u="none" strike="noStrike" kern="0" cap="none" spc="0" normalizeH="0" baseline="0" noProof="0">
                <a:ln>
                  <a:noFill/>
                </a:ln>
                <a:solidFill>
                  <a:srgbClr val="FFC000"/>
                </a:solidFill>
                <a:effectLst/>
                <a:uLnTx/>
                <a:uFillTx/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FIMMÊS</a:t>
            </a:r>
          </a:p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pt-BR" sz="1000" b="0" i="0" u="none" strike="noStrike" kern="0" cap="none" spc="0" normalizeH="0" baseline="0" noProof="0">
                <a:ln>
                  <a:noFill/>
                </a:ln>
                <a:solidFill>
                  <a:prstClr val="white"/>
                </a:solidFill>
                <a:effectLst/>
                <a:uLnTx/>
                <a:uFillTx/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Retorna o número de série para o último dia do mês que é o número indicado</a:t>
            </a:r>
          </a:p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pt-BR" sz="1000" b="0" i="0" u="none" strike="noStrike" kern="0" cap="none" spc="0" normalizeH="0" baseline="0" noProof="0">
                <a:ln>
                  <a:noFill/>
                </a:ln>
                <a:solidFill>
                  <a:prstClr val="white"/>
                </a:solidFill>
                <a:effectLst/>
                <a:uLnTx/>
                <a:uFillTx/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de meses antes ou depois de data_inicial. Use FIMMÊS para calcular as datas de</a:t>
            </a:r>
          </a:p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pt-BR" sz="1000" b="0" i="0" u="none" strike="noStrike" kern="0" cap="none" spc="0" normalizeH="0" baseline="0" noProof="0">
                <a:ln>
                  <a:noFill/>
                </a:ln>
                <a:solidFill>
                  <a:prstClr val="white"/>
                </a:solidFill>
                <a:effectLst/>
                <a:uLnTx/>
                <a:uFillTx/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vencimento que caem no último dia do mês.</a:t>
            </a:r>
          </a:p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0" lang="pt-BR" sz="1000" b="0" i="0" u="none" strike="noStrike" kern="0" cap="none" spc="0" normalizeH="0" baseline="0" noProof="0">
              <a:ln>
                <a:noFill/>
              </a:ln>
              <a:solidFill>
                <a:prstClr val="white"/>
              </a:solidFill>
              <a:effectLst/>
              <a:uLnTx/>
              <a:uFillTx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endParaRPr>
          </a:p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pt-BR" sz="1100" b="1" i="0" u="none" strike="noStrike" kern="0" cap="none" spc="0" normalizeH="0" baseline="0" noProof="0">
                <a:ln>
                  <a:noFill/>
                </a:ln>
                <a:solidFill>
                  <a:srgbClr val="FFC000"/>
                </a:solidFill>
                <a:effectLst/>
                <a:uLnTx/>
                <a:uFillTx/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SINTAXE</a:t>
            </a:r>
          </a:p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pt-BR" sz="1000" b="0" i="0" u="none" strike="noStrike" kern="0" cap="none" spc="0" normalizeH="0" baseline="0" noProof="0">
                <a:ln>
                  <a:noFill/>
                </a:ln>
                <a:solidFill>
                  <a:prstClr val="white"/>
                </a:solidFill>
                <a:effectLst/>
                <a:uLnTx/>
                <a:uFillTx/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FIMMÊS(data_inicial; meses)</a:t>
            </a:r>
          </a:p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0" lang="pt-BR" sz="1000" b="0" i="0" u="none" strike="noStrike" kern="0" cap="none" spc="0" normalizeH="0" baseline="0" noProof="0">
              <a:ln>
                <a:noFill/>
              </a:ln>
              <a:solidFill>
                <a:prstClr val="white"/>
              </a:solidFill>
              <a:effectLst/>
              <a:uLnTx/>
              <a:uFillTx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endParaRPr>
          </a:p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pt-BR" sz="1100" b="1" i="0" u="none" strike="noStrike" kern="0" cap="none" spc="0" normalizeH="0" baseline="0" noProof="0">
                <a:ln>
                  <a:noFill/>
                </a:ln>
                <a:solidFill>
                  <a:srgbClr val="FFC000"/>
                </a:solidFill>
                <a:effectLst/>
                <a:uLnTx/>
                <a:uFillTx/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Data_inicial</a:t>
            </a:r>
          </a:p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pt-BR" sz="1000" b="0" i="0" u="none" strike="noStrike" kern="0" cap="none" spc="0" normalizeH="0" baseline="0" noProof="0">
                <a:ln>
                  <a:noFill/>
                </a:ln>
                <a:solidFill>
                  <a:prstClr val="white"/>
                </a:solidFill>
                <a:effectLst/>
                <a:uLnTx/>
                <a:uFillTx/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Obrigatório. Uma data que representa a data inicial. As datas devem ser inseridas com</a:t>
            </a:r>
          </a:p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pt-BR" sz="1000" b="0" i="0" u="none" strike="noStrike" kern="0" cap="none" spc="0" normalizeH="0" baseline="0" noProof="0">
                <a:ln>
                  <a:noFill/>
                </a:ln>
                <a:solidFill>
                  <a:prstClr val="white"/>
                </a:solidFill>
                <a:effectLst/>
                <a:uLnTx/>
                <a:uFillTx/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a função DATA ou como resultado de outras fórmulas ou funções. Por exemplo, use</a:t>
            </a:r>
          </a:p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pt-BR" sz="1000" b="0" i="0" u="none" strike="noStrike" kern="0" cap="none" spc="0" normalizeH="0" baseline="0" noProof="0">
                <a:ln>
                  <a:noFill/>
                </a:ln>
                <a:solidFill>
                  <a:prstClr val="white"/>
                </a:solidFill>
                <a:effectLst/>
                <a:uLnTx/>
                <a:uFillTx/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DATA(2008;5;23) para 23 de maio de 2008. Poderão ocorrer problemas se as  datas</a:t>
            </a:r>
          </a:p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pt-BR" sz="1000" b="0" i="0" u="none" strike="noStrike" kern="0" cap="none" spc="0" normalizeH="0" baseline="0" noProof="0">
                <a:ln>
                  <a:noFill/>
                </a:ln>
                <a:solidFill>
                  <a:prstClr val="white"/>
                </a:solidFill>
                <a:effectLst/>
                <a:uLnTx/>
                <a:uFillTx/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forem inseridas como texto.</a:t>
            </a:r>
          </a:p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0" lang="pt-BR" sz="1000" b="1" i="0" u="none" strike="noStrike" kern="0" cap="none" spc="0" normalizeH="0" baseline="0" noProof="0">
              <a:ln>
                <a:noFill/>
              </a:ln>
              <a:solidFill>
                <a:prstClr val="white"/>
              </a:solidFill>
              <a:effectLst/>
              <a:uLnTx/>
              <a:uFillTx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endParaRPr>
          </a:p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pt-BR" sz="1100" b="1" i="0" u="none" strike="noStrike" kern="0" cap="none" spc="0" normalizeH="0" baseline="0" noProof="0">
                <a:ln>
                  <a:noFill/>
                </a:ln>
                <a:solidFill>
                  <a:srgbClr val="FFC000"/>
                </a:solidFill>
                <a:effectLst/>
                <a:uLnTx/>
                <a:uFillTx/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Meses</a:t>
            </a:r>
          </a:p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pt-BR" sz="1000" b="0" i="0" u="none" strike="noStrike" kern="0" cap="none" spc="0" normalizeH="0" baseline="0" noProof="0">
                <a:ln>
                  <a:noFill/>
                </a:ln>
                <a:solidFill>
                  <a:prstClr val="white"/>
                </a:solidFill>
                <a:effectLst/>
                <a:uLnTx/>
                <a:uFillTx/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Obrigatório. O número de meses antes ou depois de data_inicial. Um valor positivo para</a:t>
            </a:r>
          </a:p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pt-BR" sz="1000" b="0" i="0" u="none" strike="noStrike" kern="0" cap="none" spc="0" normalizeH="0" baseline="0" noProof="0">
                <a:ln>
                  <a:noFill/>
                </a:ln>
                <a:solidFill>
                  <a:prstClr val="white"/>
                </a:solidFill>
                <a:effectLst/>
                <a:uLnTx/>
                <a:uFillTx/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meses gera uma data futura; um valor negativo gera uma data passada de data_inicial.</a:t>
            </a:r>
          </a:p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pt-BR" sz="1000" b="0" i="0" u="none" strike="noStrike" kern="0" cap="none" spc="0" normalizeH="0" baseline="0" noProof="0">
                <a:ln>
                  <a:noFill/>
                </a:ln>
                <a:solidFill>
                  <a:prstClr val="white"/>
                </a:solidFill>
                <a:effectLst/>
                <a:uLnTx/>
                <a:uFillTx/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Um valor positivo para meses gera uma data futura; um valor negativo gera uma data passada.</a:t>
            </a:r>
          </a:p>
          <a:p>
            <a:endParaRPr lang="pt-BR" sz="1000">
              <a:effectLst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endParaRPr>
          </a:p>
        </xdr:txBody>
      </xdr:sp>
      <xdr:sp macro="" textlink="">
        <xdr:nvSpPr>
          <xdr:cNvPr id="5" name="Seta para Cima 4"/>
          <xdr:cNvSpPr/>
        </xdr:nvSpPr>
        <xdr:spPr>
          <a:xfrm rot="12898896">
            <a:off x="3611762" y="381000"/>
            <a:ext cx="219075" cy="314325"/>
          </a:xfrm>
          <a:prstGeom prst="upArrow">
            <a:avLst/>
          </a:prstGeom>
          <a:solidFill>
            <a:srgbClr val="FF0000"/>
          </a:solidFill>
          <a:ln>
            <a:noFill/>
          </a:ln>
          <a:effectLst>
            <a:outerShdw blurRad="44450" dist="27940" dir="5400000" algn="ctr">
              <a:srgbClr val="000000">
                <a:alpha val="32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8700000"/>
            </a:lightRig>
          </a:scene3d>
          <a:sp3d>
            <a:bevelT w="190500" h="38100"/>
          </a:sp3d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sp macro="" textlink="">
        <xdr:nvSpPr>
          <xdr:cNvPr id="6" name="Seta para Cima 5"/>
          <xdr:cNvSpPr/>
        </xdr:nvSpPr>
        <xdr:spPr>
          <a:xfrm>
            <a:off x="1914525" y="1981200"/>
            <a:ext cx="219075" cy="314325"/>
          </a:xfrm>
          <a:prstGeom prst="upArrow">
            <a:avLst/>
          </a:prstGeom>
          <a:solidFill>
            <a:srgbClr val="FF0000"/>
          </a:solidFill>
          <a:ln>
            <a:noFill/>
          </a:ln>
          <a:effectLst>
            <a:outerShdw blurRad="44450" dist="27940" dir="5400000" algn="ctr">
              <a:srgbClr val="000000">
                <a:alpha val="32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8700000"/>
            </a:lightRig>
          </a:scene3d>
          <a:sp3d>
            <a:bevelT w="190500" h="38100"/>
          </a:sp3d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</xdr:grp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</xdr:colOff>
      <xdr:row>16</xdr:row>
      <xdr:rowOff>9524</xdr:rowOff>
    </xdr:from>
    <xdr:to>
      <xdr:col>4</xdr:col>
      <xdr:colOff>247651</xdr:colOff>
      <xdr:row>53</xdr:row>
      <xdr:rowOff>190499</xdr:rowOff>
    </xdr:to>
    <xdr:sp macro="" textlink="">
      <xdr:nvSpPr>
        <xdr:cNvPr id="3" name="CaixaDeTexto 2"/>
        <xdr:cNvSpPr txBox="1"/>
      </xdr:nvSpPr>
      <xdr:spPr>
        <a:xfrm>
          <a:off x="1" y="3057524"/>
          <a:ext cx="4648200" cy="7229475"/>
        </a:xfrm>
        <a:prstGeom prst="rect">
          <a:avLst/>
        </a:prstGeom>
        <a:solidFill>
          <a:srgbClr val="002060"/>
        </a:solidFill>
        <a:ln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r>
            <a:rPr lang="pt-BR" sz="1100" b="1">
              <a:solidFill>
                <a:srgbClr val="FFC000"/>
              </a:solidFill>
              <a:effectLst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DIATRABALHO.INTL</a:t>
          </a:r>
        </a:p>
        <a:p>
          <a:r>
            <a:rPr lang="pt-BR" sz="1000">
              <a:effectLst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Retorna um número que representa uma data que é o número indicado de dias úteis antes ou após uma data (a data inicial). Os dias úteis excluem fins de semana e quaisquer datas identificadas como feriados. Use DIATRABALHO para excluir os fins de semana ou feriados ao calcular as datas de vencimento de fatura, horas de entrega esperadas ou o número de dias de trabalho executado.</a:t>
          </a:r>
        </a:p>
        <a:p>
          <a:endParaRPr lang="pt-BR" sz="1000">
            <a:effectLst/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r>
            <a:rPr lang="pt-BR" sz="1100" b="1">
              <a:solidFill>
                <a:srgbClr val="FFC000"/>
              </a:solidFill>
              <a:effectLst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SINTAXE</a:t>
          </a:r>
        </a:p>
        <a:p>
          <a:r>
            <a:rPr lang="pt-BR" sz="1000">
              <a:effectLst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DIATRABALHO.INTL(data_inicial;dias; [fimdesemana];[feriados])</a:t>
          </a:r>
        </a:p>
        <a:p>
          <a:endParaRPr lang="pt-BR" sz="1000">
            <a:effectLst/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pt-BR" sz="1000" b="1">
            <a:effectLst/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pPr marL="0" indent="0"/>
          <a:r>
            <a:rPr lang="pt-BR" sz="1100" b="1">
              <a:solidFill>
                <a:srgbClr val="FFC000"/>
              </a:solidFill>
              <a:effectLst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DIATRABALHOTOTAL.INTL</a:t>
          </a:r>
        </a:p>
        <a:p>
          <a:r>
            <a:rPr lang="pt-BR" sz="1000">
              <a:solidFill>
                <a:schemeClr val="lt1"/>
              </a:solidFill>
              <a:effectLst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Retorna o número de dias úteis inteiros entre data_inicial e data_final. Os dias úteis excluem os fins de semana e quaisquer datas identificadas em feriados. Use DIATRABALHOTOTAL para calcular os benefícios aos empregados que recebem com base no número de dias trabalhados durante um período específico.</a:t>
          </a:r>
          <a:endParaRPr lang="pt-BR" sz="1000">
            <a:effectLst/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pt-BR" sz="1000" b="1">
            <a:solidFill>
              <a:schemeClr val="lt1"/>
            </a:solidFill>
            <a:effectLst/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pPr marL="0" indent="0"/>
          <a:r>
            <a:rPr lang="pt-BR" sz="1100" b="1">
              <a:solidFill>
                <a:srgbClr val="FFC000"/>
              </a:solidFill>
              <a:effectLst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SINTAXE</a:t>
          </a:r>
        </a:p>
        <a:p>
          <a:r>
            <a:rPr lang="pt-BR" sz="1000">
              <a:solidFill>
                <a:schemeClr val="lt1"/>
              </a:solidFill>
              <a:effectLst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DIATRABALHOTOTAL.INT(data_inicial;data_final; [fimdesemana];[feriados])</a:t>
          </a:r>
          <a:endParaRPr lang="pt-BR" sz="1000">
            <a:effectLst/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pt-BR" sz="1000" b="1">
            <a:effectLst/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pt-BR" sz="1000" b="1">
            <a:effectLst/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r>
            <a:rPr lang="pt-BR" sz="1100" b="1">
              <a:solidFill>
                <a:srgbClr val="FFC000"/>
              </a:solidFill>
              <a:effectLst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Data_inicial</a:t>
          </a:r>
        </a:p>
        <a:p>
          <a:r>
            <a:rPr lang="pt-BR" sz="1000">
              <a:effectLst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Obrigatório. Uma data que representa a data inicial.</a:t>
          </a:r>
        </a:p>
        <a:p>
          <a:endParaRPr lang="pt-BR" sz="1000">
            <a:effectLst/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pt-BR" sz="11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Data_final (DIATRABALHOTOTAL.INTL)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pt-BR" sz="1000" b="0" i="0" u="none" strike="noStrike" kern="0" cap="none" spc="0" normalizeH="0" baseline="0" noProof="0">
              <a:ln>
                <a:noFill/>
              </a:ln>
              <a:solidFill>
                <a:prstClr val="white"/>
              </a:solidFill>
              <a:effectLst/>
              <a:uLnTx/>
              <a:uFillTx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Obrigatório. Uma data que representa a data final.</a:t>
          </a:r>
        </a:p>
        <a:p>
          <a:endParaRPr lang="pt-BR" sz="1000">
            <a:effectLst/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pt-BR" sz="1000" b="1">
            <a:effectLst/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r>
            <a:rPr lang="pt-BR" sz="1100" b="1">
              <a:solidFill>
                <a:srgbClr val="FFC000"/>
              </a:solidFill>
              <a:effectLst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Dias (DIATRABALHO.INTL)</a:t>
          </a:r>
        </a:p>
        <a:p>
          <a:r>
            <a:rPr lang="pt-BR" sz="1000">
              <a:effectLst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Obrigatório. O número de dias úteis antes ou depois de data_inicial. Um valor positivo para gera uma data futura; um valor negativo gera uma data passada.</a:t>
          </a:r>
        </a:p>
        <a:p>
          <a:endParaRPr lang="pt-BR" sz="1000" b="1">
            <a:effectLst/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pt-BR" sz="1100" b="1">
              <a:solidFill>
                <a:srgbClr val="FFC000"/>
              </a:solidFill>
              <a:effectLst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Fim_de_semana</a:t>
          </a:r>
          <a:endParaRPr lang="pt-BR" sz="1000" b="1" baseline="0">
            <a:solidFill>
              <a:schemeClr val="lt1"/>
            </a:solidFill>
            <a:effectLst/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pt-BR" sz="1000" b="0" baseline="0">
              <a:solidFill>
                <a:schemeClr val="lt1"/>
              </a:solidFill>
              <a:effectLst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Opcional. Um intervalo opcional de uma ou mais datas a serem excluídas do calendário de dias de trabalho, como finais de semana. A lista pode ser um intervalo de células que contém as datas ou uma matriz dos números de série que representam as datas.</a:t>
          </a:r>
          <a:endParaRPr lang="pt-BR" sz="1000">
            <a:effectLst/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pt-BR" sz="1000" b="1">
            <a:effectLst/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r>
            <a:rPr lang="pt-BR" sz="1100" b="1">
              <a:solidFill>
                <a:srgbClr val="FFC000"/>
              </a:solidFill>
              <a:effectLst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Feriados</a:t>
          </a:r>
          <a:endParaRPr lang="pt-BR" sz="1000" b="0">
            <a:solidFill>
              <a:schemeClr val="lt1"/>
            </a:solidFill>
            <a:effectLst/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r>
            <a:rPr lang="pt-BR" sz="1000">
              <a:solidFill>
                <a:schemeClr val="lt1"/>
              </a:solidFill>
              <a:effectLst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Opcional. Uma lista opcional com uma ou mais datas a serem excluídas do calendário de trabalho, como feriados estaduais</a:t>
          </a:r>
          <a:r>
            <a:rPr lang="pt-BR" sz="1000">
              <a:effectLst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, federais e flutuantes. A lista pode ser um intervalo de células que contém as datas ou uma matriz dos números de série que representam as datas.</a:t>
          </a:r>
        </a:p>
      </xdr:txBody>
    </xdr:sp>
    <xdr:clientData/>
  </xdr:twoCellAnchor>
  <xdr:twoCellAnchor>
    <xdr:from>
      <xdr:col>5</xdr:col>
      <xdr:colOff>590550</xdr:colOff>
      <xdr:row>0</xdr:row>
      <xdr:rowOff>28575</xdr:rowOff>
    </xdr:from>
    <xdr:to>
      <xdr:col>7</xdr:col>
      <xdr:colOff>2543175</xdr:colOff>
      <xdr:row>2</xdr:row>
      <xdr:rowOff>152398</xdr:rowOff>
    </xdr:to>
    <xdr:grpSp>
      <xdr:nvGrpSpPr>
        <xdr:cNvPr id="7" name="Agrupar 6"/>
        <xdr:cNvGrpSpPr/>
      </xdr:nvGrpSpPr>
      <xdr:grpSpPr>
        <a:xfrm>
          <a:off x="5648325" y="28575"/>
          <a:ext cx="3581400" cy="514348"/>
          <a:chOff x="5600700" y="28575"/>
          <a:chExt cx="3581400" cy="504263"/>
        </a:xfrm>
      </xdr:grpSpPr>
      <xdr:sp macro="" textlink="">
        <xdr:nvSpPr>
          <xdr:cNvPr id="5" name="Seta para Baixo 4"/>
          <xdr:cNvSpPr/>
        </xdr:nvSpPr>
        <xdr:spPr>
          <a:xfrm>
            <a:off x="6019799" y="294713"/>
            <a:ext cx="200025" cy="238125"/>
          </a:xfrm>
          <a:prstGeom prst="downArrow">
            <a:avLst/>
          </a:prstGeom>
          <a:solidFill>
            <a:srgbClr val="002060"/>
          </a:solidFill>
          <a:ln>
            <a:noFill/>
          </a:ln>
          <a:effectLst>
            <a:outerShdw blurRad="44450" dist="27940" dir="5400000" algn="ctr">
              <a:srgbClr val="000000">
                <a:alpha val="32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8700000"/>
            </a:lightRig>
          </a:scene3d>
          <a:sp3d>
            <a:bevelT w="190500" h="38100"/>
          </a:sp3d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Overflow="clip" horzOverflow="clip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/>
          <a:p>
            <a:pPr algn="l"/>
            <a:endParaRPr lang="pt-BR" sz="1100"/>
          </a:p>
        </xdr:txBody>
      </xdr:sp>
      <xdr:sp macro="" textlink="">
        <xdr:nvSpPr>
          <xdr:cNvPr id="6" name="CaixaDeTexto 5"/>
          <xdr:cNvSpPr txBox="1"/>
        </xdr:nvSpPr>
        <xdr:spPr>
          <a:xfrm>
            <a:off x="5600700" y="28575"/>
            <a:ext cx="3581400" cy="224118"/>
          </a:xfrm>
          <a:prstGeom prst="rect">
            <a:avLst/>
          </a:prstGeom>
          <a:solidFill>
            <a:srgbClr val="002060"/>
          </a:solidFill>
          <a:ln w="9525" cmpd="sng">
            <a:noFill/>
          </a:ln>
          <a:effectLst>
            <a:outerShdw blurRad="44450" dist="27940" dir="5400000" algn="ctr">
              <a:srgbClr val="000000">
                <a:alpha val="32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8700000"/>
            </a:lightRig>
          </a:scene3d>
          <a:sp3d>
            <a:bevelT w="190500" h="38100"/>
          </a:sp3d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pt-BR" sz="1100">
                <a:solidFill>
                  <a:schemeClr val="bg1"/>
                </a:solidFill>
              </a:rPr>
              <a:t>Lista de Feriados</a:t>
            </a:r>
          </a:p>
        </xdr:txBody>
      </xdr:sp>
    </xdr:grpSp>
    <xdr:clientData/>
  </xdr:twoCellAnchor>
  <xdr:twoCellAnchor>
    <xdr:from>
      <xdr:col>2</xdr:col>
      <xdr:colOff>419100</xdr:colOff>
      <xdr:row>6</xdr:row>
      <xdr:rowOff>47625</xdr:rowOff>
    </xdr:from>
    <xdr:to>
      <xdr:col>2</xdr:col>
      <xdr:colOff>619125</xdr:colOff>
      <xdr:row>7</xdr:row>
      <xdr:rowOff>90487</xdr:rowOff>
    </xdr:to>
    <xdr:sp macro="" textlink="">
      <xdr:nvSpPr>
        <xdr:cNvPr id="9" name="Seta para Baixo 8"/>
        <xdr:cNvSpPr/>
      </xdr:nvSpPr>
      <xdr:spPr>
        <a:xfrm rot="10800000">
          <a:off x="2343150" y="1219200"/>
          <a:ext cx="200025" cy="242887"/>
        </a:xfrm>
        <a:prstGeom prst="downArrow">
          <a:avLst/>
        </a:prstGeom>
        <a:solidFill>
          <a:srgbClr val="FF0000"/>
        </a:solidFill>
        <a:ln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lang="pt-BR" sz="1100"/>
        </a:p>
      </xdr:txBody>
    </xdr:sp>
    <xdr:clientData/>
  </xdr:twoCellAnchor>
  <xdr:twoCellAnchor>
    <xdr:from>
      <xdr:col>3</xdr:col>
      <xdr:colOff>657225</xdr:colOff>
      <xdr:row>6</xdr:row>
      <xdr:rowOff>66675</xdr:rowOff>
    </xdr:from>
    <xdr:to>
      <xdr:col>3</xdr:col>
      <xdr:colOff>857250</xdr:colOff>
      <xdr:row>7</xdr:row>
      <xdr:rowOff>109537</xdr:rowOff>
    </xdr:to>
    <xdr:sp macro="" textlink="">
      <xdr:nvSpPr>
        <xdr:cNvPr id="10" name="Seta para Baixo 9"/>
        <xdr:cNvSpPr/>
      </xdr:nvSpPr>
      <xdr:spPr>
        <a:xfrm rot="10800000">
          <a:off x="3600450" y="1238250"/>
          <a:ext cx="200025" cy="242887"/>
        </a:xfrm>
        <a:prstGeom prst="downArrow">
          <a:avLst/>
        </a:prstGeom>
        <a:solidFill>
          <a:srgbClr val="FF0000"/>
        </a:solidFill>
        <a:ln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lang="pt-BR" sz="1100"/>
        </a:p>
      </xdr:txBody>
    </xdr:sp>
    <xdr:clientData/>
  </xdr:twoCellAnchor>
  <xdr:twoCellAnchor>
    <xdr:from>
      <xdr:col>9</xdr:col>
      <xdr:colOff>28575</xdr:colOff>
      <xdr:row>0</xdr:row>
      <xdr:rowOff>38100</xdr:rowOff>
    </xdr:from>
    <xdr:to>
      <xdr:col>11</xdr:col>
      <xdr:colOff>1476375</xdr:colOff>
      <xdr:row>2</xdr:row>
      <xdr:rowOff>161923</xdr:rowOff>
    </xdr:to>
    <xdr:grpSp>
      <xdr:nvGrpSpPr>
        <xdr:cNvPr id="11" name="Agrupar 10"/>
        <xdr:cNvGrpSpPr/>
      </xdr:nvGrpSpPr>
      <xdr:grpSpPr>
        <a:xfrm>
          <a:off x="9467850" y="38100"/>
          <a:ext cx="4591050" cy="514348"/>
          <a:chOff x="5600700" y="28575"/>
          <a:chExt cx="4591050" cy="504263"/>
        </a:xfrm>
      </xdr:grpSpPr>
      <xdr:sp macro="" textlink="">
        <xdr:nvSpPr>
          <xdr:cNvPr id="12" name="Seta para Baixo 11"/>
          <xdr:cNvSpPr/>
        </xdr:nvSpPr>
        <xdr:spPr>
          <a:xfrm>
            <a:off x="6019799" y="294713"/>
            <a:ext cx="200025" cy="238125"/>
          </a:xfrm>
          <a:prstGeom prst="downArrow">
            <a:avLst/>
          </a:prstGeom>
          <a:solidFill>
            <a:schemeClr val="accent2"/>
          </a:solidFill>
          <a:ln>
            <a:noFill/>
          </a:ln>
          <a:effectLst>
            <a:outerShdw blurRad="44450" dist="27940" dir="5400000" algn="ctr">
              <a:srgbClr val="000000">
                <a:alpha val="32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8700000"/>
            </a:lightRig>
          </a:scene3d>
          <a:sp3d>
            <a:bevelT w="190500" h="38100"/>
          </a:sp3d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Overflow="clip" horzOverflow="clip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/>
          <a:p>
            <a:pPr algn="l"/>
            <a:endParaRPr lang="pt-BR" sz="1100">
              <a:solidFill>
                <a:schemeClr val="bg1"/>
              </a:solidFill>
            </a:endParaRPr>
          </a:p>
        </xdr:txBody>
      </xdr:sp>
      <xdr:sp macro="" textlink="">
        <xdr:nvSpPr>
          <xdr:cNvPr id="13" name="CaixaDeTexto 12"/>
          <xdr:cNvSpPr txBox="1"/>
        </xdr:nvSpPr>
        <xdr:spPr>
          <a:xfrm>
            <a:off x="5600700" y="28575"/>
            <a:ext cx="4591050" cy="205441"/>
          </a:xfrm>
          <a:prstGeom prst="rect">
            <a:avLst/>
          </a:prstGeom>
          <a:solidFill>
            <a:schemeClr val="accent2"/>
          </a:solidFill>
          <a:ln w="9525" cmpd="sng">
            <a:noFill/>
          </a:ln>
          <a:effectLst>
            <a:outerShdw blurRad="44450" dist="27940" dir="5400000" algn="ctr">
              <a:srgbClr val="000000">
                <a:alpha val="32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8700000"/>
            </a:lightRig>
          </a:scene3d>
          <a:sp3d>
            <a:bevelT w="190500" h="38100"/>
          </a:sp3d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pt-BR" sz="1100" b="1">
                <a:solidFill>
                  <a:schemeClr val="bg1"/>
                </a:solidFill>
              </a:rPr>
              <a:t>Finais de Semana</a:t>
            </a:r>
          </a:p>
        </xdr:txBody>
      </xdr:sp>
    </xdr:grpSp>
    <xdr:clientData/>
  </xdr:twoCellAnchor>
  <xdr:twoCellAnchor>
    <xdr:from>
      <xdr:col>2</xdr:col>
      <xdr:colOff>485775</xdr:colOff>
      <xdr:row>14</xdr:row>
      <xdr:rowOff>47625</xdr:rowOff>
    </xdr:from>
    <xdr:to>
      <xdr:col>2</xdr:col>
      <xdr:colOff>685800</xdr:colOff>
      <xdr:row>15</xdr:row>
      <xdr:rowOff>90487</xdr:rowOff>
    </xdr:to>
    <xdr:sp macro="" textlink="">
      <xdr:nvSpPr>
        <xdr:cNvPr id="14" name="Seta para Baixo 13"/>
        <xdr:cNvSpPr/>
      </xdr:nvSpPr>
      <xdr:spPr>
        <a:xfrm rot="10800000">
          <a:off x="2409825" y="2781300"/>
          <a:ext cx="200025" cy="242887"/>
        </a:xfrm>
        <a:prstGeom prst="downArrow">
          <a:avLst/>
        </a:prstGeom>
        <a:solidFill>
          <a:srgbClr val="FF0000"/>
        </a:solidFill>
        <a:ln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lang="pt-BR" sz="1100"/>
        </a:p>
      </xdr:txBody>
    </xdr:sp>
    <xdr:clientData/>
  </xdr:twoCellAnchor>
  <xdr:twoCellAnchor>
    <xdr:from>
      <xdr:col>3</xdr:col>
      <xdr:colOff>704850</xdr:colOff>
      <xdr:row>14</xdr:row>
      <xdr:rowOff>57150</xdr:rowOff>
    </xdr:from>
    <xdr:to>
      <xdr:col>3</xdr:col>
      <xdr:colOff>904875</xdr:colOff>
      <xdr:row>15</xdr:row>
      <xdr:rowOff>100012</xdr:rowOff>
    </xdr:to>
    <xdr:sp macro="" textlink="">
      <xdr:nvSpPr>
        <xdr:cNvPr id="15" name="Seta para Baixo 14"/>
        <xdr:cNvSpPr/>
      </xdr:nvSpPr>
      <xdr:spPr>
        <a:xfrm rot="10800000">
          <a:off x="3648075" y="2790825"/>
          <a:ext cx="200025" cy="242887"/>
        </a:xfrm>
        <a:prstGeom prst="downArrow">
          <a:avLst/>
        </a:prstGeom>
        <a:solidFill>
          <a:srgbClr val="FF0000"/>
        </a:solidFill>
        <a:ln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lang="pt-BR" sz="1100"/>
        </a:p>
      </xdr:txBody>
    </xdr: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19049</xdr:colOff>
      <xdr:row>3</xdr:row>
      <xdr:rowOff>28575</xdr:rowOff>
    </xdr:from>
    <xdr:to>
      <xdr:col>10</xdr:col>
      <xdr:colOff>85725</xdr:colOff>
      <xdr:row>22</xdr:row>
      <xdr:rowOff>161925</xdr:rowOff>
    </xdr:to>
    <xdr:grpSp>
      <xdr:nvGrpSpPr>
        <xdr:cNvPr id="2" name="Agrupar 9"/>
        <xdr:cNvGrpSpPr/>
      </xdr:nvGrpSpPr>
      <xdr:grpSpPr>
        <a:xfrm>
          <a:off x="5305424" y="619125"/>
          <a:ext cx="5076826" cy="3771900"/>
          <a:chOff x="5876924" y="752475"/>
          <a:chExt cx="5076826" cy="3771900"/>
        </a:xfrm>
      </xdr:grpSpPr>
      <xdr:sp macro="" textlink="">
        <xdr:nvSpPr>
          <xdr:cNvPr id="5" name="CaixaDeTexto 4"/>
          <xdr:cNvSpPr txBox="1"/>
        </xdr:nvSpPr>
        <xdr:spPr>
          <a:xfrm>
            <a:off x="5876924" y="752475"/>
            <a:ext cx="5076826" cy="3771900"/>
          </a:xfrm>
          <a:prstGeom prst="rect">
            <a:avLst/>
          </a:prstGeom>
          <a:solidFill>
            <a:schemeClr val="accent6">
              <a:lumMod val="75000"/>
            </a:schemeClr>
          </a:solidFill>
          <a:ln>
            <a:noFill/>
          </a:ln>
          <a:effectLst>
            <a:outerShdw blurRad="44450" dist="27940" dir="5400000" algn="ctr">
              <a:srgbClr val="000000">
                <a:alpha val="32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8700000"/>
            </a:lightRig>
          </a:scene3d>
          <a:sp3d>
            <a:bevelT w="190500" h="38100"/>
          </a:sp3d>
        </xdr:spPr>
        <xdr:style>
          <a:lnRef idx="0">
            <a:schemeClr val="accent3"/>
          </a:lnRef>
          <a:fillRef idx="3">
            <a:schemeClr val="accent3"/>
          </a:fillRef>
          <a:effectRef idx="3">
            <a:schemeClr val="accent3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/>
          <a:p>
            <a:r>
              <a:rPr lang="pt-BR" sz="1100" b="1">
                <a:solidFill>
                  <a:schemeClr val="bg1"/>
                </a:solidFill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VENCIMENTO</a:t>
            </a:r>
          </a:p>
          <a:p>
            <a:r>
              <a:rPr lang="pt-BR" sz="1000" b="0"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Calcular</a:t>
            </a:r>
            <a:r>
              <a:rPr lang="pt-BR" sz="1000" b="0" baseline="0"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 o vencimento das parcelas e apresentar o</a:t>
            </a:r>
          </a:p>
          <a:p>
            <a:r>
              <a:rPr lang="pt-BR" sz="1000" b="0" baseline="0"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resultado conforme a imagem a seguir.</a:t>
            </a:r>
          </a:p>
          <a:p>
            <a:endParaRPr lang="pt-BR" sz="1000" b="1" baseline="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endParaRPr>
          </a:p>
        </xdr:txBody>
      </xdr:sp>
      <xdr:pic>
        <xdr:nvPicPr>
          <xdr:cNvPr id="4" name="Imagem 3"/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6048375" y="1419225"/>
            <a:ext cx="4704762" cy="2542857"/>
          </a:xfrm>
          <a:prstGeom prst="rect">
            <a:avLst/>
          </a:prstGeom>
          <a:effectLst>
            <a:reflection blurRad="6350" stA="28000" endPos="35000" dir="5400000" sy="-100000" algn="bl" rotWithShape="0"/>
          </a:effectLst>
        </xdr:spPr>
      </xdr:pic>
    </xdr:grpSp>
    <xdr:clientData/>
  </xdr:twoCellAnchor>
  <xdr:twoCellAnchor>
    <xdr:from>
      <xdr:col>1</xdr:col>
      <xdr:colOff>1252538</xdr:colOff>
      <xdr:row>13</xdr:row>
      <xdr:rowOff>71437</xdr:rowOff>
    </xdr:from>
    <xdr:to>
      <xdr:col>1</xdr:col>
      <xdr:colOff>1462088</xdr:colOff>
      <xdr:row>15</xdr:row>
      <xdr:rowOff>33337</xdr:rowOff>
    </xdr:to>
    <xdr:sp macro="" textlink="">
      <xdr:nvSpPr>
        <xdr:cNvPr id="7" name="Seta para Cima 6"/>
        <xdr:cNvSpPr/>
      </xdr:nvSpPr>
      <xdr:spPr>
        <a:xfrm>
          <a:off x="1862138" y="2576512"/>
          <a:ext cx="209550" cy="352425"/>
        </a:xfrm>
        <a:prstGeom prst="upArrow">
          <a:avLst/>
        </a:prstGeom>
        <a:solidFill>
          <a:srgbClr val="FF0000"/>
        </a:solidFill>
        <a:ln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2</xdr:col>
      <xdr:colOff>357188</xdr:colOff>
      <xdr:row>13</xdr:row>
      <xdr:rowOff>100012</xdr:rowOff>
    </xdr:from>
    <xdr:to>
      <xdr:col>2</xdr:col>
      <xdr:colOff>566738</xdr:colOff>
      <xdr:row>15</xdr:row>
      <xdr:rowOff>61912</xdr:rowOff>
    </xdr:to>
    <xdr:sp macro="" textlink="">
      <xdr:nvSpPr>
        <xdr:cNvPr id="8" name="Seta para Cima 7"/>
        <xdr:cNvSpPr/>
      </xdr:nvSpPr>
      <xdr:spPr>
        <a:xfrm>
          <a:off x="4090988" y="2605087"/>
          <a:ext cx="209550" cy="352425"/>
        </a:xfrm>
        <a:prstGeom prst="upArrow">
          <a:avLst/>
        </a:prstGeom>
        <a:solidFill>
          <a:srgbClr val="FF0000"/>
        </a:solidFill>
        <a:ln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66674</xdr:colOff>
      <xdr:row>2</xdr:row>
      <xdr:rowOff>95250</xdr:rowOff>
    </xdr:from>
    <xdr:to>
      <xdr:col>10</xdr:col>
      <xdr:colOff>133350</xdr:colOff>
      <xdr:row>22</xdr:row>
      <xdr:rowOff>38100</xdr:rowOff>
    </xdr:to>
    <xdr:grpSp>
      <xdr:nvGrpSpPr>
        <xdr:cNvPr id="2" name="Agrupar 7"/>
        <xdr:cNvGrpSpPr/>
      </xdr:nvGrpSpPr>
      <xdr:grpSpPr>
        <a:xfrm>
          <a:off x="5353049" y="495300"/>
          <a:ext cx="5076826" cy="3771900"/>
          <a:chOff x="5324474" y="466725"/>
          <a:chExt cx="5076826" cy="3771900"/>
        </a:xfrm>
      </xdr:grpSpPr>
      <xdr:sp macro="" textlink="">
        <xdr:nvSpPr>
          <xdr:cNvPr id="5" name="CaixaDeTexto 4"/>
          <xdr:cNvSpPr txBox="1"/>
        </xdr:nvSpPr>
        <xdr:spPr>
          <a:xfrm>
            <a:off x="5324474" y="466725"/>
            <a:ext cx="5076826" cy="3771900"/>
          </a:xfrm>
          <a:prstGeom prst="rect">
            <a:avLst/>
          </a:prstGeom>
          <a:solidFill>
            <a:schemeClr val="accent6">
              <a:lumMod val="75000"/>
            </a:schemeClr>
          </a:solidFill>
          <a:ln>
            <a:noFill/>
          </a:ln>
          <a:effectLst>
            <a:outerShdw blurRad="44450" dist="27940" dir="5400000" algn="ctr">
              <a:srgbClr val="000000">
                <a:alpha val="32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8700000"/>
            </a:lightRig>
          </a:scene3d>
          <a:sp3d>
            <a:bevelT w="190500" h="38100"/>
          </a:sp3d>
        </xdr:spPr>
        <xdr:style>
          <a:lnRef idx="0">
            <a:schemeClr val="accent3"/>
          </a:lnRef>
          <a:fillRef idx="3">
            <a:schemeClr val="accent3"/>
          </a:fillRef>
          <a:effectRef idx="3">
            <a:schemeClr val="accent3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/>
          <a:p>
            <a:r>
              <a:rPr lang="pt-BR" sz="1100" b="1">
                <a:solidFill>
                  <a:schemeClr val="bg1"/>
                </a:solidFill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VENCIMENTO</a:t>
            </a:r>
          </a:p>
          <a:p>
            <a:r>
              <a:rPr lang="pt-BR" sz="1000" b="0"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Calcular</a:t>
            </a:r>
            <a:r>
              <a:rPr lang="pt-BR" sz="1000" b="0" baseline="0"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 o vencimento das parcelas para o fnal de cada mês</a:t>
            </a:r>
          </a:p>
          <a:p>
            <a:r>
              <a:rPr lang="pt-BR" sz="1000" b="0" baseline="0"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e apresentar o resultado conforme a imagem a seguir.</a:t>
            </a:r>
          </a:p>
        </xdr:txBody>
      </xdr:sp>
      <xdr:pic>
        <xdr:nvPicPr>
          <xdr:cNvPr id="4" name="Imagem 3"/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5486400" y="1162050"/>
            <a:ext cx="4695238" cy="2523809"/>
          </a:xfrm>
          <a:prstGeom prst="rect">
            <a:avLst/>
          </a:prstGeom>
          <a:effectLst>
            <a:reflection blurRad="6350" stA="25000" endPos="35000" dir="5400000" sy="-100000" algn="bl" rotWithShape="0"/>
          </a:effectLst>
        </xdr:spPr>
      </xdr:pic>
    </xdr:grpSp>
    <xdr:clientData/>
  </xdr:twoCellAnchor>
  <xdr:twoCellAnchor>
    <xdr:from>
      <xdr:col>1</xdr:col>
      <xdr:colOff>1209675</xdr:colOff>
      <xdr:row>13</xdr:row>
      <xdr:rowOff>85725</xdr:rowOff>
    </xdr:from>
    <xdr:to>
      <xdr:col>1</xdr:col>
      <xdr:colOff>1419225</xdr:colOff>
      <xdr:row>15</xdr:row>
      <xdr:rowOff>47625</xdr:rowOff>
    </xdr:to>
    <xdr:sp macro="" textlink="">
      <xdr:nvSpPr>
        <xdr:cNvPr id="7" name="Seta para Cima 6"/>
        <xdr:cNvSpPr/>
      </xdr:nvSpPr>
      <xdr:spPr>
        <a:xfrm>
          <a:off x="1819275" y="2590800"/>
          <a:ext cx="209550" cy="352425"/>
        </a:xfrm>
        <a:prstGeom prst="upArrow">
          <a:avLst/>
        </a:prstGeom>
        <a:solidFill>
          <a:srgbClr val="FF0000"/>
        </a:solidFill>
        <a:ln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2</xdr:col>
      <xdr:colOff>314325</xdr:colOff>
      <xdr:row>13</xdr:row>
      <xdr:rowOff>114300</xdr:rowOff>
    </xdr:from>
    <xdr:to>
      <xdr:col>2</xdr:col>
      <xdr:colOff>523875</xdr:colOff>
      <xdr:row>15</xdr:row>
      <xdr:rowOff>76200</xdr:rowOff>
    </xdr:to>
    <xdr:sp macro="" textlink="">
      <xdr:nvSpPr>
        <xdr:cNvPr id="8" name="Seta para Cima 7"/>
        <xdr:cNvSpPr/>
      </xdr:nvSpPr>
      <xdr:spPr>
        <a:xfrm>
          <a:off x="4048125" y="2619375"/>
          <a:ext cx="209550" cy="352425"/>
        </a:xfrm>
        <a:prstGeom prst="upArrow">
          <a:avLst/>
        </a:prstGeom>
        <a:solidFill>
          <a:srgbClr val="FF0000"/>
        </a:solidFill>
        <a:ln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714375</xdr:colOff>
      <xdr:row>11</xdr:row>
      <xdr:rowOff>9525</xdr:rowOff>
    </xdr:from>
    <xdr:to>
      <xdr:col>2</xdr:col>
      <xdr:colOff>904875</xdr:colOff>
      <xdr:row>12</xdr:row>
      <xdr:rowOff>9525</xdr:rowOff>
    </xdr:to>
    <xdr:sp macro="" textlink="">
      <xdr:nvSpPr>
        <xdr:cNvPr id="7" name="Seta para Cima 6"/>
        <xdr:cNvSpPr/>
      </xdr:nvSpPr>
      <xdr:spPr>
        <a:xfrm>
          <a:off x="4133850" y="2133600"/>
          <a:ext cx="190500" cy="200025"/>
        </a:xfrm>
        <a:prstGeom prst="upArrow">
          <a:avLst/>
        </a:prstGeom>
        <a:solidFill>
          <a:srgbClr val="FF0000"/>
        </a:solidFill>
        <a:ln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4</xdr:col>
      <xdr:colOff>200025</xdr:colOff>
      <xdr:row>11</xdr:row>
      <xdr:rowOff>38100</xdr:rowOff>
    </xdr:from>
    <xdr:to>
      <xdr:col>4</xdr:col>
      <xdr:colOff>390525</xdr:colOff>
      <xdr:row>12</xdr:row>
      <xdr:rowOff>38100</xdr:rowOff>
    </xdr:to>
    <xdr:sp macro="" textlink="">
      <xdr:nvSpPr>
        <xdr:cNvPr id="8" name="Seta para Cima 7"/>
        <xdr:cNvSpPr/>
      </xdr:nvSpPr>
      <xdr:spPr>
        <a:xfrm>
          <a:off x="6362700" y="2162175"/>
          <a:ext cx="190500" cy="200025"/>
        </a:xfrm>
        <a:prstGeom prst="upArrow">
          <a:avLst/>
        </a:prstGeom>
        <a:solidFill>
          <a:srgbClr val="FF0000"/>
        </a:solidFill>
        <a:ln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5</xdr:col>
      <xdr:colOff>809625</xdr:colOff>
      <xdr:row>11</xdr:row>
      <xdr:rowOff>47625</xdr:rowOff>
    </xdr:from>
    <xdr:to>
      <xdr:col>5</xdr:col>
      <xdr:colOff>1000125</xdr:colOff>
      <xdr:row>12</xdr:row>
      <xdr:rowOff>47625</xdr:rowOff>
    </xdr:to>
    <xdr:sp macro="" textlink="">
      <xdr:nvSpPr>
        <xdr:cNvPr id="9" name="Seta para Cima 8"/>
        <xdr:cNvSpPr/>
      </xdr:nvSpPr>
      <xdr:spPr>
        <a:xfrm>
          <a:off x="8115300" y="2171700"/>
          <a:ext cx="190500" cy="200025"/>
        </a:xfrm>
        <a:prstGeom prst="upArrow">
          <a:avLst/>
        </a:prstGeom>
        <a:solidFill>
          <a:srgbClr val="FF0000"/>
        </a:solidFill>
        <a:ln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2</xdr:col>
      <xdr:colOff>276226</xdr:colOff>
      <xdr:row>12</xdr:row>
      <xdr:rowOff>71148</xdr:rowOff>
    </xdr:from>
    <xdr:to>
      <xdr:col>6</xdr:col>
      <xdr:colOff>590550</xdr:colOff>
      <xdr:row>35</xdr:row>
      <xdr:rowOff>57149</xdr:rowOff>
    </xdr:to>
    <xdr:grpSp>
      <xdr:nvGrpSpPr>
        <xdr:cNvPr id="11" name="Agrupar 10"/>
        <xdr:cNvGrpSpPr/>
      </xdr:nvGrpSpPr>
      <xdr:grpSpPr>
        <a:xfrm>
          <a:off x="3695701" y="2395248"/>
          <a:ext cx="5905499" cy="4367501"/>
          <a:chOff x="3695701" y="2395248"/>
          <a:chExt cx="5905499" cy="4367501"/>
        </a:xfrm>
      </xdr:grpSpPr>
      <xdr:sp macro="" textlink="">
        <xdr:nvSpPr>
          <xdr:cNvPr id="5" name="CaixaDeTexto 4"/>
          <xdr:cNvSpPr txBox="1"/>
        </xdr:nvSpPr>
        <xdr:spPr>
          <a:xfrm>
            <a:off x="3695701" y="2395248"/>
            <a:ext cx="5905499" cy="4367501"/>
          </a:xfrm>
          <a:prstGeom prst="rect">
            <a:avLst/>
          </a:prstGeom>
          <a:solidFill>
            <a:schemeClr val="accent6">
              <a:lumMod val="75000"/>
            </a:schemeClr>
          </a:solidFill>
          <a:ln>
            <a:noFill/>
          </a:ln>
          <a:effectLst>
            <a:outerShdw blurRad="44450" dist="27940" dir="5400000" algn="ctr">
              <a:srgbClr val="000000">
                <a:alpha val="32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8700000"/>
            </a:lightRig>
          </a:scene3d>
          <a:sp3d>
            <a:bevelT w="190500" h="38100"/>
          </a:sp3d>
        </xdr:spPr>
        <xdr:style>
          <a:lnRef idx="0">
            <a:schemeClr val="accent3"/>
          </a:lnRef>
          <a:fillRef idx="3">
            <a:schemeClr val="accent3"/>
          </a:fillRef>
          <a:effectRef idx="3">
            <a:schemeClr val="accent3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/>
          <a:p>
            <a:r>
              <a:rPr lang="pt-BR" sz="1100" b="1">
                <a:solidFill>
                  <a:schemeClr val="bg1"/>
                </a:solidFill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DATA</a:t>
            </a:r>
            <a:r>
              <a:rPr lang="pt-BR" sz="1100" b="1" baseline="0">
                <a:solidFill>
                  <a:schemeClr val="bg1"/>
                </a:solidFill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 DE POSTAGEM</a:t>
            </a:r>
            <a:endParaRPr lang="pt-BR" sz="1100" b="1">
              <a:solidFill>
                <a:schemeClr val="bg1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endParaRPr>
          </a:p>
          <a:p>
            <a:r>
              <a:rPr lang="pt-BR" sz="1000" b="0" baseline="0"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Encontre a data de postagem na tabela </a:t>
            </a:r>
            <a:r>
              <a:rPr lang="pt-BR" sz="1000" b="1" baseline="0"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BaseDeEntrega</a:t>
            </a:r>
            <a:r>
              <a:rPr lang="pt-BR" sz="1000" b="0" baseline="0"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.</a:t>
            </a:r>
          </a:p>
          <a:p>
            <a:r>
              <a:rPr lang="pt-BR" sz="1000" b="0" baseline="0"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Quando não houver data definida, retorne a data de hoje.</a:t>
            </a:r>
          </a:p>
          <a:p>
            <a:endParaRPr lang="pt-BR" sz="1000" b="1" baseline="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endParaRPr>
          </a:p>
          <a:p>
            <a:r>
              <a:rPr lang="pt-BR" sz="1100" b="1" baseline="0">
                <a:solidFill>
                  <a:schemeClr val="bg1"/>
                </a:solidFill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DATA DA ENTREGA</a:t>
            </a:r>
          </a:p>
          <a:p>
            <a:r>
              <a:rPr lang="pt-BR" sz="1000" b="0" baseline="0"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Dia previsto para a entrega.</a:t>
            </a:r>
          </a:p>
          <a:p>
            <a:endParaRPr lang="pt-BR" sz="1000" b="0" baseline="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endParaRPr>
          </a:p>
          <a:p>
            <a:r>
              <a:rPr lang="pt-BR" sz="1000" b="1" baseline="0"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DIAS ÚTEIS PARA A ENTREGA</a:t>
            </a:r>
          </a:p>
          <a:p>
            <a:r>
              <a:rPr lang="pt-BR" sz="1000" b="0" baseline="0"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Seguindo o padrão ISO 8601, quantos dias úteis para a entrega do produto?</a:t>
            </a:r>
          </a:p>
          <a:p>
            <a:endParaRPr lang="pt-BR" sz="1000" b="0" baseline="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endParaRPr>
          </a:p>
          <a:p>
            <a:endParaRPr lang="pt-BR" sz="1000" b="0" baseline="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endParaRPr>
          </a:p>
          <a:p>
            <a:endParaRPr lang="pt-BR" sz="1000" b="0" baseline="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endParaRPr>
          </a:p>
          <a:p>
            <a:endParaRPr lang="pt-BR" sz="1000" b="0" baseline="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endParaRPr>
          </a:p>
          <a:p>
            <a:endParaRPr lang="pt-BR" sz="1000" b="0" baseline="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endParaRPr>
          </a:p>
          <a:p>
            <a:endParaRPr lang="pt-BR" sz="1000" b="0" baseline="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endParaRPr>
          </a:p>
          <a:p>
            <a:endParaRPr lang="pt-BR" sz="1000" b="0" baseline="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endParaRPr>
          </a:p>
          <a:p>
            <a:endParaRPr lang="pt-BR" sz="1000" b="0" baseline="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endParaRPr>
          </a:p>
          <a:p>
            <a:endParaRPr lang="pt-BR" sz="1000" b="0" baseline="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endParaRPr>
          </a:p>
          <a:p>
            <a:endParaRPr lang="pt-BR" sz="1000" b="0" baseline="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endParaRPr>
          </a:p>
          <a:p>
            <a:endParaRPr lang="pt-BR" sz="1000" b="0" baseline="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endParaRPr>
          </a:p>
          <a:p>
            <a:endParaRPr lang="pt-BR" sz="1000" b="0" baseline="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endParaRPr>
          </a:p>
          <a:p>
            <a:endParaRPr lang="pt-BR" sz="1000" b="0" baseline="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endParaRPr>
          </a:p>
          <a:p>
            <a:endParaRPr lang="pt-BR" sz="1000" b="0" baseline="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endParaRPr>
          </a:p>
          <a:p>
            <a:endParaRPr lang="pt-BR" sz="1000" b="0" baseline="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endParaRPr>
          </a:p>
          <a:p>
            <a:endParaRPr lang="pt-BR" sz="1000" b="0" baseline="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endParaRPr>
          </a:p>
          <a:p>
            <a:r>
              <a:rPr lang="pt-BR" sz="1000" b="1" i="1" baseline="0">
                <a:solidFill>
                  <a:srgbClr val="FFFF00"/>
                </a:solidFill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Obs. Alguns resultados podem ser diferentes da imagem devido a data atual.</a:t>
            </a:r>
          </a:p>
        </xdr:txBody>
      </xdr:sp>
      <xdr:pic>
        <xdr:nvPicPr>
          <xdr:cNvPr id="10" name="Imagem 9"/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3819525" y="4019550"/>
            <a:ext cx="5619048" cy="2142857"/>
          </a:xfrm>
          <a:prstGeom prst="rect">
            <a:avLst/>
          </a:prstGeom>
        </xdr:spPr>
      </xdr:pic>
    </xdr:grp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590550</xdr:colOff>
      <xdr:row>5</xdr:row>
      <xdr:rowOff>9525</xdr:rowOff>
    </xdr:from>
    <xdr:to>
      <xdr:col>15</xdr:col>
      <xdr:colOff>247651</xdr:colOff>
      <xdr:row>31</xdr:row>
      <xdr:rowOff>171450</xdr:rowOff>
    </xdr:to>
    <xdr:grpSp>
      <xdr:nvGrpSpPr>
        <xdr:cNvPr id="7" name="Grupo 6"/>
        <xdr:cNvGrpSpPr/>
      </xdr:nvGrpSpPr>
      <xdr:grpSpPr>
        <a:xfrm>
          <a:off x="6400800" y="1019175"/>
          <a:ext cx="7077076" cy="5114925"/>
          <a:chOff x="6400800" y="1019175"/>
          <a:chExt cx="6819901" cy="5114925"/>
        </a:xfrm>
      </xdr:grpSpPr>
      <xdr:sp macro="" textlink="">
        <xdr:nvSpPr>
          <xdr:cNvPr id="3" name="CaixaDeTexto 2"/>
          <xdr:cNvSpPr txBox="1"/>
        </xdr:nvSpPr>
        <xdr:spPr>
          <a:xfrm>
            <a:off x="6400800" y="1019175"/>
            <a:ext cx="6819901" cy="5114925"/>
          </a:xfrm>
          <a:prstGeom prst="rect">
            <a:avLst/>
          </a:prstGeom>
          <a:solidFill>
            <a:schemeClr val="accent6">
              <a:lumMod val="75000"/>
            </a:schemeClr>
          </a:solidFill>
          <a:ln>
            <a:noFill/>
          </a:ln>
          <a:effectLst>
            <a:outerShdw blurRad="44450" dist="27940" dir="5400000" algn="ctr">
              <a:srgbClr val="000000">
                <a:alpha val="32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8700000"/>
            </a:lightRig>
          </a:scene3d>
          <a:sp3d>
            <a:bevelT w="190500" h="38100"/>
          </a:sp3d>
        </xdr:spPr>
        <xdr:style>
          <a:lnRef idx="0">
            <a:schemeClr val="accent5"/>
          </a:lnRef>
          <a:fillRef idx="3">
            <a:schemeClr val="accent5"/>
          </a:fillRef>
          <a:effectRef idx="3">
            <a:schemeClr val="accent5"/>
          </a:effectRef>
          <a:fontRef idx="minor">
            <a:schemeClr val="lt1"/>
          </a:fontRef>
        </xdr:style>
        <xdr:txBody>
          <a:bodyPr vertOverflow="clip" horzOverflow="clip" wrap="square" numCol="2" rtlCol="0" anchor="t"/>
          <a:lstStyle/>
          <a:p>
            <a:r>
              <a:rPr lang="pt-BR" sz="1100" b="1">
                <a:solidFill>
                  <a:schemeClr val="lt1"/>
                </a:solidFill>
                <a:effectLst/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INÍCIO</a:t>
            </a:r>
            <a:endParaRPr lang="pt-BR" sz="1100">
              <a:solidFill>
                <a:schemeClr val="lt1"/>
              </a:solidFill>
              <a:effectLst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endParaRPr>
          </a:p>
          <a:p>
            <a:r>
              <a:rPr lang="pt-BR" sz="1000">
                <a:solidFill>
                  <a:schemeClr val="lt1"/>
                </a:solidFill>
                <a:effectLst/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Primeiro dia do Mês</a:t>
            </a:r>
          </a:p>
          <a:p>
            <a:endParaRPr lang="pt-BR" sz="1000">
              <a:solidFill>
                <a:schemeClr val="lt1"/>
              </a:solidFill>
              <a:effectLst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endParaRPr>
          </a:p>
          <a:p>
            <a:pPr marL="0" indent="0"/>
            <a:r>
              <a:rPr lang="pt-BR" sz="1100" b="1">
                <a:solidFill>
                  <a:schemeClr val="lt1"/>
                </a:solidFill>
                <a:effectLst/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Término</a:t>
            </a:r>
          </a:p>
          <a:p>
            <a:r>
              <a:rPr lang="pt-BR" sz="1000">
                <a:solidFill>
                  <a:schemeClr val="lt1"/>
                </a:solidFill>
                <a:effectLst/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Último dia do Mês</a:t>
            </a:r>
          </a:p>
          <a:p>
            <a:endParaRPr lang="pt-BR" sz="1000">
              <a:solidFill>
                <a:schemeClr val="lt1"/>
              </a:solidFill>
              <a:effectLst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endParaRPr>
          </a:p>
          <a:p>
            <a:pPr marL="0" indent="0"/>
            <a:r>
              <a:rPr lang="pt-BR" sz="1100" b="1">
                <a:solidFill>
                  <a:schemeClr val="lt1"/>
                </a:solidFill>
                <a:effectLst/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DIAS</a:t>
            </a:r>
          </a:p>
          <a:p>
            <a:r>
              <a:rPr lang="pt-BR" sz="1000">
                <a:solidFill>
                  <a:schemeClr val="lt1"/>
                </a:solidFill>
                <a:effectLst/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Diferença em dias de trabalho</a:t>
            </a:r>
          </a:p>
          <a:p>
            <a:r>
              <a:rPr lang="pt-BR" sz="1000">
                <a:solidFill>
                  <a:schemeClr val="lt1"/>
                </a:solidFill>
                <a:effectLst/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(pulando segundas-feiras e feriados).</a:t>
            </a:r>
          </a:p>
          <a:p>
            <a:endParaRPr lang="pt-BR" sz="1000">
              <a:solidFill>
                <a:schemeClr val="lt1"/>
              </a:solidFill>
              <a:effectLst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endParaRPr>
          </a:p>
          <a:p>
            <a:pPr marL="0" indent="0"/>
            <a:r>
              <a:rPr lang="pt-BR" sz="1100" b="1">
                <a:solidFill>
                  <a:schemeClr val="lt1"/>
                </a:solidFill>
                <a:effectLst/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HORAS POR MÊS</a:t>
            </a:r>
          </a:p>
          <a:p>
            <a:r>
              <a:rPr lang="pt-BR" sz="1000">
                <a:solidFill>
                  <a:schemeClr val="lt1"/>
                </a:solidFill>
                <a:effectLst/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Horas por </a:t>
            </a:r>
            <a:r>
              <a:rPr lang="pt-BR" sz="1000" b="1">
                <a:solidFill>
                  <a:schemeClr val="lt1"/>
                </a:solidFill>
                <a:effectLst/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Dia</a:t>
            </a:r>
            <a:r>
              <a:rPr lang="pt-BR" sz="1000">
                <a:solidFill>
                  <a:schemeClr val="lt1"/>
                </a:solidFill>
                <a:effectLst/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 * </a:t>
            </a:r>
            <a:r>
              <a:rPr lang="pt-BR" sz="1000" b="1">
                <a:solidFill>
                  <a:schemeClr val="lt1"/>
                </a:solidFill>
                <a:effectLst/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Dias</a:t>
            </a:r>
          </a:p>
          <a:p>
            <a:endParaRPr lang="pt-BR" sz="1000">
              <a:solidFill>
                <a:schemeClr val="lt1"/>
              </a:solidFill>
              <a:effectLst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endParaRPr>
          </a:p>
          <a:p>
            <a:pPr marL="0" indent="0"/>
            <a:endParaRPr lang="pt-BR" sz="1100" b="1">
              <a:solidFill>
                <a:schemeClr val="lt1"/>
              </a:solidFill>
              <a:effectLst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endParaRPr>
          </a:p>
          <a:p>
            <a:pPr marL="0" indent="0"/>
            <a:endParaRPr lang="pt-BR" sz="1100" b="1">
              <a:solidFill>
                <a:schemeClr val="lt1"/>
              </a:solidFill>
              <a:effectLst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endParaRPr>
          </a:p>
          <a:p>
            <a:pPr marL="0" indent="0"/>
            <a:endParaRPr lang="pt-BR" sz="1100" b="1">
              <a:solidFill>
                <a:schemeClr val="lt1"/>
              </a:solidFill>
              <a:effectLst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endParaRPr>
          </a:p>
          <a:p>
            <a:pPr marL="0" indent="0"/>
            <a:endParaRPr lang="pt-BR" sz="1100" b="1">
              <a:solidFill>
                <a:schemeClr val="lt1"/>
              </a:solidFill>
              <a:effectLst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endParaRPr>
          </a:p>
          <a:p>
            <a:pPr marL="0" indent="0"/>
            <a:endParaRPr lang="pt-BR" sz="1100" b="1">
              <a:solidFill>
                <a:schemeClr val="lt1"/>
              </a:solidFill>
              <a:effectLst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endParaRPr>
          </a:p>
          <a:p>
            <a:pPr marL="0" indent="0"/>
            <a:endParaRPr lang="pt-BR" sz="1100" b="1">
              <a:solidFill>
                <a:schemeClr val="lt1"/>
              </a:solidFill>
              <a:effectLst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endParaRPr>
          </a:p>
          <a:p>
            <a:pPr marL="0" indent="0"/>
            <a:endParaRPr lang="pt-BR" sz="1100" b="1">
              <a:solidFill>
                <a:schemeClr val="lt1"/>
              </a:solidFill>
              <a:effectLst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endParaRPr>
          </a:p>
          <a:p>
            <a:pPr marL="0" indent="0"/>
            <a:endParaRPr lang="pt-BR" sz="1100" b="1">
              <a:solidFill>
                <a:schemeClr val="lt1"/>
              </a:solidFill>
              <a:effectLst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endParaRPr>
          </a:p>
          <a:p>
            <a:pPr marL="0" indent="0"/>
            <a:endParaRPr lang="pt-BR" sz="1100" b="1">
              <a:solidFill>
                <a:schemeClr val="lt1"/>
              </a:solidFill>
              <a:effectLst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endParaRPr>
          </a:p>
          <a:p>
            <a:pPr marL="0" indent="0"/>
            <a:endParaRPr lang="pt-BR" sz="1100" b="1">
              <a:solidFill>
                <a:schemeClr val="lt1"/>
              </a:solidFill>
              <a:effectLst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endParaRPr>
          </a:p>
          <a:p>
            <a:pPr marL="0" indent="0"/>
            <a:endParaRPr lang="pt-BR" sz="1100" b="1">
              <a:solidFill>
                <a:schemeClr val="lt1"/>
              </a:solidFill>
              <a:effectLst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endParaRPr>
          </a:p>
          <a:p>
            <a:pPr marL="0" indent="0"/>
            <a:endParaRPr lang="pt-BR" sz="1100" b="1">
              <a:solidFill>
                <a:schemeClr val="lt1"/>
              </a:solidFill>
              <a:effectLst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endParaRPr>
          </a:p>
          <a:p>
            <a:pPr marL="0" indent="0"/>
            <a:endParaRPr lang="pt-BR" sz="1100" b="1">
              <a:solidFill>
                <a:schemeClr val="lt1"/>
              </a:solidFill>
              <a:effectLst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endParaRPr>
          </a:p>
          <a:p>
            <a:pPr marL="0" indent="0"/>
            <a:endParaRPr lang="pt-BR" sz="1100" b="1">
              <a:solidFill>
                <a:schemeClr val="lt1"/>
              </a:solidFill>
              <a:effectLst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endParaRPr>
          </a:p>
          <a:p>
            <a:pPr marL="0" indent="0"/>
            <a:endParaRPr lang="pt-BR" sz="1100" b="1">
              <a:solidFill>
                <a:schemeClr val="lt1"/>
              </a:solidFill>
              <a:effectLst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endParaRPr>
          </a:p>
          <a:p>
            <a:pPr marL="0" indent="0"/>
            <a:endParaRPr lang="pt-BR" sz="1100" b="1">
              <a:solidFill>
                <a:schemeClr val="lt1"/>
              </a:solidFill>
              <a:effectLst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endParaRPr>
          </a:p>
          <a:p>
            <a:pPr marL="0" indent="0"/>
            <a:endParaRPr lang="pt-BR" sz="1100" b="1">
              <a:solidFill>
                <a:schemeClr val="lt1"/>
              </a:solidFill>
              <a:effectLst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endParaRPr>
          </a:p>
          <a:p>
            <a:pPr marL="0" indent="0"/>
            <a:r>
              <a:rPr lang="pt-BR" sz="1100" b="1">
                <a:solidFill>
                  <a:schemeClr val="lt1"/>
                </a:solidFill>
                <a:effectLst/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HORAS TRABALHADAS</a:t>
            </a:r>
          </a:p>
          <a:p>
            <a:r>
              <a:rPr lang="pt-BR" sz="1000">
                <a:solidFill>
                  <a:schemeClr val="lt1"/>
                </a:solidFill>
                <a:effectLst/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Total Trabalhado</a:t>
            </a:r>
          </a:p>
          <a:p>
            <a:endParaRPr lang="pt-BR" sz="1000">
              <a:solidFill>
                <a:schemeClr val="lt1"/>
              </a:solidFill>
              <a:effectLst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endParaRPr>
          </a:p>
          <a:p>
            <a:pPr marL="0" indent="0"/>
            <a:r>
              <a:rPr lang="pt-BR" sz="1100" b="1">
                <a:solidFill>
                  <a:schemeClr val="lt1"/>
                </a:solidFill>
                <a:effectLst/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SALDO </a:t>
            </a:r>
          </a:p>
          <a:p>
            <a:r>
              <a:rPr lang="pt-BR" sz="1000">
                <a:solidFill>
                  <a:schemeClr val="lt1"/>
                </a:solidFill>
                <a:effectLst/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Diferença</a:t>
            </a:r>
            <a:r>
              <a:rPr lang="pt-BR" sz="1000" baseline="0">
                <a:solidFill>
                  <a:schemeClr val="lt1"/>
                </a:solidFill>
                <a:effectLst/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 entre Horas Trabalhadas e Horas Mês(com o cuidado de manter positivo o resultado)</a:t>
            </a:r>
            <a:endParaRPr lang="pt-BR" sz="1000">
              <a:solidFill>
                <a:schemeClr val="lt1"/>
              </a:solidFill>
              <a:effectLst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endParaRPr>
          </a:p>
          <a:p>
            <a:pPr marL="0" indent="0"/>
            <a:endParaRPr lang="pt-BR" sz="1100" b="1">
              <a:solidFill>
                <a:schemeClr val="lt1"/>
              </a:solidFill>
              <a:effectLst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endParaRPr>
          </a:p>
          <a:p>
            <a:pPr marL="0" indent="0"/>
            <a:r>
              <a:rPr lang="pt-BR" sz="1100" b="1">
                <a:solidFill>
                  <a:schemeClr val="lt1"/>
                </a:solidFill>
                <a:effectLst/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TIPO</a:t>
            </a:r>
          </a:p>
          <a:p>
            <a:r>
              <a:rPr lang="pt-BR" sz="1000">
                <a:solidFill>
                  <a:schemeClr val="lt1"/>
                </a:solidFill>
                <a:effectLst/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Horas</a:t>
            </a:r>
            <a:r>
              <a:rPr lang="pt-BR" sz="1000" baseline="0">
                <a:solidFill>
                  <a:schemeClr val="lt1"/>
                </a:solidFill>
                <a:effectLst/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 Trabalhadas &gt; Horas Mês = "Crédito"</a:t>
            </a:r>
          </a:p>
          <a:p>
            <a:r>
              <a:rPr lang="pt-BR" sz="1000" baseline="0">
                <a:solidFill>
                  <a:schemeClr val="lt1"/>
                </a:solidFill>
                <a:effectLst/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Horas Trabalhadas = Horas Mês = "OK"</a:t>
            </a:r>
          </a:p>
          <a:p>
            <a:r>
              <a:rPr lang="pt-BR" sz="1000" baseline="0">
                <a:solidFill>
                  <a:schemeClr val="lt1"/>
                </a:solidFill>
                <a:effectLst/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Horas Trabalhadas &lt; Horas Mês = "Débito"</a:t>
            </a:r>
            <a:endParaRPr lang="pt-BR" sz="1000">
              <a:solidFill>
                <a:schemeClr val="lt1"/>
              </a:solidFill>
              <a:effectLst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endParaRPr>
          </a:p>
        </xdr:txBody>
      </xdr:sp>
      <xdr:pic>
        <xdr:nvPicPr>
          <xdr:cNvPr id="5" name="Imagem 4"/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6743700" y="3609975"/>
            <a:ext cx="5838095" cy="1238095"/>
          </a:xfrm>
          <a:prstGeom prst="rect">
            <a:avLst/>
          </a:prstGeom>
          <a:effectLst>
            <a:reflection blurRad="6350" stA="34000" endPos="35000" dir="5400000" sy="-100000" algn="bl" rotWithShape="0"/>
          </a:effectLst>
        </xdr:spPr>
      </xdr:pic>
      <xdr:pic>
        <xdr:nvPicPr>
          <xdr:cNvPr id="6" name="Imagem 5"/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6505575" y="5095875"/>
            <a:ext cx="6600000" cy="466667"/>
          </a:xfrm>
          <a:prstGeom prst="rect">
            <a:avLst/>
          </a:prstGeom>
          <a:effectLst>
            <a:reflection blurRad="6350" stA="34000" endPos="35000" dir="5400000" sy="-100000" algn="bl" rotWithShape="0"/>
          </a:effectLst>
        </xdr:spPr>
      </xdr:pic>
    </xdr:grpSp>
    <xdr:clientData/>
  </xdr:twoCellAnchor>
  <xdr:twoCellAnchor>
    <xdr:from>
      <xdr:col>6</xdr:col>
      <xdr:colOff>347662</xdr:colOff>
      <xdr:row>2</xdr:row>
      <xdr:rowOff>33339</xdr:rowOff>
    </xdr:from>
    <xdr:to>
      <xdr:col>6</xdr:col>
      <xdr:colOff>547687</xdr:colOff>
      <xdr:row>3</xdr:row>
      <xdr:rowOff>14289</xdr:rowOff>
    </xdr:to>
    <xdr:sp macro="" textlink="">
      <xdr:nvSpPr>
        <xdr:cNvPr id="8" name="Seta para Cima 7"/>
        <xdr:cNvSpPr/>
      </xdr:nvSpPr>
      <xdr:spPr>
        <a:xfrm rot="5400000">
          <a:off x="6162675" y="438151"/>
          <a:ext cx="190500" cy="200025"/>
        </a:xfrm>
        <a:prstGeom prst="upArrow">
          <a:avLst/>
        </a:prstGeom>
        <a:solidFill>
          <a:srgbClr val="FF0000"/>
        </a:solidFill>
        <a:ln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6</xdr:col>
      <xdr:colOff>19050</xdr:colOff>
      <xdr:row>0</xdr:row>
      <xdr:rowOff>38002</xdr:rowOff>
    </xdr:from>
    <xdr:to>
      <xdr:col>6</xdr:col>
      <xdr:colOff>209550</xdr:colOff>
      <xdr:row>1</xdr:row>
      <xdr:rowOff>38002</xdr:rowOff>
    </xdr:to>
    <xdr:sp macro="" textlink="">
      <xdr:nvSpPr>
        <xdr:cNvPr id="9" name="Seta para Cima 8"/>
        <xdr:cNvSpPr/>
      </xdr:nvSpPr>
      <xdr:spPr>
        <a:xfrm rot="13286857">
          <a:off x="5829300" y="38002"/>
          <a:ext cx="190500" cy="200025"/>
        </a:xfrm>
        <a:prstGeom prst="upArrow">
          <a:avLst/>
        </a:prstGeom>
        <a:solidFill>
          <a:srgbClr val="FF0000"/>
        </a:solidFill>
        <a:ln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957262</xdr:colOff>
      <xdr:row>0</xdr:row>
      <xdr:rowOff>42637</xdr:rowOff>
    </xdr:from>
    <xdr:to>
      <xdr:col>6</xdr:col>
      <xdr:colOff>185737</xdr:colOff>
      <xdr:row>1</xdr:row>
      <xdr:rowOff>33112</xdr:rowOff>
    </xdr:to>
    <xdr:sp macro="" textlink="">
      <xdr:nvSpPr>
        <xdr:cNvPr id="7" name="Seta para Cima 6"/>
        <xdr:cNvSpPr/>
      </xdr:nvSpPr>
      <xdr:spPr>
        <a:xfrm rot="13612962">
          <a:off x="7315200" y="37874"/>
          <a:ext cx="190500" cy="200025"/>
        </a:xfrm>
        <a:prstGeom prst="upArrow">
          <a:avLst/>
        </a:prstGeom>
        <a:solidFill>
          <a:srgbClr val="FF0000"/>
        </a:solidFill>
        <a:ln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6</xdr:col>
      <xdr:colOff>304800</xdr:colOff>
      <xdr:row>6</xdr:row>
      <xdr:rowOff>38100</xdr:rowOff>
    </xdr:from>
    <xdr:to>
      <xdr:col>14</xdr:col>
      <xdr:colOff>88447</xdr:colOff>
      <xdr:row>22</xdr:row>
      <xdr:rowOff>9525</xdr:rowOff>
    </xdr:to>
    <xdr:grpSp>
      <xdr:nvGrpSpPr>
        <xdr:cNvPr id="9" name="Agrupar 8"/>
        <xdr:cNvGrpSpPr/>
      </xdr:nvGrpSpPr>
      <xdr:grpSpPr>
        <a:xfrm>
          <a:off x="7629525" y="1200150"/>
          <a:ext cx="4660447" cy="3019425"/>
          <a:chOff x="7629525" y="1200150"/>
          <a:chExt cx="4660447" cy="3019425"/>
        </a:xfrm>
      </xdr:grpSpPr>
      <xdr:sp macro="" textlink="">
        <xdr:nvSpPr>
          <xdr:cNvPr id="5" name="CaixaDeTexto 4"/>
          <xdr:cNvSpPr txBox="1"/>
        </xdr:nvSpPr>
        <xdr:spPr>
          <a:xfrm>
            <a:off x="7629525" y="1200150"/>
            <a:ext cx="4660447" cy="3019425"/>
          </a:xfrm>
          <a:prstGeom prst="rect">
            <a:avLst/>
          </a:prstGeom>
          <a:solidFill>
            <a:schemeClr val="accent6">
              <a:lumMod val="75000"/>
            </a:schemeClr>
          </a:solidFill>
          <a:ln>
            <a:noFill/>
          </a:ln>
          <a:effectLst>
            <a:outerShdw blurRad="44450" dist="27940" dir="5400000" algn="ctr">
              <a:srgbClr val="000000">
                <a:alpha val="32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8700000"/>
            </a:lightRig>
          </a:scene3d>
          <a:sp3d>
            <a:bevelT w="190500" h="38100"/>
          </a:sp3d>
        </xdr:spPr>
        <xdr:style>
          <a:lnRef idx="3">
            <a:schemeClr val="lt1"/>
          </a:lnRef>
          <a:fillRef idx="1">
            <a:schemeClr val="accent6"/>
          </a:fillRef>
          <a:effectRef idx="1">
            <a:schemeClr val="accent6"/>
          </a:effectRef>
          <a:fontRef idx="minor">
            <a:schemeClr val="lt1"/>
          </a:fontRef>
        </xdr:style>
        <xdr:txBody>
          <a:bodyPr vertOverflow="clip" horzOverflow="clip" wrap="square" rtlCol="0" anchor="t">
            <a:noAutofit/>
          </a:bodyPr>
          <a:lstStyle/>
          <a:p>
            <a:r>
              <a:rPr lang="pt-BR" sz="1100" b="1"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TÉRMINO</a:t>
            </a:r>
          </a:p>
          <a:p>
            <a:r>
              <a:rPr lang="pt-BR" sz="1000" b="0" baseline="0"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Considerando o ano comercial europeu e o ISO 8601</a:t>
            </a:r>
          </a:p>
          <a:p>
            <a:r>
              <a:rPr lang="pt-BR" sz="1000" b="0" baseline="0"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quando deve terminar </a:t>
            </a:r>
            <a:r>
              <a:rPr lang="pt-BR" sz="1100" b="0" baseline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o projeto?</a:t>
            </a:r>
          </a:p>
          <a:p>
            <a:endParaRPr lang="pt-BR" sz="1100" b="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endParaRPr>
          </a:p>
          <a:p>
            <a:endParaRPr lang="pt-BR" sz="1100" b="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endParaRPr>
          </a:p>
          <a:p>
            <a:pPr marL="0" indent="0"/>
            <a:r>
              <a:rPr lang="pt-BR" sz="1100" b="1">
                <a:solidFill>
                  <a:schemeClr val="lt1"/>
                </a:solidFill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DIAS ÚTEIS</a:t>
            </a:r>
          </a:p>
          <a:p>
            <a:r>
              <a:rPr lang="pt-BR" sz="1000" b="0" baseline="0">
                <a:solidFill>
                  <a:schemeClr val="lt1"/>
                </a:solidFill>
                <a:effectLst/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Quantidade de dias efetiva, considerando ISO 8601</a:t>
            </a:r>
            <a:endParaRPr lang="pt-BR" sz="800" b="0" baseline="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endParaRPr>
          </a:p>
        </xdr:txBody>
      </xdr:sp>
      <xdr:pic>
        <xdr:nvPicPr>
          <xdr:cNvPr id="8" name="Imagem 7"/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8210550" y="2524125"/>
            <a:ext cx="3733333" cy="1561905"/>
          </a:xfrm>
          <a:prstGeom prst="rect">
            <a:avLst/>
          </a:prstGeom>
        </xdr:spPr>
      </xdr:pic>
    </xdr:grpSp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552450</xdr:colOff>
      <xdr:row>4</xdr:row>
      <xdr:rowOff>81284</xdr:rowOff>
    </xdr:from>
    <xdr:to>
      <xdr:col>19</xdr:col>
      <xdr:colOff>76200</xdr:colOff>
      <xdr:row>19</xdr:row>
      <xdr:rowOff>60484</xdr:rowOff>
    </xdr:to>
    <xdr:grpSp>
      <xdr:nvGrpSpPr>
        <xdr:cNvPr id="2" name="Grupo 1"/>
        <xdr:cNvGrpSpPr/>
      </xdr:nvGrpSpPr>
      <xdr:grpSpPr>
        <a:xfrm>
          <a:off x="1771650" y="843284"/>
          <a:ext cx="9886950" cy="2836700"/>
          <a:chOff x="1228725" y="1624334"/>
          <a:chExt cx="9886950" cy="2836700"/>
        </a:xfrm>
      </xdr:grpSpPr>
      <xdr:sp macro="" textlink="">
        <xdr:nvSpPr>
          <xdr:cNvPr id="6" name="Retângulo 5"/>
          <xdr:cNvSpPr/>
        </xdr:nvSpPr>
        <xdr:spPr>
          <a:xfrm>
            <a:off x="1228725" y="1624334"/>
            <a:ext cx="9886950" cy="1547492"/>
          </a:xfrm>
          <a:prstGeom prst="rect">
            <a:avLst/>
          </a:prstGeom>
          <a:noFill/>
        </xdr:spPr>
        <xdr:txBody>
          <a:bodyPr wrap="none" lIns="91440" tIns="45720" rIns="91440" bIns="45720">
            <a:prstTxWarp prst="textArchUp">
              <a:avLst/>
            </a:prstTxWarp>
            <a:noAutofit/>
          </a:bodyPr>
          <a:lstStyle/>
          <a:p>
            <a:pPr algn="ctr"/>
            <a:r>
              <a:rPr lang="pt-BR" sz="9600" b="1" cap="none" spc="0" baseline="0">
                <a:ln w="0">
                  <a:solidFill>
                    <a:sysClr val="windowText" lastClr="000000"/>
                  </a:solidFill>
                </a:ln>
                <a:solidFill>
                  <a:schemeClr val="tx1"/>
                </a:solidFill>
                <a:effectLst>
                  <a:reflection blurRad="6350" stA="53000" endA="300" endPos="35500" dir="5400000" sy="-90000" algn="bl" rotWithShape="0"/>
                </a:effectLst>
                <a:latin typeface="Bradley Hand ITC" panose="03070402050302030203" pitchFamily="66" charset="0"/>
              </a:rPr>
              <a:t>FUNÇÕES FINANCEIRAS</a:t>
            </a:r>
            <a:endParaRPr lang="pt-BR" sz="9600" b="1" cap="none" spc="0">
              <a:ln w="0">
                <a:solidFill>
                  <a:sysClr val="windowText" lastClr="000000"/>
                </a:solidFill>
              </a:ln>
              <a:solidFill>
                <a:schemeClr val="tx1"/>
              </a:solidFill>
              <a:effectLst>
                <a:reflection blurRad="6350" stA="53000" endA="300" endPos="35500" dir="5400000" sy="-90000" algn="bl" rotWithShape="0"/>
              </a:effectLst>
              <a:latin typeface="Bradley Hand ITC" panose="03070402050302030203" pitchFamily="66" charset="0"/>
            </a:endParaRPr>
          </a:p>
        </xdr:txBody>
      </xdr:sp>
      <xdr:pic>
        <xdr:nvPicPr>
          <xdr:cNvPr id="4" name="Imagem 3" descr="http://bingos.net.br/imagensweb/bonus-em-dinheiro.png"/>
          <xdr:cNvPicPr>
            <a:picLocks noChangeAspect="1" noChangeArrowheads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076825" y="1743075"/>
            <a:ext cx="2476500" cy="2717959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</xdr:grpSp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219075</xdr:colOff>
      <xdr:row>2</xdr:row>
      <xdr:rowOff>180974</xdr:rowOff>
    </xdr:from>
    <xdr:to>
      <xdr:col>14</xdr:col>
      <xdr:colOff>219075</xdr:colOff>
      <xdr:row>15</xdr:row>
      <xdr:rowOff>38099</xdr:rowOff>
    </xdr:to>
    <xdr:grpSp>
      <xdr:nvGrpSpPr>
        <xdr:cNvPr id="2" name="Agrupar 1"/>
        <xdr:cNvGrpSpPr/>
      </xdr:nvGrpSpPr>
      <xdr:grpSpPr>
        <a:xfrm>
          <a:off x="3876675" y="561974"/>
          <a:ext cx="4876800" cy="2333625"/>
          <a:chOff x="123827" y="161926"/>
          <a:chExt cx="4876800" cy="2333625"/>
        </a:xfrm>
        <a:effectLst>
          <a:reflection blurRad="6350" stA="21000" endPos="92000" dist="101600" dir="5400000" sy="-100000" algn="bl" rotWithShape="0"/>
        </a:effectLst>
      </xdr:grpSpPr>
      <xdr:sp macro="" textlink="">
        <xdr:nvSpPr>
          <xdr:cNvPr id="6" name="CaixaDeTexto 5"/>
          <xdr:cNvSpPr txBox="1"/>
        </xdr:nvSpPr>
        <xdr:spPr>
          <a:xfrm>
            <a:off x="123827" y="161926"/>
            <a:ext cx="4876800" cy="2333625"/>
          </a:xfrm>
          <a:prstGeom prst="rect">
            <a:avLst/>
          </a:prstGeom>
          <a:solidFill>
            <a:srgbClr val="002060"/>
          </a:solidFill>
          <a:ln>
            <a:noFill/>
          </a:ln>
          <a:effectLst>
            <a:outerShdw blurRad="44450" dist="27940" dir="5400000" algn="ctr">
              <a:srgbClr val="000000">
                <a:alpha val="32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8700000"/>
            </a:lightRig>
          </a:scene3d>
          <a:sp3d>
            <a:bevelT w="190500" h="38100"/>
          </a:sp3d>
        </xdr:spPr>
        <xdr:style>
          <a:lnRef idx="1">
            <a:schemeClr val="accent5"/>
          </a:lnRef>
          <a:fillRef idx="3">
            <a:schemeClr val="accent5"/>
          </a:fillRef>
          <a:effectRef idx="2">
            <a:schemeClr val="accent5"/>
          </a:effectRef>
          <a:fontRef idx="minor">
            <a:schemeClr val="lt1"/>
          </a:fontRef>
        </xdr:style>
        <xdr:txBody>
          <a:bodyPr vertOverflow="clip" horzOverflow="clip" wrap="square" numCol="1" spcCol="360000" rtlCol="0" anchor="t">
            <a:noAutofit/>
          </a:bodyPr>
          <a:lstStyle/>
          <a:p>
            <a:r>
              <a:rPr lang="pt-BR" sz="1100" b="1" cap="small">
                <a:solidFill>
                  <a:schemeClr val="lt1"/>
                </a:solidFill>
                <a:effectLst/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CAPITULO</a:t>
            </a:r>
            <a:r>
              <a:rPr lang="pt-BR" sz="1100" b="1" cap="small" baseline="0">
                <a:solidFill>
                  <a:schemeClr val="lt1"/>
                </a:solidFill>
                <a:effectLst/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 03</a:t>
            </a:r>
            <a:endParaRPr lang="pt-BR" sz="1100" b="1" cap="small">
              <a:solidFill>
                <a:schemeClr val="lt1"/>
              </a:solidFill>
              <a:effectLst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endParaRPr>
          </a:p>
          <a:p>
            <a:endParaRPr lang="pt-BR" sz="1100" b="0">
              <a:solidFill>
                <a:schemeClr val="lt1"/>
              </a:solidFill>
              <a:effectLst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endParaRPr>
          </a:p>
          <a:p>
            <a:r>
              <a:rPr lang="pt-BR" sz="1050">
                <a:effectLst/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Neste capítulo você terá uma visão geral das funções financeiras mais usadas. Com elas você poderá, calcular financiamentos, Taxas, Investimentos, entre outros. As funções apresentadas são:</a:t>
            </a:r>
          </a:p>
          <a:p>
            <a:endParaRPr lang="pt-BR" sz="1050" b="0">
              <a:solidFill>
                <a:schemeClr val="lt1"/>
              </a:solidFill>
              <a:effectLst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endParaRPr>
          </a:p>
          <a:p>
            <a:pPr lvl="0"/>
            <a:r>
              <a:rPr lang="pt-BR" sz="1100" b="0" u="none">
                <a:solidFill>
                  <a:schemeClr val="lt1"/>
                </a:solidFill>
                <a:effectLst/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1. VP()</a:t>
            </a:r>
          </a:p>
          <a:p>
            <a:pPr lvl="0"/>
            <a:r>
              <a:rPr lang="pt-BR" sz="1100" b="0" u="none">
                <a:solidFill>
                  <a:schemeClr val="lt1"/>
                </a:solidFill>
                <a:effectLst/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2. VF()</a:t>
            </a:r>
          </a:p>
          <a:p>
            <a:pPr lvl="0"/>
            <a:r>
              <a:rPr lang="pt-BR" sz="1100" b="0" u="none">
                <a:solidFill>
                  <a:schemeClr val="lt1"/>
                </a:solidFill>
                <a:effectLst/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3. TAXA()</a:t>
            </a:r>
          </a:p>
          <a:p>
            <a:pPr lvl="0"/>
            <a:r>
              <a:rPr lang="pt-BR" sz="1100" b="0" u="none">
                <a:solidFill>
                  <a:schemeClr val="lt1"/>
                </a:solidFill>
                <a:effectLst/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4. NPER()</a:t>
            </a:r>
          </a:p>
          <a:p>
            <a:pPr lvl="0"/>
            <a:r>
              <a:rPr lang="pt-BR" sz="1100" b="0" u="none">
                <a:solidFill>
                  <a:schemeClr val="lt1"/>
                </a:solidFill>
                <a:effectLst/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5. PGTO()</a:t>
            </a:r>
          </a:p>
          <a:p>
            <a:pPr lvl="0"/>
            <a:r>
              <a:rPr lang="pt-BR" sz="1100" b="0" u="none">
                <a:solidFill>
                  <a:schemeClr val="lt1"/>
                </a:solidFill>
                <a:effectLst/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6. VFPLANO()</a:t>
            </a:r>
          </a:p>
          <a:p>
            <a:pPr lvl="1"/>
            <a:endParaRPr lang="pt-BR" sz="1100" b="0">
              <a:solidFill>
                <a:schemeClr val="lt1"/>
              </a:solidFill>
              <a:effectLst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endParaRPr>
          </a:p>
        </xdr:txBody>
      </xdr:sp>
      <xdr:cxnSp macro="">
        <xdr:nvCxnSpPr>
          <xdr:cNvPr id="4" name="Conector reto 3"/>
          <xdr:cNvCxnSpPr/>
        </xdr:nvCxnSpPr>
        <xdr:spPr>
          <a:xfrm>
            <a:off x="209550" y="1095375"/>
            <a:ext cx="4629151" cy="0"/>
          </a:xfrm>
          <a:prstGeom prst="line">
            <a:avLst/>
          </a:prstGeom>
          <a:ln w="19050">
            <a:solidFill>
              <a:schemeClr val="bg1">
                <a:lumMod val="95000"/>
              </a:schemeClr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" name="Conector reto 4"/>
          <xdr:cNvCxnSpPr/>
        </xdr:nvCxnSpPr>
        <xdr:spPr>
          <a:xfrm>
            <a:off x="209550" y="495300"/>
            <a:ext cx="4629151" cy="0"/>
          </a:xfrm>
          <a:prstGeom prst="line">
            <a:avLst/>
          </a:prstGeom>
          <a:ln w="19050">
            <a:solidFill>
              <a:schemeClr val="bg1">
                <a:lumMod val="95000"/>
              </a:schemeClr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314326</xdr:colOff>
      <xdr:row>0</xdr:row>
      <xdr:rowOff>171449</xdr:rowOff>
    </xdr:from>
    <xdr:to>
      <xdr:col>7</xdr:col>
      <xdr:colOff>28575</xdr:colOff>
      <xdr:row>6</xdr:row>
      <xdr:rowOff>133874</xdr:rowOff>
    </xdr:to>
    <xdr:sp macro="" textlink="">
      <xdr:nvSpPr>
        <xdr:cNvPr id="2" name="Retângulo 1"/>
        <xdr:cNvSpPr/>
      </xdr:nvSpPr>
      <xdr:spPr>
        <a:xfrm>
          <a:off x="2619376" y="171449"/>
          <a:ext cx="2762249" cy="1134000"/>
        </a:xfrm>
        <a:prstGeom prst="rect">
          <a:avLst/>
        </a:prstGeom>
        <a:solidFill>
          <a:srgbClr val="002060"/>
        </a:solidFill>
        <a:ln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xdr:spPr>
      <xdr:style>
        <a:lnRef idx="0">
          <a:schemeClr val="accent5"/>
        </a:lnRef>
        <a:fillRef idx="3">
          <a:schemeClr val="accent5"/>
        </a:fillRef>
        <a:effectRef idx="3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pt-BR" sz="1100" b="1">
              <a:solidFill>
                <a:srgbClr val="FFC000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VP</a:t>
          </a:r>
        </a:p>
        <a:p>
          <a:pPr algn="l"/>
          <a:endParaRPr lang="pt-BR" sz="1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pPr algn="l"/>
          <a:r>
            <a:rPr lang="pt-BR" sz="1000" baseline="0">
              <a:solidFill>
                <a:schemeClr val="lt1"/>
              </a:solidFill>
              <a:effectLst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Qual deve ser o valor do </a:t>
          </a:r>
          <a:r>
            <a:rPr lang="pt-BR" sz="1000" b="0" baseline="0">
              <a:solidFill>
                <a:srgbClr val="FFC000"/>
              </a:solidFill>
              <a:effectLst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Capital Inicial </a:t>
          </a:r>
          <a:r>
            <a:rPr lang="pt-BR" sz="1000" baseline="0">
              <a:solidFill>
                <a:schemeClr val="lt1"/>
              </a:solidFill>
              <a:effectLst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para</a:t>
          </a:r>
        </a:p>
        <a:p>
          <a:pPr algn="l"/>
          <a:r>
            <a:rPr lang="pt-BR" sz="1000" baseline="0">
              <a:solidFill>
                <a:schemeClr val="lt1"/>
              </a:solidFill>
              <a:effectLst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o resgate de R$ </a:t>
          </a:r>
          <a:r>
            <a:rPr lang="pt-BR" sz="1000" baseline="0">
              <a:solidFill>
                <a:srgbClr val="FFC000"/>
              </a:solidFill>
              <a:effectLst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150.000,00</a:t>
          </a:r>
          <a:r>
            <a:rPr lang="pt-BR" sz="1000" baseline="0">
              <a:solidFill>
                <a:schemeClr val="lt1"/>
              </a:solidFill>
              <a:effectLst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, em um prazo de</a:t>
          </a:r>
        </a:p>
        <a:p>
          <a:pPr algn="l"/>
          <a:r>
            <a:rPr lang="pt-BR" sz="1000" baseline="0">
              <a:solidFill>
                <a:srgbClr val="FFC000"/>
              </a:solidFill>
              <a:effectLst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24</a:t>
          </a:r>
          <a:r>
            <a:rPr lang="pt-BR" sz="1000" baseline="0">
              <a:solidFill>
                <a:schemeClr val="lt1"/>
              </a:solidFill>
              <a:effectLst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 meses, com a taxa de juros </a:t>
          </a:r>
          <a:r>
            <a:rPr lang="pt-BR" sz="1000" baseline="0">
              <a:solidFill>
                <a:srgbClr val="FFC000"/>
              </a:solidFill>
              <a:effectLst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2%</a:t>
          </a:r>
          <a:r>
            <a:rPr lang="pt-BR" sz="1000" baseline="0">
              <a:solidFill>
                <a:schemeClr val="lt1"/>
              </a:solidFill>
              <a:effectLst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 </a:t>
          </a:r>
          <a:r>
            <a:rPr kumimoji="0" lang="pt-BR" sz="1000" b="0" i="0" u="none" strike="noStrike" kern="0" cap="none" spc="0" normalizeH="0" baseline="0" noProof="0">
              <a:ln>
                <a:noFill/>
              </a:ln>
              <a:solidFill>
                <a:prstClr val="white"/>
              </a:solidFill>
              <a:effectLst/>
              <a:uLnTx/>
              <a:uFillTx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a.m.?</a:t>
          </a:r>
          <a:endParaRPr lang="pt-BR" sz="1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  <xdr:twoCellAnchor>
    <xdr:from>
      <xdr:col>2</xdr:col>
      <xdr:colOff>295276</xdr:colOff>
      <xdr:row>8</xdr:row>
      <xdr:rowOff>28575</xdr:rowOff>
    </xdr:from>
    <xdr:to>
      <xdr:col>7</xdr:col>
      <xdr:colOff>171450</xdr:colOff>
      <xdr:row>13</xdr:row>
      <xdr:rowOff>200550</xdr:rowOff>
    </xdr:to>
    <xdr:sp macro="" textlink="">
      <xdr:nvSpPr>
        <xdr:cNvPr id="6" name="Retângulo 5"/>
        <xdr:cNvSpPr/>
      </xdr:nvSpPr>
      <xdr:spPr>
        <a:xfrm>
          <a:off x="2600326" y="1590675"/>
          <a:ext cx="2924174" cy="1134000"/>
        </a:xfrm>
        <a:prstGeom prst="rect">
          <a:avLst/>
        </a:prstGeom>
        <a:solidFill>
          <a:srgbClr val="002060"/>
        </a:solidFill>
        <a:ln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xdr:spPr>
      <xdr:style>
        <a:lnRef idx="0">
          <a:schemeClr val="accent5"/>
        </a:lnRef>
        <a:fillRef idx="3">
          <a:schemeClr val="accent5"/>
        </a:fillRef>
        <a:effectRef idx="3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pt-BR" sz="1100" b="1">
              <a:solidFill>
                <a:srgbClr val="FFC000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VF</a:t>
          </a:r>
        </a:p>
        <a:p>
          <a:pPr algn="l"/>
          <a:endParaRPr lang="pt-BR" sz="1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pPr algn="l"/>
          <a:r>
            <a:rPr lang="pt-BR" sz="1000" baseline="0">
              <a:solidFill>
                <a:schemeClr val="lt1"/>
              </a:solidFill>
              <a:effectLst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Com R$ </a:t>
          </a:r>
          <a:r>
            <a:rPr lang="pt-BR" sz="1000" baseline="0">
              <a:solidFill>
                <a:srgbClr val="FFC000"/>
              </a:solidFill>
              <a:effectLst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150.000,00</a:t>
          </a:r>
          <a:r>
            <a:rPr lang="pt-BR" sz="1000" baseline="0">
              <a:solidFill>
                <a:schemeClr val="lt1"/>
              </a:solidFill>
              <a:effectLst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 para investimento, você</a:t>
          </a:r>
        </a:p>
        <a:p>
          <a:pPr algn="l"/>
          <a:r>
            <a:rPr lang="pt-BR" sz="1000" baseline="0">
              <a:solidFill>
                <a:schemeClr val="lt1"/>
              </a:solidFill>
              <a:effectLst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analisou uma proposta anual, considerando uma</a:t>
          </a:r>
        </a:p>
        <a:p>
          <a:pPr algn="l"/>
          <a:r>
            <a:rPr lang="pt-BR" sz="1000" baseline="0">
              <a:solidFill>
                <a:schemeClr val="lt1"/>
              </a:solidFill>
              <a:effectLst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taxa de </a:t>
          </a:r>
          <a:r>
            <a:rPr lang="pt-BR" sz="1000" baseline="0">
              <a:solidFill>
                <a:srgbClr val="FFC000"/>
              </a:solidFill>
              <a:effectLst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1,98%</a:t>
          </a:r>
          <a:r>
            <a:rPr lang="pt-BR" sz="1000" baseline="0">
              <a:solidFill>
                <a:schemeClr val="lt1"/>
              </a:solidFill>
              <a:effectLst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 a.m.. Depois de analisar a</a:t>
          </a:r>
        </a:p>
        <a:p>
          <a:pPr algn="l"/>
          <a:r>
            <a:rPr lang="pt-BR" sz="1000" baseline="0">
              <a:solidFill>
                <a:schemeClr val="lt1"/>
              </a:solidFill>
              <a:effectLst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proposta, qual deve ser o valor de retorno?</a:t>
          </a:r>
        </a:p>
        <a:p>
          <a:pPr algn="l"/>
          <a:endParaRPr lang="pt-BR" sz="1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  <xdr:twoCellAnchor>
    <xdr:from>
      <xdr:col>2</xdr:col>
      <xdr:colOff>304801</xdr:colOff>
      <xdr:row>16</xdr:row>
      <xdr:rowOff>28576</xdr:rowOff>
    </xdr:from>
    <xdr:to>
      <xdr:col>7</xdr:col>
      <xdr:colOff>28575</xdr:colOff>
      <xdr:row>21</xdr:row>
      <xdr:rowOff>200551</xdr:rowOff>
    </xdr:to>
    <xdr:sp macro="" textlink="">
      <xdr:nvSpPr>
        <xdr:cNvPr id="11" name="Retângulo 10"/>
        <xdr:cNvSpPr/>
      </xdr:nvSpPr>
      <xdr:spPr>
        <a:xfrm>
          <a:off x="2609851" y="3171826"/>
          <a:ext cx="2771774" cy="1172100"/>
        </a:xfrm>
        <a:prstGeom prst="rect">
          <a:avLst/>
        </a:prstGeom>
        <a:solidFill>
          <a:srgbClr val="002060"/>
        </a:solidFill>
        <a:ln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xdr:spPr>
      <xdr:style>
        <a:lnRef idx="0">
          <a:schemeClr val="accent5"/>
        </a:lnRef>
        <a:fillRef idx="3">
          <a:schemeClr val="accent5"/>
        </a:fillRef>
        <a:effectRef idx="3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pt-BR" sz="1100" b="1">
              <a:solidFill>
                <a:srgbClr val="FFC000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TAXA</a:t>
          </a:r>
        </a:p>
        <a:p>
          <a:pPr algn="l"/>
          <a:endParaRPr lang="pt-BR" sz="1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pPr algn="l"/>
          <a:r>
            <a:rPr lang="pt-BR" sz="1000" baseline="0">
              <a:solidFill>
                <a:schemeClr val="lt1"/>
              </a:solidFill>
              <a:effectLst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Você recebeu uma proposta de investimento,</a:t>
          </a:r>
        </a:p>
        <a:p>
          <a:pPr algn="l"/>
          <a:r>
            <a:rPr lang="pt-BR" sz="1000" baseline="0">
              <a:solidFill>
                <a:schemeClr val="lt1"/>
              </a:solidFill>
              <a:effectLst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extremamente. A proposta indica que você</a:t>
          </a:r>
        </a:p>
        <a:p>
          <a:pPr algn="l"/>
          <a:r>
            <a:rPr lang="pt-BR" sz="1000" baseline="0">
              <a:solidFill>
                <a:schemeClr val="lt1"/>
              </a:solidFill>
              <a:effectLst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deve investir R$ </a:t>
          </a:r>
          <a:r>
            <a:rPr lang="pt-BR" sz="1000" baseline="0">
              <a:solidFill>
                <a:srgbClr val="FFC000"/>
              </a:solidFill>
              <a:effectLst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100.000,00</a:t>
          </a:r>
          <a:r>
            <a:rPr lang="pt-BR" sz="1000" baseline="0">
              <a:solidFill>
                <a:schemeClr val="lt1"/>
              </a:solidFill>
              <a:effectLst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, com retorno</a:t>
          </a:r>
        </a:p>
        <a:p>
          <a:pPr algn="l"/>
          <a:r>
            <a:rPr lang="pt-BR" sz="1000" baseline="0">
              <a:solidFill>
                <a:schemeClr val="lt1"/>
              </a:solidFill>
              <a:effectLst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de R$ </a:t>
          </a:r>
          <a:r>
            <a:rPr lang="pt-BR" sz="1000" baseline="0">
              <a:solidFill>
                <a:srgbClr val="FFC000"/>
              </a:solidFill>
              <a:effectLst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210.200,00</a:t>
          </a:r>
          <a:r>
            <a:rPr lang="pt-BR" sz="1000" baseline="0">
              <a:solidFill>
                <a:schemeClr val="lt1"/>
              </a:solidFill>
              <a:effectLst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.</a:t>
          </a:r>
        </a:p>
        <a:p>
          <a:pPr algn="l"/>
          <a:endParaRPr lang="pt-BR" sz="1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  <xdr:twoCellAnchor>
    <xdr:from>
      <xdr:col>12</xdr:col>
      <xdr:colOff>257176</xdr:colOff>
      <xdr:row>8</xdr:row>
      <xdr:rowOff>66675</xdr:rowOff>
    </xdr:from>
    <xdr:to>
      <xdr:col>17</xdr:col>
      <xdr:colOff>542925</xdr:colOff>
      <xdr:row>14</xdr:row>
      <xdr:rowOff>174150</xdr:rowOff>
    </xdr:to>
    <xdr:sp macro="" textlink="">
      <xdr:nvSpPr>
        <xdr:cNvPr id="14" name="Retângulo 13"/>
        <xdr:cNvSpPr/>
      </xdr:nvSpPr>
      <xdr:spPr>
        <a:xfrm>
          <a:off x="9220201" y="1628775"/>
          <a:ext cx="3333749" cy="1279050"/>
        </a:xfrm>
        <a:prstGeom prst="rect">
          <a:avLst/>
        </a:prstGeom>
        <a:solidFill>
          <a:srgbClr val="002060"/>
        </a:solidFill>
        <a:ln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xdr:spPr>
      <xdr:style>
        <a:lnRef idx="0">
          <a:schemeClr val="accent5"/>
        </a:lnRef>
        <a:fillRef idx="3">
          <a:schemeClr val="accent5"/>
        </a:fillRef>
        <a:effectRef idx="3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pt-BR" sz="1100" b="1">
              <a:solidFill>
                <a:srgbClr val="FFC000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NPER</a:t>
          </a:r>
        </a:p>
        <a:p>
          <a:pPr algn="l"/>
          <a:endParaRPr lang="pt-BR" sz="1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pPr algn="l"/>
          <a:r>
            <a:rPr lang="pt-BR" sz="1000" baseline="0">
              <a:solidFill>
                <a:schemeClr val="lt1"/>
              </a:solidFill>
              <a:effectLst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Pensando em juntar R$ 10.000,00, você</a:t>
          </a:r>
        </a:p>
        <a:p>
          <a:pPr algn="l"/>
          <a:r>
            <a:rPr lang="pt-BR" sz="1000" baseline="0">
              <a:solidFill>
                <a:schemeClr val="lt1"/>
              </a:solidFill>
              <a:effectLst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analisou algumas propostas e optou por</a:t>
          </a:r>
        </a:p>
        <a:p>
          <a:pPr algn="l"/>
          <a:r>
            <a:rPr lang="pt-BR" sz="1000" baseline="0">
              <a:solidFill>
                <a:schemeClr val="lt1"/>
              </a:solidFill>
              <a:effectLst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uma com taxa 0,5%. Você sabe que é possível</a:t>
          </a:r>
        </a:p>
        <a:p>
          <a:pPr algn="l"/>
          <a:r>
            <a:rPr lang="pt-BR" sz="1000" baseline="0">
              <a:solidFill>
                <a:schemeClr val="lt1"/>
              </a:solidFill>
              <a:effectLst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guardar R$ 1.250,00 mensalmente. Mas,</a:t>
          </a:r>
        </a:p>
        <a:p>
          <a:pPr algn="l"/>
          <a:r>
            <a:rPr lang="pt-BR" sz="1000" baseline="0">
              <a:solidFill>
                <a:schemeClr val="lt1"/>
              </a:solidFill>
              <a:effectLst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em quanto tempo você conseguirá juntar esse dinheiro?</a:t>
          </a:r>
        </a:p>
        <a:p>
          <a:pPr algn="l"/>
          <a:endParaRPr lang="pt-BR" sz="1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  <xdr:twoCellAnchor>
    <xdr:from>
      <xdr:col>12</xdr:col>
      <xdr:colOff>245532</xdr:colOff>
      <xdr:row>0</xdr:row>
      <xdr:rowOff>134409</xdr:rowOff>
    </xdr:from>
    <xdr:to>
      <xdr:col>16</xdr:col>
      <xdr:colOff>600075</xdr:colOff>
      <xdr:row>6</xdr:row>
      <xdr:rowOff>95776</xdr:rowOff>
    </xdr:to>
    <xdr:sp macro="" textlink="">
      <xdr:nvSpPr>
        <xdr:cNvPr id="18" name="Retângulo 17"/>
        <xdr:cNvSpPr/>
      </xdr:nvSpPr>
      <xdr:spPr>
        <a:xfrm>
          <a:off x="9208557" y="134409"/>
          <a:ext cx="2792943" cy="1132942"/>
        </a:xfrm>
        <a:prstGeom prst="rect">
          <a:avLst/>
        </a:prstGeom>
        <a:solidFill>
          <a:srgbClr val="002060"/>
        </a:solidFill>
        <a:ln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xdr:spPr>
      <xdr:style>
        <a:lnRef idx="0">
          <a:schemeClr val="accent5"/>
        </a:lnRef>
        <a:fillRef idx="3">
          <a:schemeClr val="accent5"/>
        </a:fillRef>
        <a:effectRef idx="3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pt-BR" sz="1100" b="1">
              <a:solidFill>
                <a:srgbClr val="FFC000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PGTO</a:t>
          </a:r>
        </a:p>
        <a:p>
          <a:pPr algn="l"/>
          <a:endParaRPr lang="pt-BR" sz="1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pPr algn="l"/>
          <a:r>
            <a:rPr lang="pt-BR" sz="1000" baseline="0">
              <a:solidFill>
                <a:schemeClr val="lt1"/>
              </a:solidFill>
              <a:effectLst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Dado o Valor do Financiamento de </a:t>
          </a:r>
          <a:r>
            <a:rPr lang="pt-BR" sz="1000" baseline="0">
              <a:solidFill>
                <a:srgbClr val="FFC000"/>
              </a:solidFill>
              <a:effectLst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70.000,00</a:t>
          </a:r>
          <a:r>
            <a:rPr lang="pt-BR" sz="1000" baseline="0">
              <a:solidFill>
                <a:schemeClr val="lt1"/>
              </a:solidFill>
              <a:effectLst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,</a:t>
          </a:r>
        </a:p>
        <a:p>
          <a:pPr algn="l"/>
          <a:r>
            <a:rPr lang="pt-BR" sz="1000" baseline="0">
              <a:solidFill>
                <a:schemeClr val="lt1"/>
              </a:solidFill>
              <a:effectLst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com perído de </a:t>
          </a:r>
          <a:r>
            <a:rPr lang="pt-BR" sz="1000" baseline="0">
              <a:solidFill>
                <a:srgbClr val="FFC000"/>
              </a:solidFill>
              <a:effectLst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30 meses</a:t>
          </a:r>
          <a:r>
            <a:rPr lang="pt-BR" sz="1000" baseline="0">
              <a:solidFill>
                <a:schemeClr val="lt1"/>
              </a:solidFill>
              <a:effectLst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, com taxa de </a:t>
          </a:r>
          <a:r>
            <a:rPr lang="pt-BR" sz="1000" baseline="0">
              <a:solidFill>
                <a:srgbClr val="FFC000"/>
              </a:solidFill>
              <a:effectLst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1,3%</a:t>
          </a:r>
          <a:r>
            <a:rPr lang="pt-BR" sz="1000" baseline="0">
              <a:solidFill>
                <a:schemeClr val="lt1"/>
              </a:solidFill>
              <a:effectLst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,</a:t>
          </a:r>
        </a:p>
        <a:p>
          <a:pPr algn="l"/>
          <a:r>
            <a:rPr lang="pt-BR" sz="1000" baseline="0">
              <a:solidFill>
                <a:schemeClr val="lt1"/>
              </a:solidFill>
              <a:effectLst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qual será o valor da parcela?</a:t>
          </a:r>
          <a:endParaRPr lang="pt-BR" sz="1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  <xdr:twoCellAnchor>
    <xdr:from>
      <xdr:col>12</xdr:col>
      <xdr:colOff>295276</xdr:colOff>
      <xdr:row>18</xdr:row>
      <xdr:rowOff>133348</xdr:rowOff>
    </xdr:from>
    <xdr:to>
      <xdr:col>16</xdr:col>
      <xdr:colOff>161925</xdr:colOff>
      <xdr:row>23</xdr:row>
      <xdr:rowOff>133348</xdr:rowOff>
    </xdr:to>
    <xdr:sp macro="" textlink="">
      <xdr:nvSpPr>
        <xdr:cNvPr id="23" name="Retângulo 22"/>
        <xdr:cNvSpPr/>
      </xdr:nvSpPr>
      <xdr:spPr>
        <a:xfrm>
          <a:off x="9258301" y="3657598"/>
          <a:ext cx="2305049" cy="1028700"/>
        </a:xfrm>
        <a:prstGeom prst="rect">
          <a:avLst/>
        </a:prstGeom>
        <a:solidFill>
          <a:srgbClr val="002060"/>
        </a:solidFill>
        <a:ln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xdr:spPr>
      <xdr:style>
        <a:lnRef idx="0">
          <a:schemeClr val="accent5"/>
        </a:lnRef>
        <a:fillRef idx="3">
          <a:schemeClr val="accent5"/>
        </a:fillRef>
        <a:effectRef idx="3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pt-BR" sz="1100" b="1">
              <a:solidFill>
                <a:srgbClr val="FFC000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VFPLANO</a:t>
          </a:r>
        </a:p>
        <a:p>
          <a:pPr algn="l"/>
          <a:endParaRPr lang="pt-BR" sz="1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pPr algn="l"/>
          <a:r>
            <a:rPr lang="pt-BR" sz="1000" baseline="0">
              <a:solidFill>
                <a:schemeClr val="lt1"/>
              </a:solidFill>
              <a:effectLst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Aplicando R$ 50.000,00 poupança no</a:t>
          </a:r>
        </a:p>
        <a:p>
          <a:pPr algn="l"/>
          <a:r>
            <a:rPr lang="pt-BR" sz="1000" baseline="0">
              <a:solidFill>
                <a:schemeClr val="lt1"/>
              </a:solidFill>
              <a:effectLst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começo do ano, qual será o valor a</a:t>
          </a:r>
        </a:p>
        <a:p>
          <a:pPr algn="l"/>
          <a:r>
            <a:rPr lang="pt-BR" sz="1000" baseline="0">
              <a:solidFill>
                <a:schemeClr val="lt1"/>
              </a:solidFill>
              <a:effectLst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ser recuperado no final do ano?</a:t>
          </a:r>
        </a:p>
        <a:p>
          <a:pPr algn="l"/>
          <a:endParaRPr lang="pt-BR" sz="1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  <xdr:twoCellAnchor>
    <xdr:from>
      <xdr:col>1</xdr:col>
      <xdr:colOff>371475</xdr:colOff>
      <xdr:row>6</xdr:row>
      <xdr:rowOff>38100</xdr:rowOff>
    </xdr:from>
    <xdr:to>
      <xdr:col>1</xdr:col>
      <xdr:colOff>561975</xdr:colOff>
      <xdr:row>7</xdr:row>
      <xdr:rowOff>38100</xdr:rowOff>
    </xdr:to>
    <xdr:sp macro="" textlink="">
      <xdr:nvSpPr>
        <xdr:cNvPr id="25" name="Seta para Cima 24"/>
        <xdr:cNvSpPr/>
      </xdr:nvSpPr>
      <xdr:spPr>
        <a:xfrm>
          <a:off x="1724025" y="1209675"/>
          <a:ext cx="190500" cy="200025"/>
        </a:xfrm>
        <a:prstGeom prst="upArrow">
          <a:avLst/>
        </a:prstGeom>
        <a:solidFill>
          <a:srgbClr val="FF0000"/>
        </a:solidFill>
        <a:ln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</xdr:col>
      <xdr:colOff>352425</xdr:colOff>
      <xdr:row>14</xdr:row>
      <xdr:rowOff>57150</xdr:rowOff>
    </xdr:from>
    <xdr:to>
      <xdr:col>1</xdr:col>
      <xdr:colOff>542925</xdr:colOff>
      <xdr:row>15</xdr:row>
      <xdr:rowOff>47625</xdr:rowOff>
    </xdr:to>
    <xdr:sp macro="" textlink="">
      <xdr:nvSpPr>
        <xdr:cNvPr id="26" name="Seta para Cima 25"/>
        <xdr:cNvSpPr/>
      </xdr:nvSpPr>
      <xdr:spPr>
        <a:xfrm>
          <a:off x="1704975" y="2790825"/>
          <a:ext cx="190500" cy="200025"/>
        </a:xfrm>
        <a:prstGeom prst="upArrow">
          <a:avLst/>
        </a:prstGeom>
        <a:solidFill>
          <a:srgbClr val="FF0000"/>
        </a:solidFill>
        <a:ln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</xdr:col>
      <xdr:colOff>371475</xdr:colOff>
      <xdr:row>22</xdr:row>
      <xdr:rowOff>66675</xdr:rowOff>
    </xdr:from>
    <xdr:to>
      <xdr:col>1</xdr:col>
      <xdr:colOff>561975</xdr:colOff>
      <xdr:row>23</xdr:row>
      <xdr:rowOff>66675</xdr:rowOff>
    </xdr:to>
    <xdr:sp macro="" textlink="">
      <xdr:nvSpPr>
        <xdr:cNvPr id="27" name="Seta para Cima 26"/>
        <xdr:cNvSpPr/>
      </xdr:nvSpPr>
      <xdr:spPr>
        <a:xfrm>
          <a:off x="1724025" y="4419600"/>
          <a:ext cx="190500" cy="200025"/>
        </a:xfrm>
        <a:prstGeom prst="upArrow">
          <a:avLst/>
        </a:prstGeom>
        <a:solidFill>
          <a:srgbClr val="FF0000"/>
        </a:solidFill>
        <a:ln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11</xdr:col>
      <xdr:colOff>333375</xdr:colOff>
      <xdr:row>6</xdr:row>
      <xdr:rowOff>57150</xdr:rowOff>
    </xdr:from>
    <xdr:to>
      <xdr:col>11</xdr:col>
      <xdr:colOff>523875</xdr:colOff>
      <xdr:row>7</xdr:row>
      <xdr:rowOff>57150</xdr:rowOff>
    </xdr:to>
    <xdr:sp macro="" textlink="">
      <xdr:nvSpPr>
        <xdr:cNvPr id="28" name="Seta para Cima 27"/>
        <xdr:cNvSpPr/>
      </xdr:nvSpPr>
      <xdr:spPr>
        <a:xfrm>
          <a:off x="8353425" y="1228725"/>
          <a:ext cx="190500" cy="200025"/>
        </a:xfrm>
        <a:prstGeom prst="upArrow">
          <a:avLst/>
        </a:prstGeom>
        <a:solidFill>
          <a:srgbClr val="FF0000"/>
        </a:solidFill>
        <a:ln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11</xdr:col>
      <xdr:colOff>371475</xdr:colOff>
      <xdr:row>15</xdr:row>
      <xdr:rowOff>47625</xdr:rowOff>
    </xdr:from>
    <xdr:to>
      <xdr:col>11</xdr:col>
      <xdr:colOff>561975</xdr:colOff>
      <xdr:row>16</xdr:row>
      <xdr:rowOff>47625</xdr:rowOff>
    </xdr:to>
    <xdr:sp macro="" textlink="">
      <xdr:nvSpPr>
        <xdr:cNvPr id="29" name="Seta para Cima 28"/>
        <xdr:cNvSpPr/>
      </xdr:nvSpPr>
      <xdr:spPr>
        <a:xfrm>
          <a:off x="8391525" y="2990850"/>
          <a:ext cx="190500" cy="200025"/>
        </a:xfrm>
        <a:prstGeom prst="upArrow">
          <a:avLst/>
        </a:prstGeom>
        <a:solidFill>
          <a:srgbClr val="FF0000"/>
        </a:solidFill>
        <a:ln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11</xdr:col>
      <xdr:colOff>938210</xdr:colOff>
      <xdr:row>18</xdr:row>
      <xdr:rowOff>42864</xdr:rowOff>
    </xdr:from>
    <xdr:to>
      <xdr:col>12</xdr:col>
      <xdr:colOff>195260</xdr:colOff>
      <xdr:row>19</xdr:row>
      <xdr:rowOff>33339</xdr:rowOff>
    </xdr:to>
    <xdr:sp macro="" textlink="">
      <xdr:nvSpPr>
        <xdr:cNvPr id="30" name="Seta para Cima 29"/>
        <xdr:cNvSpPr/>
      </xdr:nvSpPr>
      <xdr:spPr>
        <a:xfrm rot="13648545">
          <a:off x="8963023" y="3562351"/>
          <a:ext cx="190500" cy="200025"/>
        </a:xfrm>
        <a:prstGeom prst="upArrow">
          <a:avLst/>
        </a:prstGeom>
        <a:solidFill>
          <a:srgbClr val="FF0000"/>
        </a:solidFill>
        <a:ln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3</xdr:row>
      <xdr:rowOff>85725</xdr:rowOff>
    </xdr:from>
    <xdr:to>
      <xdr:col>8</xdr:col>
      <xdr:colOff>400050</xdr:colOff>
      <xdr:row>16</xdr:row>
      <xdr:rowOff>133350</xdr:rowOff>
    </xdr:to>
    <xdr:grpSp>
      <xdr:nvGrpSpPr>
        <xdr:cNvPr id="11" name="Grupo 10"/>
        <xdr:cNvGrpSpPr/>
      </xdr:nvGrpSpPr>
      <xdr:grpSpPr>
        <a:xfrm>
          <a:off x="104775" y="695325"/>
          <a:ext cx="8401050" cy="2524125"/>
          <a:chOff x="104775" y="695325"/>
          <a:chExt cx="8401050" cy="2524125"/>
        </a:xfrm>
      </xdr:grpSpPr>
      <xdr:sp macro="" textlink="">
        <xdr:nvSpPr>
          <xdr:cNvPr id="2" name="CaixaDeTexto 1"/>
          <xdr:cNvSpPr txBox="1"/>
        </xdr:nvSpPr>
        <xdr:spPr>
          <a:xfrm>
            <a:off x="104775" y="695325"/>
            <a:ext cx="8401050" cy="2524125"/>
          </a:xfrm>
          <a:prstGeom prst="rect">
            <a:avLst/>
          </a:prstGeom>
          <a:solidFill>
            <a:schemeClr val="accent6">
              <a:lumMod val="75000"/>
            </a:schemeClr>
          </a:solidFill>
          <a:ln>
            <a:noFill/>
          </a:ln>
          <a:effectLst>
            <a:outerShdw blurRad="44450" dist="27940" dir="5400000" algn="ctr">
              <a:srgbClr val="000000">
                <a:alpha val="32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8700000"/>
            </a:lightRig>
          </a:scene3d>
          <a:sp3d>
            <a:bevelT w="190500" h="38100"/>
          </a:sp3d>
        </xdr:spPr>
        <xdr:style>
          <a:lnRef idx="0">
            <a:schemeClr val="accent3"/>
          </a:lnRef>
          <a:fillRef idx="3">
            <a:schemeClr val="accent3"/>
          </a:fillRef>
          <a:effectRef idx="3">
            <a:schemeClr val="accent3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/>
          <a:p>
            <a:r>
              <a:rPr lang="pt-BR" sz="1100" b="1"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VALOR</a:t>
            </a:r>
            <a:r>
              <a:rPr lang="pt-BR" sz="1100" b="1" baseline="0"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 FINANCIADO</a:t>
            </a:r>
          </a:p>
          <a:p>
            <a:r>
              <a:rPr lang="pt-BR" sz="1000" baseline="0"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Dado o </a:t>
            </a:r>
            <a:r>
              <a:rPr lang="pt-BR" sz="1000" b="1" baseline="0"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Valor da Moto</a:t>
            </a:r>
            <a:r>
              <a:rPr lang="pt-BR" sz="1000" baseline="0"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 e a </a:t>
            </a:r>
            <a:r>
              <a:rPr lang="pt-BR" sz="1000" b="1" baseline="0"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Entrada</a:t>
            </a:r>
            <a:r>
              <a:rPr lang="pt-BR" sz="1000" b="0" baseline="0"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, é o resto a financiar.</a:t>
            </a:r>
            <a:endParaRPr lang="pt-BR" sz="1000" b="1" baseline="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endParaRPr>
          </a:p>
          <a:p>
            <a:endParaRPr lang="pt-BR" sz="1000" baseline="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endParaRPr>
          </a:p>
          <a:p>
            <a:r>
              <a:rPr lang="pt-BR" sz="1100" b="1" baseline="0"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VALOR DA PARCELA</a:t>
            </a:r>
          </a:p>
          <a:p>
            <a:r>
              <a:rPr lang="pt-BR" sz="1000" b="0" baseline="0"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É o valor da parcela ser calculada à partir das informações deste financiamento</a:t>
            </a:r>
          </a:p>
          <a:p>
            <a:endParaRPr lang="pt-BR" sz="1000" b="0" baseline="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endParaRPr>
          </a:p>
          <a:p>
            <a:r>
              <a:rPr lang="pt-BR" sz="1100" b="1" baseline="0"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VALOR DEVOLVIDO</a:t>
            </a:r>
          </a:p>
          <a:p>
            <a:r>
              <a:rPr lang="pt-BR" sz="1000" b="1" baseline="0"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Parcelas </a:t>
            </a:r>
            <a:r>
              <a:rPr lang="pt-BR" sz="1000" b="0" baseline="0"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* Valor da </a:t>
            </a:r>
            <a:r>
              <a:rPr lang="pt-BR" sz="1000" b="1" baseline="0"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Parcela</a:t>
            </a:r>
          </a:p>
          <a:p>
            <a:endParaRPr lang="pt-BR" sz="1000" b="0" baseline="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endParaRPr>
          </a:p>
          <a:p>
            <a:r>
              <a:rPr lang="pt-BR" sz="1100" b="1" baseline="0"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ÁGIO</a:t>
            </a:r>
          </a:p>
          <a:p>
            <a:r>
              <a:rPr lang="pt-BR" sz="1000" b="1"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Valor Financiado</a:t>
            </a:r>
            <a:r>
              <a:rPr lang="pt-BR" sz="1000" b="1" baseline="0"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 </a:t>
            </a:r>
            <a:r>
              <a:rPr lang="pt-BR" sz="1000" b="0" baseline="0"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+</a:t>
            </a:r>
            <a:r>
              <a:rPr lang="pt-BR" sz="1000" b="1" baseline="0"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 </a:t>
            </a:r>
            <a:r>
              <a:rPr lang="pt-BR" sz="1000" b="1"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Valor Devolvido</a:t>
            </a:r>
          </a:p>
        </xdr:txBody>
      </xdr:sp>
      <xdr:pic>
        <xdr:nvPicPr>
          <xdr:cNvPr id="10" name="Imagem 9"/>
          <xdr:cNvPicPr>
            <a:picLocks noChangeAspect="1"/>
          </xdr:cNvPicPr>
        </xdr:nvPicPr>
        <xdr:blipFill rotWithShape="1">
          <a:blip xmlns:r="http://schemas.openxmlformats.org/officeDocument/2006/relationships" r:embed="rId1"/>
          <a:srcRect b="6371"/>
          <a:stretch/>
        </xdr:blipFill>
        <xdr:spPr>
          <a:xfrm>
            <a:off x="219075" y="2600326"/>
            <a:ext cx="8114286" cy="419100"/>
          </a:xfrm>
          <a:prstGeom prst="rect">
            <a:avLst/>
          </a:prstGeom>
          <a:effectLst>
            <a:reflection blurRad="6350" stA="19000" endPos="92000" dist="101600" dir="5400000" sy="-100000" algn="bl" rotWithShape="0"/>
          </a:effectLst>
        </xdr:spPr>
      </xdr:pic>
    </xdr:grpSp>
    <xdr:clientData/>
  </xdr:twoCellAnchor>
  <xdr:twoCellAnchor>
    <xdr:from>
      <xdr:col>2</xdr:col>
      <xdr:colOff>381000</xdr:colOff>
      <xdr:row>2</xdr:row>
      <xdr:rowOff>19050</xdr:rowOff>
    </xdr:from>
    <xdr:to>
      <xdr:col>2</xdr:col>
      <xdr:colOff>571500</xdr:colOff>
      <xdr:row>3</xdr:row>
      <xdr:rowOff>19050</xdr:rowOff>
    </xdr:to>
    <xdr:sp macro="" textlink="">
      <xdr:nvSpPr>
        <xdr:cNvPr id="7" name="Seta para Cima 6"/>
        <xdr:cNvSpPr/>
      </xdr:nvSpPr>
      <xdr:spPr>
        <a:xfrm>
          <a:off x="2352675" y="428625"/>
          <a:ext cx="190500" cy="200025"/>
        </a:xfrm>
        <a:prstGeom prst="upArrow">
          <a:avLst/>
        </a:prstGeom>
        <a:solidFill>
          <a:srgbClr val="FF0000"/>
        </a:solidFill>
        <a:ln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4</xdr:col>
      <xdr:colOff>333375</xdr:colOff>
      <xdr:row>2</xdr:row>
      <xdr:rowOff>28575</xdr:rowOff>
    </xdr:from>
    <xdr:to>
      <xdr:col>4</xdr:col>
      <xdr:colOff>523875</xdr:colOff>
      <xdr:row>3</xdr:row>
      <xdr:rowOff>28575</xdr:rowOff>
    </xdr:to>
    <xdr:sp macro="" textlink="">
      <xdr:nvSpPr>
        <xdr:cNvPr id="8" name="Seta para Cima 7"/>
        <xdr:cNvSpPr/>
      </xdr:nvSpPr>
      <xdr:spPr>
        <a:xfrm>
          <a:off x="4419600" y="438150"/>
          <a:ext cx="190500" cy="200025"/>
        </a:xfrm>
        <a:prstGeom prst="upArrow">
          <a:avLst/>
        </a:prstGeom>
        <a:solidFill>
          <a:srgbClr val="FF0000"/>
        </a:solidFill>
        <a:ln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6</xdr:col>
      <xdr:colOff>466725</xdr:colOff>
      <xdr:row>2</xdr:row>
      <xdr:rowOff>9525</xdr:rowOff>
    </xdr:from>
    <xdr:to>
      <xdr:col>6</xdr:col>
      <xdr:colOff>657225</xdr:colOff>
      <xdr:row>3</xdr:row>
      <xdr:rowOff>9525</xdr:rowOff>
    </xdr:to>
    <xdr:sp macro="" textlink="">
      <xdr:nvSpPr>
        <xdr:cNvPr id="9" name="Seta para Cima 8"/>
        <xdr:cNvSpPr/>
      </xdr:nvSpPr>
      <xdr:spPr>
        <a:xfrm>
          <a:off x="6496050" y="419100"/>
          <a:ext cx="190500" cy="200025"/>
        </a:xfrm>
        <a:prstGeom prst="upArrow">
          <a:avLst/>
        </a:prstGeom>
        <a:solidFill>
          <a:srgbClr val="FF0000"/>
        </a:solidFill>
        <a:ln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7</xdr:col>
      <xdr:colOff>304800</xdr:colOff>
      <xdr:row>2</xdr:row>
      <xdr:rowOff>19050</xdr:rowOff>
    </xdr:from>
    <xdr:to>
      <xdr:col>7</xdr:col>
      <xdr:colOff>495300</xdr:colOff>
      <xdr:row>3</xdr:row>
      <xdr:rowOff>19050</xdr:rowOff>
    </xdr:to>
    <xdr:sp macro="" textlink="">
      <xdr:nvSpPr>
        <xdr:cNvPr id="12" name="Seta para Cima 11"/>
        <xdr:cNvSpPr/>
      </xdr:nvSpPr>
      <xdr:spPr>
        <a:xfrm>
          <a:off x="7486650" y="428625"/>
          <a:ext cx="190500" cy="200025"/>
        </a:xfrm>
        <a:prstGeom prst="upArrow">
          <a:avLst/>
        </a:prstGeom>
        <a:solidFill>
          <a:srgbClr val="FF0000"/>
        </a:solidFill>
        <a:ln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523875</xdr:colOff>
      <xdr:row>9</xdr:row>
      <xdr:rowOff>85725</xdr:rowOff>
    </xdr:from>
    <xdr:to>
      <xdr:col>11</xdr:col>
      <xdr:colOff>114300</xdr:colOff>
      <xdr:row>22</xdr:row>
      <xdr:rowOff>133350</xdr:rowOff>
    </xdr:to>
    <xdr:grpSp>
      <xdr:nvGrpSpPr>
        <xdr:cNvPr id="8" name="Grupo 7"/>
        <xdr:cNvGrpSpPr/>
      </xdr:nvGrpSpPr>
      <xdr:grpSpPr>
        <a:xfrm>
          <a:off x="1609725" y="1828800"/>
          <a:ext cx="5772150" cy="2533650"/>
          <a:chOff x="1362075" y="1847850"/>
          <a:chExt cx="5772150" cy="2533650"/>
        </a:xfrm>
      </xdr:grpSpPr>
      <xdr:sp macro="" textlink="">
        <xdr:nvSpPr>
          <xdr:cNvPr id="5" name="CaixaDeTexto 4"/>
          <xdr:cNvSpPr txBox="1"/>
        </xdr:nvSpPr>
        <xdr:spPr>
          <a:xfrm>
            <a:off x="1362075" y="1847850"/>
            <a:ext cx="5772150" cy="2533650"/>
          </a:xfrm>
          <a:prstGeom prst="rect">
            <a:avLst/>
          </a:prstGeom>
          <a:solidFill>
            <a:schemeClr val="accent6">
              <a:lumMod val="75000"/>
            </a:schemeClr>
          </a:solidFill>
          <a:ln>
            <a:noFill/>
          </a:ln>
          <a:effectLst>
            <a:outerShdw blurRad="44450" dist="27940" dir="5400000" algn="ctr">
              <a:srgbClr val="000000">
                <a:alpha val="32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8700000"/>
            </a:lightRig>
          </a:scene3d>
          <a:sp3d>
            <a:bevelT w="190500" h="38100"/>
          </a:sp3d>
        </xdr:spPr>
        <xdr:style>
          <a:lnRef idx="0">
            <a:schemeClr val="accent3"/>
          </a:lnRef>
          <a:fillRef idx="3">
            <a:schemeClr val="accent3"/>
          </a:fillRef>
          <a:effectRef idx="3">
            <a:schemeClr val="accent3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/>
          <a:p>
            <a:r>
              <a:rPr lang="pt-BR" sz="1100" b="1"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SIMULAÇÃO</a:t>
            </a:r>
            <a:endParaRPr lang="pt-BR" sz="1100" b="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endParaRPr>
          </a:p>
          <a:p>
            <a:endParaRPr lang="pt-BR" sz="1000" b="1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endParaRPr>
          </a:p>
          <a:p>
            <a:r>
              <a:rPr lang="pt-BR" sz="1000" b="0"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Baseado</a:t>
            </a:r>
            <a:r>
              <a:rPr lang="pt-BR" sz="1000" b="0" baseline="0"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 no Período, na Taxa e no Valor Presente, simule o Pagamento.</a:t>
            </a:r>
            <a:endParaRPr lang="pt-BR" sz="1000" b="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endParaRPr>
          </a:p>
        </xdr:txBody>
      </xdr:sp>
      <xdr:pic>
        <xdr:nvPicPr>
          <xdr:cNvPr id="7" name="Imagem 6"/>
          <xdr:cNvPicPr>
            <a:picLocks noChangeAspect="1"/>
          </xdr:cNvPicPr>
        </xdr:nvPicPr>
        <xdr:blipFill rotWithShape="1">
          <a:blip xmlns:r="http://schemas.openxmlformats.org/officeDocument/2006/relationships" r:embed="rId1"/>
          <a:srcRect l="1528" r="497" b="1068"/>
          <a:stretch/>
        </xdr:blipFill>
        <xdr:spPr>
          <a:xfrm>
            <a:off x="1457325" y="2514600"/>
            <a:ext cx="5495926" cy="1743075"/>
          </a:xfrm>
          <a:prstGeom prst="rect">
            <a:avLst/>
          </a:prstGeom>
          <a:effectLst>
            <a:reflection blurRad="6350" stA="28000" endPos="35000" dir="5400000" sy="-100000" algn="bl" rotWithShape="0"/>
          </a:effectLst>
        </xdr:spPr>
      </xdr:pic>
    </xdr:grpSp>
    <xdr:clientData/>
  </xdr:twoCellAnchor>
  <xdr:twoCellAnchor>
    <xdr:from>
      <xdr:col>11</xdr:col>
      <xdr:colOff>4762</xdr:colOff>
      <xdr:row>0</xdr:row>
      <xdr:rowOff>61913</xdr:rowOff>
    </xdr:from>
    <xdr:to>
      <xdr:col>11</xdr:col>
      <xdr:colOff>204787</xdr:colOff>
      <xdr:row>1</xdr:row>
      <xdr:rowOff>52388</xdr:rowOff>
    </xdr:to>
    <xdr:sp macro="" textlink="">
      <xdr:nvSpPr>
        <xdr:cNvPr id="9" name="Seta para Cima 8"/>
        <xdr:cNvSpPr/>
      </xdr:nvSpPr>
      <xdr:spPr>
        <a:xfrm rot="14276376">
          <a:off x="7277100" y="57150"/>
          <a:ext cx="190500" cy="200025"/>
        </a:xfrm>
        <a:prstGeom prst="upArrow">
          <a:avLst/>
        </a:prstGeom>
        <a:solidFill>
          <a:srgbClr val="FF0000"/>
        </a:solidFill>
        <a:ln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</xdr:colOff>
      <xdr:row>4</xdr:row>
      <xdr:rowOff>0</xdr:rowOff>
    </xdr:from>
    <xdr:to>
      <xdr:col>6</xdr:col>
      <xdr:colOff>323851</xdr:colOff>
      <xdr:row>13</xdr:row>
      <xdr:rowOff>104775</xdr:rowOff>
    </xdr:to>
    <xdr:grpSp>
      <xdr:nvGrpSpPr>
        <xdr:cNvPr id="5" name="Grupo 4"/>
        <xdr:cNvGrpSpPr/>
      </xdr:nvGrpSpPr>
      <xdr:grpSpPr>
        <a:xfrm>
          <a:off x="1" y="952500"/>
          <a:ext cx="7200900" cy="1819275"/>
          <a:chOff x="1" y="952500"/>
          <a:chExt cx="7200900" cy="1819275"/>
        </a:xfrm>
      </xdr:grpSpPr>
      <xdr:sp macro="" textlink="">
        <xdr:nvSpPr>
          <xdr:cNvPr id="2" name="CaixaDeTexto 1"/>
          <xdr:cNvSpPr txBox="1"/>
        </xdr:nvSpPr>
        <xdr:spPr>
          <a:xfrm>
            <a:off x="1" y="952500"/>
            <a:ext cx="7200900" cy="1819275"/>
          </a:xfrm>
          <a:prstGeom prst="rect">
            <a:avLst/>
          </a:prstGeom>
          <a:solidFill>
            <a:schemeClr val="accent6">
              <a:lumMod val="75000"/>
            </a:schemeClr>
          </a:solidFill>
          <a:ln>
            <a:noFill/>
          </a:ln>
          <a:effectLst>
            <a:outerShdw blurRad="44450" dist="27940" dir="5400000" algn="ctr">
              <a:srgbClr val="000000">
                <a:alpha val="32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8700000"/>
            </a:lightRig>
          </a:scene3d>
          <a:sp3d>
            <a:bevelT w="190500" h="38100"/>
          </a:sp3d>
        </xdr:spPr>
        <xdr:style>
          <a:lnRef idx="0">
            <a:schemeClr val="accent3"/>
          </a:lnRef>
          <a:fillRef idx="3">
            <a:schemeClr val="accent3"/>
          </a:fillRef>
          <a:effectRef idx="3">
            <a:schemeClr val="accent3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/>
          <a:p>
            <a:r>
              <a:rPr lang="pt-BR" sz="1100" b="1"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DIAS ÚTEIS</a:t>
            </a:r>
          </a:p>
          <a:p>
            <a:r>
              <a:rPr lang="pt-BR" sz="1000" b="0"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É a diferença</a:t>
            </a:r>
            <a:r>
              <a:rPr lang="pt-BR" sz="1000" b="0" baseline="0"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 em dias de trabalho (pulando sábados, domingos e feriados)</a:t>
            </a:r>
          </a:p>
          <a:p>
            <a:r>
              <a:rPr lang="pt-BR" sz="1000" b="0" baseline="0"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entre a </a:t>
            </a:r>
            <a:r>
              <a:rPr lang="pt-BR" sz="1000" b="1" baseline="0"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Data do Empréstimo</a:t>
            </a:r>
            <a:r>
              <a:rPr lang="pt-BR" sz="1000" b="0" baseline="0"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 e a </a:t>
            </a:r>
            <a:r>
              <a:rPr lang="pt-BR" sz="1000" b="1" baseline="0"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Data da Devolução</a:t>
            </a:r>
          </a:p>
          <a:p>
            <a:endParaRPr lang="pt-BR" sz="1100" b="1" baseline="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endParaRPr>
          </a:p>
          <a:p>
            <a:r>
              <a:rPr lang="pt-BR" sz="1100" b="1" baseline="0"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VALOR CORRIGIDO</a:t>
            </a:r>
          </a:p>
          <a:p>
            <a:r>
              <a:rPr lang="pt-BR" sz="1000" b="0" baseline="0">
                <a:solidFill>
                  <a:schemeClr val="lt1"/>
                </a:solidFill>
                <a:effectLst/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É o valor corrigido que deve ser calculado à partir das informações anteriores</a:t>
            </a:r>
            <a:endParaRPr lang="pt-BR" sz="1000">
              <a:effectLst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endParaRPr>
          </a:p>
        </xdr:txBody>
      </xdr:sp>
      <xdr:pic>
        <xdr:nvPicPr>
          <xdr:cNvPr id="4" name="Imagem 3"/>
          <xdr:cNvPicPr>
            <a:picLocks noChangeAspect="1"/>
          </xdr:cNvPicPr>
        </xdr:nvPicPr>
        <xdr:blipFill rotWithShape="1">
          <a:blip xmlns:r="http://schemas.openxmlformats.org/officeDocument/2006/relationships" r:embed="rId1"/>
          <a:srcRect t="1" b="4750"/>
          <a:stretch/>
        </xdr:blipFill>
        <xdr:spPr>
          <a:xfrm>
            <a:off x="142875" y="2085975"/>
            <a:ext cx="6895238" cy="571500"/>
          </a:xfrm>
          <a:prstGeom prst="rect">
            <a:avLst/>
          </a:prstGeom>
          <a:effectLst>
            <a:reflection blurRad="6350" stA="25000" endPos="92000" dist="101600" dir="5400000" sy="-100000" algn="bl" rotWithShape="0"/>
          </a:effectLst>
        </xdr:spPr>
      </xdr:pic>
    </xdr:grpSp>
    <xdr:clientData/>
  </xdr:twoCellAnchor>
  <xdr:twoCellAnchor>
    <xdr:from>
      <xdr:col>5</xdr:col>
      <xdr:colOff>1076326</xdr:colOff>
      <xdr:row>2</xdr:row>
      <xdr:rowOff>19050</xdr:rowOff>
    </xdr:from>
    <xdr:to>
      <xdr:col>6</xdr:col>
      <xdr:colOff>342901</xdr:colOff>
      <xdr:row>3</xdr:row>
      <xdr:rowOff>28575</xdr:rowOff>
    </xdr:to>
    <xdr:sp macro="" textlink="">
      <xdr:nvSpPr>
        <xdr:cNvPr id="6" name="Seta para Cima 5"/>
        <xdr:cNvSpPr/>
      </xdr:nvSpPr>
      <xdr:spPr>
        <a:xfrm rot="18206532">
          <a:off x="6934201" y="504825"/>
          <a:ext cx="209550" cy="361950"/>
        </a:xfrm>
        <a:prstGeom prst="upArrow">
          <a:avLst/>
        </a:prstGeom>
        <a:solidFill>
          <a:srgbClr val="FF0000"/>
        </a:solidFill>
        <a:ln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333375</xdr:colOff>
      <xdr:row>9</xdr:row>
      <xdr:rowOff>100333</xdr:rowOff>
    </xdr:from>
    <xdr:to>
      <xdr:col>18</xdr:col>
      <xdr:colOff>180975</xdr:colOff>
      <xdr:row>17</xdr:row>
      <xdr:rowOff>152400</xdr:rowOff>
    </xdr:to>
    <xdr:grpSp>
      <xdr:nvGrpSpPr>
        <xdr:cNvPr id="2" name="Agrupar 1"/>
        <xdr:cNvGrpSpPr/>
      </xdr:nvGrpSpPr>
      <xdr:grpSpPr>
        <a:xfrm>
          <a:off x="2162175" y="1814833"/>
          <a:ext cx="8991600" cy="1576067"/>
          <a:chOff x="1390650" y="1738633"/>
          <a:chExt cx="8991600" cy="1576067"/>
        </a:xfrm>
      </xdr:grpSpPr>
      <xdr:sp macro="" textlink="">
        <xdr:nvSpPr>
          <xdr:cNvPr id="6" name="Retângulo 5"/>
          <xdr:cNvSpPr/>
        </xdr:nvSpPr>
        <xdr:spPr>
          <a:xfrm>
            <a:off x="1390650" y="1738633"/>
            <a:ext cx="8991600" cy="1576067"/>
          </a:xfrm>
          <a:prstGeom prst="rect">
            <a:avLst/>
          </a:prstGeom>
          <a:noFill/>
        </xdr:spPr>
        <xdr:txBody>
          <a:bodyPr wrap="none" lIns="91440" tIns="45720" rIns="91440" bIns="45720">
            <a:prstTxWarp prst="textArchUp">
              <a:avLst/>
            </a:prstTxWarp>
            <a:noAutofit/>
          </a:bodyPr>
          <a:lstStyle/>
          <a:p>
            <a:pPr algn="ctr"/>
            <a:r>
              <a:rPr lang="pt-BR" sz="9600" b="1" cap="none" spc="0" baseline="0">
                <a:ln w="0">
                  <a:solidFill>
                    <a:sysClr val="windowText" lastClr="000000"/>
                  </a:solidFill>
                </a:ln>
                <a:solidFill>
                  <a:schemeClr val="tx1"/>
                </a:solidFill>
                <a:effectLst>
                  <a:reflection blurRad="6350" stA="53000" endA="300" endPos="35500" dir="5400000" sy="-90000" algn="bl" rotWithShape="0"/>
                </a:effectLst>
                <a:latin typeface="Bradley Hand ITC" panose="03070402050302030203" pitchFamily="66" charset="0"/>
              </a:rPr>
              <a:t>FUNÇÕES LÓGICAS</a:t>
            </a:r>
            <a:endParaRPr lang="pt-BR" sz="9600" b="1" cap="none" spc="0">
              <a:ln w="0">
                <a:solidFill>
                  <a:sysClr val="windowText" lastClr="000000"/>
                </a:solidFill>
              </a:ln>
              <a:solidFill>
                <a:schemeClr val="tx1"/>
              </a:solidFill>
              <a:effectLst>
                <a:reflection blurRad="6350" stA="53000" endA="300" endPos="35500" dir="5400000" sy="-90000" algn="bl" rotWithShape="0"/>
              </a:effectLst>
              <a:latin typeface="Bradley Hand ITC" panose="03070402050302030203" pitchFamily="66" charset="0"/>
            </a:endParaRPr>
          </a:p>
        </xdr:txBody>
      </xdr:sp>
      <xdr:pic>
        <xdr:nvPicPr>
          <xdr:cNvPr id="4" name="Imagem 3"/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5248275" y="2047875"/>
            <a:ext cx="1196524" cy="1219200"/>
          </a:xfrm>
          <a:prstGeom prst="rect">
            <a:avLst/>
          </a:prstGeom>
          <a:effectLst>
            <a:reflection blurRad="6350" stA="52000" endA="300" endPos="35000" dir="5400000" sy="-100000" algn="bl" rotWithShape="0"/>
          </a:effectLst>
        </xdr:spPr>
      </xdr:pic>
    </xdr:grpSp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161925</xdr:colOff>
      <xdr:row>2</xdr:row>
      <xdr:rowOff>66675</xdr:rowOff>
    </xdr:from>
    <xdr:to>
      <xdr:col>14</xdr:col>
      <xdr:colOff>161925</xdr:colOff>
      <xdr:row>13</xdr:row>
      <xdr:rowOff>0</xdr:rowOff>
    </xdr:to>
    <xdr:grpSp>
      <xdr:nvGrpSpPr>
        <xdr:cNvPr id="2" name="Agrupar 1"/>
        <xdr:cNvGrpSpPr/>
      </xdr:nvGrpSpPr>
      <xdr:grpSpPr>
        <a:xfrm>
          <a:off x="3819525" y="447675"/>
          <a:ext cx="4876800" cy="2028825"/>
          <a:chOff x="123827" y="161926"/>
          <a:chExt cx="4876800" cy="2028825"/>
        </a:xfrm>
        <a:effectLst>
          <a:reflection blurRad="6350" stA="21000" endPos="92000" dist="101600" dir="5400000" sy="-100000" algn="bl" rotWithShape="0"/>
        </a:effectLst>
      </xdr:grpSpPr>
      <xdr:sp macro="" textlink="">
        <xdr:nvSpPr>
          <xdr:cNvPr id="6" name="CaixaDeTexto 5"/>
          <xdr:cNvSpPr txBox="1"/>
        </xdr:nvSpPr>
        <xdr:spPr>
          <a:xfrm>
            <a:off x="123827" y="161926"/>
            <a:ext cx="4876800" cy="2028825"/>
          </a:xfrm>
          <a:prstGeom prst="rect">
            <a:avLst/>
          </a:prstGeom>
          <a:solidFill>
            <a:srgbClr val="002060"/>
          </a:solidFill>
          <a:ln>
            <a:noFill/>
          </a:ln>
          <a:effectLst>
            <a:outerShdw blurRad="44450" dist="27940" dir="5400000" algn="ctr">
              <a:srgbClr val="000000">
                <a:alpha val="32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8700000"/>
            </a:lightRig>
          </a:scene3d>
          <a:sp3d>
            <a:bevelT w="190500" h="38100"/>
          </a:sp3d>
        </xdr:spPr>
        <xdr:style>
          <a:lnRef idx="1">
            <a:schemeClr val="accent5"/>
          </a:lnRef>
          <a:fillRef idx="3">
            <a:schemeClr val="accent5"/>
          </a:fillRef>
          <a:effectRef idx="2">
            <a:schemeClr val="accent5"/>
          </a:effectRef>
          <a:fontRef idx="minor">
            <a:schemeClr val="lt1"/>
          </a:fontRef>
        </xdr:style>
        <xdr:txBody>
          <a:bodyPr vertOverflow="clip" horzOverflow="clip" wrap="square" numCol="1" spcCol="360000" rtlCol="0" anchor="t">
            <a:noAutofit/>
          </a:bodyPr>
          <a:lstStyle/>
          <a:p>
            <a:r>
              <a:rPr lang="pt-BR" sz="1100" b="1" cap="small">
                <a:solidFill>
                  <a:schemeClr val="lt1"/>
                </a:solidFill>
                <a:effectLst/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CAPITULO</a:t>
            </a:r>
            <a:r>
              <a:rPr lang="pt-BR" sz="1100" b="1" cap="small" baseline="0">
                <a:solidFill>
                  <a:schemeClr val="lt1"/>
                </a:solidFill>
                <a:effectLst/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 04</a:t>
            </a:r>
            <a:endParaRPr lang="pt-BR" sz="1100" b="1" cap="small">
              <a:solidFill>
                <a:schemeClr val="lt1"/>
              </a:solidFill>
              <a:effectLst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endParaRPr>
          </a:p>
          <a:p>
            <a:endParaRPr lang="pt-BR" sz="1100" b="0">
              <a:solidFill>
                <a:schemeClr val="lt1"/>
              </a:solidFill>
              <a:effectLst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endParaRPr>
          </a:p>
          <a:p>
            <a:r>
              <a:rPr lang="pt-BR" sz="1050">
                <a:effectLst/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Aqui, você aprenderá mais sobre as funções lógicas e será convidado a usar seu raciocínio em problemas que fazem semelhantes ao de um dia a dia corporativo:</a:t>
            </a:r>
          </a:p>
          <a:p>
            <a:endParaRPr lang="pt-BR" sz="1050" b="0">
              <a:solidFill>
                <a:schemeClr val="lt1"/>
              </a:solidFill>
              <a:effectLst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endParaRPr>
          </a:p>
          <a:p>
            <a:pPr lvl="0"/>
            <a:r>
              <a:rPr lang="pt-BR" sz="1100" b="0" u="none">
                <a:solidFill>
                  <a:schemeClr val="lt1"/>
                </a:solidFill>
                <a:effectLst/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1. CONT.SES()</a:t>
            </a:r>
          </a:p>
          <a:p>
            <a:pPr lvl="0"/>
            <a:r>
              <a:rPr lang="pt-BR" sz="1100" b="0" u="none">
                <a:solidFill>
                  <a:schemeClr val="lt1"/>
                </a:solidFill>
                <a:effectLst/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2. MÉDIASES()</a:t>
            </a:r>
          </a:p>
          <a:p>
            <a:pPr lvl="0"/>
            <a:r>
              <a:rPr lang="pt-BR" sz="1100" b="0" u="none">
                <a:solidFill>
                  <a:schemeClr val="lt1"/>
                </a:solidFill>
                <a:effectLst/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3. SOMASES()</a:t>
            </a:r>
          </a:p>
          <a:p>
            <a:pPr lvl="0"/>
            <a:r>
              <a:rPr lang="pt-BR" sz="1100" b="0" u="none">
                <a:solidFill>
                  <a:schemeClr val="lt1"/>
                </a:solidFill>
                <a:effectLst/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4. E()</a:t>
            </a:r>
          </a:p>
          <a:p>
            <a:pPr lvl="0"/>
            <a:r>
              <a:rPr lang="pt-BR" sz="1100" b="0" u="none">
                <a:solidFill>
                  <a:schemeClr val="lt1"/>
                </a:solidFill>
                <a:effectLst/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5. OU()</a:t>
            </a:r>
          </a:p>
        </xdr:txBody>
      </xdr:sp>
      <xdr:cxnSp macro="">
        <xdr:nvCxnSpPr>
          <xdr:cNvPr id="4" name="Conector reto 3"/>
          <xdr:cNvCxnSpPr/>
        </xdr:nvCxnSpPr>
        <xdr:spPr>
          <a:xfrm>
            <a:off x="200025" y="1104900"/>
            <a:ext cx="4629151" cy="0"/>
          </a:xfrm>
          <a:prstGeom prst="line">
            <a:avLst/>
          </a:prstGeom>
          <a:ln w="19050">
            <a:solidFill>
              <a:schemeClr val="bg1">
                <a:lumMod val="95000"/>
              </a:schemeClr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" name="Conector reto 4"/>
          <xdr:cNvCxnSpPr/>
        </xdr:nvCxnSpPr>
        <xdr:spPr>
          <a:xfrm>
            <a:off x="209550" y="495300"/>
            <a:ext cx="4629151" cy="0"/>
          </a:xfrm>
          <a:prstGeom prst="line">
            <a:avLst/>
          </a:prstGeom>
          <a:ln w="19050">
            <a:solidFill>
              <a:schemeClr val="bg1">
                <a:lumMod val="95000"/>
              </a:schemeClr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104774</xdr:colOff>
      <xdr:row>0</xdr:row>
      <xdr:rowOff>38100</xdr:rowOff>
    </xdr:from>
    <xdr:to>
      <xdr:col>8</xdr:col>
      <xdr:colOff>457200</xdr:colOff>
      <xdr:row>15</xdr:row>
      <xdr:rowOff>171450</xdr:rowOff>
    </xdr:to>
    <xdr:sp macro="" textlink="">
      <xdr:nvSpPr>
        <xdr:cNvPr id="2" name="CaixaDeTexto 1"/>
        <xdr:cNvSpPr txBox="1"/>
      </xdr:nvSpPr>
      <xdr:spPr>
        <a:xfrm>
          <a:off x="3457574" y="38100"/>
          <a:ext cx="4124326" cy="2990850"/>
        </a:xfrm>
        <a:prstGeom prst="rect">
          <a:avLst/>
        </a:prstGeom>
        <a:solidFill>
          <a:srgbClr val="002060"/>
        </a:solidFill>
        <a:ln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vertOverflow="clip" wrap="square" rtlCol="0" anchor="t"/>
        <a:lstStyle/>
        <a:p>
          <a:r>
            <a:rPr lang="pt-BR" sz="1100" b="1" baseline="0">
              <a:solidFill>
                <a:srgbClr val="FFC000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TOTAL GERAL</a:t>
          </a:r>
        </a:p>
        <a:p>
          <a:r>
            <a:rPr lang="pt-BR" sz="1000" b="0" baseline="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Soma dos </a:t>
          </a:r>
          <a:r>
            <a:rPr lang="pt-BR" sz="1000" b="1" baseline="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Valores</a:t>
          </a:r>
          <a:r>
            <a:rPr lang="pt-BR" sz="1000" b="0" baseline="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 </a:t>
          </a:r>
          <a:r>
            <a:rPr lang="pt-BR" sz="1000" baseline="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com os seguintes critérios:</a:t>
          </a:r>
        </a:p>
        <a:p>
          <a:endParaRPr lang="pt-BR" sz="1000" baseline="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r>
            <a:rPr lang="pt-BR" sz="100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1) </a:t>
          </a:r>
          <a:r>
            <a:rPr lang="pt-BR" sz="1000" b="1" baseline="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Intervalo 1 </a:t>
          </a:r>
          <a:r>
            <a:rPr lang="pt-BR" sz="1000" baseline="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= "Peça" </a:t>
          </a:r>
        </a:p>
        <a:p>
          <a:r>
            <a:rPr lang="pt-BR" sz="1000" b="0" baseline="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2) </a:t>
          </a:r>
          <a:r>
            <a:rPr lang="pt-BR" sz="1000" b="1" baseline="0">
              <a:solidFill>
                <a:schemeClr val="lt1"/>
              </a:solidFill>
              <a:effectLst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Intervalo 2 </a:t>
          </a:r>
          <a:r>
            <a:rPr lang="pt-BR" sz="1000" baseline="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= "Cliente"</a:t>
          </a:r>
        </a:p>
        <a:p>
          <a:endParaRPr lang="pt-BR" sz="1000" baseline="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pt-BR" sz="11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MÉDIA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pt-BR" sz="1000" b="0" i="0" u="none" strike="noStrike" kern="0" cap="none" spc="0" normalizeH="0" baseline="0" noProof="0">
              <a:ln>
                <a:noFill/>
              </a:ln>
              <a:solidFill>
                <a:prstClr val="white"/>
              </a:solidFill>
              <a:effectLst/>
              <a:uLnTx/>
              <a:uFillTx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Média dos </a:t>
          </a:r>
          <a:r>
            <a:rPr kumimoji="0" lang="pt-BR" sz="1000" b="1" i="0" u="none" strike="noStrike" kern="0" cap="none" spc="0" normalizeH="0" baseline="0" noProof="0">
              <a:ln>
                <a:noFill/>
              </a:ln>
              <a:solidFill>
                <a:prstClr val="white"/>
              </a:solidFill>
              <a:effectLst/>
              <a:uLnTx/>
              <a:uFillTx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Valores</a:t>
          </a:r>
          <a:r>
            <a:rPr kumimoji="0" lang="pt-BR" sz="1000" b="0" i="0" u="none" strike="noStrike" kern="0" cap="none" spc="0" normalizeH="0" baseline="0" noProof="0">
              <a:ln>
                <a:noFill/>
              </a:ln>
              <a:solidFill>
                <a:prstClr val="white"/>
              </a:solidFill>
              <a:effectLst/>
              <a:uLnTx/>
              <a:uFillTx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 com os seguintes critérios: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pt-BR" sz="1000" b="0" i="0" u="none" strike="noStrike" kern="0" cap="none" spc="0" normalizeH="0" baseline="0" noProof="0">
            <a:ln>
              <a:noFill/>
            </a:ln>
            <a:solidFill>
              <a:prstClr val="white"/>
            </a:solidFill>
            <a:effectLst/>
            <a:uLnTx/>
            <a:uFillTx/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pt-BR" sz="1000" b="0" i="0" u="none" strike="noStrike" kern="0" cap="none" spc="0" normalizeH="0" baseline="0" noProof="0">
              <a:ln>
                <a:noFill/>
              </a:ln>
              <a:solidFill>
                <a:prstClr val="white"/>
              </a:solidFill>
              <a:effectLst/>
              <a:uLnTx/>
              <a:uFillTx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1) </a:t>
          </a:r>
          <a:r>
            <a:rPr kumimoji="0" lang="pt-BR" sz="1000" b="1" i="0" u="none" strike="noStrike" kern="0" cap="none" spc="0" normalizeH="0" baseline="0" noProof="0">
              <a:ln>
                <a:noFill/>
              </a:ln>
              <a:solidFill>
                <a:prstClr val="white"/>
              </a:solidFill>
              <a:effectLst/>
              <a:uLnTx/>
              <a:uFillTx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Intervalo 1 </a:t>
          </a:r>
          <a:r>
            <a:rPr kumimoji="0" lang="pt-BR" sz="1000" b="0" i="0" u="none" strike="noStrike" kern="0" cap="none" spc="0" normalizeH="0" baseline="0" noProof="0">
              <a:ln>
                <a:noFill/>
              </a:ln>
              <a:solidFill>
                <a:prstClr val="white"/>
              </a:solidFill>
              <a:effectLst/>
              <a:uLnTx/>
              <a:uFillTx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= "Peça" 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pt-BR" sz="1000" b="0" i="0" u="none" strike="noStrike" kern="0" cap="none" spc="0" normalizeH="0" baseline="0" noProof="0">
              <a:ln>
                <a:noFill/>
              </a:ln>
              <a:solidFill>
                <a:prstClr val="white"/>
              </a:solidFill>
              <a:effectLst/>
              <a:uLnTx/>
              <a:uFillTx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2) </a:t>
          </a:r>
          <a:r>
            <a:rPr kumimoji="0" lang="pt-BR" sz="1000" b="1" i="0" u="none" strike="noStrike" kern="0" cap="none" spc="0" normalizeH="0" baseline="0" noProof="0">
              <a:ln>
                <a:noFill/>
              </a:ln>
              <a:solidFill>
                <a:prstClr val="white"/>
              </a:solidFill>
              <a:effectLst/>
              <a:uLnTx/>
              <a:uFillTx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Intervalo 2 </a:t>
          </a:r>
          <a:r>
            <a:rPr kumimoji="0" lang="pt-BR" sz="1000" b="0" i="0" u="none" strike="noStrike" kern="0" cap="none" spc="0" normalizeH="0" baseline="0" noProof="0">
              <a:ln>
                <a:noFill/>
              </a:ln>
              <a:solidFill>
                <a:prstClr val="white"/>
              </a:solidFill>
              <a:effectLst/>
              <a:uLnTx/>
              <a:uFillTx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= "Cliente"</a:t>
          </a:r>
        </a:p>
        <a:p>
          <a:endParaRPr lang="pt-BR" sz="1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pt-BR" sz="11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QUANTIDADE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pt-BR" sz="1000" b="0" i="0" u="none" strike="noStrike" kern="0" cap="none" spc="0" normalizeH="0" baseline="0" noProof="0">
              <a:ln>
                <a:noFill/>
              </a:ln>
              <a:solidFill>
                <a:prstClr val="white"/>
              </a:solidFill>
              <a:effectLst/>
              <a:uLnTx/>
              <a:uFillTx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Quantidade de </a:t>
          </a:r>
          <a:r>
            <a:rPr kumimoji="0" lang="pt-BR" sz="1000" b="1" i="0" u="none" strike="noStrike" kern="0" cap="none" spc="0" normalizeH="0" baseline="0" noProof="0">
              <a:ln>
                <a:noFill/>
              </a:ln>
              <a:solidFill>
                <a:prstClr val="white"/>
              </a:solidFill>
              <a:effectLst/>
              <a:uLnTx/>
              <a:uFillTx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Valores</a:t>
          </a:r>
          <a:r>
            <a:rPr kumimoji="0" lang="pt-BR" sz="1000" b="0" i="0" u="none" strike="noStrike" kern="0" cap="none" spc="0" normalizeH="0" baseline="0" noProof="0">
              <a:ln>
                <a:noFill/>
              </a:ln>
              <a:solidFill>
                <a:prstClr val="white"/>
              </a:solidFill>
              <a:effectLst/>
              <a:uLnTx/>
              <a:uFillTx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 com os seguintes critérios: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pt-BR" sz="1000" b="0" i="0" u="none" strike="noStrike" kern="0" cap="none" spc="0" normalizeH="0" baseline="0" noProof="0">
            <a:ln>
              <a:noFill/>
            </a:ln>
            <a:solidFill>
              <a:prstClr val="white"/>
            </a:solidFill>
            <a:effectLst/>
            <a:uLnTx/>
            <a:uFillTx/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pt-BR" sz="1000" b="0" i="0" u="none" strike="noStrike" kern="0" cap="none" spc="0" normalizeH="0" baseline="0" noProof="0">
              <a:ln>
                <a:noFill/>
              </a:ln>
              <a:solidFill>
                <a:prstClr val="white"/>
              </a:solidFill>
              <a:effectLst/>
              <a:uLnTx/>
              <a:uFillTx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1) </a:t>
          </a:r>
          <a:r>
            <a:rPr kumimoji="0" lang="pt-BR" sz="1000" b="1" i="0" u="none" strike="noStrike" kern="0" cap="none" spc="0" normalizeH="0" baseline="0" noProof="0">
              <a:ln>
                <a:noFill/>
              </a:ln>
              <a:solidFill>
                <a:prstClr val="white"/>
              </a:solidFill>
              <a:effectLst/>
              <a:uLnTx/>
              <a:uFillTx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Intervalo 1 </a:t>
          </a:r>
          <a:r>
            <a:rPr kumimoji="0" lang="pt-BR" sz="1000" b="0" i="0" u="none" strike="noStrike" kern="0" cap="none" spc="0" normalizeH="0" baseline="0" noProof="0">
              <a:ln>
                <a:noFill/>
              </a:ln>
              <a:solidFill>
                <a:prstClr val="white"/>
              </a:solidFill>
              <a:effectLst/>
              <a:uLnTx/>
              <a:uFillTx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= "Peça" 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pt-BR" sz="1000" b="0" i="0" u="none" strike="noStrike" kern="0" cap="none" spc="0" normalizeH="0" baseline="0" noProof="0">
              <a:ln>
                <a:noFill/>
              </a:ln>
              <a:solidFill>
                <a:prstClr val="white"/>
              </a:solidFill>
              <a:effectLst/>
              <a:uLnTx/>
              <a:uFillTx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2) </a:t>
          </a:r>
          <a:r>
            <a:rPr kumimoji="0" lang="pt-BR" sz="1000" b="1" i="0" u="none" strike="noStrike" kern="0" cap="none" spc="0" normalizeH="0" baseline="0" noProof="0">
              <a:ln>
                <a:noFill/>
              </a:ln>
              <a:solidFill>
                <a:prstClr val="white"/>
              </a:solidFill>
              <a:effectLst/>
              <a:uLnTx/>
              <a:uFillTx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Intervalo 2 </a:t>
          </a:r>
          <a:r>
            <a:rPr kumimoji="0" lang="pt-BR" sz="1000" b="0" i="0" u="none" strike="noStrike" kern="0" cap="none" spc="0" normalizeH="0" baseline="0" noProof="0">
              <a:ln>
                <a:noFill/>
              </a:ln>
              <a:solidFill>
                <a:prstClr val="white"/>
              </a:solidFill>
              <a:effectLst/>
              <a:uLnTx/>
              <a:uFillTx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= "Cliente"</a:t>
          </a:r>
        </a:p>
        <a:p>
          <a:endParaRPr lang="pt-BR" sz="1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  <xdr:twoCellAnchor>
    <xdr:from>
      <xdr:col>9</xdr:col>
      <xdr:colOff>9524</xdr:colOff>
      <xdr:row>0</xdr:row>
      <xdr:rowOff>47625</xdr:rowOff>
    </xdr:from>
    <xdr:to>
      <xdr:col>15</xdr:col>
      <xdr:colOff>476250</xdr:colOff>
      <xdr:row>15</xdr:row>
      <xdr:rowOff>180975</xdr:rowOff>
    </xdr:to>
    <xdr:sp macro="" textlink="">
      <xdr:nvSpPr>
        <xdr:cNvPr id="8" name="CaixaDeTexto 7"/>
        <xdr:cNvSpPr txBox="1"/>
      </xdr:nvSpPr>
      <xdr:spPr>
        <a:xfrm>
          <a:off x="7743824" y="47625"/>
          <a:ext cx="4124326" cy="2990850"/>
        </a:xfrm>
        <a:prstGeom prst="rect">
          <a:avLst/>
        </a:prstGeom>
        <a:solidFill>
          <a:srgbClr val="002060"/>
        </a:solidFill>
        <a:ln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vertOverflow="clip" wrap="square" rtlCol="0" anchor="t"/>
        <a:lstStyle/>
        <a:p>
          <a:r>
            <a:rPr lang="pt-BR" sz="1100" b="1" baseline="0">
              <a:solidFill>
                <a:srgbClr val="FFC000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SOMASES</a:t>
          </a:r>
        </a:p>
        <a:p>
          <a:r>
            <a:rPr lang="pt-BR" sz="1000" b="0" baseline="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Soma números baseado em filtros (Critérios)</a:t>
          </a:r>
          <a:endParaRPr lang="pt-BR" sz="1000" baseline="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pt-BR" sz="1000" baseline="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r>
            <a:rPr lang="pt-BR" sz="1000" baseline="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SOMASES(Números que devem ser somados;</a:t>
          </a:r>
        </a:p>
        <a:p>
          <a:r>
            <a:rPr lang="pt-BR" sz="1000" baseline="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               Intervalo de critérios 1; Critério 1)</a:t>
          </a:r>
        </a:p>
        <a:p>
          <a:r>
            <a:rPr lang="pt-BR" sz="1000" baseline="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             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pt-BR" sz="11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MÉDIASES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pt-BR" sz="1000" b="0" i="0" u="none" strike="noStrike" kern="0" cap="none" spc="0" normalizeH="0" baseline="0" noProof="0">
              <a:ln>
                <a:noFill/>
              </a:ln>
              <a:solidFill>
                <a:prstClr val="white"/>
              </a:solidFill>
              <a:effectLst/>
              <a:uLnTx/>
              <a:uFillTx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Média de números baseado em filtros (Critérios)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pt-BR" sz="1000" b="0" i="0" u="none" strike="noStrike" kern="0" cap="none" spc="0" normalizeH="0" baseline="0" noProof="0">
            <a:ln>
              <a:noFill/>
            </a:ln>
            <a:solidFill>
              <a:prstClr val="white"/>
            </a:solidFill>
            <a:effectLst/>
            <a:uLnTx/>
            <a:uFillTx/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pt-BR" sz="1000" b="0" i="0" u="none" strike="noStrike" kern="0" cap="none" spc="0" normalizeH="0" baseline="0" noProof="0">
              <a:ln>
                <a:noFill/>
              </a:ln>
              <a:solidFill>
                <a:prstClr val="white"/>
              </a:solidFill>
              <a:effectLst/>
              <a:uLnTx/>
              <a:uFillTx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MÉDIASES(Números que devem ser calculados;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pt-BR" sz="1000" b="0" i="0" u="none" strike="noStrike" kern="0" cap="none" spc="0" normalizeH="0" baseline="0" noProof="0">
              <a:ln>
                <a:noFill/>
              </a:ln>
              <a:solidFill>
                <a:prstClr val="white"/>
              </a:solidFill>
              <a:effectLst/>
              <a:uLnTx/>
              <a:uFillTx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             Intervalo de critérios 1; Critério 1)</a:t>
          </a:r>
        </a:p>
        <a:p>
          <a:endParaRPr lang="pt-BR" sz="1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pt-BR" sz="11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CONT.SES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pt-BR" sz="1000" b="0" i="0" u="none" strike="noStrike" kern="0" cap="none" spc="0" normalizeH="0" baseline="0" noProof="0">
              <a:ln>
                <a:noFill/>
              </a:ln>
              <a:solidFill>
                <a:prstClr val="white"/>
              </a:solidFill>
              <a:effectLst/>
              <a:uLnTx/>
              <a:uFillTx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Conta valores baseado em filtros (Critérios)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pt-BR" sz="1000" b="0" i="0" u="none" strike="noStrike" kern="0" cap="none" spc="0" normalizeH="0" baseline="0" noProof="0">
            <a:ln>
              <a:noFill/>
            </a:ln>
            <a:solidFill>
              <a:prstClr val="white"/>
            </a:solidFill>
            <a:effectLst/>
            <a:uLnTx/>
            <a:uFillTx/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pt-BR" sz="1000" b="0" i="0" u="none" strike="noStrike" kern="0" cap="none" spc="0" normalizeH="0" baseline="0" noProof="0">
              <a:ln>
                <a:noFill/>
              </a:ln>
              <a:solidFill>
                <a:prstClr val="white"/>
              </a:solidFill>
              <a:effectLst/>
              <a:uLnTx/>
              <a:uFillTx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CONT.SES(Números que devem ser somados;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pt-BR" sz="1000" b="0" i="0" u="none" strike="noStrike" kern="0" cap="none" spc="0" normalizeH="0" baseline="0" noProof="0">
              <a:ln>
                <a:noFill/>
              </a:ln>
              <a:solidFill>
                <a:prstClr val="white"/>
              </a:solidFill>
              <a:effectLst/>
              <a:uLnTx/>
              <a:uFillTx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                Intervalo de critérios 1; Critério 1)</a:t>
          </a:r>
        </a:p>
        <a:p>
          <a:endParaRPr lang="pt-BR" sz="1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  <xdr:twoCellAnchor>
    <xdr:from>
      <xdr:col>3</xdr:col>
      <xdr:colOff>504825</xdr:colOff>
      <xdr:row>19</xdr:row>
      <xdr:rowOff>28575</xdr:rowOff>
    </xdr:from>
    <xdr:to>
      <xdr:col>3</xdr:col>
      <xdr:colOff>695325</xdr:colOff>
      <xdr:row>20</xdr:row>
      <xdr:rowOff>38100</xdr:rowOff>
    </xdr:to>
    <xdr:sp macro="" textlink="">
      <xdr:nvSpPr>
        <xdr:cNvPr id="10" name="Seta para Cima 9"/>
        <xdr:cNvSpPr/>
      </xdr:nvSpPr>
      <xdr:spPr>
        <a:xfrm>
          <a:off x="3857625" y="3657600"/>
          <a:ext cx="190500" cy="200025"/>
        </a:xfrm>
        <a:prstGeom prst="upArrow">
          <a:avLst/>
        </a:prstGeom>
        <a:solidFill>
          <a:srgbClr val="FF0000"/>
        </a:solidFill>
        <a:ln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5</xdr:col>
      <xdr:colOff>457200</xdr:colOff>
      <xdr:row>19</xdr:row>
      <xdr:rowOff>19050</xdr:rowOff>
    </xdr:from>
    <xdr:to>
      <xdr:col>5</xdr:col>
      <xdr:colOff>647700</xdr:colOff>
      <xdr:row>20</xdr:row>
      <xdr:rowOff>28575</xdr:rowOff>
    </xdr:to>
    <xdr:sp macro="" textlink="">
      <xdr:nvSpPr>
        <xdr:cNvPr id="11" name="Seta para Cima 10"/>
        <xdr:cNvSpPr/>
      </xdr:nvSpPr>
      <xdr:spPr>
        <a:xfrm>
          <a:off x="5210175" y="3648075"/>
          <a:ext cx="190500" cy="200025"/>
        </a:xfrm>
        <a:prstGeom prst="upArrow">
          <a:avLst/>
        </a:prstGeom>
        <a:solidFill>
          <a:srgbClr val="FF0000"/>
        </a:solidFill>
        <a:ln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7</xdr:col>
      <xdr:colOff>485775</xdr:colOff>
      <xdr:row>19</xdr:row>
      <xdr:rowOff>38100</xdr:rowOff>
    </xdr:from>
    <xdr:to>
      <xdr:col>7</xdr:col>
      <xdr:colOff>676275</xdr:colOff>
      <xdr:row>20</xdr:row>
      <xdr:rowOff>47625</xdr:rowOff>
    </xdr:to>
    <xdr:sp macro="" textlink="">
      <xdr:nvSpPr>
        <xdr:cNvPr id="12" name="Seta para Cima 11"/>
        <xdr:cNvSpPr/>
      </xdr:nvSpPr>
      <xdr:spPr>
        <a:xfrm>
          <a:off x="6543675" y="3667125"/>
          <a:ext cx="190500" cy="200025"/>
        </a:xfrm>
        <a:prstGeom prst="upArrow">
          <a:avLst/>
        </a:prstGeom>
        <a:solidFill>
          <a:srgbClr val="FF0000"/>
        </a:solidFill>
        <a:ln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257175</xdr:colOff>
      <xdr:row>11</xdr:row>
      <xdr:rowOff>28575</xdr:rowOff>
    </xdr:from>
    <xdr:to>
      <xdr:col>5</xdr:col>
      <xdr:colOff>447675</xdr:colOff>
      <xdr:row>12</xdr:row>
      <xdr:rowOff>28575</xdr:rowOff>
    </xdr:to>
    <xdr:sp macro="" textlink="">
      <xdr:nvSpPr>
        <xdr:cNvPr id="12" name="Seta para Cima 11"/>
        <xdr:cNvSpPr/>
      </xdr:nvSpPr>
      <xdr:spPr>
        <a:xfrm>
          <a:off x="4514850" y="2200275"/>
          <a:ext cx="190500" cy="200025"/>
        </a:xfrm>
        <a:prstGeom prst="upArrow">
          <a:avLst/>
        </a:prstGeom>
        <a:solidFill>
          <a:srgbClr val="FF0000"/>
        </a:solidFill>
        <a:ln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11</xdr:col>
      <xdr:colOff>1833562</xdr:colOff>
      <xdr:row>10</xdr:row>
      <xdr:rowOff>204788</xdr:rowOff>
    </xdr:from>
    <xdr:to>
      <xdr:col>12</xdr:col>
      <xdr:colOff>195262</xdr:colOff>
      <xdr:row>11</xdr:row>
      <xdr:rowOff>185738</xdr:rowOff>
    </xdr:to>
    <xdr:sp macro="" textlink="">
      <xdr:nvSpPr>
        <xdr:cNvPr id="15" name="Seta para Cima 14"/>
        <xdr:cNvSpPr/>
      </xdr:nvSpPr>
      <xdr:spPr>
        <a:xfrm rot="18607171">
          <a:off x="10544175" y="2162175"/>
          <a:ext cx="190500" cy="200025"/>
        </a:xfrm>
        <a:prstGeom prst="upArrow">
          <a:avLst/>
        </a:prstGeom>
        <a:solidFill>
          <a:srgbClr val="FF0000"/>
        </a:solidFill>
        <a:ln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9</xdr:col>
      <xdr:colOff>866775</xdr:colOff>
      <xdr:row>10</xdr:row>
      <xdr:rowOff>209548</xdr:rowOff>
    </xdr:from>
    <xdr:to>
      <xdr:col>10</xdr:col>
      <xdr:colOff>19050</xdr:colOff>
      <xdr:row>11</xdr:row>
      <xdr:rowOff>200023</xdr:rowOff>
    </xdr:to>
    <xdr:sp macro="" textlink="">
      <xdr:nvSpPr>
        <xdr:cNvPr id="16" name="Seta para Cima 15"/>
        <xdr:cNvSpPr/>
      </xdr:nvSpPr>
      <xdr:spPr>
        <a:xfrm rot="2677066">
          <a:off x="7648575" y="2171698"/>
          <a:ext cx="190500" cy="200025"/>
        </a:xfrm>
        <a:prstGeom prst="upArrow">
          <a:avLst/>
        </a:prstGeom>
        <a:solidFill>
          <a:srgbClr val="FF0000"/>
        </a:solidFill>
        <a:ln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0</xdr:col>
      <xdr:colOff>47625</xdr:colOff>
      <xdr:row>12</xdr:row>
      <xdr:rowOff>19048</xdr:rowOff>
    </xdr:from>
    <xdr:to>
      <xdr:col>14</xdr:col>
      <xdr:colOff>333375</xdr:colOff>
      <xdr:row>36</xdr:row>
      <xdr:rowOff>57150</xdr:rowOff>
    </xdr:to>
    <xdr:grpSp>
      <xdr:nvGrpSpPr>
        <xdr:cNvPr id="9" name="Agrupar 8"/>
        <xdr:cNvGrpSpPr/>
      </xdr:nvGrpSpPr>
      <xdr:grpSpPr>
        <a:xfrm>
          <a:off x="47625" y="2390773"/>
          <a:ext cx="12230100" cy="4610102"/>
          <a:chOff x="47625" y="2390773"/>
          <a:chExt cx="12230100" cy="4610102"/>
        </a:xfrm>
      </xdr:grpSpPr>
      <xdr:sp macro="" textlink="">
        <xdr:nvSpPr>
          <xdr:cNvPr id="11" name="CaixaDeTexto 10"/>
          <xdr:cNvSpPr txBox="1"/>
        </xdr:nvSpPr>
        <xdr:spPr>
          <a:xfrm>
            <a:off x="7277100" y="2390773"/>
            <a:ext cx="5000625" cy="2238377"/>
          </a:xfrm>
          <a:prstGeom prst="rect">
            <a:avLst/>
          </a:prstGeom>
          <a:solidFill>
            <a:srgbClr val="002060"/>
          </a:solidFill>
          <a:ln>
            <a:noFill/>
          </a:ln>
          <a:effectLst>
            <a:outerShdw blurRad="44450" dist="27940" dir="5400000" algn="ctr">
              <a:srgbClr val="000000">
                <a:alpha val="32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8700000"/>
            </a:lightRig>
          </a:scene3d>
          <a:sp3d>
            <a:bevelT w="190500" h="38100"/>
          </a:sp3d>
        </xdr:spPr>
        <xdr:style>
          <a:lnRef idx="3">
            <a:schemeClr val="lt1"/>
          </a:lnRef>
          <a:fillRef idx="1">
            <a:schemeClr val="accent1"/>
          </a:fillRef>
          <a:effectRef idx="1">
            <a:schemeClr val="accent1"/>
          </a:effectRef>
          <a:fontRef idx="minor">
            <a:schemeClr val="lt1"/>
          </a:fontRef>
        </xdr:style>
        <xdr:txBody>
          <a:bodyPr vert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pt-BR" sz="1100" b="1" baseline="0">
                <a:solidFill>
                  <a:srgbClr val="FFC000"/>
                </a:solidFill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STATUS 1º TR </a:t>
            </a:r>
            <a:r>
              <a:rPr lang="pt-BR" sz="1100" b="1" baseline="0">
                <a:solidFill>
                  <a:schemeClr val="bg1"/>
                </a:solidFill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e</a:t>
            </a:r>
            <a:r>
              <a:rPr lang="pt-BR" sz="1100" b="1" baseline="0">
                <a:solidFill>
                  <a:srgbClr val="FFC000"/>
                </a:solidFill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 </a:t>
            </a:r>
            <a:r>
              <a:rPr kumimoji="0" lang="pt-BR" sz="1100" b="1" i="0" u="none" strike="noStrike" kern="0" cap="none" spc="0" normalizeH="0" baseline="0" noProof="0">
                <a:ln>
                  <a:noFill/>
                </a:ln>
                <a:solidFill>
                  <a:srgbClr val="FFC000"/>
                </a:solidFill>
                <a:effectLst/>
                <a:uLnTx/>
                <a:uFillTx/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STATUS 2º TR</a:t>
            </a:r>
          </a:p>
          <a:p>
            <a:endParaRPr lang="pt-BR" sz="1100" b="1" baseline="0">
              <a:solidFill>
                <a:srgbClr val="FFC000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endParaRPr>
          </a:p>
          <a:p>
            <a:r>
              <a:rPr lang="pt-BR" sz="1000" b="1" baseline="0"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Função E() + Agregadas</a:t>
            </a:r>
          </a:p>
          <a:p>
            <a:endParaRPr lang="pt-BR" sz="1000" baseline="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endParaRPr>
          </a:p>
          <a:p>
            <a:r>
              <a:rPr lang="pt-BR" sz="1000"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Se o valor de cada mês estiver a partir de 5.000, então,</a:t>
            </a:r>
            <a:r>
              <a:rPr lang="pt-BR" sz="1000" baseline="0"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 exiba</a:t>
            </a:r>
          </a:p>
          <a:p>
            <a:r>
              <a:rPr lang="pt-BR" sz="1000" baseline="0">
                <a:solidFill>
                  <a:srgbClr val="FFC000"/>
                </a:solidFill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Atingiu</a:t>
            </a:r>
            <a:r>
              <a:rPr lang="pt-BR" sz="1000" baseline="0"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, caso contrário exiba </a:t>
            </a:r>
            <a:r>
              <a:rPr lang="pt-BR" sz="1000" baseline="0">
                <a:solidFill>
                  <a:srgbClr val="FFC000"/>
                </a:solidFill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- (hífen)</a:t>
            </a:r>
            <a:r>
              <a:rPr lang="pt-BR" sz="1000" baseline="0"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.</a:t>
            </a:r>
          </a:p>
          <a:p>
            <a:endParaRPr lang="pt-BR" sz="1000" baseline="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endParaRPr>
          </a:p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pt-BR" sz="1100" b="1" i="0" u="none" strike="noStrike" kern="0" cap="none" spc="0" normalizeH="0" baseline="0" noProof="0">
                <a:ln>
                  <a:noFill/>
                </a:ln>
                <a:solidFill>
                  <a:srgbClr val="FFC000"/>
                </a:solidFill>
                <a:effectLst/>
                <a:uLnTx/>
                <a:uFillTx/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PRÊMIO</a:t>
            </a:r>
          </a:p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0" lang="pt-BR" sz="1000" b="0" i="0" u="none" strike="noStrike" kern="0" cap="none" spc="0" normalizeH="0" baseline="0" noProof="0">
              <a:ln>
                <a:noFill/>
              </a:ln>
              <a:solidFill>
                <a:prstClr val="white"/>
              </a:solidFill>
              <a:effectLst/>
              <a:uLnTx/>
              <a:uFillTx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endParaRPr>
          </a:p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pt-BR" sz="1000" b="1" i="0" u="none" strike="noStrike" kern="0" cap="none" spc="0" normalizeH="0" baseline="0" noProof="0">
                <a:ln>
                  <a:noFill/>
                </a:ln>
                <a:solidFill>
                  <a:prstClr val="white"/>
                </a:solidFill>
                <a:effectLst/>
                <a:uLnTx/>
                <a:uFillTx/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Função OU() + Agregadas</a:t>
            </a:r>
          </a:p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0" lang="pt-BR" sz="1000" b="0" i="0" u="none" strike="noStrike" kern="0" cap="none" spc="0" normalizeH="0" baseline="0" noProof="0">
              <a:ln>
                <a:noFill/>
              </a:ln>
              <a:solidFill>
                <a:prstClr val="white"/>
              </a:solidFill>
              <a:effectLst/>
              <a:uLnTx/>
              <a:uFillTx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endParaRPr>
          </a:p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pt-BR" sz="1000" b="0" i="0" u="none" strike="noStrike" kern="0" cap="none" spc="0" normalizeH="0" baseline="0" noProof="0">
                <a:ln>
                  <a:noFill/>
                </a:ln>
                <a:solidFill>
                  <a:prstClr val="white"/>
                </a:solidFill>
                <a:effectLst/>
                <a:uLnTx/>
                <a:uFillTx/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Caso o vendedor tenha atingido ou superado a meta em um dos Trimestres, apresente o texto </a:t>
            </a:r>
            <a:r>
              <a:rPr kumimoji="0" lang="pt-BR" sz="1000" b="0" i="0" u="none" strike="noStrike" kern="0" cap="none" spc="0" normalizeH="0" baseline="0" noProof="0">
                <a:ln>
                  <a:noFill/>
                </a:ln>
                <a:solidFill>
                  <a:srgbClr val="FFC000"/>
                </a:solidFill>
                <a:effectLst/>
                <a:uLnTx/>
                <a:uFillTx/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Prêmio</a:t>
            </a:r>
            <a:r>
              <a:rPr kumimoji="0" lang="pt-BR" sz="1000" b="0" i="0" u="none" strike="noStrike" kern="0" cap="none" spc="0" normalizeH="0" baseline="0" noProof="0">
                <a:ln>
                  <a:noFill/>
                </a:ln>
                <a:solidFill>
                  <a:prstClr val="white"/>
                </a:solidFill>
                <a:effectLst/>
                <a:uLnTx/>
                <a:uFillTx/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, quando não atingir, exiba </a:t>
            </a:r>
            <a:r>
              <a:rPr kumimoji="0" lang="pt-BR" sz="1000" b="0" i="0" u="none" strike="noStrike" kern="0" cap="none" spc="0" normalizeH="0" baseline="0" noProof="0">
                <a:ln>
                  <a:noFill/>
                </a:ln>
                <a:solidFill>
                  <a:srgbClr val="FFC000"/>
                </a:solidFill>
                <a:effectLst/>
                <a:uLnTx/>
                <a:uFillTx/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- (hífen)</a:t>
            </a:r>
            <a:r>
              <a:rPr kumimoji="0" lang="pt-BR" sz="1000" b="0" i="0" u="none" strike="noStrike" kern="0" cap="none" spc="0" normalizeH="0" baseline="0" noProof="0">
                <a:ln>
                  <a:noFill/>
                </a:ln>
                <a:solidFill>
                  <a:prstClr val="white"/>
                </a:solidFill>
                <a:effectLst/>
                <a:uLnTx/>
                <a:uFillTx/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.</a:t>
            </a:r>
          </a:p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0" lang="pt-BR" sz="1000" b="0" i="0" u="none" strike="noStrike" kern="0" cap="none" spc="0" normalizeH="0" baseline="0" noProof="0">
              <a:ln>
                <a:noFill/>
              </a:ln>
              <a:solidFill>
                <a:prstClr val="white"/>
              </a:solidFill>
              <a:effectLst/>
              <a:uLnTx/>
              <a:uFillTx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endParaRPr>
          </a:p>
        </xdr:txBody>
      </xdr:sp>
      <xdr:grpSp>
        <xdr:nvGrpSpPr>
          <xdr:cNvPr id="8" name="Agrupar 7"/>
          <xdr:cNvGrpSpPr/>
        </xdr:nvGrpSpPr>
        <xdr:grpSpPr>
          <a:xfrm>
            <a:off x="47625" y="2390774"/>
            <a:ext cx="7200899" cy="4610101"/>
            <a:chOff x="47625" y="2390774"/>
            <a:chExt cx="7200899" cy="4610101"/>
          </a:xfrm>
        </xdr:grpSpPr>
        <xdr:sp macro="" textlink="">
          <xdr:nvSpPr>
            <xdr:cNvPr id="6" name="CaixaDeTexto 5"/>
            <xdr:cNvSpPr txBox="1"/>
          </xdr:nvSpPr>
          <xdr:spPr>
            <a:xfrm>
              <a:off x="47625" y="2390774"/>
              <a:ext cx="7200899" cy="4610101"/>
            </a:xfrm>
            <a:prstGeom prst="rect">
              <a:avLst/>
            </a:prstGeom>
            <a:solidFill>
              <a:srgbClr val="002060"/>
            </a:solidFill>
            <a:ln>
              <a:noFill/>
            </a:ln>
            <a:effectLst>
              <a:outerShdw blurRad="44450" dist="27940" dir="5400000" algn="ctr">
                <a:srgbClr val="000000">
                  <a:alpha val="32000"/>
                </a:srgbClr>
              </a:outerShdw>
            </a:effectLst>
            <a:scene3d>
              <a:camera prst="orthographicFront">
                <a:rot lat="0" lon="0" rev="0"/>
              </a:camera>
              <a:lightRig rig="balanced" dir="t">
                <a:rot lat="0" lon="0" rev="8700000"/>
              </a:lightRig>
            </a:scene3d>
            <a:sp3d>
              <a:bevelT w="190500" h="38100"/>
            </a:sp3d>
          </xdr:spPr>
          <xdr:style>
            <a:lnRef idx="3">
              <a:schemeClr val="lt1"/>
            </a:lnRef>
            <a:fillRef idx="1">
              <a:schemeClr val="accent1"/>
            </a:fillRef>
            <a:effectRef idx="1">
              <a:schemeClr val="accent1"/>
            </a:effectRef>
            <a:fontRef idx="minor">
              <a:schemeClr val="lt1"/>
            </a:fontRef>
          </xdr:style>
          <xdr:txBody>
            <a:bodyPr vertOverflow="clip" wrap="square" rtlCol="0" anchor="t"/>
            <a:lstStyle/>
            <a:p>
              <a:r>
                <a:rPr lang="pt-BR" sz="1100" b="1" baseline="0">
                  <a:solidFill>
                    <a:srgbClr val="FFC000"/>
                  </a:solidFill>
                  <a:latin typeface="Tahoma" panose="020B0604030504040204" pitchFamily="34" charset="0"/>
                  <a:ea typeface="Tahoma" panose="020B0604030504040204" pitchFamily="34" charset="0"/>
                  <a:cs typeface="Tahoma" panose="020B0604030504040204" pitchFamily="34" charset="0"/>
                </a:rPr>
                <a:t>E()</a:t>
              </a:r>
            </a:p>
            <a:p>
              <a:r>
                <a:rPr lang="pt-BR" sz="1000">
                  <a:latin typeface="Tahoma" panose="020B0604030504040204" pitchFamily="34" charset="0"/>
                  <a:ea typeface="Tahoma" panose="020B0604030504040204" pitchFamily="34" charset="0"/>
                  <a:cs typeface="Tahoma" panose="020B0604030504040204" pitchFamily="34" charset="0"/>
                </a:rPr>
                <a:t>Função</a:t>
              </a:r>
              <a:r>
                <a:rPr lang="pt-BR" sz="1000" baseline="0">
                  <a:latin typeface="Tahoma" panose="020B0604030504040204" pitchFamily="34" charset="0"/>
                  <a:ea typeface="Tahoma" panose="020B0604030504040204" pitchFamily="34" charset="0"/>
                  <a:cs typeface="Tahoma" panose="020B0604030504040204" pitchFamily="34" charset="0"/>
                </a:rPr>
                <a:t> Lógica. Analisa os testes lógicos informados e retorna Verdadeiro ou Falso.</a:t>
              </a:r>
            </a:p>
            <a:p>
              <a:r>
                <a:rPr lang="pt-BR" sz="1000" baseline="0">
                  <a:latin typeface="Tahoma" panose="020B0604030504040204" pitchFamily="34" charset="0"/>
                  <a:ea typeface="Tahoma" panose="020B0604030504040204" pitchFamily="34" charset="0"/>
                  <a:cs typeface="Tahoma" panose="020B0604030504040204" pitchFamily="34" charset="0"/>
                </a:rPr>
                <a:t>A função </a:t>
              </a:r>
              <a:r>
                <a:rPr lang="pt-BR" sz="1000" b="1" baseline="0">
                  <a:latin typeface="Tahoma" panose="020B0604030504040204" pitchFamily="34" charset="0"/>
                  <a:ea typeface="Tahoma" panose="020B0604030504040204" pitchFamily="34" charset="0"/>
                  <a:cs typeface="Tahoma" panose="020B0604030504040204" pitchFamily="34" charset="0"/>
                </a:rPr>
                <a:t>E</a:t>
              </a:r>
              <a:r>
                <a:rPr lang="pt-BR" sz="1000" b="0" baseline="0">
                  <a:latin typeface="Tahoma" panose="020B0604030504040204" pitchFamily="34" charset="0"/>
                  <a:ea typeface="Tahoma" panose="020B0604030504040204" pitchFamily="34" charset="0"/>
                  <a:cs typeface="Tahoma" panose="020B0604030504040204" pitchFamily="34" charset="0"/>
                </a:rPr>
                <a:t> retornará VERDADEIRO somente quando todos os testes forem atendidos.</a:t>
              </a:r>
              <a:endParaRPr lang="pt-BR" sz="1000" baseline="0"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endParaRPr>
            </a:p>
            <a:p>
              <a:endParaRPr lang="pt-BR" sz="1000" baseline="0"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endParaRPr>
            </a:p>
            <a:p>
              <a:r>
                <a:rPr lang="pt-BR" sz="1100" b="1" baseline="0">
                  <a:solidFill>
                    <a:srgbClr val="FFFF00"/>
                  </a:solidFill>
                  <a:latin typeface="Tahoma" panose="020B0604030504040204" pitchFamily="34" charset="0"/>
                  <a:ea typeface="Tahoma" panose="020B0604030504040204" pitchFamily="34" charset="0"/>
                  <a:cs typeface="Tahoma" panose="020B0604030504040204" pitchFamily="34" charset="0"/>
                </a:rPr>
                <a:t>SINTAXE</a:t>
              </a:r>
            </a:p>
            <a:p>
              <a:r>
                <a:rPr lang="pt-BR" sz="1000" b="1" baseline="0">
                  <a:latin typeface="Tahoma" panose="020B0604030504040204" pitchFamily="34" charset="0"/>
                  <a:ea typeface="Tahoma" panose="020B0604030504040204" pitchFamily="34" charset="0"/>
                  <a:cs typeface="Tahoma" panose="020B0604030504040204" pitchFamily="34" charset="0"/>
                </a:rPr>
                <a:t>E</a:t>
              </a:r>
              <a:r>
                <a:rPr lang="pt-BR" sz="1000" baseline="0">
                  <a:latin typeface="Tahoma" panose="020B0604030504040204" pitchFamily="34" charset="0"/>
                  <a:ea typeface="Tahoma" panose="020B0604030504040204" pitchFamily="34" charset="0"/>
                  <a:cs typeface="Tahoma" panose="020B0604030504040204" pitchFamily="34" charset="0"/>
                </a:rPr>
                <a:t>(Pergunta 1; Pergunta 2; Pergunta 3;... Pergunta 255)</a:t>
              </a:r>
            </a:p>
            <a:p>
              <a:endParaRPr lang="pt-BR" sz="1000" baseline="0"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endParaRP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0" lang="pt-BR" sz="1100" b="1" i="0" u="none" strike="noStrike" kern="0" cap="none" spc="0" normalizeH="0" baseline="0" noProof="0">
                  <a:ln>
                    <a:noFill/>
                  </a:ln>
                  <a:solidFill>
                    <a:srgbClr val="FFC000"/>
                  </a:solidFill>
                  <a:effectLst/>
                  <a:uLnTx/>
                  <a:uFillTx/>
                  <a:latin typeface="Tahoma" panose="020B0604030504040204" pitchFamily="34" charset="0"/>
                  <a:ea typeface="Tahoma" panose="020B0604030504040204" pitchFamily="34" charset="0"/>
                  <a:cs typeface="Tahoma" panose="020B0604030504040204" pitchFamily="34" charset="0"/>
                </a:rPr>
                <a:t>OU()</a:t>
              </a: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0" lang="pt-BR" sz="1000" b="0" i="0" u="none" strike="noStrike" kern="0" cap="none" spc="0" normalizeH="0" baseline="0" noProof="0">
                  <a:ln>
                    <a:noFill/>
                  </a:ln>
                  <a:solidFill>
                    <a:prstClr val="white"/>
                  </a:solidFill>
                  <a:effectLst/>
                  <a:uLnTx/>
                  <a:uFillTx/>
                  <a:latin typeface="Tahoma" panose="020B0604030504040204" pitchFamily="34" charset="0"/>
                  <a:ea typeface="Tahoma" panose="020B0604030504040204" pitchFamily="34" charset="0"/>
                  <a:cs typeface="Tahoma" panose="020B0604030504040204" pitchFamily="34" charset="0"/>
                </a:rPr>
                <a:t>Função Lógica. Análisa os testes lógicos informados e retorna Verdadeiro ou Falso.</a:t>
              </a: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0" lang="pt-BR" sz="1000" b="0" i="0" u="none" strike="noStrike" kern="0" cap="none" spc="0" normalizeH="0" baseline="0" noProof="0">
                  <a:ln>
                    <a:noFill/>
                  </a:ln>
                  <a:solidFill>
                    <a:prstClr val="white"/>
                  </a:solidFill>
                  <a:effectLst/>
                  <a:uLnTx/>
                  <a:uFillTx/>
                  <a:latin typeface="Tahoma" panose="020B0604030504040204" pitchFamily="34" charset="0"/>
                  <a:ea typeface="Tahoma" panose="020B0604030504040204" pitchFamily="34" charset="0"/>
                  <a:cs typeface="Tahoma" panose="020B0604030504040204" pitchFamily="34" charset="0"/>
                </a:rPr>
                <a:t>A função </a:t>
              </a:r>
              <a:r>
                <a:rPr kumimoji="0" lang="pt-BR" sz="1000" b="1" i="0" u="none" strike="noStrike" kern="0" cap="none" spc="0" normalizeH="0" baseline="0" noProof="0">
                  <a:ln>
                    <a:noFill/>
                  </a:ln>
                  <a:solidFill>
                    <a:prstClr val="white"/>
                  </a:solidFill>
                  <a:effectLst/>
                  <a:uLnTx/>
                  <a:uFillTx/>
                  <a:latin typeface="Tahoma" panose="020B0604030504040204" pitchFamily="34" charset="0"/>
                  <a:ea typeface="Tahoma" panose="020B0604030504040204" pitchFamily="34" charset="0"/>
                  <a:cs typeface="Tahoma" panose="020B0604030504040204" pitchFamily="34" charset="0"/>
                </a:rPr>
                <a:t>OU</a:t>
              </a:r>
              <a:r>
                <a:rPr kumimoji="0" lang="pt-BR" sz="1000" b="0" i="0" u="none" strike="noStrike" kern="0" cap="none" spc="0" normalizeH="0" baseline="0" noProof="0">
                  <a:ln>
                    <a:noFill/>
                  </a:ln>
                  <a:solidFill>
                    <a:prstClr val="white"/>
                  </a:solidFill>
                  <a:effectLst/>
                  <a:uLnTx/>
                  <a:uFillTx/>
                  <a:latin typeface="Tahoma" panose="020B0604030504040204" pitchFamily="34" charset="0"/>
                  <a:ea typeface="Tahoma" panose="020B0604030504040204" pitchFamily="34" charset="0"/>
                  <a:cs typeface="Tahoma" panose="020B0604030504040204" pitchFamily="34" charset="0"/>
                </a:rPr>
                <a:t> retornará VERDADEIRO quando ao menos um teste for atendido.</a:t>
              </a: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kumimoji="0" lang="pt-BR" sz="1000" b="0" i="0" u="none" strike="noStrike" kern="0" cap="none" spc="0" normalizeH="0" baseline="0" noProof="0">
                <a:ln>
                  <a:noFill/>
                </a:ln>
                <a:solidFill>
                  <a:prstClr val="white"/>
                </a:solidFill>
                <a:effectLst/>
                <a:uLnTx/>
                <a:uFillTx/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endParaRP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0" lang="pt-BR" sz="1100" b="1" i="0" u="none" strike="noStrike" kern="0" cap="none" spc="0" normalizeH="0" baseline="0" noProof="0">
                  <a:ln>
                    <a:noFill/>
                  </a:ln>
                  <a:solidFill>
                    <a:srgbClr val="FFFF00"/>
                  </a:solidFill>
                  <a:effectLst/>
                  <a:uLnTx/>
                  <a:uFillTx/>
                  <a:latin typeface="Tahoma" panose="020B0604030504040204" pitchFamily="34" charset="0"/>
                  <a:ea typeface="Tahoma" panose="020B0604030504040204" pitchFamily="34" charset="0"/>
                  <a:cs typeface="Tahoma" panose="020B0604030504040204" pitchFamily="34" charset="0"/>
                </a:rPr>
                <a:t>SINTAXE</a:t>
              </a: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0" lang="pt-BR" sz="1000" b="1" i="0" u="none" strike="noStrike" kern="0" cap="none" spc="0" normalizeH="0" baseline="0" noProof="0">
                  <a:ln>
                    <a:noFill/>
                  </a:ln>
                  <a:solidFill>
                    <a:prstClr val="white"/>
                  </a:solidFill>
                  <a:effectLst/>
                  <a:uLnTx/>
                  <a:uFillTx/>
                  <a:latin typeface="Tahoma" panose="020B0604030504040204" pitchFamily="34" charset="0"/>
                  <a:ea typeface="Tahoma" panose="020B0604030504040204" pitchFamily="34" charset="0"/>
                  <a:cs typeface="Tahoma" panose="020B0604030504040204" pitchFamily="34" charset="0"/>
                </a:rPr>
                <a:t>OU</a:t>
              </a:r>
              <a:r>
                <a:rPr kumimoji="0" lang="pt-BR" sz="1000" b="0" i="0" u="none" strike="noStrike" kern="0" cap="none" spc="0" normalizeH="0" baseline="0" noProof="0">
                  <a:ln>
                    <a:noFill/>
                  </a:ln>
                  <a:solidFill>
                    <a:prstClr val="white"/>
                  </a:solidFill>
                  <a:effectLst/>
                  <a:uLnTx/>
                  <a:uFillTx/>
                  <a:latin typeface="Tahoma" panose="020B0604030504040204" pitchFamily="34" charset="0"/>
                  <a:ea typeface="Tahoma" panose="020B0604030504040204" pitchFamily="34" charset="0"/>
                  <a:cs typeface="Tahoma" panose="020B0604030504040204" pitchFamily="34" charset="0"/>
                </a:rPr>
                <a:t>(Pergunta 1; Pergunta 2; Pergunta 3;... Pergunta 255)</a:t>
              </a:r>
            </a:p>
            <a:p>
              <a:endParaRPr lang="pt-BR" sz="1000"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endParaRPr>
            </a:p>
          </xdr:txBody>
        </xdr:sp>
        <xdr:pic>
          <xdr:nvPicPr>
            <xdr:cNvPr id="4" name="Imagem 3"/>
            <xdr:cNvPicPr>
              <a:picLocks noChangeAspect="1"/>
            </xdr:cNvPicPr>
          </xdr:nvPicPr>
          <xdr:blipFill>
            <a:blip xmlns:r="http://schemas.openxmlformats.org/officeDocument/2006/relationships" r:embed="rId1"/>
            <a:stretch>
              <a:fillRect/>
            </a:stretch>
          </xdr:blipFill>
          <xdr:spPr>
            <a:xfrm>
              <a:off x="704850" y="4629150"/>
              <a:ext cx="5942857" cy="2190476"/>
            </a:xfrm>
            <a:prstGeom prst="rect">
              <a:avLst/>
            </a:prstGeom>
          </xdr:spPr>
        </xdr:pic>
      </xdr:grpSp>
    </xdr:grpSp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</xdr:colOff>
      <xdr:row>11</xdr:row>
      <xdr:rowOff>50398</xdr:rowOff>
    </xdr:from>
    <xdr:to>
      <xdr:col>9</xdr:col>
      <xdr:colOff>676275</xdr:colOff>
      <xdr:row>42</xdr:row>
      <xdr:rowOff>47625</xdr:rowOff>
    </xdr:to>
    <xdr:grpSp>
      <xdr:nvGrpSpPr>
        <xdr:cNvPr id="3" name="Agrupar 2"/>
        <xdr:cNvGrpSpPr/>
      </xdr:nvGrpSpPr>
      <xdr:grpSpPr>
        <a:xfrm>
          <a:off x="9525" y="2374498"/>
          <a:ext cx="6610350" cy="5902727"/>
          <a:chOff x="9525" y="2374498"/>
          <a:chExt cx="6610350" cy="5902727"/>
        </a:xfrm>
      </xdr:grpSpPr>
      <xdr:grpSp>
        <xdr:nvGrpSpPr>
          <xdr:cNvPr id="9" name="Agrupar 8"/>
          <xdr:cNvGrpSpPr/>
        </xdr:nvGrpSpPr>
        <xdr:grpSpPr>
          <a:xfrm>
            <a:off x="9525" y="2374498"/>
            <a:ext cx="6610350" cy="5902727"/>
            <a:chOff x="6172200" y="88498"/>
            <a:chExt cx="6610350" cy="5902727"/>
          </a:xfrm>
        </xdr:grpSpPr>
        <xdr:sp macro="" textlink="">
          <xdr:nvSpPr>
            <xdr:cNvPr id="2" name="CaixaDeTexto 1"/>
            <xdr:cNvSpPr txBox="1"/>
          </xdr:nvSpPr>
          <xdr:spPr>
            <a:xfrm>
              <a:off x="6172200" y="88498"/>
              <a:ext cx="6610350" cy="5902727"/>
            </a:xfrm>
            <a:prstGeom prst="rect">
              <a:avLst/>
            </a:prstGeom>
            <a:solidFill>
              <a:schemeClr val="accent6">
                <a:lumMod val="75000"/>
              </a:schemeClr>
            </a:solidFill>
            <a:ln>
              <a:noFill/>
            </a:ln>
            <a:effectLst>
              <a:outerShdw blurRad="44450" dist="27940" dir="5400000" algn="ctr">
                <a:srgbClr val="000000">
                  <a:alpha val="32000"/>
                </a:srgbClr>
              </a:outerShdw>
            </a:effectLst>
            <a:scene3d>
              <a:camera prst="orthographicFront">
                <a:rot lat="0" lon="0" rev="0"/>
              </a:camera>
              <a:lightRig rig="balanced" dir="t">
                <a:rot lat="0" lon="0" rev="8700000"/>
              </a:lightRig>
            </a:scene3d>
            <a:sp3d>
              <a:bevelT w="190500" h="38100"/>
            </a:sp3d>
          </xdr:spPr>
          <xdr:style>
            <a:lnRef idx="0">
              <a:schemeClr val="accent3"/>
            </a:lnRef>
            <a:fillRef idx="3">
              <a:schemeClr val="accent3"/>
            </a:fillRef>
            <a:effectRef idx="3">
              <a:schemeClr val="accent3"/>
            </a:effectRef>
            <a:fontRef idx="minor">
              <a:schemeClr val="lt1"/>
            </a:fontRef>
          </xdr:style>
          <xdr:txBody>
            <a:bodyPr vertOverflow="clip" wrap="square" rtlCol="0" anchor="t"/>
            <a:lstStyle/>
            <a:p>
              <a:r>
                <a:rPr lang="pt-BR" sz="1100" b="1">
                  <a:latin typeface="Tahoma" panose="020B0604030504040204" pitchFamily="34" charset="0"/>
                  <a:ea typeface="Tahoma" panose="020B0604030504040204" pitchFamily="34" charset="0"/>
                  <a:cs typeface="Tahoma" panose="020B0604030504040204" pitchFamily="34" charset="0"/>
                </a:rPr>
                <a:t>VENCIMENTO</a:t>
              </a:r>
              <a:endParaRPr lang="en-US" sz="1100" b="1"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endParaRPr>
            </a:p>
            <a:p>
              <a:r>
                <a:rPr lang="pt-BR" sz="1000">
                  <a:latin typeface="Tahoma" panose="020B0604030504040204" pitchFamily="34" charset="0"/>
                  <a:ea typeface="Tahoma" panose="020B0604030504040204" pitchFamily="34" charset="0"/>
                  <a:cs typeface="Tahoma" panose="020B0604030504040204" pitchFamily="34" charset="0"/>
                </a:rPr>
                <a:t>Se </a:t>
              </a:r>
              <a:r>
                <a:rPr lang="pt-BR" sz="1000" b="1">
                  <a:latin typeface="Tahoma" panose="020B0604030504040204" pitchFamily="34" charset="0"/>
                  <a:ea typeface="Tahoma" panose="020B0604030504040204" pitchFamily="34" charset="0"/>
                  <a:cs typeface="Tahoma" panose="020B0604030504040204" pitchFamily="34" charset="0"/>
                </a:rPr>
                <a:t>Valor</a:t>
              </a:r>
              <a:r>
                <a:rPr lang="pt-BR" sz="1000">
                  <a:latin typeface="Tahoma" panose="020B0604030504040204" pitchFamily="34" charset="0"/>
                  <a:ea typeface="Tahoma" panose="020B0604030504040204" pitchFamily="34" charset="0"/>
                  <a:cs typeface="Tahoma" panose="020B0604030504040204" pitchFamily="34" charset="0"/>
                </a:rPr>
                <a:t> for maior igual a 1.600,00, o </a:t>
              </a:r>
              <a:r>
                <a:rPr lang="pt-BR" sz="1000" b="1">
                  <a:latin typeface="Tahoma" panose="020B0604030504040204" pitchFamily="34" charset="0"/>
                  <a:ea typeface="Tahoma" panose="020B0604030504040204" pitchFamily="34" charset="0"/>
                  <a:cs typeface="Tahoma" panose="020B0604030504040204" pitchFamily="34" charset="0"/>
                </a:rPr>
                <a:t>Vencimento</a:t>
              </a:r>
              <a:r>
                <a:rPr lang="pt-BR" sz="1000">
                  <a:latin typeface="Tahoma" panose="020B0604030504040204" pitchFamily="34" charset="0"/>
                  <a:ea typeface="Tahoma" panose="020B0604030504040204" pitchFamily="34" charset="0"/>
                  <a:cs typeface="Tahoma" panose="020B0604030504040204" pitchFamily="34" charset="0"/>
                </a:rPr>
                <a:t> será a </a:t>
              </a:r>
              <a:r>
                <a:rPr lang="pt-BR" sz="1000" b="1">
                  <a:latin typeface="Tahoma" panose="020B0604030504040204" pitchFamily="34" charset="0"/>
                  <a:ea typeface="Tahoma" panose="020B0604030504040204" pitchFamily="34" charset="0"/>
                  <a:cs typeface="Tahoma" panose="020B0604030504040204" pitchFamily="34" charset="0"/>
                </a:rPr>
                <a:t>Emissão</a:t>
              </a:r>
              <a:r>
                <a:rPr lang="pt-BR" sz="1000">
                  <a:latin typeface="Tahoma" panose="020B0604030504040204" pitchFamily="34" charset="0"/>
                  <a:ea typeface="Tahoma" panose="020B0604030504040204" pitchFamily="34" charset="0"/>
                  <a:cs typeface="Tahoma" panose="020B0604030504040204" pitchFamily="34" charset="0"/>
                </a:rPr>
                <a:t> acrescida de 30 (dias),</a:t>
              </a:r>
            </a:p>
            <a:p>
              <a:r>
                <a:rPr lang="pt-BR" sz="1000">
                  <a:latin typeface="Tahoma" panose="020B0604030504040204" pitchFamily="34" charset="0"/>
                  <a:ea typeface="Tahoma" panose="020B0604030504040204" pitchFamily="34" charset="0"/>
                  <a:cs typeface="Tahoma" panose="020B0604030504040204" pitchFamily="34" charset="0"/>
                </a:rPr>
                <a:t>senão, será emissão acrescida de 15 (dias).</a:t>
              </a:r>
            </a:p>
            <a:p>
              <a:endParaRPr lang="en-US" sz="1000"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endParaRPr>
            </a:p>
            <a:p>
              <a:r>
                <a:rPr lang="pt-BR" sz="1100" b="1">
                  <a:latin typeface="Tahoma" panose="020B0604030504040204" pitchFamily="34" charset="0"/>
                  <a:ea typeface="Tahoma" panose="020B0604030504040204" pitchFamily="34" charset="0"/>
                  <a:cs typeface="Tahoma" panose="020B0604030504040204" pitchFamily="34" charset="0"/>
                </a:rPr>
                <a:t>SITUAÇÃO</a:t>
              </a:r>
              <a:endParaRPr lang="en-US" sz="1100" b="1"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endParaRPr>
            </a:p>
            <a:p>
              <a:r>
                <a:rPr lang="pt-BR" sz="1000">
                  <a:latin typeface="Tahoma" panose="020B0604030504040204" pitchFamily="34" charset="0"/>
                  <a:ea typeface="Tahoma" panose="020B0604030504040204" pitchFamily="34" charset="0"/>
                  <a:cs typeface="Tahoma" panose="020B0604030504040204" pitchFamily="34" charset="0"/>
                </a:rPr>
                <a:t>Se </a:t>
              </a:r>
              <a:r>
                <a:rPr lang="pt-BR" sz="1000" b="1">
                  <a:latin typeface="Tahoma" panose="020B0604030504040204" pitchFamily="34" charset="0"/>
                  <a:ea typeface="Tahoma" panose="020B0604030504040204" pitchFamily="34" charset="0"/>
                  <a:cs typeface="Tahoma" panose="020B0604030504040204" pitchFamily="34" charset="0"/>
                </a:rPr>
                <a:t>Vencimento </a:t>
              </a:r>
              <a:r>
                <a:rPr lang="pt-BR" sz="1000">
                  <a:latin typeface="Tahoma" panose="020B0604030504040204" pitchFamily="34" charset="0"/>
                  <a:ea typeface="Tahoma" panose="020B0604030504040204" pitchFamily="34" charset="0"/>
                  <a:cs typeface="Tahoma" panose="020B0604030504040204" pitchFamily="34" charset="0"/>
                </a:rPr>
                <a:t>for maior que </a:t>
              </a:r>
              <a:r>
                <a:rPr lang="pt-BR" sz="1000" b="1">
                  <a:latin typeface="Tahoma" panose="020B0604030504040204" pitchFamily="34" charset="0"/>
                  <a:ea typeface="Tahoma" panose="020B0604030504040204" pitchFamily="34" charset="0"/>
                  <a:cs typeface="Tahoma" panose="020B0604030504040204" pitchFamily="34" charset="0"/>
                </a:rPr>
                <a:t>Data Base</a:t>
              </a:r>
              <a:r>
                <a:rPr lang="pt-BR" sz="1000">
                  <a:latin typeface="Tahoma" panose="020B0604030504040204" pitchFamily="34" charset="0"/>
                  <a:ea typeface="Tahoma" panose="020B0604030504040204" pitchFamily="34" charset="0"/>
                  <a:cs typeface="Tahoma" panose="020B0604030504040204" pitchFamily="34" charset="0"/>
                </a:rPr>
                <a:t>, deve aparecer a mensagem “OK”, </a:t>
              </a:r>
            </a:p>
            <a:p>
              <a:r>
                <a:rPr lang="pt-BR" sz="1000">
                  <a:latin typeface="Tahoma" panose="020B0604030504040204" pitchFamily="34" charset="0"/>
                  <a:ea typeface="Tahoma" panose="020B0604030504040204" pitchFamily="34" charset="0"/>
                  <a:cs typeface="Tahoma" panose="020B0604030504040204" pitchFamily="34" charset="0"/>
                </a:rPr>
                <a:t>caso contrário, a mensagem “Vencida”.</a:t>
              </a:r>
            </a:p>
            <a:p>
              <a:endParaRPr lang="en-US" sz="1000"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endParaRPr>
            </a:p>
            <a:p>
              <a:r>
                <a:rPr lang="pt-BR" sz="1100" b="1">
                  <a:latin typeface="Tahoma" panose="020B0604030504040204" pitchFamily="34" charset="0"/>
                  <a:ea typeface="Tahoma" panose="020B0604030504040204" pitchFamily="34" charset="0"/>
                  <a:cs typeface="Tahoma" panose="020B0604030504040204" pitchFamily="34" charset="0"/>
                </a:rPr>
                <a:t>DIAS DE ATRASO</a:t>
              </a:r>
              <a:endParaRPr lang="en-US" sz="1100" b="1"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endParaRPr>
            </a:p>
            <a:p>
              <a:r>
                <a:rPr lang="pt-BR" sz="1000">
                  <a:latin typeface="Tahoma" panose="020B0604030504040204" pitchFamily="34" charset="0"/>
                  <a:ea typeface="Tahoma" panose="020B0604030504040204" pitchFamily="34" charset="0"/>
                  <a:cs typeface="Tahoma" panose="020B0604030504040204" pitchFamily="34" charset="0"/>
                </a:rPr>
                <a:t>Se </a:t>
              </a:r>
              <a:r>
                <a:rPr lang="pt-BR" sz="1000" b="1">
                  <a:latin typeface="Tahoma" panose="020B0604030504040204" pitchFamily="34" charset="0"/>
                  <a:ea typeface="Tahoma" panose="020B0604030504040204" pitchFamily="34" charset="0"/>
                  <a:cs typeface="Tahoma" panose="020B0604030504040204" pitchFamily="34" charset="0"/>
                </a:rPr>
                <a:t>Data Base </a:t>
              </a:r>
              <a:r>
                <a:rPr lang="pt-BR" sz="1000">
                  <a:latin typeface="Tahoma" panose="020B0604030504040204" pitchFamily="34" charset="0"/>
                  <a:ea typeface="Tahoma" panose="020B0604030504040204" pitchFamily="34" charset="0"/>
                  <a:cs typeface="Tahoma" panose="020B0604030504040204" pitchFamily="34" charset="0"/>
                </a:rPr>
                <a:t>for até o </a:t>
              </a:r>
              <a:r>
                <a:rPr lang="pt-BR" sz="1000" b="1">
                  <a:latin typeface="Tahoma" panose="020B0604030504040204" pitchFamily="34" charset="0"/>
                  <a:ea typeface="Tahoma" panose="020B0604030504040204" pitchFamily="34" charset="0"/>
                  <a:cs typeface="Tahoma" panose="020B0604030504040204" pitchFamily="34" charset="0"/>
                </a:rPr>
                <a:t>Vencimento</a:t>
              </a:r>
              <a:r>
                <a:rPr lang="pt-BR" sz="1000">
                  <a:latin typeface="Tahoma" panose="020B0604030504040204" pitchFamily="34" charset="0"/>
                  <a:ea typeface="Tahoma" panose="020B0604030504040204" pitchFamily="34" charset="0"/>
                  <a:cs typeface="Tahoma" panose="020B0604030504040204" pitchFamily="34" charset="0"/>
                </a:rPr>
                <a:t>, exiba</a:t>
              </a:r>
              <a:r>
                <a:rPr lang="pt-BR" sz="1000" baseline="0">
                  <a:latin typeface="Tahoma" panose="020B0604030504040204" pitchFamily="34" charset="0"/>
                  <a:ea typeface="Tahoma" panose="020B0604030504040204" pitchFamily="34" charset="0"/>
                  <a:cs typeface="Tahoma" panose="020B0604030504040204" pitchFamily="34" charset="0"/>
                </a:rPr>
                <a:t> 0 (zero), </a:t>
              </a:r>
              <a:r>
                <a:rPr lang="pt-BR" sz="1000">
                  <a:solidFill>
                    <a:schemeClr val="lt1"/>
                  </a:solidFill>
                  <a:effectLst/>
                  <a:latin typeface="Tahoma" panose="020B0604030504040204" pitchFamily="34" charset="0"/>
                  <a:ea typeface="Tahoma" panose="020B0604030504040204" pitchFamily="34" charset="0"/>
                  <a:cs typeface="Tahoma" panose="020B0604030504040204" pitchFamily="34" charset="0"/>
                </a:rPr>
                <a:t>caso contrário </a:t>
              </a:r>
              <a:r>
                <a:rPr lang="pt-BR" sz="1000">
                  <a:latin typeface="Tahoma" panose="020B0604030504040204" pitchFamily="34" charset="0"/>
                  <a:ea typeface="Tahoma" panose="020B0604030504040204" pitchFamily="34" charset="0"/>
                  <a:cs typeface="Tahoma" panose="020B0604030504040204" pitchFamily="34" charset="0"/>
                </a:rPr>
                <a:t>calcula-se</a:t>
              </a:r>
            </a:p>
            <a:p>
              <a:r>
                <a:rPr lang="pt-BR" sz="1000">
                  <a:latin typeface="Tahoma" panose="020B0604030504040204" pitchFamily="34" charset="0"/>
                  <a:ea typeface="Tahoma" panose="020B0604030504040204" pitchFamily="34" charset="0"/>
                  <a:cs typeface="Tahoma" panose="020B0604030504040204" pitchFamily="34" charset="0"/>
                </a:rPr>
                <a:t>a quantidade</a:t>
              </a:r>
              <a:r>
                <a:rPr lang="pt-BR" sz="1000" baseline="0">
                  <a:latin typeface="Tahoma" panose="020B0604030504040204" pitchFamily="34" charset="0"/>
                  <a:ea typeface="Tahoma" panose="020B0604030504040204" pitchFamily="34" charset="0"/>
                  <a:cs typeface="Tahoma" panose="020B0604030504040204" pitchFamily="34" charset="0"/>
                </a:rPr>
                <a:t> de dias úteis entre a </a:t>
              </a:r>
              <a:r>
                <a:rPr lang="pt-BR" sz="1000" b="1">
                  <a:latin typeface="Tahoma" panose="020B0604030504040204" pitchFamily="34" charset="0"/>
                  <a:ea typeface="Tahoma" panose="020B0604030504040204" pitchFamily="34" charset="0"/>
                  <a:cs typeface="Tahoma" panose="020B0604030504040204" pitchFamily="34" charset="0"/>
                </a:rPr>
                <a:t>Vencimento</a:t>
              </a:r>
              <a:r>
                <a:rPr lang="pt-BR" sz="1000">
                  <a:latin typeface="Tahoma" panose="020B0604030504040204" pitchFamily="34" charset="0"/>
                  <a:ea typeface="Tahoma" panose="020B0604030504040204" pitchFamily="34" charset="0"/>
                  <a:cs typeface="Tahoma" panose="020B0604030504040204" pitchFamily="34" charset="0"/>
                </a:rPr>
                <a:t> e a </a:t>
              </a:r>
              <a:r>
                <a:rPr lang="pt-BR" sz="1000" b="1">
                  <a:solidFill>
                    <a:schemeClr val="lt1"/>
                  </a:solidFill>
                  <a:effectLst/>
                  <a:latin typeface="Tahoma" panose="020B0604030504040204" pitchFamily="34" charset="0"/>
                  <a:ea typeface="Tahoma" panose="020B0604030504040204" pitchFamily="34" charset="0"/>
                  <a:cs typeface="Tahoma" panose="020B0604030504040204" pitchFamily="34" charset="0"/>
                </a:rPr>
                <a:t>Data Base</a:t>
              </a:r>
              <a:r>
                <a:rPr lang="pt-BR" sz="1000" b="0" baseline="0">
                  <a:solidFill>
                    <a:schemeClr val="lt1"/>
                  </a:solidFill>
                  <a:effectLst/>
                  <a:latin typeface="Tahoma" panose="020B0604030504040204" pitchFamily="34" charset="0"/>
                  <a:ea typeface="Tahoma" panose="020B0604030504040204" pitchFamily="34" charset="0"/>
                  <a:cs typeface="Tahoma" panose="020B0604030504040204" pitchFamily="34" charset="0"/>
                </a:rPr>
                <a:t> considerando o ISO 8601.</a:t>
              </a:r>
              <a:endParaRPr lang="pt-BR" sz="1000" b="0"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endParaRPr>
            </a:p>
            <a:p>
              <a:endParaRPr lang="en-US" sz="1000"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endParaRPr>
            </a:p>
            <a:p>
              <a:r>
                <a:rPr lang="pt-BR" sz="1100" b="1">
                  <a:latin typeface="Tahoma" panose="020B0604030504040204" pitchFamily="34" charset="0"/>
                  <a:ea typeface="Tahoma" panose="020B0604030504040204" pitchFamily="34" charset="0"/>
                  <a:cs typeface="Tahoma" panose="020B0604030504040204" pitchFamily="34" charset="0"/>
                </a:rPr>
                <a:t>MULTA</a:t>
              </a:r>
              <a:endParaRPr lang="en-US" sz="1100" b="1"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endParaRPr>
            </a:p>
            <a:p>
              <a:r>
                <a:rPr lang="pt-BR" sz="1000" b="1">
                  <a:latin typeface="Tahoma" panose="020B0604030504040204" pitchFamily="34" charset="0"/>
                  <a:ea typeface="Tahoma" panose="020B0604030504040204" pitchFamily="34" charset="0"/>
                  <a:cs typeface="Tahoma" panose="020B0604030504040204" pitchFamily="34" charset="0"/>
                </a:rPr>
                <a:t>Dias de Atraso </a:t>
              </a:r>
              <a:r>
                <a:rPr lang="pt-BR" sz="1000">
                  <a:latin typeface="Tahoma" panose="020B0604030504040204" pitchFamily="34" charset="0"/>
                  <a:ea typeface="Tahoma" panose="020B0604030504040204" pitchFamily="34" charset="0"/>
                  <a:cs typeface="Tahoma" panose="020B0604030504040204" pitchFamily="34" charset="0"/>
                </a:rPr>
                <a:t>* </a:t>
              </a:r>
              <a:r>
                <a:rPr lang="pt-BR" sz="1000" b="1">
                  <a:latin typeface="Tahoma" panose="020B0604030504040204" pitchFamily="34" charset="0"/>
                  <a:ea typeface="Tahoma" panose="020B0604030504040204" pitchFamily="34" charset="0"/>
                  <a:cs typeface="Tahoma" panose="020B0604030504040204" pitchFamily="34" charset="0"/>
                </a:rPr>
                <a:t>Taxa </a:t>
              </a:r>
              <a:r>
                <a:rPr lang="pt-BR" sz="1000">
                  <a:latin typeface="Tahoma" panose="020B0604030504040204" pitchFamily="34" charset="0"/>
                  <a:ea typeface="Tahoma" panose="020B0604030504040204" pitchFamily="34" charset="0"/>
                  <a:cs typeface="Tahoma" panose="020B0604030504040204" pitchFamily="34" charset="0"/>
                </a:rPr>
                <a:t>* </a:t>
              </a:r>
              <a:r>
                <a:rPr lang="pt-BR" sz="1000" b="1">
                  <a:latin typeface="Tahoma" panose="020B0604030504040204" pitchFamily="34" charset="0"/>
                  <a:ea typeface="Tahoma" panose="020B0604030504040204" pitchFamily="34" charset="0"/>
                  <a:cs typeface="Tahoma" panose="020B0604030504040204" pitchFamily="34" charset="0"/>
                </a:rPr>
                <a:t>Valor</a:t>
              </a:r>
              <a:r>
                <a:rPr lang="pt-BR" sz="1000">
                  <a:latin typeface="Tahoma" panose="020B0604030504040204" pitchFamily="34" charset="0"/>
                  <a:ea typeface="Tahoma" panose="020B0604030504040204" pitchFamily="34" charset="0"/>
                  <a:cs typeface="Tahoma" panose="020B0604030504040204" pitchFamily="34" charset="0"/>
                </a:rPr>
                <a:t>.</a:t>
              </a:r>
              <a:endParaRPr lang="en-US" sz="1000"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endParaRPr>
            </a:p>
            <a:p>
              <a:endParaRPr lang="en-US" sz="1000"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endParaRPr>
            </a:p>
            <a:p>
              <a:r>
                <a:rPr lang="pt-BR" sz="1100" b="1">
                  <a:latin typeface="Tahoma" panose="020B0604030504040204" pitchFamily="34" charset="0"/>
                  <a:ea typeface="Tahoma" panose="020B0604030504040204" pitchFamily="34" charset="0"/>
                  <a:cs typeface="Tahoma" panose="020B0604030504040204" pitchFamily="34" charset="0"/>
                </a:rPr>
                <a:t>TOTAL</a:t>
              </a:r>
              <a:endParaRPr lang="en-US" sz="1100" b="1"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endParaRPr>
            </a:p>
            <a:p>
              <a:r>
                <a:rPr lang="pt-BR" sz="1000" b="1">
                  <a:latin typeface="Tahoma" panose="020B0604030504040204" pitchFamily="34" charset="0"/>
                  <a:ea typeface="Tahoma" panose="020B0604030504040204" pitchFamily="34" charset="0"/>
                  <a:cs typeface="Tahoma" panose="020B0604030504040204" pitchFamily="34" charset="0"/>
                </a:rPr>
                <a:t>Valor + Multa</a:t>
              </a:r>
            </a:p>
            <a:p>
              <a:endParaRPr lang="en-US" sz="1000"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endParaRPr>
            </a:p>
            <a:p>
              <a:r>
                <a:rPr lang="pt-BR" sz="1100" b="1">
                  <a:latin typeface="Tahoma" panose="020B0604030504040204" pitchFamily="34" charset="0"/>
                  <a:ea typeface="Tahoma" panose="020B0604030504040204" pitchFamily="34" charset="0"/>
                  <a:cs typeface="Tahoma" panose="020B0604030504040204" pitchFamily="34" charset="0"/>
                </a:rPr>
                <a:t>CARTÓRIO</a:t>
              </a:r>
            </a:p>
            <a:p>
              <a:r>
                <a:rPr lang="pt-BR" sz="1000">
                  <a:latin typeface="Tahoma" panose="020B0604030504040204" pitchFamily="34" charset="0"/>
                  <a:ea typeface="Tahoma" panose="020B0604030504040204" pitchFamily="34" charset="0"/>
                  <a:cs typeface="Tahoma" panose="020B0604030504040204" pitchFamily="34" charset="0"/>
                </a:rPr>
                <a:t>Se </a:t>
              </a:r>
              <a:r>
                <a:rPr lang="pt-BR" sz="1000" b="1">
                  <a:latin typeface="Tahoma" panose="020B0604030504040204" pitchFamily="34" charset="0"/>
                  <a:ea typeface="Tahoma" panose="020B0604030504040204" pitchFamily="34" charset="0"/>
                  <a:cs typeface="Tahoma" panose="020B0604030504040204" pitchFamily="34" charset="0"/>
                </a:rPr>
                <a:t>Dias de Atraso</a:t>
              </a:r>
              <a:r>
                <a:rPr lang="pt-BR" sz="1000">
                  <a:latin typeface="Tahoma" panose="020B0604030504040204" pitchFamily="34" charset="0"/>
                  <a:ea typeface="Tahoma" panose="020B0604030504040204" pitchFamily="34" charset="0"/>
                  <a:cs typeface="Tahoma" panose="020B0604030504040204" pitchFamily="34" charset="0"/>
                </a:rPr>
                <a:t> forem superiores a 30 dias e o </a:t>
              </a:r>
              <a:r>
                <a:rPr lang="pt-BR" sz="1000" b="1">
                  <a:latin typeface="Tahoma" panose="020B0604030504040204" pitchFamily="34" charset="0"/>
                  <a:ea typeface="Tahoma" panose="020B0604030504040204" pitchFamily="34" charset="0"/>
                  <a:cs typeface="Tahoma" panose="020B0604030504040204" pitchFamily="34" charset="0"/>
                </a:rPr>
                <a:t>Total</a:t>
              </a:r>
            </a:p>
            <a:p>
              <a:r>
                <a:rPr lang="pt-BR" sz="1000">
                  <a:latin typeface="Tahoma" panose="020B0604030504040204" pitchFamily="34" charset="0"/>
                  <a:ea typeface="Tahoma" panose="020B0604030504040204" pitchFamily="34" charset="0"/>
                  <a:cs typeface="Tahoma" panose="020B0604030504040204" pitchFamily="34" charset="0"/>
                </a:rPr>
                <a:t>superior a 2.000,00 exiba "Sim" caso contrário exiba "Não"</a:t>
              </a:r>
              <a:endParaRPr lang="en-US" sz="1000"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endParaRPr>
            </a:p>
          </xdr:txBody>
        </xdr:sp>
        <xdr:pic>
          <xdr:nvPicPr>
            <xdr:cNvPr id="7" name="Imagem 6"/>
            <xdr:cNvPicPr>
              <a:picLocks noChangeAspect="1"/>
            </xdr:cNvPicPr>
          </xdr:nvPicPr>
          <xdr:blipFill>
            <a:blip xmlns:r="http://schemas.openxmlformats.org/officeDocument/2006/relationships" r:embed="rId1"/>
            <a:stretch>
              <a:fillRect/>
            </a:stretch>
          </xdr:blipFill>
          <xdr:spPr>
            <a:xfrm>
              <a:off x="6477000" y="5276850"/>
              <a:ext cx="1609524" cy="438095"/>
            </a:xfrm>
            <a:prstGeom prst="rect">
              <a:avLst/>
            </a:prstGeom>
          </xdr:spPr>
        </xdr:pic>
      </xdr:grpSp>
      <xdr:pic>
        <xdr:nvPicPr>
          <xdr:cNvPr id="10" name="Imagem 9"/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295275" y="5867400"/>
            <a:ext cx="5800000" cy="1561905"/>
          </a:xfrm>
          <a:prstGeom prst="rect">
            <a:avLst/>
          </a:prstGeom>
          <a:ln>
            <a:solidFill>
              <a:schemeClr val="bg1"/>
            </a:solidFill>
          </a:ln>
        </xdr:spPr>
      </xdr:pic>
    </xdr:grpSp>
    <xdr:clientData/>
  </xdr:twoCellAnchor>
  <xdr:twoCellAnchor>
    <xdr:from>
      <xdr:col>7</xdr:col>
      <xdr:colOff>690562</xdr:colOff>
      <xdr:row>0</xdr:row>
      <xdr:rowOff>242888</xdr:rowOff>
    </xdr:from>
    <xdr:to>
      <xdr:col>9</xdr:col>
      <xdr:colOff>14287</xdr:colOff>
      <xdr:row>1</xdr:row>
      <xdr:rowOff>42863</xdr:rowOff>
    </xdr:to>
    <xdr:sp macro="" textlink="">
      <xdr:nvSpPr>
        <xdr:cNvPr id="11" name="Seta para Cima 10"/>
        <xdr:cNvSpPr/>
      </xdr:nvSpPr>
      <xdr:spPr>
        <a:xfrm rot="13518364">
          <a:off x="5762625" y="238125"/>
          <a:ext cx="190500" cy="200025"/>
        </a:xfrm>
        <a:prstGeom prst="upArrow">
          <a:avLst/>
        </a:prstGeom>
        <a:solidFill>
          <a:srgbClr val="FF0000"/>
        </a:solidFill>
        <a:ln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7</xdr:row>
      <xdr:rowOff>180977</xdr:rowOff>
    </xdr:from>
    <xdr:to>
      <xdr:col>9</xdr:col>
      <xdr:colOff>9525</xdr:colOff>
      <xdr:row>16</xdr:row>
      <xdr:rowOff>123826</xdr:rowOff>
    </xdr:to>
    <xdr:sp macro="" textlink="">
      <xdr:nvSpPr>
        <xdr:cNvPr id="7" name="CaixaDeTexto 6"/>
        <xdr:cNvSpPr txBox="1"/>
      </xdr:nvSpPr>
      <xdr:spPr>
        <a:xfrm>
          <a:off x="6229350" y="1543052"/>
          <a:ext cx="5819775" cy="1666874"/>
        </a:xfrm>
        <a:prstGeom prst="rect">
          <a:avLst/>
        </a:prstGeom>
        <a:solidFill>
          <a:schemeClr val="accent6">
            <a:lumMod val="75000"/>
          </a:schemeClr>
        </a:solidFill>
        <a:ln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xdr:spPr>
      <xdr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xdr:style>
      <xdr:txBody>
        <a:bodyPr vertOverflow="clip" wrap="square" rtlCol="0" anchor="t"/>
        <a:lstStyle/>
        <a:p>
          <a:r>
            <a:rPr lang="pt-BR" sz="1100" b="1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TOTAL VENDIDO (R$), QUANTIDADE VENDIDA,</a:t>
          </a:r>
          <a:r>
            <a:rPr lang="pt-BR" sz="1100" b="1" baseline="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 MÉDIA DE VENDAS (R$)</a:t>
          </a:r>
          <a:endParaRPr lang="en-US" sz="1100" b="1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r>
            <a:rPr lang="en-US" sz="100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Usando as ferramentas apresentadas até o momento, calcule o total geral,</a:t>
          </a:r>
          <a:r>
            <a:rPr lang="en-US" sz="1000" baseline="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 de acordo com</a:t>
          </a:r>
        </a:p>
        <a:p>
          <a:r>
            <a:rPr lang="en-US" sz="1000" baseline="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o </a:t>
          </a:r>
          <a:r>
            <a:rPr lang="en-US" sz="1000" b="1" baseline="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Vendedor</a:t>
          </a:r>
          <a:r>
            <a:rPr lang="en-US" sz="1000" baseline="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 selecionado, </a:t>
          </a:r>
          <a:r>
            <a:rPr lang="en-US" sz="1000" b="1" baseline="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Produto</a:t>
          </a:r>
          <a:r>
            <a:rPr lang="en-US" sz="1000" baseline="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 e </a:t>
          </a:r>
          <a:r>
            <a:rPr lang="en-US" sz="1000" b="1" baseline="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Tipo</a:t>
          </a:r>
          <a:r>
            <a:rPr lang="en-US" sz="1000" baseline="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.</a:t>
          </a:r>
        </a:p>
        <a:p>
          <a:endParaRPr lang="en-US" sz="1000" baseline="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en-US" sz="1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  <xdr:twoCellAnchor editAs="oneCell">
    <xdr:from>
      <xdr:col>5</xdr:col>
      <xdr:colOff>647700</xdr:colOff>
      <xdr:row>11</xdr:row>
      <xdr:rowOff>104775</xdr:rowOff>
    </xdr:from>
    <xdr:to>
      <xdr:col>7</xdr:col>
      <xdr:colOff>675858</xdr:colOff>
      <xdr:row>14</xdr:row>
      <xdr:rowOff>142799</xdr:rowOff>
    </xdr:to>
    <xdr:pic>
      <xdr:nvPicPr>
        <xdr:cNvPr id="10" name="Imagem 9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77050" y="2238375"/>
          <a:ext cx="3333333" cy="609524"/>
        </a:xfrm>
        <a:prstGeom prst="rect">
          <a:avLst/>
        </a:prstGeom>
        <a:effectLst>
          <a:reflection blurRad="6350" stA="52000" endA="300" endPos="35000" dir="5400000" sy="-100000" algn="bl" rotWithShape="0"/>
        </a:effectLst>
      </xdr:spPr>
    </xdr:pic>
    <xdr:clientData/>
  </xdr:twoCellAnchor>
  <xdr:twoCellAnchor>
    <xdr:from>
      <xdr:col>6</xdr:col>
      <xdr:colOff>1671637</xdr:colOff>
      <xdr:row>3</xdr:row>
      <xdr:rowOff>61913</xdr:rowOff>
    </xdr:from>
    <xdr:to>
      <xdr:col>7</xdr:col>
      <xdr:colOff>195262</xdr:colOff>
      <xdr:row>4</xdr:row>
      <xdr:rowOff>52388</xdr:rowOff>
    </xdr:to>
    <xdr:sp macro="" textlink="">
      <xdr:nvSpPr>
        <xdr:cNvPr id="6" name="Seta para Cima 5"/>
        <xdr:cNvSpPr/>
      </xdr:nvSpPr>
      <xdr:spPr>
        <a:xfrm rot="14695957">
          <a:off x="9534525" y="628650"/>
          <a:ext cx="190500" cy="200025"/>
        </a:xfrm>
        <a:prstGeom prst="upArrow">
          <a:avLst/>
        </a:prstGeom>
        <a:solidFill>
          <a:srgbClr val="FF0000"/>
        </a:solidFill>
        <a:ln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548879</xdr:colOff>
      <xdr:row>0</xdr:row>
      <xdr:rowOff>47625</xdr:rowOff>
    </xdr:from>
    <xdr:to>
      <xdr:col>12</xdr:col>
      <xdr:colOff>133351</xdr:colOff>
      <xdr:row>20</xdr:row>
      <xdr:rowOff>123825</xdr:rowOff>
    </xdr:to>
    <xdr:grpSp>
      <xdr:nvGrpSpPr>
        <xdr:cNvPr id="7" name="Agrupar 6"/>
        <xdr:cNvGrpSpPr/>
      </xdr:nvGrpSpPr>
      <xdr:grpSpPr>
        <a:xfrm>
          <a:off x="3977879" y="47625"/>
          <a:ext cx="4461272" cy="3924300"/>
          <a:chOff x="3511154" y="0"/>
          <a:chExt cx="4461272" cy="3924300"/>
        </a:xfrm>
      </xdr:grpSpPr>
      <xdr:sp macro="" textlink="">
        <xdr:nvSpPr>
          <xdr:cNvPr id="2" name="CaixaDeTexto 1"/>
          <xdr:cNvSpPr txBox="1"/>
        </xdr:nvSpPr>
        <xdr:spPr>
          <a:xfrm>
            <a:off x="3511154" y="0"/>
            <a:ext cx="4461272" cy="3924300"/>
          </a:xfrm>
          <a:prstGeom prst="rect">
            <a:avLst/>
          </a:prstGeom>
          <a:solidFill>
            <a:schemeClr val="accent6">
              <a:lumMod val="75000"/>
            </a:schemeClr>
          </a:solidFill>
          <a:ln>
            <a:noFill/>
          </a:ln>
          <a:effectLst>
            <a:outerShdw blurRad="44450" dist="27940" dir="5400000" algn="ctr">
              <a:srgbClr val="000000">
                <a:alpha val="32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8700000"/>
            </a:lightRig>
          </a:scene3d>
          <a:sp3d>
            <a:bevelT w="190500" h="38100"/>
          </a:sp3d>
        </xdr:spPr>
        <xdr:style>
          <a:lnRef idx="0">
            <a:schemeClr val="accent3"/>
          </a:lnRef>
          <a:fillRef idx="3">
            <a:schemeClr val="accent3"/>
          </a:fillRef>
          <a:effectRef idx="3">
            <a:schemeClr val="accent3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/>
          <a:p>
            <a:r>
              <a:rPr lang="pt-BR" sz="1100" b="1"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EXAME</a:t>
            </a:r>
          </a:p>
          <a:p>
            <a:endParaRPr lang="pt-BR" sz="100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endParaRPr>
          </a:p>
          <a:p>
            <a:r>
              <a:rPr lang="pt-BR" sz="1000"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Quando o </a:t>
            </a:r>
            <a:r>
              <a:rPr lang="pt-BR" sz="1000" b="1"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Gênero</a:t>
            </a:r>
            <a:r>
              <a:rPr lang="pt-BR" sz="1000"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 for Masculino e </a:t>
            </a:r>
            <a:r>
              <a:rPr lang="pt-BR" sz="1000" b="1"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Idade</a:t>
            </a:r>
            <a:r>
              <a:rPr lang="pt-BR" sz="1000"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 a partir de 40 anos, o exame será Recomendado, </a:t>
            </a:r>
            <a:r>
              <a:rPr lang="pt-BR" sz="1000" baseline="0"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c</a:t>
            </a:r>
            <a:r>
              <a:rPr lang="pt-BR" sz="1000"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aso Contrário, quando </a:t>
            </a:r>
            <a:r>
              <a:rPr lang="pt-BR" sz="1000" b="1"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Gênero</a:t>
            </a:r>
            <a:r>
              <a:rPr lang="pt-BR" sz="1000"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 for Feminino,</a:t>
            </a:r>
            <a:r>
              <a:rPr lang="pt-BR" sz="1000" baseline="0"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 o exame</a:t>
            </a:r>
            <a:r>
              <a:rPr lang="pt-BR" sz="1000"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 "Não se aplica", para os demais o exame é Opcional.</a:t>
            </a:r>
          </a:p>
          <a:p>
            <a:endParaRPr lang="pt-BR" sz="1000" baseline="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endParaRPr>
          </a:p>
          <a:p>
            <a:endParaRPr lang="pt-BR" sz="100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endParaRPr>
          </a:p>
        </xdr:txBody>
      </xdr:sp>
      <xdr:pic>
        <xdr:nvPicPr>
          <xdr:cNvPr id="6" name="Imagem 5"/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4076700" y="933450"/>
            <a:ext cx="3457143" cy="2904762"/>
          </a:xfrm>
          <a:prstGeom prst="rect">
            <a:avLst/>
          </a:prstGeom>
          <a:effectLst>
            <a:reflection blurRad="6350" stA="25000" endPos="35000" dir="5400000" sy="-100000" algn="bl" rotWithShape="0"/>
          </a:effectLst>
        </xdr:spPr>
      </xdr:pic>
    </xdr:grpSp>
    <xdr:clientData/>
  </xdr:twoCellAnchor>
  <xdr:twoCellAnchor>
    <xdr:from>
      <xdr:col>3</xdr:col>
      <xdr:colOff>333375</xdr:colOff>
      <xdr:row>15</xdr:row>
      <xdr:rowOff>38100</xdr:rowOff>
    </xdr:from>
    <xdr:to>
      <xdr:col>3</xdr:col>
      <xdr:colOff>523875</xdr:colOff>
      <xdr:row>16</xdr:row>
      <xdr:rowOff>38100</xdr:rowOff>
    </xdr:to>
    <xdr:sp macro="" textlink="">
      <xdr:nvSpPr>
        <xdr:cNvPr id="8" name="Seta para Cima 7"/>
        <xdr:cNvSpPr/>
      </xdr:nvSpPr>
      <xdr:spPr>
        <a:xfrm>
          <a:off x="2838450" y="2924175"/>
          <a:ext cx="190500" cy="200025"/>
        </a:xfrm>
        <a:prstGeom prst="upArrow">
          <a:avLst/>
        </a:prstGeom>
        <a:solidFill>
          <a:srgbClr val="FF0000"/>
        </a:solidFill>
        <a:ln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371475</xdr:colOff>
      <xdr:row>9</xdr:row>
      <xdr:rowOff>33658</xdr:rowOff>
    </xdr:from>
    <xdr:to>
      <xdr:col>18</xdr:col>
      <xdr:colOff>219075</xdr:colOff>
      <xdr:row>17</xdr:row>
      <xdr:rowOff>85725</xdr:rowOff>
    </xdr:to>
    <xdr:grpSp>
      <xdr:nvGrpSpPr>
        <xdr:cNvPr id="2" name="Agrupar 1"/>
        <xdr:cNvGrpSpPr/>
      </xdr:nvGrpSpPr>
      <xdr:grpSpPr>
        <a:xfrm>
          <a:off x="2200275" y="1748158"/>
          <a:ext cx="8991600" cy="1576067"/>
          <a:chOff x="1714500" y="1738633"/>
          <a:chExt cx="8991600" cy="1576067"/>
        </a:xfrm>
      </xdr:grpSpPr>
      <xdr:sp macro="" textlink="">
        <xdr:nvSpPr>
          <xdr:cNvPr id="6" name="Retângulo 5"/>
          <xdr:cNvSpPr/>
        </xdr:nvSpPr>
        <xdr:spPr>
          <a:xfrm>
            <a:off x="1714500" y="1738633"/>
            <a:ext cx="8991600" cy="1576067"/>
          </a:xfrm>
          <a:prstGeom prst="rect">
            <a:avLst/>
          </a:prstGeom>
          <a:noFill/>
        </xdr:spPr>
        <xdr:txBody>
          <a:bodyPr wrap="none" lIns="91440" tIns="45720" rIns="91440" bIns="45720">
            <a:prstTxWarp prst="textArchUp">
              <a:avLst/>
            </a:prstTxWarp>
            <a:noAutofit/>
          </a:bodyPr>
          <a:lstStyle/>
          <a:p>
            <a:pPr algn="ctr"/>
            <a:r>
              <a:rPr lang="pt-BR" sz="9600" b="1" cap="none" spc="0" baseline="0">
                <a:ln w="0">
                  <a:solidFill>
                    <a:sysClr val="windowText" lastClr="000000"/>
                  </a:solidFill>
                </a:ln>
                <a:solidFill>
                  <a:schemeClr val="tx1"/>
                </a:solidFill>
                <a:effectLst>
                  <a:reflection blurRad="6350" stA="53000" endA="300" endPos="35500" dir="5400000" sy="-90000" algn="bl" rotWithShape="0"/>
                </a:effectLst>
                <a:latin typeface="Bradley Hand ITC" panose="03070402050302030203" pitchFamily="66" charset="0"/>
              </a:rPr>
              <a:t>PESQUISA E REFERÊNCIA</a:t>
            </a:r>
            <a:endParaRPr lang="pt-BR" sz="9600" b="1" cap="none" spc="0">
              <a:ln w="0">
                <a:solidFill>
                  <a:sysClr val="windowText" lastClr="000000"/>
                </a:solidFill>
              </a:ln>
              <a:solidFill>
                <a:schemeClr val="tx1"/>
              </a:solidFill>
              <a:effectLst>
                <a:reflection blurRad="6350" stA="53000" endA="300" endPos="35500" dir="5400000" sy="-90000" algn="bl" rotWithShape="0"/>
              </a:effectLst>
              <a:latin typeface="Bradley Hand ITC" panose="03070402050302030203" pitchFamily="66" charset="0"/>
            </a:endParaRPr>
          </a:p>
        </xdr:txBody>
      </xdr:sp>
      <xdr:pic>
        <xdr:nvPicPr>
          <xdr:cNvPr id="4" name="Imagem 3"/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BEBA8EAE-BF5A-486C-A8C5-ECC9F3942E4B}">
                <a14:imgProps xmlns:a14="http://schemas.microsoft.com/office/drawing/2010/main">
                  <a14:imgLayer r:embed="rId2">
                    <a14:imgEffect>
                      <a14:backgroundRemoval t="0" b="100000" l="0" r="100000">
                        <a14:foregroundMark x1="95000" y1="27222" x2="95000" y2="27222"/>
                        <a14:foregroundMark x1="90556" y1="26111" x2="90556" y2="26111"/>
                        <a14:foregroundMark x1="79444" y1="21667" x2="79444" y2="21667"/>
                        <a14:foregroundMark x1="82778" y1="19444" x2="82778" y2="19444"/>
                      </a14:backgroundRemoval>
                    </a14:imgEffect>
                  </a14:imgLayer>
                </a14:imgProps>
              </a:ext>
            </a:extLst>
          </a:blip>
          <a:stretch>
            <a:fillRect/>
          </a:stretch>
        </xdr:blipFill>
        <xdr:spPr>
          <a:xfrm>
            <a:off x="5629275" y="2028825"/>
            <a:ext cx="942975" cy="942975"/>
          </a:xfrm>
          <a:prstGeom prst="rect">
            <a:avLst/>
          </a:prstGeom>
        </xdr:spPr>
      </xdr:pic>
    </xdr:grpSp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361950</xdr:colOff>
      <xdr:row>1</xdr:row>
      <xdr:rowOff>47626</xdr:rowOff>
    </xdr:from>
    <xdr:to>
      <xdr:col>14</xdr:col>
      <xdr:colOff>361950</xdr:colOff>
      <xdr:row>12</xdr:row>
      <xdr:rowOff>123826</xdr:rowOff>
    </xdr:to>
    <xdr:grpSp>
      <xdr:nvGrpSpPr>
        <xdr:cNvPr id="2" name="Agrupar 1"/>
        <xdr:cNvGrpSpPr/>
      </xdr:nvGrpSpPr>
      <xdr:grpSpPr>
        <a:xfrm>
          <a:off x="4019550" y="238126"/>
          <a:ext cx="4876800" cy="2171700"/>
          <a:chOff x="123827" y="161927"/>
          <a:chExt cx="4876800" cy="2171700"/>
        </a:xfrm>
        <a:effectLst>
          <a:reflection blurRad="6350" stA="21000" endPos="92000" dist="101600" dir="5400000" sy="-100000" algn="bl" rotWithShape="0"/>
        </a:effectLst>
      </xdr:grpSpPr>
      <xdr:sp macro="" textlink="">
        <xdr:nvSpPr>
          <xdr:cNvPr id="6" name="CaixaDeTexto 5"/>
          <xdr:cNvSpPr txBox="1"/>
        </xdr:nvSpPr>
        <xdr:spPr>
          <a:xfrm>
            <a:off x="123827" y="161927"/>
            <a:ext cx="4876800" cy="2171700"/>
          </a:xfrm>
          <a:prstGeom prst="rect">
            <a:avLst/>
          </a:prstGeom>
          <a:solidFill>
            <a:srgbClr val="002060"/>
          </a:solidFill>
          <a:ln>
            <a:noFill/>
          </a:ln>
          <a:effectLst>
            <a:outerShdw blurRad="44450" dist="27940" dir="5400000" algn="ctr">
              <a:srgbClr val="000000">
                <a:alpha val="32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8700000"/>
            </a:lightRig>
          </a:scene3d>
          <a:sp3d>
            <a:bevelT w="190500" h="38100"/>
          </a:sp3d>
        </xdr:spPr>
        <xdr:style>
          <a:lnRef idx="1">
            <a:schemeClr val="accent5"/>
          </a:lnRef>
          <a:fillRef idx="3">
            <a:schemeClr val="accent5"/>
          </a:fillRef>
          <a:effectRef idx="2">
            <a:schemeClr val="accent5"/>
          </a:effectRef>
          <a:fontRef idx="minor">
            <a:schemeClr val="lt1"/>
          </a:fontRef>
        </xdr:style>
        <xdr:txBody>
          <a:bodyPr vertOverflow="clip" horzOverflow="clip" wrap="square" numCol="1" spcCol="360000" rtlCol="0" anchor="t">
            <a:noAutofit/>
          </a:bodyPr>
          <a:lstStyle/>
          <a:p>
            <a:r>
              <a:rPr lang="pt-BR" sz="1100" b="1" cap="small">
                <a:solidFill>
                  <a:schemeClr val="lt1"/>
                </a:solidFill>
                <a:effectLst/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CAPITULO</a:t>
            </a:r>
            <a:r>
              <a:rPr lang="pt-BR" sz="1100" b="1" cap="small" baseline="0">
                <a:solidFill>
                  <a:schemeClr val="lt1"/>
                </a:solidFill>
                <a:effectLst/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 05</a:t>
            </a:r>
            <a:endParaRPr lang="pt-BR" sz="1100" b="1" cap="small">
              <a:solidFill>
                <a:schemeClr val="lt1"/>
              </a:solidFill>
              <a:effectLst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endParaRPr>
          </a:p>
          <a:p>
            <a:endParaRPr lang="pt-BR" sz="1100" b="0">
              <a:solidFill>
                <a:schemeClr val="lt1"/>
              </a:solidFill>
              <a:effectLst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endParaRPr>
          </a:p>
          <a:p>
            <a:r>
              <a:rPr lang="pt-BR" sz="1050">
                <a:effectLst/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Nesta etapa, você conhecerá funções mais sofisticadas que fornecerão outro ponto de vista para localização de dados em suas planilhas. Você aprenderá as funções:</a:t>
            </a:r>
          </a:p>
          <a:p>
            <a:endParaRPr lang="pt-BR" sz="1050" b="0">
              <a:solidFill>
                <a:schemeClr val="lt1"/>
              </a:solidFill>
              <a:effectLst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endParaRPr>
          </a:p>
          <a:p>
            <a:pPr lvl="0"/>
            <a:r>
              <a:rPr lang="pt-BR" sz="1100" b="0" u="none">
                <a:solidFill>
                  <a:schemeClr val="lt1"/>
                </a:solidFill>
                <a:effectLst/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1. ESCOLHER()</a:t>
            </a:r>
          </a:p>
          <a:p>
            <a:pPr lvl="0"/>
            <a:r>
              <a:rPr lang="pt-BR" sz="1100" b="0" u="none">
                <a:solidFill>
                  <a:schemeClr val="lt1"/>
                </a:solidFill>
                <a:effectLst/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2. CORRESP()</a:t>
            </a:r>
          </a:p>
          <a:p>
            <a:pPr lvl="0"/>
            <a:r>
              <a:rPr lang="pt-BR" sz="1100" b="0" u="none">
                <a:solidFill>
                  <a:schemeClr val="lt1"/>
                </a:solidFill>
                <a:effectLst/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3. ÍNDICE()</a:t>
            </a:r>
          </a:p>
          <a:p>
            <a:pPr lvl="0"/>
            <a:r>
              <a:rPr lang="pt-BR" sz="1100" b="0" u="none">
                <a:solidFill>
                  <a:schemeClr val="lt1"/>
                </a:solidFill>
                <a:effectLst/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4. DESLOC()</a:t>
            </a:r>
          </a:p>
          <a:p>
            <a:pPr lvl="0"/>
            <a:r>
              <a:rPr lang="pt-BR" sz="1100" b="0" u="none">
                <a:solidFill>
                  <a:schemeClr val="lt1"/>
                </a:solidFill>
                <a:effectLst/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5. INDIRETO()</a:t>
            </a:r>
          </a:p>
        </xdr:txBody>
      </xdr:sp>
      <xdr:cxnSp macro="">
        <xdr:nvCxnSpPr>
          <xdr:cNvPr id="4" name="Conector reto 3"/>
          <xdr:cNvCxnSpPr/>
        </xdr:nvCxnSpPr>
        <xdr:spPr>
          <a:xfrm>
            <a:off x="200025" y="1104900"/>
            <a:ext cx="4629151" cy="0"/>
          </a:xfrm>
          <a:prstGeom prst="line">
            <a:avLst/>
          </a:prstGeom>
          <a:ln w="19050">
            <a:solidFill>
              <a:schemeClr val="bg1">
                <a:lumMod val="95000"/>
              </a:schemeClr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" name="Conector reto 4"/>
          <xdr:cNvCxnSpPr/>
        </xdr:nvCxnSpPr>
        <xdr:spPr>
          <a:xfrm>
            <a:off x="209550" y="495300"/>
            <a:ext cx="4629151" cy="0"/>
          </a:xfrm>
          <a:prstGeom prst="line">
            <a:avLst/>
          </a:prstGeom>
          <a:ln w="19050">
            <a:solidFill>
              <a:schemeClr val="bg1">
                <a:lumMod val="95000"/>
              </a:schemeClr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171449</xdr:rowOff>
    </xdr:from>
    <xdr:to>
      <xdr:col>15</xdr:col>
      <xdr:colOff>219075</xdr:colOff>
      <xdr:row>21</xdr:row>
      <xdr:rowOff>9523</xdr:rowOff>
    </xdr:to>
    <xdr:grpSp>
      <xdr:nvGrpSpPr>
        <xdr:cNvPr id="6" name="Agrupar 5"/>
        <xdr:cNvGrpSpPr/>
      </xdr:nvGrpSpPr>
      <xdr:grpSpPr>
        <a:xfrm>
          <a:off x="0" y="171449"/>
          <a:ext cx="11258550" cy="3952874"/>
          <a:chOff x="19050" y="95249"/>
          <a:chExt cx="11258550" cy="3836328"/>
        </a:xfrm>
      </xdr:grpSpPr>
      <xdr:sp macro="" textlink="">
        <xdr:nvSpPr>
          <xdr:cNvPr id="2" name="Texto explicativo retangular com cantos arredondados 1"/>
          <xdr:cNvSpPr/>
        </xdr:nvSpPr>
        <xdr:spPr>
          <a:xfrm>
            <a:off x="9105900" y="95249"/>
            <a:ext cx="2171700" cy="1114425"/>
          </a:xfrm>
          <a:prstGeom prst="wedgeRoundRectCallout">
            <a:avLst>
              <a:gd name="adj1" fmla="val -58143"/>
              <a:gd name="adj2" fmla="val 131663"/>
              <a:gd name="adj3" fmla="val 16667"/>
            </a:avLst>
          </a:prstGeom>
          <a:solidFill>
            <a:srgbClr val="002060"/>
          </a:solidFill>
          <a:ln>
            <a:noFill/>
          </a:ln>
          <a:effectLst>
            <a:outerShdw blurRad="44450" dist="27940" dir="5400000" algn="ctr">
              <a:srgbClr val="000000">
                <a:alpha val="32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8700000"/>
            </a:lightRig>
          </a:scene3d>
          <a:sp3d>
            <a:bevelT w="190500" h="38100"/>
          </a:sp3d>
        </xdr:spPr>
        <xdr:style>
          <a:lnRef idx="0">
            <a:schemeClr val="accent5"/>
          </a:lnRef>
          <a:fillRef idx="3">
            <a:schemeClr val="accent5"/>
          </a:fillRef>
          <a:effectRef idx="3">
            <a:schemeClr val="accent5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r>
              <a:rPr lang="pt-BR" sz="1100"/>
              <a:t>Corresp</a:t>
            </a:r>
            <a:r>
              <a:rPr lang="pt-BR" sz="1100" baseline="0"/>
              <a:t> 1</a:t>
            </a:r>
            <a:endParaRPr lang="pt-BR" sz="1100"/>
          </a:p>
          <a:p>
            <a:pPr algn="ctr"/>
            <a:r>
              <a:rPr lang="pt-BR" sz="1100"/>
              <a:t>&lt;=</a:t>
            </a:r>
            <a:r>
              <a:rPr lang="pt-BR" sz="1100" baseline="0"/>
              <a:t> ao Procurado</a:t>
            </a:r>
          </a:p>
          <a:p>
            <a:pPr algn="ctr"/>
            <a:r>
              <a:rPr lang="pt-BR" sz="1100" baseline="0"/>
              <a:t>Ordem Crescente</a:t>
            </a:r>
          </a:p>
          <a:p>
            <a:pPr algn="ctr"/>
            <a:r>
              <a:rPr lang="pt-BR" sz="1100" baseline="0"/>
              <a:t>Retorna a ordem do número ou do seu inferior mais próximo</a:t>
            </a:r>
            <a:endParaRPr lang="pt-BR" sz="1100"/>
          </a:p>
        </xdr:txBody>
      </xdr:sp>
      <xdr:sp macro="" textlink="">
        <xdr:nvSpPr>
          <xdr:cNvPr id="3" name="Texto explicativo retangular com cantos arredondados 2"/>
          <xdr:cNvSpPr/>
        </xdr:nvSpPr>
        <xdr:spPr>
          <a:xfrm>
            <a:off x="19050" y="1860885"/>
            <a:ext cx="2619375" cy="850462"/>
          </a:xfrm>
          <a:prstGeom prst="wedgeRoundRectCallout">
            <a:avLst>
              <a:gd name="adj1" fmla="val 39332"/>
              <a:gd name="adj2" fmla="val -87291"/>
              <a:gd name="adj3" fmla="val 16667"/>
            </a:avLst>
          </a:prstGeom>
          <a:solidFill>
            <a:srgbClr val="002060"/>
          </a:solidFill>
          <a:ln>
            <a:noFill/>
          </a:ln>
          <a:effectLst>
            <a:outerShdw blurRad="44450" dist="27940" dir="5400000" algn="ctr">
              <a:srgbClr val="000000">
                <a:alpha val="32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8700000"/>
            </a:lightRig>
          </a:scene3d>
          <a:sp3d>
            <a:bevelT w="190500" h="38100"/>
          </a:sp3d>
        </xdr:spPr>
        <xdr:style>
          <a:lnRef idx="0">
            <a:schemeClr val="accent5"/>
          </a:lnRef>
          <a:fillRef idx="3">
            <a:schemeClr val="accent5"/>
          </a:fillRef>
          <a:effectRef idx="3">
            <a:schemeClr val="accent5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r>
              <a:rPr lang="pt-BR" sz="1100"/>
              <a:t>Corresp 0</a:t>
            </a:r>
          </a:p>
          <a:p>
            <a:pPr algn="ctr"/>
            <a:r>
              <a:rPr lang="pt-BR" sz="1100" baseline="0"/>
              <a:t>= ao Procurado</a:t>
            </a:r>
          </a:p>
          <a:p>
            <a:pPr algn="ctr"/>
            <a:r>
              <a:rPr lang="pt-BR" sz="1100" baseline="0"/>
              <a:t>Qualquer Ordem</a:t>
            </a:r>
          </a:p>
          <a:p>
            <a:pPr marL="0" marR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pt-BR" sz="1100" baseline="0">
                <a:solidFill>
                  <a:schemeClr val="lt1"/>
                </a:solidFill>
                <a:latin typeface="+mn-lt"/>
                <a:ea typeface="+mn-ea"/>
                <a:cs typeface="+mn-cs"/>
              </a:rPr>
              <a:t>Retorna a posição do texto/número</a:t>
            </a:r>
            <a:endParaRPr lang="pt-BR" sz="1100"/>
          </a:p>
        </xdr:txBody>
      </xdr:sp>
      <xdr:sp macro="" textlink="">
        <xdr:nvSpPr>
          <xdr:cNvPr id="4" name="Texto explicativo retangular com cantos arredondados 3"/>
          <xdr:cNvSpPr/>
        </xdr:nvSpPr>
        <xdr:spPr>
          <a:xfrm>
            <a:off x="5895975" y="3071871"/>
            <a:ext cx="4381500" cy="859706"/>
          </a:xfrm>
          <a:prstGeom prst="wedgeRoundRectCallout">
            <a:avLst>
              <a:gd name="adj1" fmla="val -45137"/>
              <a:gd name="adj2" fmla="val -81815"/>
              <a:gd name="adj3" fmla="val 16667"/>
            </a:avLst>
          </a:prstGeom>
          <a:solidFill>
            <a:srgbClr val="002060"/>
          </a:solidFill>
          <a:ln>
            <a:noFill/>
          </a:ln>
          <a:effectLst>
            <a:outerShdw blurRad="44450" dist="27940" dir="5400000" algn="ctr">
              <a:srgbClr val="000000">
                <a:alpha val="32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8700000"/>
            </a:lightRig>
          </a:scene3d>
          <a:sp3d>
            <a:bevelT w="190500" h="38100"/>
          </a:sp3d>
        </xdr:spPr>
        <xdr:style>
          <a:lnRef idx="0">
            <a:schemeClr val="accent5"/>
          </a:lnRef>
          <a:fillRef idx="3">
            <a:schemeClr val="accent5"/>
          </a:fillRef>
          <a:effectRef idx="3">
            <a:schemeClr val="accent5"/>
          </a:effectRef>
          <a:fontRef idx="minor">
            <a:schemeClr val="lt1"/>
          </a:fontRef>
        </xdr:style>
        <xdr:txBody>
          <a:bodyPr vertOverflow="clip" rtlCol="0" anchor="ctr"/>
          <a:lstStyle/>
          <a:p>
            <a:pPr algn="ctr"/>
            <a:r>
              <a:rPr lang="pt-BR" sz="1100"/>
              <a:t>Corresp -1</a:t>
            </a:r>
          </a:p>
          <a:p>
            <a:pPr algn="ctr"/>
            <a:r>
              <a:rPr lang="pt-BR" sz="1100"/>
              <a:t>&gt;= </a:t>
            </a:r>
            <a:r>
              <a:rPr lang="pt-BR" sz="1100" baseline="0"/>
              <a:t>ao Procurado</a:t>
            </a:r>
          </a:p>
          <a:p>
            <a:pPr algn="ctr"/>
            <a:r>
              <a:rPr lang="pt-BR" sz="1100" baseline="0"/>
              <a:t>Ordem descrente</a:t>
            </a:r>
          </a:p>
          <a:p>
            <a:pPr marL="0" marR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pt-BR" sz="1100" baseline="0">
                <a:solidFill>
                  <a:schemeClr val="lt1"/>
                </a:solidFill>
                <a:latin typeface="+mn-lt"/>
                <a:ea typeface="+mn-ea"/>
                <a:cs typeface="+mn-cs"/>
              </a:rPr>
              <a:t>Retorna a ordem do número ou do seu superior mais próximo</a:t>
            </a:r>
            <a:endParaRPr lang="pt-BR" sz="1100">
              <a:solidFill>
                <a:schemeClr val="lt1"/>
              </a:solidFill>
              <a:latin typeface="+mn-lt"/>
              <a:ea typeface="+mn-ea"/>
              <a:cs typeface="+mn-cs"/>
            </a:endParaRPr>
          </a:p>
        </xdr:txBody>
      </xdr:sp>
    </xdr:grpSp>
    <xdr:clientData/>
  </xdr:twoCellAnchor>
  <xdr:twoCellAnchor>
    <xdr:from>
      <xdr:col>0</xdr:col>
      <xdr:colOff>85725</xdr:colOff>
      <xdr:row>15</xdr:row>
      <xdr:rowOff>47625</xdr:rowOff>
    </xdr:from>
    <xdr:to>
      <xdr:col>7</xdr:col>
      <xdr:colOff>295275</xdr:colOff>
      <xdr:row>20</xdr:row>
      <xdr:rowOff>85725</xdr:rowOff>
    </xdr:to>
    <xdr:sp macro="" textlink="">
      <xdr:nvSpPr>
        <xdr:cNvPr id="8" name="CaixaDeTexto 7"/>
        <xdr:cNvSpPr txBox="1"/>
      </xdr:nvSpPr>
      <xdr:spPr>
        <a:xfrm>
          <a:off x="85725" y="3009900"/>
          <a:ext cx="4229100" cy="1000125"/>
        </a:xfrm>
        <a:prstGeom prst="rect">
          <a:avLst/>
        </a:prstGeom>
        <a:solidFill>
          <a:srgbClr val="002060"/>
        </a:solidFill>
        <a:ln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vertOverflow="clip" wrap="square" rtlCol="0" anchor="t"/>
        <a:lstStyle/>
        <a:p>
          <a:r>
            <a:rPr lang="pt-BR" sz="1100" b="1" baseline="0">
              <a:solidFill>
                <a:srgbClr val="FFC000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CORRESP</a:t>
          </a:r>
        </a:p>
        <a:p>
          <a:endParaRPr lang="pt-BR" sz="1000" b="0" baseline="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r>
            <a:rPr lang="pt-BR" sz="1000" b="0" baseline="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Retorna a posição de um valor em uma lista.</a:t>
          </a:r>
        </a:p>
        <a:p>
          <a:endParaRPr lang="pt-BR" sz="1000" baseline="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r>
            <a:rPr lang="pt-BR" sz="1000" b="1" baseline="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CORRESP</a:t>
          </a:r>
          <a:r>
            <a:rPr lang="pt-BR" sz="1000" b="0" baseline="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(Valor procurado; Onde Procurar; Tipo)</a:t>
          </a:r>
        </a:p>
      </xdr:txBody>
    </xdr:sp>
    <xdr:clientData/>
  </xdr:twoCellAnchor>
  <xdr:twoCellAnchor>
    <xdr:from>
      <xdr:col>3</xdr:col>
      <xdr:colOff>342899</xdr:colOff>
      <xdr:row>5</xdr:row>
      <xdr:rowOff>28575</xdr:rowOff>
    </xdr:from>
    <xdr:to>
      <xdr:col>3</xdr:col>
      <xdr:colOff>523875</xdr:colOff>
      <xdr:row>5</xdr:row>
      <xdr:rowOff>190501</xdr:rowOff>
    </xdr:to>
    <xdr:sp macro="" textlink="">
      <xdr:nvSpPr>
        <xdr:cNvPr id="10" name="Seta para Cima 9"/>
        <xdr:cNvSpPr/>
      </xdr:nvSpPr>
      <xdr:spPr>
        <a:xfrm>
          <a:off x="2066924" y="1009650"/>
          <a:ext cx="180976" cy="161926"/>
        </a:xfrm>
        <a:prstGeom prst="upArrow">
          <a:avLst/>
        </a:prstGeom>
        <a:solidFill>
          <a:srgbClr val="FF0000"/>
        </a:solidFill>
        <a:ln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2</xdr:col>
      <xdr:colOff>457198</xdr:colOff>
      <xdr:row>7</xdr:row>
      <xdr:rowOff>190500</xdr:rowOff>
    </xdr:from>
    <xdr:to>
      <xdr:col>3</xdr:col>
      <xdr:colOff>9524</xdr:colOff>
      <xdr:row>8</xdr:row>
      <xdr:rowOff>161926</xdr:rowOff>
    </xdr:to>
    <xdr:sp macro="" textlink="">
      <xdr:nvSpPr>
        <xdr:cNvPr id="11" name="Seta para Cima 10"/>
        <xdr:cNvSpPr/>
      </xdr:nvSpPr>
      <xdr:spPr>
        <a:xfrm rot="2953293">
          <a:off x="1562098" y="1581150"/>
          <a:ext cx="180976" cy="161926"/>
        </a:xfrm>
        <a:prstGeom prst="upArrow">
          <a:avLst/>
        </a:prstGeom>
        <a:solidFill>
          <a:srgbClr val="FF0000"/>
        </a:solidFill>
        <a:ln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8</xdr:col>
      <xdr:colOff>304799</xdr:colOff>
      <xdr:row>15</xdr:row>
      <xdr:rowOff>57150</xdr:rowOff>
    </xdr:from>
    <xdr:to>
      <xdr:col>8</xdr:col>
      <xdr:colOff>485775</xdr:colOff>
      <xdr:row>16</xdr:row>
      <xdr:rowOff>19051</xdr:rowOff>
    </xdr:to>
    <xdr:sp macro="" textlink="">
      <xdr:nvSpPr>
        <xdr:cNvPr id="12" name="Seta para Cima 11"/>
        <xdr:cNvSpPr/>
      </xdr:nvSpPr>
      <xdr:spPr>
        <a:xfrm>
          <a:off x="5562599" y="3019425"/>
          <a:ext cx="180976" cy="161926"/>
        </a:xfrm>
        <a:prstGeom prst="upArrow">
          <a:avLst/>
        </a:prstGeom>
        <a:solidFill>
          <a:srgbClr val="FF0000"/>
        </a:solidFill>
        <a:ln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12</xdr:col>
      <xdr:colOff>209549</xdr:colOff>
      <xdr:row>25</xdr:row>
      <xdr:rowOff>152400</xdr:rowOff>
    </xdr:from>
    <xdr:to>
      <xdr:col>12</xdr:col>
      <xdr:colOff>390525</xdr:colOff>
      <xdr:row>26</xdr:row>
      <xdr:rowOff>123826</xdr:rowOff>
    </xdr:to>
    <xdr:sp macro="" textlink="">
      <xdr:nvSpPr>
        <xdr:cNvPr id="13" name="Seta para Cima 12"/>
        <xdr:cNvSpPr/>
      </xdr:nvSpPr>
      <xdr:spPr>
        <a:xfrm>
          <a:off x="9058274" y="5029200"/>
          <a:ext cx="180976" cy="161926"/>
        </a:xfrm>
        <a:prstGeom prst="upArrow">
          <a:avLst/>
        </a:prstGeom>
        <a:solidFill>
          <a:srgbClr val="FF0000"/>
        </a:solidFill>
        <a:ln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11</xdr:col>
      <xdr:colOff>323849</xdr:colOff>
      <xdr:row>15</xdr:row>
      <xdr:rowOff>57150</xdr:rowOff>
    </xdr:from>
    <xdr:to>
      <xdr:col>11</xdr:col>
      <xdr:colOff>504825</xdr:colOff>
      <xdr:row>16</xdr:row>
      <xdr:rowOff>19051</xdr:rowOff>
    </xdr:to>
    <xdr:sp macro="" textlink="">
      <xdr:nvSpPr>
        <xdr:cNvPr id="14" name="Seta para Cima 13"/>
        <xdr:cNvSpPr/>
      </xdr:nvSpPr>
      <xdr:spPr>
        <a:xfrm>
          <a:off x="8353424" y="3019425"/>
          <a:ext cx="180976" cy="161926"/>
        </a:xfrm>
        <a:prstGeom prst="upArrow">
          <a:avLst/>
        </a:prstGeom>
        <a:solidFill>
          <a:srgbClr val="FF0000"/>
        </a:solidFill>
        <a:ln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38100</xdr:colOff>
      <xdr:row>6</xdr:row>
      <xdr:rowOff>180974</xdr:rowOff>
    </xdr:from>
    <xdr:to>
      <xdr:col>7</xdr:col>
      <xdr:colOff>0</xdr:colOff>
      <xdr:row>13</xdr:row>
      <xdr:rowOff>76199</xdr:rowOff>
    </xdr:to>
    <xdr:sp macro="" textlink="">
      <xdr:nvSpPr>
        <xdr:cNvPr id="3" name="CaixaDeTexto 2"/>
        <xdr:cNvSpPr txBox="1"/>
      </xdr:nvSpPr>
      <xdr:spPr>
        <a:xfrm>
          <a:off x="38100" y="1352549"/>
          <a:ext cx="4229100" cy="1238250"/>
        </a:xfrm>
        <a:prstGeom prst="rect">
          <a:avLst/>
        </a:prstGeom>
        <a:solidFill>
          <a:srgbClr val="002060"/>
        </a:solidFill>
        <a:ln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vertOverflow="clip" wrap="square" rtlCol="0" anchor="t"/>
        <a:lstStyle/>
        <a:p>
          <a:r>
            <a:rPr lang="pt-BR" sz="1100" b="1" baseline="0">
              <a:solidFill>
                <a:srgbClr val="FFC000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ÍNDICE (Matriz)</a:t>
          </a:r>
        </a:p>
        <a:p>
          <a:endParaRPr lang="pt-BR" sz="1000" b="0" baseline="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r>
            <a:rPr lang="pt-BR" sz="1000" b="0" baseline="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Localiza um valor através de uma posição</a:t>
          </a:r>
        </a:p>
        <a:p>
          <a:r>
            <a:rPr lang="pt-BR" sz="1000" b="0" baseline="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de linhas/colunas.</a:t>
          </a:r>
          <a:endParaRPr lang="pt-BR" sz="1000" baseline="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pt-BR" sz="1000" baseline="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r>
            <a:rPr lang="pt-BR" sz="1000" b="1" baseline="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ÍNDICE</a:t>
          </a:r>
          <a:r>
            <a:rPr lang="pt-BR" sz="1000" b="0" baseline="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(Matriz;Núm_Linha; [Núm_Coluna])</a:t>
          </a:r>
        </a:p>
      </xdr:txBody>
    </xdr:sp>
    <xdr:clientData/>
  </xdr:twoCellAnchor>
  <xdr:twoCellAnchor>
    <xdr:from>
      <xdr:col>3</xdr:col>
      <xdr:colOff>19048</xdr:colOff>
      <xdr:row>0</xdr:row>
      <xdr:rowOff>57151</xdr:rowOff>
    </xdr:from>
    <xdr:to>
      <xdr:col>3</xdr:col>
      <xdr:colOff>180974</xdr:colOff>
      <xdr:row>1</xdr:row>
      <xdr:rowOff>38102</xdr:rowOff>
    </xdr:to>
    <xdr:sp macro="" textlink="">
      <xdr:nvSpPr>
        <xdr:cNvPr id="5" name="Seta para Cima 4"/>
        <xdr:cNvSpPr/>
      </xdr:nvSpPr>
      <xdr:spPr>
        <a:xfrm rot="15199575">
          <a:off x="1838323" y="66676"/>
          <a:ext cx="180976" cy="161926"/>
        </a:xfrm>
        <a:prstGeom prst="upArrow">
          <a:avLst/>
        </a:prstGeom>
        <a:solidFill>
          <a:srgbClr val="FF0000"/>
        </a:solidFill>
        <a:ln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6</xdr:col>
      <xdr:colOff>609598</xdr:colOff>
      <xdr:row>6</xdr:row>
      <xdr:rowOff>19049</xdr:rowOff>
    </xdr:from>
    <xdr:to>
      <xdr:col>7</xdr:col>
      <xdr:colOff>180974</xdr:colOff>
      <xdr:row>6</xdr:row>
      <xdr:rowOff>180975</xdr:rowOff>
    </xdr:to>
    <xdr:sp macro="" textlink="">
      <xdr:nvSpPr>
        <xdr:cNvPr id="6" name="Seta para Cima 5"/>
        <xdr:cNvSpPr/>
      </xdr:nvSpPr>
      <xdr:spPr>
        <a:xfrm rot="19509704">
          <a:off x="4267198" y="1190624"/>
          <a:ext cx="180976" cy="161926"/>
        </a:xfrm>
        <a:prstGeom prst="upArrow">
          <a:avLst/>
        </a:prstGeom>
        <a:solidFill>
          <a:srgbClr val="FF0000"/>
        </a:solidFill>
        <a:ln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95250</xdr:colOff>
      <xdr:row>8</xdr:row>
      <xdr:rowOff>85725</xdr:rowOff>
    </xdr:from>
    <xdr:to>
      <xdr:col>7</xdr:col>
      <xdr:colOff>57150</xdr:colOff>
      <xdr:row>14</xdr:row>
      <xdr:rowOff>171450</xdr:rowOff>
    </xdr:to>
    <xdr:sp macro="" textlink="">
      <xdr:nvSpPr>
        <xdr:cNvPr id="3" name="CaixaDeTexto 2"/>
        <xdr:cNvSpPr txBox="1"/>
      </xdr:nvSpPr>
      <xdr:spPr>
        <a:xfrm>
          <a:off x="95250" y="1647825"/>
          <a:ext cx="4229100" cy="1228725"/>
        </a:xfrm>
        <a:prstGeom prst="rect">
          <a:avLst/>
        </a:prstGeom>
        <a:solidFill>
          <a:srgbClr val="002060"/>
        </a:solidFill>
        <a:ln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vertOverflow="clip" wrap="square" rtlCol="0" anchor="t"/>
        <a:lstStyle/>
        <a:p>
          <a:r>
            <a:rPr lang="pt-BR" sz="1100" b="1" baseline="0">
              <a:solidFill>
                <a:srgbClr val="FFC000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ÍNDICE (Referência)</a:t>
          </a:r>
        </a:p>
        <a:p>
          <a:endParaRPr lang="pt-BR" sz="1000" b="0" baseline="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r>
            <a:rPr lang="pt-BR" sz="1000" b="0" baseline="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Localiza um valor através de uma posição</a:t>
          </a:r>
        </a:p>
        <a:p>
          <a:r>
            <a:rPr lang="pt-BR" sz="1000" b="0" baseline="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de linhas/colunas, envolve mais de 1 tabela.</a:t>
          </a:r>
          <a:endParaRPr lang="pt-BR" sz="1000" baseline="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pt-BR" sz="1000" baseline="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r>
            <a:rPr lang="pt-BR" sz="1000" b="1" baseline="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ÍNDICE</a:t>
          </a:r>
          <a:r>
            <a:rPr lang="pt-BR" sz="1000" b="0" baseline="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(Matriz;Núm_Linha; [Núm_Coluna]; [Área])</a:t>
          </a:r>
        </a:p>
      </xdr:txBody>
    </xdr:sp>
    <xdr:clientData/>
  </xdr:twoCellAnchor>
  <xdr:twoCellAnchor>
    <xdr:from>
      <xdr:col>4</xdr:col>
      <xdr:colOff>9525</xdr:colOff>
      <xdr:row>7</xdr:row>
      <xdr:rowOff>28575</xdr:rowOff>
    </xdr:from>
    <xdr:to>
      <xdr:col>4</xdr:col>
      <xdr:colOff>190501</xdr:colOff>
      <xdr:row>7</xdr:row>
      <xdr:rowOff>190501</xdr:rowOff>
    </xdr:to>
    <xdr:sp macro="" textlink="">
      <xdr:nvSpPr>
        <xdr:cNvPr id="5" name="Seta para Cima 4"/>
        <xdr:cNvSpPr/>
      </xdr:nvSpPr>
      <xdr:spPr>
        <a:xfrm rot="19509704">
          <a:off x="2447925" y="1390650"/>
          <a:ext cx="180976" cy="161926"/>
        </a:xfrm>
        <a:prstGeom prst="upArrow">
          <a:avLst/>
        </a:prstGeom>
        <a:solidFill>
          <a:srgbClr val="FF0000"/>
        </a:solidFill>
        <a:ln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8</xdr:col>
      <xdr:colOff>600074</xdr:colOff>
      <xdr:row>7</xdr:row>
      <xdr:rowOff>9525</xdr:rowOff>
    </xdr:from>
    <xdr:to>
      <xdr:col>9</xdr:col>
      <xdr:colOff>171450</xdr:colOff>
      <xdr:row>7</xdr:row>
      <xdr:rowOff>171451</xdr:rowOff>
    </xdr:to>
    <xdr:sp macro="" textlink="">
      <xdr:nvSpPr>
        <xdr:cNvPr id="6" name="Seta para Cima 5"/>
        <xdr:cNvSpPr/>
      </xdr:nvSpPr>
      <xdr:spPr>
        <a:xfrm rot="19509704">
          <a:off x="5476874" y="1371600"/>
          <a:ext cx="180976" cy="161926"/>
        </a:xfrm>
        <a:prstGeom prst="upArrow">
          <a:avLst/>
        </a:prstGeom>
        <a:solidFill>
          <a:srgbClr val="FF0000"/>
        </a:solidFill>
        <a:ln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5</xdr:row>
      <xdr:rowOff>133350</xdr:rowOff>
    </xdr:from>
    <xdr:to>
      <xdr:col>5</xdr:col>
      <xdr:colOff>361950</xdr:colOff>
      <xdr:row>10</xdr:row>
      <xdr:rowOff>171450</xdr:rowOff>
    </xdr:to>
    <xdr:sp macro="" textlink="">
      <xdr:nvSpPr>
        <xdr:cNvPr id="3" name="CaixaDeTexto 2"/>
        <xdr:cNvSpPr txBox="1"/>
      </xdr:nvSpPr>
      <xdr:spPr>
        <a:xfrm>
          <a:off x="0" y="1152525"/>
          <a:ext cx="4229100" cy="1000125"/>
        </a:xfrm>
        <a:prstGeom prst="rect">
          <a:avLst/>
        </a:prstGeom>
        <a:solidFill>
          <a:srgbClr val="002060"/>
        </a:solidFill>
        <a:ln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vertOverflow="clip" wrap="square" rtlCol="0" anchor="t"/>
        <a:lstStyle/>
        <a:p>
          <a:r>
            <a:rPr lang="pt-BR" sz="1100" b="1" baseline="0">
              <a:solidFill>
                <a:srgbClr val="FFC000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DESLOC</a:t>
          </a:r>
        </a:p>
        <a:p>
          <a:endParaRPr lang="pt-BR" sz="1000" b="0" baseline="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r>
            <a:rPr lang="pt-BR" sz="1000" b="0" baseline="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Permite a navegação em uma tabela, através</a:t>
          </a:r>
        </a:p>
        <a:p>
          <a:r>
            <a:rPr lang="pt-BR" sz="1000" b="0" baseline="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de um número de linhas/colunas.</a:t>
          </a:r>
        </a:p>
      </xdr:txBody>
    </xdr:sp>
    <xdr:clientData/>
  </xdr:twoCellAnchor>
  <xdr:twoCellAnchor>
    <xdr:from>
      <xdr:col>3</xdr:col>
      <xdr:colOff>47625</xdr:colOff>
      <xdr:row>1</xdr:row>
      <xdr:rowOff>28575</xdr:rowOff>
    </xdr:from>
    <xdr:to>
      <xdr:col>3</xdr:col>
      <xdr:colOff>209551</xdr:colOff>
      <xdr:row>2</xdr:row>
      <xdr:rowOff>1</xdr:rowOff>
    </xdr:to>
    <xdr:sp macro="" textlink="">
      <xdr:nvSpPr>
        <xdr:cNvPr id="5" name="Seta para Cima 4"/>
        <xdr:cNvSpPr/>
      </xdr:nvSpPr>
      <xdr:spPr>
        <a:xfrm rot="16200000">
          <a:off x="1866900" y="238125"/>
          <a:ext cx="180976" cy="161926"/>
        </a:xfrm>
        <a:prstGeom prst="upArrow">
          <a:avLst/>
        </a:prstGeom>
        <a:solidFill>
          <a:srgbClr val="FF0000"/>
        </a:solidFill>
        <a:ln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5</xdr:col>
      <xdr:colOff>28575</xdr:colOff>
      <xdr:row>4</xdr:row>
      <xdr:rowOff>9525</xdr:rowOff>
    </xdr:from>
    <xdr:to>
      <xdr:col>5</xdr:col>
      <xdr:colOff>190501</xdr:colOff>
      <xdr:row>4</xdr:row>
      <xdr:rowOff>190501</xdr:rowOff>
    </xdr:to>
    <xdr:sp macro="" textlink="">
      <xdr:nvSpPr>
        <xdr:cNvPr id="6" name="Seta para Cima 5"/>
        <xdr:cNvSpPr/>
      </xdr:nvSpPr>
      <xdr:spPr>
        <a:xfrm rot="16200000">
          <a:off x="3067050" y="828675"/>
          <a:ext cx="180976" cy="161926"/>
        </a:xfrm>
        <a:prstGeom prst="upArrow">
          <a:avLst/>
        </a:prstGeom>
        <a:solidFill>
          <a:srgbClr val="FF0000"/>
        </a:solidFill>
        <a:ln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600075</xdr:colOff>
      <xdr:row>3</xdr:row>
      <xdr:rowOff>19050</xdr:rowOff>
    </xdr:from>
    <xdr:to>
      <xdr:col>11</xdr:col>
      <xdr:colOff>552450</xdr:colOff>
      <xdr:row>9</xdr:row>
      <xdr:rowOff>104775</xdr:rowOff>
    </xdr:to>
    <xdr:sp macro="" textlink="">
      <xdr:nvSpPr>
        <xdr:cNvPr id="3" name="CaixaDeTexto 2"/>
        <xdr:cNvSpPr txBox="1"/>
      </xdr:nvSpPr>
      <xdr:spPr>
        <a:xfrm>
          <a:off x="5029200" y="628650"/>
          <a:ext cx="4229100" cy="1228725"/>
        </a:xfrm>
        <a:prstGeom prst="rect">
          <a:avLst/>
        </a:prstGeom>
        <a:solidFill>
          <a:srgbClr val="002060"/>
        </a:solidFill>
        <a:ln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vertOverflow="clip" wrap="square" rtlCol="0" anchor="t"/>
        <a:lstStyle/>
        <a:p>
          <a:r>
            <a:rPr lang="pt-BR" sz="1100" b="1" baseline="0">
              <a:solidFill>
                <a:srgbClr val="FFC000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ESCOLHER</a:t>
          </a:r>
        </a:p>
        <a:p>
          <a:endParaRPr lang="pt-BR" sz="1000" b="0" baseline="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r>
            <a:rPr lang="pt-BR" sz="1000" b="0" baseline="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Retorna um item de acordo com a posição</a:t>
          </a:r>
        </a:p>
        <a:p>
          <a:r>
            <a:rPr lang="pt-BR" sz="1000" b="0" baseline="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informada.</a:t>
          </a:r>
          <a:endParaRPr lang="pt-BR" sz="1000" baseline="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pt-BR" sz="1000" baseline="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r>
            <a:rPr lang="pt-BR" sz="1000" b="1" baseline="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ESCOLHER</a:t>
          </a:r>
          <a:r>
            <a:rPr lang="pt-BR" sz="1000" b="0" baseline="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(Posição; Lista)</a:t>
          </a:r>
        </a:p>
      </xdr:txBody>
    </xdr:sp>
    <xdr:clientData/>
  </xdr:twoCellAnchor>
  <xdr:twoCellAnchor>
    <xdr:from>
      <xdr:col>8</xdr:col>
      <xdr:colOff>114300</xdr:colOff>
      <xdr:row>1</xdr:row>
      <xdr:rowOff>9525</xdr:rowOff>
    </xdr:from>
    <xdr:to>
      <xdr:col>8</xdr:col>
      <xdr:colOff>276226</xdr:colOff>
      <xdr:row>1</xdr:row>
      <xdr:rowOff>190501</xdr:rowOff>
    </xdr:to>
    <xdr:sp macro="" textlink="">
      <xdr:nvSpPr>
        <xdr:cNvPr id="5" name="Seta para Cima 4"/>
        <xdr:cNvSpPr/>
      </xdr:nvSpPr>
      <xdr:spPr>
        <a:xfrm rot="16200000">
          <a:off x="6981825" y="219075"/>
          <a:ext cx="180976" cy="161926"/>
        </a:xfrm>
        <a:prstGeom prst="upArrow">
          <a:avLst/>
        </a:prstGeom>
        <a:solidFill>
          <a:srgbClr val="FF0000"/>
        </a:solidFill>
        <a:ln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514350</xdr:colOff>
      <xdr:row>4</xdr:row>
      <xdr:rowOff>0</xdr:rowOff>
    </xdr:from>
    <xdr:to>
      <xdr:col>12</xdr:col>
      <xdr:colOff>590550</xdr:colOff>
      <xdr:row>13</xdr:row>
      <xdr:rowOff>133350</xdr:rowOff>
    </xdr:to>
    <xdr:sp macro="" textlink="">
      <xdr:nvSpPr>
        <xdr:cNvPr id="3" name="CaixaDeTexto 2"/>
        <xdr:cNvSpPr txBox="1"/>
      </xdr:nvSpPr>
      <xdr:spPr>
        <a:xfrm>
          <a:off x="3476625" y="800100"/>
          <a:ext cx="5562600" cy="1847850"/>
        </a:xfrm>
        <a:prstGeom prst="rect">
          <a:avLst/>
        </a:prstGeom>
        <a:solidFill>
          <a:srgbClr val="002060"/>
        </a:solidFill>
        <a:ln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vertOverflow="clip" wrap="square" rtlCol="0" anchor="t"/>
        <a:lstStyle/>
        <a:p>
          <a:r>
            <a:rPr lang="pt-BR" sz="1100" b="1" baseline="0">
              <a:solidFill>
                <a:srgbClr val="FFC000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INDIRETO</a:t>
          </a:r>
        </a:p>
        <a:p>
          <a:endParaRPr lang="pt-BR" sz="1000" b="0" baseline="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r>
            <a:rPr lang="pt-BR" sz="1000" b="0" i="0">
              <a:solidFill>
                <a:schemeClr val="lt1"/>
              </a:solidFill>
              <a:effectLst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Retorna a referência especificada por uma cadeia de texto. As referências</a:t>
          </a:r>
        </a:p>
        <a:p>
          <a:r>
            <a:rPr lang="pt-BR" sz="1000" b="0" i="0">
              <a:solidFill>
                <a:schemeClr val="lt1"/>
              </a:solidFill>
              <a:effectLst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são imediatamente avaliadas para exibir seu conteúdo. Use INDIRETO</a:t>
          </a:r>
        </a:p>
        <a:p>
          <a:r>
            <a:rPr lang="pt-BR" sz="1000" b="0" i="0">
              <a:solidFill>
                <a:schemeClr val="lt1"/>
              </a:solidFill>
              <a:effectLst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quando quiser mudar a referência a uma célula em uma fórmula sem</a:t>
          </a:r>
        </a:p>
        <a:p>
          <a:r>
            <a:rPr lang="pt-BR" sz="1000" b="0" i="0">
              <a:solidFill>
                <a:schemeClr val="lt1"/>
              </a:solidFill>
              <a:effectLst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mudar a própria fórmula.</a:t>
          </a:r>
        </a:p>
        <a:p>
          <a:endParaRPr lang="pt-BR" sz="1000" b="0" i="0" baseline="0">
            <a:solidFill>
              <a:schemeClr val="lt1"/>
            </a:solidFill>
            <a:effectLst/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r>
            <a:rPr lang="pt-BR" sz="1000" b="0" i="1" baseline="0">
              <a:solidFill>
                <a:schemeClr val="lt1"/>
              </a:solidFill>
              <a:effectLst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fonte: Ajuda Microsoft.</a:t>
          </a:r>
          <a:endParaRPr lang="pt-BR" sz="1000" b="0" i="0" baseline="0">
            <a:solidFill>
              <a:schemeClr val="lt1"/>
            </a:solidFill>
            <a:effectLst/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pt-BR" sz="1000" b="0" i="0" baseline="0">
            <a:solidFill>
              <a:schemeClr val="lt1"/>
            </a:solidFill>
            <a:effectLst/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r>
            <a:rPr lang="pt-BR" sz="1000" b="0" i="0" baseline="0">
              <a:solidFill>
                <a:schemeClr val="lt1"/>
              </a:solidFill>
              <a:effectLst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=</a:t>
          </a:r>
          <a:r>
            <a:rPr lang="pt-BR" sz="1000" b="1" i="0" baseline="0">
              <a:solidFill>
                <a:schemeClr val="lt1"/>
              </a:solidFill>
              <a:effectLst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INDIRETO(Texto_ref;[a1])</a:t>
          </a:r>
          <a:endParaRPr lang="pt-BR" sz="1050" b="0" i="1" baseline="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  <xdr:twoCellAnchor>
    <xdr:from>
      <xdr:col>2</xdr:col>
      <xdr:colOff>66675</xdr:colOff>
      <xdr:row>2</xdr:row>
      <xdr:rowOff>28575</xdr:rowOff>
    </xdr:from>
    <xdr:to>
      <xdr:col>2</xdr:col>
      <xdr:colOff>228601</xdr:colOff>
      <xdr:row>3</xdr:row>
      <xdr:rowOff>1</xdr:rowOff>
    </xdr:to>
    <xdr:sp macro="" textlink="">
      <xdr:nvSpPr>
        <xdr:cNvPr id="5" name="Seta para Cima 4"/>
        <xdr:cNvSpPr/>
      </xdr:nvSpPr>
      <xdr:spPr>
        <a:xfrm rot="16200000">
          <a:off x="2409825" y="428625"/>
          <a:ext cx="180976" cy="161926"/>
        </a:xfrm>
        <a:prstGeom prst="upArrow">
          <a:avLst/>
        </a:prstGeom>
        <a:solidFill>
          <a:srgbClr val="FF0000"/>
        </a:solidFill>
        <a:ln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180975</xdr:colOff>
      <xdr:row>1</xdr:row>
      <xdr:rowOff>66675</xdr:rowOff>
    </xdr:from>
    <xdr:to>
      <xdr:col>17</xdr:col>
      <xdr:colOff>556022</xdr:colOff>
      <xdr:row>21</xdr:row>
      <xdr:rowOff>152400</xdr:rowOff>
    </xdr:to>
    <xdr:grpSp>
      <xdr:nvGrpSpPr>
        <xdr:cNvPr id="4" name="Agrupar 3"/>
        <xdr:cNvGrpSpPr/>
      </xdr:nvGrpSpPr>
      <xdr:grpSpPr>
        <a:xfrm>
          <a:off x="6619875" y="276225"/>
          <a:ext cx="7080647" cy="3924300"/>
          <a:chOff x="6619875" y="276225"/>
          <a:chExt cx="7080647" cy="3924300"/>
        </a:xfrm>
      </xdr:grpSpPr>
      <xdr:grpSp>
        <xdr:nvGrpSpPr>
          <xdr:cNvPr id="11" name="Agrupar 10"/>
          <xdr:cNvGrpSpPr/>
        </xdr:nvGrpSpPr>
        <xdr:grpSpPr>
          <a:xfrm>
            <a:off x="6619875" y="276225"/>
            <a:ext cx="7080647" cy="3924300"/>
            <a:chOff x="6553200" y="276225"/>
            <a:chExt cx="7080647" cy="3924300"/>
          </a:xfrm>
        </xdr:grpSpPr>
        <xdr:grpSp>
          <xdr:nvGrpSpPr>
            <xdr:cNvPr id="9" name="Agrupar 8"/>
            <xdr:cNvGrpSpPr/>
          </xdr:nvGrpSpPr>
          <xdr:grpSpPr>
            <a:xfrm>
              <a:off x="6553200" y="276225"/>
              <a:ext cx="7080647" cy="3924300"/>
              <a:chOff x="6486525" y="276225"/>
              <a:chExt cx="7080647" cy="3924300"/>
            </a:xfrm>
          </xdr:grpSpPr>
          <xdr:sp macro="" textlink="">
            <xdr:nvSpPr>
              <xdr:cNvPr id="5" name="CaixaDeTexto 4"/>
              <xdr:cNvSpPr txBox="1"/>
            </xdr:nvSpPr>
            <xdr:spPr>
              <a:xfrm>
                <a:off x="6486525" y="276225"/>
                <a:ext cx="7080647" cy="3924300"/>
              </a:xfrm>
              <a:prstGeom prst="rect">
                <a:avLst/>
              </a:prstGeom>
              <a:solidFill>
                <a:schemeClr val="accent6">
                  <a:lumMod val="75000"/>
                </a:schemeClr>
              </a:solidFill>
              <a:ln>
                <a:noFill/>
              </a:ln>
              <a:effectLst>
                <a:outerShdw blurRad="44450" dist="27940" dir="5400000" algn="ctr">
                  <a:srgbClr val="000000">
                    <a:alpha val="32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balanced" dir="t">
                  <a:rot lat="0" lon="0" rev="8700000"/>
                </a:lightRig>
              </a:scene3d>
              <a:sp3d>
                <a:bevelT w="190500" h="38100"/>
              </a:sp3d>
            </xdr:spPr>
            <xdr:style>
              <a:lnRef idx="0">
                <a:schemeClr val="accent3"/>
              </a:lnRef>
              <a:fillRef idx="3">
                <a:schemeClr val="accent3"/>
              </a:fillRef>
              <a:effectRef idx="3">
                <a:schemeClr val="accent3"/>
              </a:effectRef>
              <a:fontRef idx="minor">
                <a:schemeClr val="lt1"/>
              </a:fontRef>
            </xdr:style>
            <xdr:txBody>
              <a:bodyPr vertOverflow="clip" horzOverflow="clip" wrap="square" rtlCol="0" anchor="t"/>
              <a:lstStyle/>
              <a:p>
                <a:r>
                  <a:rPr lang="pt-BR" sz="1100" b="1">
                    <a:latin typeface="Tahoma" panose="020B0604030504040204" pitchFamily="34" charset="0"/>
                    <a:ea typeface="Tahoma" panose="020B0604030504040204" pitchFamily="34" charset="0"/>
                    <a:cs typeface="Tahoma" panose="020B0604030504040204" pitchFamily="34" charset="0"/>
                  </a:rPr>
                  <a:t>TOTAL GERAL</a:t>
                </a:r>
              </a:p>
              <a:p>
                <a:endParaRPr lang="pt-BR" sz="1000">
                  <a:latin typeface="Tahoma" panose="020B0604030504040204" pitchFamily="34" charset="0"/>
                  <a:ea typeface="Tahoma" panose="020B0604030504040204" pitchFamily="34" charset="0"/>
                  <a:cs typeface="Tahoma" panose="020B0604030504040204" pitchFamily="34" charset="0"/>
                </a:endParaRPr>
              </a:p>
              <a:p>
                <a:r>
                  <a:rPr lang="pt-BR" sz="1000">
                    <a:latin typeface="Tahoma" panose="020B0604030504040204" pitchFamily="34" charset="0"/>
                    <a:ea typeface="Tahoma" panose="020B0604030504040204" pitchFamily="34" charset="0"/>
                    <a:cs typeface="Tahoma" panose="020B0604030504040204" pitchFamily="34" charset="0"/>
                  </a:rPr>
                  <a:t>Nesta</a:t>
                </a:r>
                <a:r>
                  <a:rPr lang="pt-BR" sz="1000" baseline="0">
                    <a:latin typeface="Tahoma" panose="020B0604030504040204" pitchFamily="34" charset="0"/>
                    <a:ea typeface="Tahoma" panose="020B0604030504040204" pitchFamily="34" charset="0"/>
                    <a:cs typeface="Tahoma" panose="020B0604030504040204" pitchFamily="34" charset="0"/>
                  </a:rPr>
                  <a:t> tarefa, você deve somar os valores de acordo com o Mês selecionado na lista,</a:t>
                </a:r>
              </a:p>
              <a:p>
                <a:r>
                  <a:rPr lang="pt-BR" sz="1000" baseline="0">
                    <a:latin typeface="Tahoma" panose="020B0604030504040204" pitchFamily="34" charset="0"/>
                    <a:ea typeface="Tahoma" panose="020B0604030504040204" pitchFamily="34" charset="0"/>
                    <a:cs typeface="Tahoma" panose="020B0604030504040204" pitchFamily="34" charset="0"/>
                  </a:rPr>
                  <a:t>em seguida, faça a soma de acordo com a Região.</a:t>
                </a:r>
                <a:endParaRPr lang="pt-BR" sz="1000">
                  <a:latin typeface="Tahoma" panose="020B0604030504040204" pitchFamily="34" charset="0"/>
                  <a:ea typeface="Tahoma" panose="020B0604030504040204" pitchFamily="34" charset="0"/>
                  <a:cs typeface="Tahoma" panose="020B0604030504040204" pitchFamily="34" charset="0"/>
                </a:endParaRPr>
              </a:p>
              <a:p>
                <a:endParaRPr lang="pt-BR" sz="1000" baseline="0">
                  <a:latin typeface="Tahoma" panose="020B0604030504040204" pitchFamily="34" charset="0"/>
                  <a:ea typeface="Tahoma" panose="020B0604030504040204" pitchFamily="34" charset="0"/>
                  <a:cs typeface="Tahoma" panose="020B0604030504040204" pitchFamily="34" charset="0"/>
                </a:endParaRPr>
              </a:p>
              <a:p>
                <a:endParaRPr lang="pt-BR" sz="1000">
                  <a:latin typeface="Tahoma" panose="020B0604030504040204" pitchFamily="34" charset="0"/>
                  <a:ea typeface="Tahoma" panose="020B0604030504040204" pitchFamily="34" charset="0"/>
                  <a:cs typeface="Tahoma" panose="020B0604030504040204" pitchFamily="34" charset="0"/>
                </a:endParaRPr>
              </a:p>
            </xdr:txBody>
          </xdr:sp>
          <xdr:pic>
            <xdr:nvPicPr>
              <xdr:cNvPr id="8" name="Imagem 7"/>
              <xdr:cNvPicPr>
                <a:picLocks noChangeAspect="1"/>
              </xdr:cNvPicPr>
            </xdr:nvPicPr>
            <xdr:blipFill>
              <a:blip xmlns:r="http://schemas.openxmlformats.org/officeDocument/2006/relationships" r:embed="rId1"/>
              <a:stretch>
                <a:fillRect/>
              </a:stretch>
            </xdr:blipFill>
            <xdr:spPr>
              <a:xfrm>
                <a:off x="6905625" y="1571625"/>
                <a:ext cx="6323809" cy="2476190"/>
              </a:xfrm>
              <a:prstGeom prst="rect">
                <a:avLst/>
              </a:prstGeom>
            </xdr:spPr>
          </xdr:pic>
        </xdr:grpSp>
        <xdr:pic>
          <xdr:nvPicPr>
            <xdr:cNvPr id="10" name="Imagem 9"/>
            <xdr:cNvPicPr>
              <a:picLocks noChangeAspect="1"/>
            </xdr:cNvPicPr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9515475" y="1028700"/>
              <a:ext cx="2209524" cy="438095"/>
            </a:xfrm>
            <a:prstGeom prst="rect">
              <a:avLst/>
            </a:prstGeom>
          </xdr:spPr>
        </xdr:pic>
      </xdr:grpSp>
      <xdr:pic>
        <xdr:nvPicPr>
          <xdr:cNvPr id="2" name="Imagem 1"/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7038975" y="1028700"/>
            <a:ext cx="2171429" cy="447619"/>
          </a:xfrm>
          <a:prstGeom prst="rect">
            <a:avLst/>
          </a:prstGeom>
        </xdr:spPr>
      </xdr:pic>
    </xdr:grpSp>
    <xdr:clientData/>
  </xdr:twoCellAnchor>
  <xdr:twoCellAnchor>
    <xdr:from>
      <xdr:col>2</xdr:col>
      <xdr:colOff>85725</xdr:colOff>
      <xdr:row>1</xdr:row>
      <xdr:rowOff>28575</xdr:rowOff>
    </xdr:from>
    <xdr:to>
      <xdr:col>2</xdr:col>
      <xdr:colOff>247651</xdr:colOff>
      <xdr:row>2</xdr:row>
      <xdr:rowOff>1</xdr:rowOff>
    </xdr:to>
    <xdr:sp macro="" textlink="">
      <xdr:nvSpPr>
        <xdr:cNvPr id="12" name="Seta para Cima 11"/>
        <xdr:cNvSpPr/>
      </xdr:nvSpPr>
      <xdr:spPr>
        <a:xfrm rot="16200000">
          <a:off x="2219325" y="247650"/>
          <a:ext cx="180976" cy="161926"/>
        </a:xfrm>
        <a:prstGeom prst="upArrow">
          <a:avLst/>
        </a:prstGeom>
        <a:solidFill>
          <a:srgbClr val="FF0000"/>
        </a:solidFill>
        <a:ln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5</xdr:col>
      <xdr:colOff>76200</xdr:colOff>
      <xdr:row>1</xdr:row>
      <xdr:rowOff>38100</xdr:rowOff>
    </xdr:from>
    <xdr:to>
      <xdr:col>5</xdr:col>
      <xdr:colOff>238126</xdr:colOff>
      <xdr:row>2</xdr:row>
      <xdr:rowOff>9526</xdr:rowOff>
    </xdr:to>
    <xdr:sp macro="" textlink="">
      <xdr:nvSpPr>
        <xdr:cNvPr id="13" name="Seta para Cima 12"/>
        <xdr:cNvSpPr/>
      </xdr:nvSpPr>
      <xdr:spPr>
        <a:xfrm rot="16200000">
          <a:off x="5448300" y="257175"/>
          <a:ext cx="180976" cy="161926"/>
        </a:xfrm>
        <a:prstGeom prst="upArrow">
          <a:avLst/>
        </a:prstGeom>
        <a:solidFill>
          <a:srgbClr val="FF0000"/>
        </a:solidFill>
        <a:ln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11</xdr:row>
      <xdr:rowOff>1</xdr:rowOff>
    </xdr:from>
    <xdr:to>
      <xdr:col>5</xdr:col>
      <xdr:colOff>381000</xdr:colOff>
      <xdr:row>31</xdr:row>
      <xdr:rowOff>133351</xdr:rowOff>
    </xdr:to>
    <xdr:grpSp>
      <xdr:nvGrpSpPr>
        <xdr:cNvPr id="4" name="Agrupar 3"/>
        <xdr:cNvGrpSpPr/>
      </xdr:nvGrpSpPr>
      <xdr:grpSpPr>
        <a:xfrm>
          <a:off x="0" y="3257551"/>
          <a:ext cx="3800475" cy="3943350"/>
          <a:chOff x="0" y="3267076"/>
          <a:chExt cx="3800475" cy="3943350"/>
        </a:xfrm>
      </xdr:grpSpPr>
      <xdr:sp macro="" textlink="">
        <xdr:nvSpPr>
          <xdr:cNvPr id="10" name="CaixaDeTexto 9"/>
          <xdr:cNvSpPr txBox="1"/>
        </xdr:nvSpPr>
        <xdr:spPr>
          <a:xfrm>
            <a:off x="0" y="3267076"/>
            <a:ext cx="3800475" cy="3943350"/>
          </a:xfrm>
          <a:prstGeom prst="rect">
            <a:avLst/>
          </a:prstGeom>
          <a:solidFill>
            <a:schemeClr val="accent6">
              <a:lumMod val="75000"/>
            </a:schemeClr>
          </a:solidFill>
          <a:ln>
            <a:noFill/>
          </a:ln>
          <a:effectLst>
            <a:outerShdw blurRad="44450" dist="27940" dir="5400000" algn="ctr">
              <a:srgbClr val="000000">
                <a:alpha val="32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8700000"/>
            </a:lightRig>
          </a:scene3d>
          <a:sp3d>
            <a:bevelT w="190500" h="38100"/>
          </a:sp3d>
        </xdr:spPr>
        <xdr:style>
          <a:lnRef idx="1">
            <a:schemeClr val="accent1"/>
          </a:lnRef>
          <a:fillRef idx="3">
            <a:schemeClr val="accent1"/>
          </a:fillRef>
          <a:effectRef idx="2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/>
          <a:p>
            <a:endParaRPr lang="pt-BR" sz="1000" b="0" i="0">
              <a:solidFill>
                <a:schemeClr val="bg1"/>
              </a:solidFill>
              <a:effectLst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endParaRPr>
          </a:p>
          <a:p>
            <a:r>
              <a:rPr lang="pt-BR" sz="1000" b="0" i="0">
                <a:solidFill>
                  <a:schemeClr val="bg1"/>
                </a:solidFill>
                <a:effectLst/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Baseado nas</a:t>
            </a:r>
            <a:r>
              <a:rPr lang="pt-BR" sz="1000" b="0" i="0" baseline="0">
                <a:solidFill>
                  <a:schemeClr val="bg1"/>
                </a:solidFill>
                <a:effectLst/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 ferramentas apresentadas até o momento</a:t>
            </a:r>
          </a:p>
          <a:p>
            <a:r>
              <a:rPr lang="pt-BR" sz="1000" b="0" i="0" baseline="0">
                <a:solidFill>
                  <a:schemeClr val="bg1"/>
                </a:solidFill>
                <a:effectLst/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localize a distância de acordo com cada Origem e Destino.</a:t>
            </a:r>
            <a:endParaRPr lang="pt-BR" sz="1000">
              <a:solidFill>
                <a:schemeClr val="bg1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endParaRPr>
          </a:p>
        </xdr:txBody>
      </xdr:sp>
      <xdr:pic>
        <xdr:nvPicPr>
          <xdr:cNvPr id="3" name="Imagem 2"/>
          <xdr:cNvPicPr>
            <a:picLocks noChangeAspect="1"/>
          </xdr:cNvPicPr>
        </xdr:nvPicPr>
        <xdr:blipFill rotWithShape="1">
          <a:blip xmlns:r="http://schemas.openxmlformats.org/officeDocument/2006/relationships" r:embed="rId1"/>
          <a:srcRect r="1264"/>
          <a:stretch/>
        </xdr:blipFill>
        <xdr:spPr>
          <a:xfrm>
            <a:off x="695326" y="3981450"/>
            <a:ext cx="2209800" cy="3095238"/>
          </a:xfrm>
          <a:prstGeom prst="rect">
            <a:avLst/>
          </a:prstGeom>
        </xdr:spPr>
      </xdr:pic>
    </xdr:grpSp>
    <xdr:clientData/>
  </xdr:twoCellAnchor>
  <xdr:twoCellAnchor>
    <xdr:from>
      <xdr:col>3</xdr:col>
      <xdr:colOff>28575</xdr:colOff>
      <xdr:row>0</xdr:row>
      <xdr:rowOff>1181100</xdr:rowOff>
    </xdr:from>
    <xdr:to>
      <xdr:col>3</xdr:col>
      <xdr:colOff>190501</xdr:colOff>
      <xdr:row>1</xdr:row>
      <xdr:rowOff>28576</xdr:rowOff>
    </xdr:to>
    <xdr:sp macro="" textlink="">
      <xdr:nvSpPr>
        <xdr:cNvPr id="12" name="Seta para Cima 11"/>
        <xdr:cNvSpPr/>
      </xdr:nvSpPr>
      <xdr:spPr>
        <a:xfrm rot="13729678">
          <a:off x="2219325" y="1190625"/>
          <a:ext cx="180976" cy="161926"/>
        </a:xfrm>
        <a:prstGeom prst="upArrow">
          <a:avLst/>
        </a:prstGeom>
        <a:solidFill>
          <a:srgbClr val="FF0000"/>
        </a:solidFill>
        <a:ln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152401</xdr:colOff>
      <xdr:row>5</xdr:row>
      <xdr:rowOff>85725</xdr:rowOff>
    </xdr:from>
    <xdr:to>
      <xdr:col>12</xdr:col>
      <xdr:colOff>533401</xdr:colOff>
      <xdr:row>14</xdr:row>
      <xdr:rowOff>104775</xdr:rowOff>
    </xdr:to>
    <xdr:grpSp>
      <xdr:nvGrpSpPr>
        <xdr:cNvPr id="16" name="Agrupar 15"/>
        <xdr:cNvGrpSpPr/>
      </xdr:nvGrpSpPr>
      <xdr:grpSpPr>
        <a:xfrm>
          <a:off x="7448551" y="1095375"/>
          <a:ext cx="3943350" cy="1762125"/>
          <a:chOff x="4429126" y="1552575"/>
          <a:chExt cx="3943350" cy="1762125"/>
        </a:xfrm>
        <a:effectLst>
          <a:reflection blurRad="6350" stA="52000" endA="300" endPos="35000" dir="5400000" sy="-100000" algn="bl" rotWithShape="0"/>
        </a:effectLst>
      </xdr:grpSpPr>
      <xdr:sp macro="" textlink="">
        <xdr:nvSpPr>
          <xdr:cNvPr id="14" name="CaixaDeTexto 13"/>
          <xdr:cNvSpPr txBox="1"/>
        </xdr:nvSpPr>
        <xdr:spPr>
          <a:xfrm>
            <a:off x="4429126" y="1552575"/>
            <a:ext cx="3943350" cy="1762125"/>
          </a:xfrm>
          <a:prstGeom prst="rect">
            <a:avLst/>
          </a:prstGeom>
          <a:solidFill>
            <a:schemeClr val="accent6">
              <a:lumMod val="75000"/>
            </a:schemeClr>
          </a:solidFill>
          <a:ln>
            <a:noFill/>
          </a:ln>
          <a:effectLst>
            <a:outerShdw blurRad="44450" dist="27940" dir="5400000" algn="ctr">
              <a:srgbClr val="000000">
                <a:alpha val="32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8700000"/>
            </a:lightRig>
          </a:scene3d>
          <a:sp3d>
            <a:bevelT w="190500" h="38100"/>
          </a:sp3d>
        </xdr:spPr>
        <xdr:style>
          <a:lnRef idx="0">
            <a:schemeClr val="accent3"/>
          </a:lnRef>
          <a:fillRef idx="3">
            <a:schemeClr val="accent3"/>
          </a:fillRef>
          <a:effectRef idx="3">
            <a:schemeClr val="accent3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/>
          <a:p>
            <a:r>
              <a:rPr lang="pt-BR" sz="1100" b="1"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VALOR</a:t>
            </a:r>
          </a:p>
          <a:p>
            <a:endParaRPr lang="pt-BR" sz="100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endParaRPr>
          </a:p>
          <a:p>
            <a:r>
              <a:rPr lang="pt-BR" sz="1100" b="0" i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Localize</a:t>
            </a:r>
            <a:r>
              <a:rPr lang="pt-BR" sz="1100" b="0" i="0" baseline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 o </a:t>
            </a:r>
            <a:r>
              <a:rPr lang="pt-BR" sz="1100" b="1" i="0" baseline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Valor</a:t>
            </a:r>
            <a:r>
              <a:rPr lang="pt-BR" sz="1100" b="0" i="0" baseline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 de acordo com a</a:t>
            </a:r>
          </a:p>
          <a:p>
            <a:r>
              <a:rPr lang="pt-BR" sz="1100" b="0" i="0" baseline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referência cruzada entre </a:t>
            </a:r>
            <a:r>
              <a:rPr lang="pt-BR" sz="1100" b="1" i="0" baseline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Vendedor</a:t>
            </a:r>
            <a:r>
              <a:rPr lang="pt-BR" sz="1100" b="0" i="0" baseline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 e </a:t>
            </a:r>
            <a:r>
              <a:rPr lang="pt-BR" sz="1100" b="1" i="0" baseline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Mês</a:t>
            </a:r>
            <a:r>
              <a:rPr lang="pt-BR" sz="1100" b="0" i="0" baseline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.</a:t>
            </a:r>
            <a:endParaRPr lang="pt-BR" sz="1000">
              <a:effectLst/>
            </a:endParaRPr>
          </a:p>
          <a:p>
            <a:endParaRPr lang="pt-BR" sz="1000" baseline="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endParaRPr>
          </a:p>
          <a:p>
            <a:endParaRPr lang="pt-BR" sz="100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endParaRPr>
          </a:p>
        </xdr:txBody>
      </xdr:sp>
      <xdr:pic>
        <xdr:nvPicPr>
          <xdr:cNvPr id="7" name="Imagem 6"/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5267325" y="2438400"/>
            <a:ext cx="2190476" cy="628571"/>
          </a:xfrm>
          <a:prstGeom prst="rect">
            <a:avLst/>
          </a:prstGeom>
          <a:effectLst>
            <a:reflection blurRad="6350" stA="52000" endA="300" endPos="35000" dir="5400000" sy="-100000" algn="bl" rotWithShape="0"/>
          </a:effectLst>
        </xdr:spPr>
      </xdr:pic>
    </xdr:grpSp>
    <xdr:clientData/>
  </xdr:twoCellAnchor>
  <xdr:twoCellAnchor>
    <xdr:from>
      <xdr:col>10</xdr:col>
      <xdr:colOff>19051</xdr:colOff>
      <xdr:row>3</xdr:row>
      <xdr:rowOff>28575</xdr:rowOff>
    </xdr:from>
    <xdr:to>
      <xdr:col>10</xdr:col>
      <xdr:colOff>180977</xdr:colOff>
      <xdr:row>4</xdr:row>
      <xdr:rowOff>1</xdr:rowOff>
    </xdr:to>
    <xdr:sp macro="" textlink="">
      <xdr:nvSpPr>
        <xdr:cNvPr id="8" name="Seta para Cima 7"/>
        <xdr:cNvSpPr/>
      </xdr:nvSpPr>
      <xdr:spPr>
        <a:xfrm rot="18700824">
          <a:off x="9648826" y="638175"/>
          <a:ext cx="180976" cy="161926"/>
        </a:xfrm>
        <a:prstGeom prst="upArrow">
          <a:avLst/>
        </a:prstGeom>
        <a:solidFill>
          <a:srgbClr val="FF0000"/>
        </a:solidFill>
        <a:ln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219074</xdr:colOff>
      <xdr:row>0</xdr:row>
      <xdr:rowOff>95251</xdr:rowOff>
    </xdr:from>
    <xdr:to>
      <xdr:col>17</xdr:col>
      <xdr:colOff>333375</xdr:colOff>
      <xdr:row>21</xdr:row>
      <xdr:rowOff>152401</xdr:rowOff>
    </xdr:to>
    <xdr:grpSp>
      <xdr:nvGrpSpPr>
        <xdr:cNvPr id="15" name="Agrupar 14"/>
        <xdr:cNvGrpSpPr/>
      </xdr:nvGrpSpPr>
      <xdr:grpSpPr>
        <a:xfrm>
          <a:off x="6248399" y="95251"/>
          <a:ext cx="6210301" cy="4095750"/>
          <a:chOff x="6248399" y="95251"/>
          <a:chExt cx="6210301" cy="4057650"/>
        </a:xfrm>
        <a:effectLst>
          <a:reflection blurRad="6350" stA="52000" endA="300" endPos="35000" dir="5400000" sy="-100000" algn="bl" rotWithShape="0"/>
        </a:effectLst>
      </xdr:grpSpPr>
      <xdr:sp macro="" textlink="">
        <xdr:nvSpPr>
          <xdr:cNvPr id="10" name="CaixaDeTexto 9"/>
          <xdr:cNvSpPr txBox="1"/>
        </xdr:nvSpPr>
        <xdr:spPr>
          <a:xfrm>
            <a:off x="6248399" y="95251"/>
            <a:ext cx="6210301" cy="4057650"/>
          </a:xfrm>
          <a:prstGeom prst="rect">
            <a:avLst/>
          </a:prstGeom>
          <a:solidFill>
            <a:schemeClr val="accent6">
              <a:lumMod val="75000"/>
            </a:schemeClr>
          </a:solidFill>
          <a:ln>
            <a:noFill/>
          </a:ln>
          <a:effectLst>
            <a:outerShdw blurRad="44450" dist="27940" dir="5400000" algn="ctr">
              <a:srgbClr val="000000">
                <a:alpha val="32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8700000"/>
            </a:lightRig>
          </a:scene3d>
          <a:sp3d>
            <a:bevelT w="190500" h="38100"/>
          </a:sp3d>
        </xdr:spPr>
        <xdr:style>
          <a:lnRef idx="0">
            <a:schemeClr val="accent3"/>
          </a:lnRef>
          <a:fillRef idx="3">
            <a:schemeClr val="accent3"/>
          </a:fillRef>
          <a:effectRef idx="3">
            <a:schemeClr val="accent3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/>
          <a:p>
            <a:r>
              <a:rPr lang="pt-BR" sz="1100" b="1"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GRÁFICO</a:t>
            </a:r>
            <a:r>
              <a:rPr lang="pt-BR" sz="1100" b="1" baseline="0"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 DE VENDAS</a:t>
            </a:r>
            <a:endParaRPr lang="pt-BR" sz="1100" b="1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endParaRPr>
          </a:p>
          <a:p>
            <a:endParaRPr lang="pt-BR" sz="100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endParaRPr>
          </a:p>
          <a:p>
            <a:r>
              <a:rPr lang="pt-BR" sz="1100" b="0" i="0" baseline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Depois de preencher a tabela </a:t>
            </a:r>
            <a:r>
              <a:rPr lang="pt-BR" sz="1100" b="1" i="0" baseline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BaseGráfico</a:t>
            </a:r>
            <a:r>
              <a:rPr lang="pt-BR" sz="1100" b="0" i="0" baseline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, crie o gráfico e a barra de rolagem abaixo,</a:t>
            </a:r>
          </a:p>
          <a:p>
            <a:r>
              <a:rPr lang="pt-BR" sz="1100" b="0" i="0" baseline="0">
                <a:solidFill>
                  <a:schemeClr val="lt1"/>
                </a:solidFill>
                <a:effectLst/>
                <a:latin typeface="+mn-lt"/>
                <a:ea typeface="+mn-ea"/>
                <a:cs typeface="+mn-cs"/>
              </a:rPr>
              <a:t>seguindo as orientações do seu instrutor.</a:t>
            </a:r>
            <a:endParaRPr lang="pt-BR" sz="1000">
              <a:effectLst/>
            </a:endParaRPr>
          </a:p>
          <a:p>
            <a:endParaRPr lang="pt-BR" sz="1000" baseline="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endParaRPr>
          </a:p>
          <a:p>
            <a:endParaRPr lang="pt-BR" sz="100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endParaRPr>
          </a:p>
        </xdr:txBody>
      </xdr:sp>
      <xdr:grpSp>
        <xdr:nvGrpSpPr>
          <xdr:cNvPr id="14" name="Agrupar 13"/>
          <xdr:cNvGrpSpPr/>
        </xdr:nvGrpSpPr>
        <xdr:grpSpPr>
          <a:xfrm>
            <a:off x="7162800" y="876300"/>
            <a:ext cx="4609525" cy="3114644"/>
            <a:chOff x="1038225" y="4229100"/>
            <a:chExt cx="4609525" cy="3114644"/>
          </a:xfrm>
        </xdr:grpSpPr>
        <xdr:pic>
          <xdr:nvPicPr>
            <xdr:cNvPr id="12" name="Imagem 11"/>
            <xdr:cNvPicPr>
              <a:picLocks noChangeAspect="1"/>
            </xdr:cNvPicPr>
          </xdr:nvPicPr>
          <xdr:blipFill>
            <a:blip xmlns:r="http://schemas.openxmlformats.org/officeDocument/2006/relationships" r:embed="rId1"/>
            <a:stretch>
              <a:fillRect/>
            </a:stretch>
          </xdr:blipFill>
          <xdr:spPr>
            <a:xfrm>
              <a:off x="1038225" y="4229100"/>
              <a:ext cx="4580952" cy="2771429"/>
            </a:xfrm>
            <a:prstGeom prst="rect">
              <a:avLst/>
            </a:prstGeom>
          </xdr:spPr>
        </xdr:pic>
        <xdr:pic>
          <xdr:nvPicPr>
            <xdr:cNvPr id="13" name="Imagem 12"/>
            <xdr:cNvPicPr>
              <a:picLocks noChangeAspect="1"/>
            </xdr:cNvPicPr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1047750" y="7096125"/>
              <a:ext cx="4600000" cy="247619"/>
            </a:xfrm>
            <a:prstGeom prst="rect">
              <a:avLst/>
            </a:prstGeom>
          </xdr:spPr>
        </xdr:pic>
      </xdr:grpSp>
    </xdr:grpSp>
    <xdr:clientData/>
  </xdr:twoCellAnchor>
  <xdr:twoCellAnchor>
    <xdr:from>
      <xdr:col>2</xdr:col>
      <xdr:colOff>723899</xdr:colOff>
      <xdr:row>7</xdr:row>
      <xdr:rowOff>38100</xdr:rowOff>
    </xdr:from>
    <xdr:to>
      <xdr:col>6</xdr:col>
      <xdr:colOff>285749</xdr:colOff>
      <xdr:row>11</xdr:row>
      <xdr:rowOff>19050</xdr:rowOff>
    </xdr:to>
    <xdr:sp macro="" textlink="">
      <xdr:nvSpPr>
        <xdr:cNvPr id="17" name="Texto Explicativo Retangular com Cantos Arredondados 16"/>
        <xdr:cNvSpPr/>
      </xdr:nvSpPr>
      <xdr:spPr>
        <a:xfrm>
          <a:off x="1943099" y="1409700"/>
          <a:ext cx="3762375" cy="742950"/>
        </a:xfrm>
        <a:prstGeom prst="wedgeRoundRectCallout">
          <a:avLst>
            <a:gd name="adj1" fmla="val -42154"/>
            <a:gd name="adj2" fmla="val -81731"/>
            <a:gd name="adj3" fmla="val 16667"/>
          </a:avLst>
        </a:prstGeom>
        <a:solidFill>
          <a:schemeClr val="accent6">
            <a:lumMod val="75000"/>
          </a:schemeClr>
        </a:solidFill>
        <a:ln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pPr algn="l"/>
          <a:r>
            <a:rPr lang="pt-BR" sz="100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Carregue</a:t>
          </a:r>
          <a:r>
            <a:rPr lang="pt-BR" sz="1000" baseline="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 os dados na tabela </a:t>
          </a:r>
          <a:r>
            <a:rPr lang="pt-BR" sz="1000" b="1" baseline="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BaseGráfico</a:t>
          </a:r>
        </a:p>
        <a:p>
          <a:pPr algn="l"/>
          <a:r>
            <a:rPr lang="pt-BR" sz="1000" baseline="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a partir da tabela </a:t>
          </a:r>
          <a:r>
            <a:rPr lang="pt-BR" sz="1000" b="1" baseline="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BaseDeDados</a:t>
          </a:r>
          <a:r>
            <a:rPr lang="pt-BR" sz="1000" baseline="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.</a:t>
          </a:r>
          <a:endParaRPr lang="pt-BR" sz="1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  <xdr:twoCellAnchor>
    <xdr:from>
      <xdr:col>0</xdr:col>
      <xdr:colOff>0</xdr:colOff>
      <xdr:row>6</xdr:row>
      <xdr:rowOff>38100</xdr:rowOff>
    </xdr:from>
    <xdr:to>
      <xdr:col>1</xdr:col>
      <xdr:colOff>485775</xdr:colOff>
      <xdr:row>9</xdr:row>
      <xdr:rowOff>142875</xdr:rowOff>
    </xdr:to>
    <xdr:sp macro="" textlink="">
      <xdr:nvSpPr>
        <xdr:cNvPr id="20" name="Texto Explicativo Retangular com Cantos Arredondados 19"/>
        <xdr:cNvSpPr/>
      </xdr:nvSpPr>
      <xdr:spPr>
        <a:xfrm>
          <a:off x="0" y="1181100"/>
          <a:ext cx="1095375" cy="676275"/>
        </a:xfrm>
        <a:prstGeom prst="wedgeRoundRectCallout">
          <a:avLst>
            <a:gd name="adj1" fmla="val -18532"/>
            <a:gd name="adj2" fmla="val -154796"/>
            <a:gd name="adj3" fmla="val 16667"/>
          </a:avLst>
        </a:prstGeom>
        <a:solidFill>
          <a:schemeClr val="accent6">
            <a:lumMod val="75000"/>
          </a:schemeClr>
        </a:solidFill>
        <a:ln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pPr algn="l"/>
          <a:r>
            <a:rPr lang="pt-BR" sz="100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Linhas de deslocamento.</a:t>
          </a:r>
        </a:p>
      </xdr:txBody>
    </xdr:sp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219075</xdr:colOff>
      <xdr:row>5</xdr:row>
      <xdr:rowOff>95249</xdr:rowOff>
    </xdr:from>
    <xdr:to>
      <xdr:col>18</xdr:col>
      <xdr:colOff>66675</xdr:colOff>
      <xdr:row>18</xdr:row>
      <xdr:rowOff>0</xdr:rowOff>
    </xdr:to>
    <xdr:grpSp>
      <xdr:nvGrpSpPr>
        <xdr:cNvPr id="8" name="Agrupar 7"/>
        <xdr:cNvGrpSpPr/>
      </xdr:nvGrpSpPr>
      <xdr:grpSpPr>
        <a:xfrm>
          <a:off x="2047875" y="1047749"/>
          <a:ext cx="8991600" cy="2381251"/>
          <a:chOff x="1628775" y="1228724"/>
          <a:chExt cx="8991600" cy="2381251"/>
        </a:xfrm>
      </xdr:grpSpPr>
      <xdr:sp macro="" textlink="">
        <xdr:nvSpPr>
          <xdr:cNvPr id="6" name="Retângulo 5"/>
          <xdr:cNvSpPr/>
        </xdr:nvSpPr>
        <xdr:spPr>
          <a:xfrm>
            <a:off x="1628775" y="1228724"/>
            <a:ext cx="8991600" cy="2381251"/>
          </a:xfrm>
          <a:prstGeom prst="rect">
            <a:avLst/>
          </a:prstGeom>
          <a:noFill/>
        </xdr:spPr>
        <xdr:txBody>
          <a:bodyPr wrap="none" lIns="91440" tIns="45720" rIns="91440" bIns="45720">
            <a:prstTxWarp prst="textArchUp">
              <a:avLst/>
            </a:prstTxWarp>
            <a:noAutofit/>
          </a:bodyPr>
          <a:lstStyle/>
          <a:p>
            <a:pPr algn="ctr"/>
            <a:r>
              <a:rPr lang="pt-BR" sz="9600" b="1" cap="none" spc="0" baseline="0">
                <a:ln w="0">
                  <a:solidFill>
                    <a:sysClr val="windowText" lastClr="000000"/>
                  </a:solidFill>
                </a:ln>
                <a:solidFill>
                  <a:schemeClr val="tx1"/>
                </a:solidFill>
                <a:effectLst>
                  <a:reflection blurRad="6350" stA="53000" endA="300" endPos="35500" dir="5400000" sy="-90000" algn="bl" rotWithShape="0"/>
                </a:effectLst>
                <a:latin typeface="Bradley Hand ITC" panose="03070402050302030203" pitchFamily="66" charset="0"/>
              </a:rPr>
              <a:t>FUNÇÕES DE BANCO DE DADOS</a:t>
            </a:r>
            <a:endParaRPr lang="pt-BR" sz="9600" b="1" cap="none" spc="0">
              <a:ln w="0">
                <a:solidFill>
                  <a:sysClr val="windowText" lastClr="000000"/>
                </a:solidFill>
              </a:ln>
              <a:solidFill>
                <a:schemeClr val="tx1"/>
              </a:solidFill>
              <a:effectLst>
                <a:reflection blurRad="6350" stA="53000" endA="300" endPos="35500" dir="5400000" sy="-90000" algn="bl" rotWithShape="0"/>
              </a:effectLst>
              <a:latin typeface="Bradley Hand ITC" panose="03070402050302030203" pitchFamily="66" charset="0"/>
            </a:endParaRPr>
          </a:p>
        </xdr:txBody>
      </xdr:sp>
      <xdr:pic>
        <xdr:nvPicPr>
          <xdr:cNvPr id="7" name="Imagem 6"/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BEBA8EAE-BF5A-486C-A8C5-ECC9F3942E4B}">
                <a14:imgProps xmlns:a14="http://schemas.microsoft.com/office/drawing/2010/main">
                  <a14:imgLayer r:embed="rId2">
                    <a14:imgEffect>
                      <a14:colorTemperature colorTemp="112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5219700" y="1609725"/>
            <a:ext cx="1625397" cy="1625397"/>
          </a:xfrm>
          <a:prstGeom prst="rect">
            <a:avLst/>
          </a:prstGeom>
        </xdr:spPr>
      </xdr:pic>
    </xdr:grpSp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19050</xdr:colOff>
      <xdr:row>0</xdr:row>
      <xdr:rowOff>180974</xdr:rowOff>
    </xdr:from>
    <xdr:to>
      <xdr:col>14</xdr:col>
      <xdr:colOff>19050</xdr:colOff>
      <xdr:row>13</xdr:row>
      <xdr:rowOff>38099</xdr:rowOff>
    </xdr:to>
    <xdr:grpSp>
      <xdr:nvGrpSpPr>
        <xdr:cNvPr id="2" name="Agrupar 1"/>
        <xdr:cNvGrpSpPr/>
      </xdr:nvGrpSpPr>
      <xdr:grpSpPr>
        <a:xfrm>
          <a:off x="3676650" y="180974"/>
          <a:ext cx="4876800" cy="2333625"/>
          <a:chOff x="123827" y="161926"/>
          <a:chExt cx="4876800" cy="2333625"/>
        </a:xfrm>
        <a:effectLst>
          <a:reflection blurRad="6350" stA="21000" endPos="92000" dist="101600" dir="5400000" sy="-100000" algn="bl" rotWithShape="0"/>
        </a:effectLst>
      </xdr:grpSpPr>
      <xdr:sp macro="" textlink="">
        <xdr:nvSpPr>
          <xdr:cNvPr id="6" name="CaixaDeTexto 5"/>
          <xdr:cNvSpPr txBox="1"/>
        </xdr:nvSpPr>
        <xdr:spPr>
          <a:xfrm>
            <a:off x="123827" y="161926"/>
            <a:ext cx="4876800" cy="2333625"/>
          </a:xfrm>
          <a:prstGeom prst="rect">
            <a:avLst/>
          </a:prstGeom>
          <a:solidFill>
            <a:srgbClr val="002060"/>
          </a:solidFill>
          <a:ln>
            <a:noFill/>
          </a:ln>
          <a:effectLst>
            <a:outerShdw blurRad="44450" dist="27940" dir="5400000" algn="ctr">
              <a:srgbClr val="000000">
                <a:alpha val="32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8700000"/>
            </a:lightRig>
          </a:scene3d>
          <a:sp3d>
            <a:bevelT w="190500" h="38100"/>
          </a:sp3d>
        </xdr:spPr>
        <xdr:style>
          <a:lnRef idx="1">
            <a:schemeClr val="accent5"/>
          </a:lnRef>
          <a:fillRef idx="3">
            <a:schemeClr val="accent5"/>
          </a:fillRef>
          <a:effectRef idx="2">
            <a:schemeClr val="accent5"/>
          </a:effectRef>
          <a:fontRef idx="minor">
            <a:schemeClr val="lt1"/>
          </a:fontRef>
        </xdr:style>
        <xdr:txBody>
          <a:bodyPr vertOverflow="clip" horzOverflow="clip" wrap="square" numCol="1" spcCol="360000" rtlCol="0" anchor="t">
            <a:noAutofit/>
          </a:bodyPr>
          <a:lstStyle/>
          <a:p>
            <a:r>
              <a:rPr lang="pt-BR" sz="1100" b="1" cap="small">
                <a:solidFill>
                  <a:schemeClr val="lt1"/>
                </a:solidFill>
                <a:effectLst/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CAPITULO</a:t>
            </a:r>
            <a:r>
              <a:rPr lang="pt-BR" sz="1100" b="1" cap="small" baseline="0">
                <a:solidFill>
                  <a:schemeClr val="lt1"/>
                </a:solidFill>
                <a:effectLst/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 06</a:t>
            </a:r>
            <a:endParaRPr lang="pt-BR" sz="1100" b="1" cap="small">
              <a:solidFill>
                <a:schemeClr val="lt1"/>
              </a:solidFill>
              <a:effectLst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endParaRPr>
          </a:p>
          <a:p>
            <a:endParaRPr lang="pt-BR" sz="1100" b="0">
              <a:solidFill>
                <a:schemeClr val="lt1"/>
              </a:solidFill>
              <a:effectLst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endParaRPr>
          </a:p>
          <a:p>
            <a:r>
              <a:rPr lang="pt-BR" sz="1050">
                <a:effectLst/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Este capítulo apresenta as funções de banco de dados, que podem ser usadas na resolução de problemas com</a:t>
            </a:r>
            <a:r>
              <a:rPr lang="pt-BR" sz="1050" baseline="0">
                <a:effectLst/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 </a:t>
            </a:r>
            <a:r>
              <a:rPr lang="pt-BR" sz="1050">
                <a:effectLst/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mais critérios. Você conhecerá as seguintes funções:</a:t>
            </a:r>
          </a:p>
          <a:p>
            <a:endParaRPr lang="pt-BR" sz="1050">
              <a:effectLst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endParaRPr>
          </a:p>
          <a:p>
            <a:endParaRPr lang="pt-BR" sz="1050" b="0">
              <a:solidFill>
                <a:schemeClr val="lt1"/>
              </a:solidFill>
              <a:effectLst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endParaRPr>
          </a:p>
          <a:p>
            <a:pPr lvl="0"/>
            <a:r>
              <a:rPr lang="pt-BR" sz="1100" b="0" u="none">
                <a:solidFill>
                  <a:schemeClr val="lt1"/>
                </a:solidFill>
                <a:effectLst/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1. BDSOMA()</a:t>
            </a:r>
          </a:p>
          <a:p>
            <a:pPr lvl="0"/>
            <a:r>
              <a:rPr lang="pt-BR" sz="1100" b="0" u="none">
                <a:solidFill>
                  <a:schemeClr val="lt1"/>
                </a:solidFill>
                <a:effectLst/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2. BDCONTAR()</a:t>
            </a:r>
          </a:p>
          <a:p>
            <a:pPr lvl="0"/>
            <a:r>
              <a:rPr lang="pt-BR" sz="1100" b="0" u="none">
                <a:solidFill>
                  <a:schemeClr val="lt1"/>
                </a:solidFill>
                <a:effectLst/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3. BDMÉDIA()</a:t>
            </a:r>
          </a:p>
          <a:p>
            <a:pPr lvl="0"/>
            <a:r>
              <a:rPr lang="pt-BR" sz="1100" b="0" u="none">
                <a:solidFill>
                  <a:schemeClr val="lt1"/>
                </a:solidFill>
                <a:effectLst/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4. BDMÁX()</a:t>
            </a:r>
          </a:p>
          <a:p>
            <a:pPr lvl="0"/>
            <a:r>
              <a:rPr lang="pt-BR" sz="1100" b="0" u="none">
                <a:solidFill>
                  <a:schemeClr val="lt1"/>
                </a:solidFill>
                <a:effectLst/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5. BDMÍN()</a:t>
            </a:r>
          </a:p>
          <a:p>
            <a:pPr lvl="0"/>
            <a:r>
              <a:rPr lang="pt-BR" sz="1100" b="0" u="none">
                <a:solidFill>
                  <a:schemeClr val="lt1"/>
                </a:solidFill>
                <a:effectLst/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6.</a:t>
            </a:r>
            <a:r>
              <a:rPr lang="pt-BR" sz="1100" b="0" u="none" baseline="0">
                <a:solidFill>
                  <a:schemeClr val="lt1"/>
                </a:solidFill>
                <a:effectLst/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 BDCONTARA()</a:t>
            </a:r>
            <a:endParaRPr lang="pt-BR" sz="1100" b="0" u="none">
              <a:solidFill>
                <a:schemeClr val="lt1"/>
              </a:solidFill>
              <a:effectLst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endParaRPr>
          </a:p>
        </xdr:txBody>
      </xdr:sp>
      <xdr:cxnSp macro="">
        <xdr:nvCxnSpPr>
          <xdr:cNvPr id="4" name="Conector reto 3"/>
          <xdr:cNvCxnSpPr/>
        </xdr:nvCxnSpPr>
        <xdr:spPr>
          <a:xfrm>
            <a:off x="200025" y="1104900"/>
            <a:ext cx="4629151" cy="0"/>
          </a:xfrm>
          <a:prstGeom prst="line">
            <a:avLst/>
          </a:prstGeom>
          <a:ln w="19050">
            <a:solidFill>
              <a:schemeClr val="bg1">
                <a:lumMod val="95000"/>
              </a:schemeClr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" name="Conector reto 4"/>
          <xdr:cNvCxnSpPr/>
        </xdr:nvCxnSpPr>
        <xdr:spPr>
          <a:xfrm>
            <a:off x="209550" y="495300"/>
            <a:ext cx="4629151" cy="0"/>
          </a:xfrm>
          <a:prstGeom prst="line">
            <a:avLst/>
          </a:prstGeom>
          <a:ln w="19050">
            <a:solidFill>
              <a:schemeClr val="bg1">
                <a:lumMod val="95000"/>
              </a:schemeClr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76201</xdr:colOff>
      <xdr:row>14</xdr:row>
      <xdr:rowOff>85724</xdr:rowOff>
    </xdr:from>
    <xdr:to>
      <xdr:col>19</xdr:col>
      <xdr:colOff>171451</xdr:colOff>
      <xdr:row>21</xdr:row>
      <xdr:rowOff>123825</xdr:rowOff>
    </xdr:to>
    <xdr:grpSp>
      <xdr:nvGrpSpPr>
        <xdr:cNvPr id="2" name="Agrupar 1"/>
        <xdr:cNvGrpSpPr/>
      </xdr:nvGrpSpPr>
      <xdr:grpSpPr>
        <a:xfrm>
          <a:off x="11029951" y="2752724"/>
          <a:ext cx="4438650" cy="1371601"/>
          <a:chOff x="714375" y="419098"/>
          <a:chExt cx="3752850" cy="1375968"/>
        </a:xfrm>
        <a:effectLst>
          <a:reflection blurRad="6350" stA="26000" endPos="35000" dir="5400000" sy="-100000" algn="bl" rotWithShape="0"/>
        </a:effectLst>
      </xdr:grpSpPr>
      <xdr:sp macro="" textlink="">
        <xdr:nvSpPr>
          <xdr:cNvPr id="3" name="CaixaDeTexto 2"/>
          <xdr:cNvSpPr txBox="1"/>
        </xdr:nvSpPr>
        <xdr:spPr>
          <a:xfrm>
            <a:off x="714375" y="419098"/>
            <a:ext cx="3752850" cy="1375968"/>
          </a:xfrm>
          <a:prstGeom prst="rect">
            <a:avLst/>
          </a:prstGeom>
          <a:solidFill>
            <a:srgbClr val="002060"/>
          </a:solidFill>
          <a:ln>
            <a:noFill/>
          </a:ln>
          <a:effectLst>
            <a:outerShdw blurRad="44450" dist="27940" dir="5400000" algn="ctr">
              <a:srgbClr val="000000">
                <a:alpha val="32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8700000"/>
            </a:lightRig>
          </a:scene3d>
          <a:sp3d>
            <a:bevelT w="190500" h="38100"/>
          </a:sp3d>
        </xdr:spPr>
        <xdr:style>
          <a:lnRef idx="3">
            <a:schemeClr val="lt1"/>
          </a:lnRef>
          <a:fillRef idx="1">
            <a:schemeClr val="accent1"/>
          </a:fillRef>
          <a:effectRef idx="1">
            <a:schemeClr val="accent1"/>
          </a:effectRef>
          <a:fontRef idx="minor">
            <a:schemeClr val="lt1"/>
          </a:fontRef>
        </xdr:style>
        <xdr:txBody>
          <a:bodyPr vertOverflow="clip" wrap="square" rtlCol="0" anchor="t"/>
          <a:lstStyle/>
          <a:p>
            <a:r>
              <a:rPr lang="pt-BR" sz="1100" b="1" baseline="0">
                <a:solidFill>
                  <a:srgbClr val="FFC000"/>
                </a:solidFill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FUNÇÕES DE BANCO DE DADOS</a:t>
            </a:r>
          </a:p>
          <a:p>
            <a:endParaRPr lang="pt-BR" sz="1100" b="1" baseline="0">
              <a:solidFill>
                <a:srgbClr val="FFC000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endParaRPr>
          </a:p>
          <a:p>
            <a:r>
              <a:rPr lang="pt-BR" sz="1050" b="0" baseline="0">
                <a:solidFill>
                  <a:schemeClr val="bg1"/>
                </a:solidFill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As funções de Banco de Dados, podem</a:t>
            </a:r>
          </a:p>
          <a:p>
            <a:r>
              <a:rPr lang="pt-BR" sz="1050" b="0" baseline="0">
                <a:solidFill>
                  <a:schemeClr val="bg1"/>
                </a:solidFill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realizar cálculos envolvendo mais de um critério em um campo.</a:t>
            </a:r>
          </a:p>
          <a:p>
            <a:endParaRPr lang="pt-BR" sz="1000" b="0" baseline="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endParaRPr>
          </a:p>
          <a:p>
            <a:r>
              <a:rPr lang="pt-BR" sz="1000" b="1" baseline="0">
                <a:solidFill>
                  <a:srgbClr val="FFC000"/>
                </a:solidFill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BDSOMA</a:t>
            </a:r>
            <a:r>
              <a:rPr lang="pt-BR" sz="1000" b="0" baseline="0"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(Banco de dados; Campo; Critério)</a:t>
            </a:r>
          </a:p>
        </xdr:txBody>
      </xdr:sp>
      <xdr:pic>
        <xdr:nvPicPr>
          <xdr:cNvPr id="4" name="Imagem 3" descr="http://www.clarify.com.br/img/logo_lateral.jpg"/>
          <xdr:cNvPicPr>
            <a:picLocks noChangeAspect="1" noChangeArrowheads="1"/>
          </xdr:cNvPicPr>
        </xdr:nvPicPr>
        <xdr:blipFill rotWithShape="1"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r="60855"/>
          <a:stretch/>
        </xdr:blipFill>
        <xdr:spPr bwMode="auto">
          <a:xfrm>
            <a:off x="3456216" y="538748"/>
            <a:ext cx="771166" cy="310341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</xdr:grpSp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981074</xdr:colOff>
      <xdr:row>6</xdr:row>
      <xdr:rowOff>123822</xdr:rowOff>
    </xdr:from>
    <xdr:to>
      <xdr:col>2</xdr:col>
      <xdr:colOff>457199</xdr:colOff>
      <xdr:row>7</xdr:row>
      <xdr:rowOff>95247</xdr:rowOff>
    </xdr:to>
    <xdr:sp macro="" textlink="">
      <xdr:nvSpPr>
        <xdr:cNvPr id="5" name="Seta para a Esquerda 4"/>
        <xdr:cNvSpPr/>
      </xdr:nvSpPr>
      <xdr:spPr>
        <a:xfrm rot="2607618">
          <a:off x="1952624" y="1304922"/>
          <a:ext cx="495300" cy="161925"/>
        </a:xfrm>
        <a:prstGeom prst="leftArrow">
          <a:avLst/>
        </a:prstGeom>
        <a:solidFill>
          <a:srgbClr val="FF0000"/>
        </a:solidFill>
        <a:ln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6</xdr:col>
      <xdr:colOff>0</xdr:colOff>
      <xdr:row>0</xdr:row>
      <xdr:rowOff>57150</xdr:rowOff>
    </xdr:from>
    <xdr:to>
      <xdr:col>12</xdr:col>
      <xdr:colOff>161923</xdr:colOff>
      <xdr:row>12</xdr:row>
      <xdr:rowOff>76199</xdr:rowOff>
    </xdr:to>
    <xdr:grpSp>
      <xdr:nvGrpSpPr>
        <xdr:cNvPr id="3" name="Agrupar 2"/>
        <xdr:cNvGrpSpPr/>
      </xdr:nvGrpSpPr>
      <xdr:grpSpPr>
        <a:xfrm>
          <a:off x="4429125" y="57150"/>
          <a:ext cx="3819523" cy="2343149"/>
          <a:chOff x="4429125" y="57150"/>
          <a:chExt cx="3819523" cy="2343149"/>
        </a:xfrm>
      </xdr:grpSpPr>
      <xdr:grpSp>
        <xdr:nvGrpSpPr>
          <xdr:cNvPr id="6" name="Agrupar 5"/>
          <xdr:cNvGrpSpPr/>
        </xdr:nvGrpSpPr>
        <xdr:grpSpPr>
          <a:xfrm>
            <a:off x="4429125" y="57150"/>
            <a:ext cx="3819523" cy="2343149"/>
            <a:chOff x="6829428" y="2257426"/>
            <a:chExt cx="3819523" cy="2343149"/>
          </a:xfrm>
        </xdr:grpSpPr>
        <xdr:sp macro="" textlink="">
          <xdr:nvSpPr>
            <xdr:cNvPr id="12" name="CaixaDeTexto 11"/>
            <xdr:cNvSpPr txBox="1"/>
          </xdr:nvSpPr>
          <xdr:spPr>
            <a:xfrm>
              <a:off x="6829428" y="2257426"/>
              <a:ext cx="3819523" cy="2343149"/>
            </a:xfrm>
            <a:prstGeom prst="rect">
              <a:avLst/>
            </a:prstGeom>
            <a:solidFill>
              <a:schemeClr val="accent6">
                <a:lumMod val="75000"/>
              </a:schemeClr>
            </a:solidFill>
            <a:ln>
              <a:noFill/>
            </a:ln>
            <a:effectLst>
              <a:outerShdw blurRad="44450" dist="27940" dir="5400000" algn="ctr">
                <a:srgbClr val="000000">
                  <a:alpha val="32000"/>
                </a:srgbClr>
              </a:outerShdw>
            </a:effectLst>
            <a:scene3d>
              <a:camera prst="orthographicFront">
                <a:rot lat="0" lon="0" rev="0"/>
              </a:camera>
              <a:lightRig rig="balanced" dir="t">
                <a:rot lat="0" lon="0" rev="8700000"/>
              </a:lightRig>
            </a:scene3d>
            <a:sp3d>
              <a:bevelT w="190500" h="38100"/>
            </a:sp3d>
          </xdr:spPr>
          <xdr:style>
            <a:lnRef idx="1">
              <a:schemeClr val="accent1"/>
            </a:lnRef>
            <a:fillRef idx="3">
              <a:schemeClr val="accent1"/>
            </a:fillRef>
            <a:effectRef idx="2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/>
            <a:p>
              <a:endParaRPr lang="pt-BR" sz="1000" b="1" i="0">
                <a:solidFill>
                  <a:schemeClr val="bg1"/>
                </a:solidFill>
                <a:effectLst/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endParaRPr>
            </a:p>
            <a:p>
              <a:r>
                <a:rPr lang="pt-BR" sz="1000" b="0" i="0" baseline="0">
                  <a:solidFill>
                    <a:schemeClr val="lt1"/>
                  </a:solidFill>
                  <a:effectLst/>
                  <a:latin typeface="Tahoma" panose="020B0604030504040204" pitchFamily="34" charset="0"/>
                  <a:ea typeface="Tahoma" panose="020B0604030504040204" pitchFamily="34" charset="0"/>
                  <a:cs typeface="Tahoma" panose="020B0604030504040204" pitchFamily="34" charset="0"/>
                </a:rPr>
                <a:t>Usando a tabela </a:t>
              </a:r>
              <a:r>
                <a:rPr lang="pt-BR" sz="1000" b="1" i="0" baseline="0">
                  <a:solidFill>
                    <a:schemeClr val="lt1"/>
                  </a:solidFill>
                  <a:effectLst/>
                  <a:latin typeface="Tahoma" panose="020B0604030504040204" pitchFamily="34" charset="0"/>
                  <a:ea typeface="Tahoma" panose="020B0604030504040204" pitchFamily="34" charset="0"/>
                  <a:cs typeface="Tahoma" panose="020B0604030504040204" pitchFamily="34" charset="0"/>
                </a:rPr>
                <a:t>VendasPorRegiao </a:t>
              </a:r>
              <a:r>
                <a:rPr lang="pt-BR" sz="1000" b="0" i="0">
                  <a:solidFill>
                    <a:schemeClr val="lt1"/>
                  </a:solidFill>
                  <a:effectLst/>
                  <a:latin typeface="Tahoma" panose="020B0604030504040204" pitchFamily="34" charset="0"/>
                  <a:ea typeface="Tahoma" panose="020B0604030504040204" pitchFamily="34" charset="0"/>
                  <a:cs typeface="Tahoma" panose="020B0604030504040204" pitchFamily="34" charset="0"/>
                </a:rPr>
                <a:t>resuma o</a:t>
              </a:r>
              <a:r>
                <a:rPr lang="pt-BR" sz="1000" b="0" i="0" baseline="0">
                  <a:solidFill>
                    <a:schemeClr val="lt1"/>
                  </a:solidFill>
                  <a:effectLst/>
                  <a:latin typeface="Tahoma" panose="020B0604030504040204" pitchFamily="34" charset="0"/>
                  <a:ea typeface="Tahoma" panose="020B0604030504040204" pitchFamily="34" charset="0"/>
                  <a:cs typeface="Tahoma" panose="020B0604030504040204" pitchFamily="34" charset="0"/>
                </a:rPr>
                <a:t> total geral das vendas realizadas por </a:t>
              </a:r>
              <a:r>
                <a:rPr lang="pt-BR" sz="1000" b="0" i="0" u="none" strike="noStrike" baseline="0">
                  <a:solidFill>
                    <a:schemeClr val="lt1"/>
                  </a:solidFill>
                  <a:effectLst/>
                  <a:latin typeface="Tahoma" panose="020B0604030504040204" pitchFamily="34" charset="0"/>
                  <a:ea typeface="Tahoma" panose="020B0604030504040204" pitchFamily="34" charset="0"/>
                  <a:cs typeface="Tahoma" panose="020B0604030504040204" pitchFamily="34" charset="0"/>
                </a:rPr>
                <a:t>K</a:t>
              </a:r>
              <a:r>
                <a:rPr lang="pt-BR" sz="1000" b="0" i="0" u="none" strike="noStrike">
                  <a:solidFill>
                    <a:schemeClr val="lt1"/>
                  </a:solidFill>
                  <a:effectLst/>
                  <a:latin typeface="Tahoma" panose="020B0604030504040204" pitchFamily="34" charset="0"/>
                  <a:ea typeface="Tahoma" panose="020B0604030504040204" pitchFamily="34" charset="0"/>
                  <a:cs typeface="Tahoma" panose="020B0604030504040204" pitchFamily="34" charset="0"/>
                </a:rPr>
                <a:t>im kardashian</a:t>
              </a:r>
              <a:r>
                <a:rPr lang="pt-BR" sz="1000">
                  <a:latin typeface="Tahoma" panose="020B0604030504040204" pitchFamily="34" charset="0"/>
                  <a:ea typeface="Tahoma" panose="020B0604030504040204" pitchFamily="34" charset="0"/>
                  <a:cs typeface="Tahoma" panose="020B0604030504040204" pitchFamily="34" charset="0"/>
                </a:rPr>
                <a:t> e Jodie Foster</a:t>
              </a:r>
              <a:r>
                <a:rPr lang="pt-BR" sz="1000" baseline="0">
                  <a:latin typeface="Tahoma" panose="020B0604030504040204" pitchFamily="34" charset="0"/>
                  <a:ea typeface="Tahoma" panose="020B0604030504040204" pitchFamily="34" charset="0"/>
                  <a:cs typeface="Tahoma" panose="020B0604030504040204" pitchFamily="34" charset="0"/>
                </a:rPr>
                <a:t> na região Sudeste. </a:t>
              </a:r>
              <a:endParaRPr lang="pt-BR" sz="1000">
                <a:solidFill>
                  <a:schemeClr val="bg1"/>
                </a:solidFill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endParaRPr>
            </a:p>
          </xdr:txBody>
        </xdr:sp>
        <xdr:grpSp>
          <xdr:nvGrpSpPr>
            <xdr:cNvPr id="8" name="Agrupar 7"/>
            <xdr:cNvGrpSpPr/>
          </xdr:nvGrpSpPr>
          <xdr:grpSpPr>
            <a:xfrm>
              <a:off x="7848600" y="3124200"/>
              <a:ext cx="1638095" cy="1323974"/>
              <a:chOff x="7848600" y="3124200"/>
              <a:chExt cx="1638095" cy="1323974"/>
            </a:xfrm>
          </xdr:grpSpPr>
          <xdr:pic>
            <xdr:nvPicPr>
              <xdr:cNvPr id="9" name="Imagem 8"/>
              <xdr:cNvPicPr>
                <a:picLocks noChangeAspect="1"/>
              </xdr:cNvPicPr>
            </xdr:nvPicPr>
            <xdr:blipFill>
              <a:blip xmlns:r="http://schemas.openxmlformats.org/officeDocument/2006/relationships" r:embed="rId1"/>
              <a:stretch>
                <a:fillRect/>
              </a:stretch>
            </xdr:blipFill>
            <xdr:spPr>
              <a:xfrm>
                <a:off x="7848600" y="3124200"/>
                <a:ext cx="1638095" cy="600000"/>
              </a:xfrm>
              <a:prstGeom prst="rect">
                <a:avLst/>
              </a:prstGeom>
            </xdr:spPr>
          </xdr:pic>
          <xdr:sp macro="" textlink="">
            <xdr:nvSpPr>
              <xdr:cNvPr id="11" name="Seta para a Esquerda 10"/>
              <xdr:cNvSpPr/>
            </xdr:nvSpPr>
            <xdr:spPr>
              <a:xfrm rot="2607618">
                <a:off x="8886825" y="4276724"/>
                <a:ext cx="285750" cy="171450"/>
              </a:xfrm>
              <a:prstGeom prst="leftArrow">
                <a:avLst/>
              </a:prstGeom>
              <a:solidFill>
                <a:srgbClr val="FF0000"/>
              </a:solidFill>
              <a:ln>
                <a:noFill/>
              </a:ln>
              <a:effectLst>
                <a:outerShdw blurRad="44450" dist="27940" dir="5400000" algn="ctr">
                  <a:srgbClr val="000000">
                    <a:alpha val="32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balanced" dir="t">
                  <a:rot lat="0" lon="0" rev="8700000"/>
                </a:lightRig>
              </a:scene3d>
              <a:sp3d>
                <a:bevelT w="190500" h="38100"/>
              </a:sp3d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pt-BR" sz="1100"/>
              </a:p>
            </xdr:txBody>
          </xdr:sp>
        </xdr:grpSp>
      </xdr:grpSp>
      <xdr:pic>
        <xdr:nvPicPr>
          <xdr:cNvPr id="2" name="Imagem 1"/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5467350" y="1609725"/>
            <a:ext cx="1047619" cy="428571"/>
          </a:xfrm>
          <a:prstGeom prst="rect">
            <a:avLst/>
          </a:prstGeom>
        </xdr:spPr>
      </xdr:pic>
    </xdr:grpSp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142875</xdr:colOff>
      <xdr:row>6</xdr:row>
      <xdr:rowOff>161924</xdr:rowOff>
    </xdr:from>
    <xdr:to>
      <xdr:col>17</xdr:col>
      <xdr:colOff>600075</xdr:colOff>
      <xdr:row>19</xdr:row>
      <xdr:rowOff>66675</xdr:rowOff>
    </xdr:to>
    <xdr:grpSp>
      <xdr:nvGrpSpPr>
        <xdr:cNvPr id="12" name="Agrupar 11"/>
        <xdr:cNvGrpSpPr/>
      </xdr:nvGrpSpPr>
      <xdr:grpSpPr>
        <a:xfrm>
          <a:off x="1971675" y="1304924"/>
          <a:ext cx="8991600" cy="2381251"/>
          <a:chOff x="2019300" y="1362074"/>
          <a:chExt cx="8991600" cy="2381251"/>
        </a:xfrm>
      </xdr:grpSpPr>
      <xdr:sp macro="" textlink="">
        <xdr:nvSpPr>
          <xdr:cNvPr id="6" name="Retângulo 5"/>
          <xdr:cNvSpPr/>
        </xdr:nvSpPr>
        <xdr:spPr>
          <a:xfrm>
            <a:off x="2019300" y="1362074"/>
            <a:ext cx="8991600" cy="2381251"/>
          </a:xfrm>
          <a:prstGeom prst="rect">
            <a:avLst/>
          </a:prstGeom>
          <a:noFill/>
        </xdr:spPr>
        <xdr:txBody>
          <a:bodyPr wrap="none" lIns="91440" tIns="45720" rIns="91440" bIns="45720">
            <a:prstTxWarp prst="textArchUp">
              <a:avLst/>
            </a:prstTxWarp>
            <a:noAutofit/>
          </a:bodyPr>
          <a:lstStyle/>
          <a:p>
            <a:pPr algn="ctr"/>
            <a:r>
              <a:rPr lang="pt-BR" sz="9600" b="1" cap="none" spc="0" baseline="0">
                <a:ln w="0">
                  <a:solidFill>
                    <a:sysClr val="windowText" lastClr="000000"/>
                  </a:solidFill>
                </a:ln>
                <a:solidFill>
                  <a:schemeClr val="tx1"/>
                </a:solidFill>
                <a:effectLst>
                  <a:reflection blurRad="6350" stA="53000" endA="300" endPos="35500" dir="5400000" sy="-90000" algn="bl" rotWithShape="0"/>
                </a:effectLst>
                <a:latin typeface="Bradley Hand ITC" panose="03070402050302030203" pitchFamily="66" charset="0"/>
              </a:rPr>
              <a:t>VALIDAÇÃO DE DADOS E MACRO</a:t>
            </a:r>
            <a:endParaRPr lang="pt-BR" sz="9600" b="1" cap="none" spc="0">
              <a:ln w="0">
                <a:solidFill>
                  <a:sysClr val="windowText" lastClr="000000"/>
                </a:solidFill>
              </a:ln>
              <a:solidFill>
                <a:schemeClr val="tx1"/>
              </a:solidFill>
              <a:effectLst>
                <a:reflection blurRad="6350" stA="53000" endA="300" endPos="35500" dir="5400000" sy="-90000" algn="bl" rotWithShape="0"/>
              </a:effectLst>
              <a:latin typeface="Bradley Hand ITC" panose="03070402050302030203" pitchFamily="66" charset="0"/>
            </a:endParaRPr>
          </a:p>
        </xdr:txBody>
      </xdr:sp>
      <xdr:grpSp>
        <xdr:nvGrpSpPr>
          <xdr:cNvPr id="10" name="Agrupar 9"/>
          <xdr:cNvGrpSpPr/>
        </xdr:nvGrpSpPr>
        <xdr:grpSpPr>
          <a:xfrm>
            <a:off x="3152775" y="1824000"/>
            <a:ext cx="2357400" cy="1319250"/>
            <a:chOff x="2762250" y="1881150"/>
            <a:chExt cx="2357400" cy="1319250"/>
          </a:xfrm>
        </xdr:grpSpPr>
        <xdr:pic>
          <xdr:nvPicPr>
            <xdr:cNvPr id="7" name="Imagem 6"/>
            <xdr:cNvPicPr>
              <a:picLocks noChangeAspect="1"/>
            </xdr:cNvPicPr>
          </xdr:nvPicPr>
          <xdr:blipFill>
            <a:blip xmlns:r="http://schemas.openxmlformats.org/officeDocument/2006/relationships" r:embed="rId1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tretch>
              <a:fillRect/>
            </a:stretch>
          </xdr:blipFill>
          <xdr:spPr>
            <a:xfrm>
              <a:off x="2762250" y="1981200"/>
              <a:ext cx="1219200" cy="1219200"/>
            </a:xfrm>
            <a:prstGeom prst="rect">
              <a:avLst/>
            </a:prstGeom>
          </xdr:spPr>
        </xdr:pic>
        <xdr:pic>
          <xdr:nvPicPr>
            <xdr:cNvPr id="9" name="Imagem 8"/>
            <xdr:cNvPicPr>
              <a:picLocks noChangeAspect="1"/>
            </xdr:cNvPicPr>
          </xdr:nvPicPr>
          <xdr:blipFill>
            <a:blip xmlns:r="http://schemas.openxmlformats.org/officeDocument/2006/relationships" r:embed="rId2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tretch>
              <a:fillRect/>
            </a:stretch>
          </xdr:blipFill>
          <xdr:spPr>
            <a:xfrm>
              <a:off x="3900450" y="1881150"/>
              <a:ext cx="1219200" cy="1219200"/>
            </a:xfrm>
            <a:prstGeom prst="rect">
              <a:avLst/>
            </a:prstGeom>
          </xdr:spPr>
        </xdr:pic>
      </xdr:grpSp>
      <xdr:pic>
        <xdr:nvPicPr>
          <xdr:cNvPr id="11" name="Imagem 10" descr="http://www.phidgets.com/wiki/images/b/bc/Icon-Visual_Basic_for_Applications.png"/>
          <xdr:cNvPicPr>
            <a:picLocks noChangeAspect="1" noChangeArrowheads="1"/>
          </xdr:cNvPicPr>
        </xdr:nvPicPr>
        <xdr:blipFill rotWithShape="1"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21560" b="25688"/>
          <a:stretch/>
        </xdr:blipFill>
        <xdr:spPr bwMode="auto">
          <a:xfrm>
            <a:off x="7258050" y="1933575"/>
            <a:ext cx="1751439" cy="923925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</xdr:grpSp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590550</xdr:colOff>
      <xdr:row>0</xdr:row>
      <xdr:rowOff>171451</xdr:rowOff>
    </xdr:from>
    <xdr:to>
      <xdr:col>13</xdr:col>
      <xdr:colOff>590550</xdr:colOff>
      <xdr:row>17</xdr:row>
      <xdr:rowOff>85725</xdr:rowOff>
    </xdr:to>
    <xdr:grpSp>
      <xdr:nvGrpSpPr>
        <xdr:cNvPr id="2" name="Agrupar 1"/>
        <xdr:cNvGrpSpPr/>
      </xdr:nvGrpSpPr>
      <xdr:grpSpPr>
        <a:xfrm>
          <a:off x="3638550" y="171451"/>
          <a:ext cx="4876800" cy="3152774"/>
          <a:chOff x="123827" y="161927"/>
          <a:chExt cx="4876800" cy="3152774"/>
        </a:xfrm>
        <a:effectLst>
          <a:reflection blurRad="6350" stA="21000" endPos="92000" dist="101600" dir="5400000" sy="-100000" algn="bl" rotWithShape="0"/>
        </a:effectLst>
      </xdr:grpSpPr>
      <xdr:sp macro="" textlink="">
        <xdr:nvSpPr>
          <xdr:cNvPr id="6" name="CaixaDeTexto 5"/>
          <xdr:cNvSpPr txBox="1"/>
        </xdr:nvSpPr>
        <xdr:spPr>
          <a:xfrm>
            <a:off x="123827" y="161927"/>
            <a:ext cx="4876800" cy="3152774"/>
          </a:xfrm>
          <a:prstGeom prst="rect">
            <a:avLst/>
          </a:prstGeom>
          <a:solidFill>
            <a:srgbClr val="002060"/>
          </a:solidFill>
          <a:ln>
            <a:noFill/>
          </a:ln>
          <a:effectLst>
            <a:outerShdw blurRad="44450" dist="27940" dir="5400000" algn="ctr">
              <a:srgbClr val="000000">
                <a:alpha val="32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8700000"/>
            </a:lightRig>
          </a:scene3d>
          <a:sp3d>
            <a:bevelT w="190500" h="38100"/>
          </a:sp3d>
        </xdr:spPr>
        <xdr:style>
          <a:lnRef idx="1">
            <a:schemeClr val="accent5"/>
          </a:lnRef>
          <a:fillRef idx="3">
            <a:schemeClr val="accent5"/>
          </a:fillRef>
          <a:effectRef idx="2">
            <a:schemeClr val="accent5"/>
          </a:effectRef>
          <a:fontRef idx="minor">
            <a:schemeClr val="lt1"/>
          </a:fontRef>
        </xdr:style>
        <xdr:txBody>
          <a:bodyPr vertOverflow="clip" horzOverflow="clip" wrap="square" numCol="1" spcCol="360000" rtlCol="0" anchor="t">
            <a:noAutofit/>
          </a:bodyPr>
          <a:lstStyle/>
          <a:p>
            <a:r>
              <a:rPr lang="pt-BR" sz="1100" b="1" cap="small">
                <a:solidFill>
                  <a:schemeClr val="lt1"/>
                </a:solidFill>
                <a:effectLst/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CAPITULO</a:t>
            </a:r>
            <a:r>
              <a:rPr lang="pt-BR" sz="1100" b="1" cap="small" baseline="0">
                <a:solidFill>
                  <a:schemeClr val="lt1"/>
                </a:solidFill>
                <a:effectLst/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 07</a:t>
            </a:r>
            <a:endParaRPr lang="pt-BR" sz="1100" b="1" cap="small">
              <a:solidFill>
                <a:schemeClr val="lt1"/>
              </a:solidFill>
              <a:effectLst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endParaRPr>
          </a:p>
          <a:p>
            <a:endParaRPr lang="pt-BR" sz="1100" b="0">
              <a:solidFill>
                <a:schemeClr val="lt1"/>
              </a:solidFill>
              <a:effectLst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endParaRPr>
          </a:p>
          <a:p>
            <a:r>
              <a:rPr lang="pt-BR" sz="1050">
                <a:effectLst/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Nesta unidade, você aprenderá a automatizar seus arquivos usando </a:t>
            </a:r>
            <a:r>
              <a:rPr lang="pt-BR" sz="1050" b="1">
                <a:effectLst/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Validação de dados </a:t>
            </a:r>
            <a:r>
              <a:rPr lang="pt-BR" sz="1050">
                <a:effectLst/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e </a:t>
            </a:r>
            <a:r>
              <a:rPr lang="pt-BR" sz="1050" b="1">
                <a:effectLst/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Macro</a:t>
            </a:r>
            <a:r>
              <a:rPr lang="pt-BR" sz="1050">
                <a:effectLst/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:</a:t>
            </a:r>
          </a:p>
          <a:p>
            <a:endParaRPr lang="pt-BR" sz="1050">
              <a:effectLst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endParaRPr>
          </a:p>
          <a:p>
            <a:endParaRPr lang="pt-BR" sz="1050" b="0">
              <a:solidFill>
                <a:schemeClr val="lt1"/>
              </a:solidFill>
              <a:effectLst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endParaRPr>
          </a:p>
          <a:p>
            <a:pPr lvl="0"/>
            <a:r>
              <a:rPr lang="pt-BR" sz="1100" b="0" u="none">
                <a:solidFill>
                  <a:schemeClr val="lt1"/>
                </a:solidFill>
                <a:effectLst/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1. VALIDAÇÃO</a:t>
            </a:r>
            <a:r>
              <a:rPr lang="pt-BR" sz="1100" b="0" u="none" baseline="0">
                <a:solidFill>
                  <a:schemeClr val="lt1"/>
                </a:solidFill>
                <a:effectLst/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 DE DADOS</a:t>
            </a:r>
          </a:p>
          <a:p>
            <a:pPr lvl="0"/>
            <a:r>
              <a:rPr lang="pt-BR" sz="1100" b="0" u="none" baseline="0">
                <a:solidFill>
                  <a:schemeClr val="lt1"/>
                </a:solidFill>
                <a:effectLst/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	Número Inteiro</a:t>
            </a:r>
          </a:p>
          <a:p>
            <a:pPr lvl="0"/>
            <a:r>
              <a:rPr lang="pt-BR" sz="1100" b="0" u="none" baseline="0">
                <a:solidFill>
                  <a:schemeClr val="lt1"/>
                </a:solidFill>
                <a:effectLst/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	Decimal</a:t>
            </a:r>
          </a:p>
          <a:p>
            <a:pPr lvl="0"/>
            <a:r>
              <a:rPr lang="pt-BR" sz="1100" b="0" u="none" baseline="0">
                <a:solidFill>
                  <a:schemeClr val="lt1"/>
                </a:solidFill>
                <a:effectLst/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	Lista</a:t>
            </a:r>
          </a:p>
          <a:p>
            <a:pPr lvl="0"/>
            <a:r>
              <a:rPr lang="pt-BR" sz="1100" b="0" u="none" baseline="0">
                <a:solidFill>
                  <a:schemeClr val="lt1"/>
                </a:solidFill>
                <a:effectLst/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	Data</a:t>
            </a:r>
          </a:p>
          <a:p>
            <a:pPr lvl="0"/>
            <a:r>
              <a:rPr lang="pt-BR" sz="1100" b="0" u="none" baseline="0">
                <a:solidFill>
                  <a:schemeClr val="lt1"/>
                </a:solidFill>
                <a:effectLst/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	Hora</a:t>
            </a:r>
          </a:p>
          <a:p>
            <a:pPr lvl="0"/>
            <a:r>
              <a:rPr lang="pt-BR" sz="1100" b="0" u="none" baseline="0">
                <a:solidFill>
                  <a:schemeClr val="lt1"/>
                </a:solidFill>
                <a:effectLst/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	Comprimento do Texto</a:t>
            </a:r>
          </a:p>
          <a:p>
            <a:pPr lvl="0"/>
            <a:r>
              <a:rPr lang="pt-BR" sz="1100" b="0" u="none" baseline="0">
                <a:solidFill>
                  <a:schemeClr val="lt1"/>
                </a:solidFill>
                <a:effectLst/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	Personalizado</a:t>
            </a:r>
          </a:p>
          <a:p>
            <a:pPr lvl="0"/>
            <a:r>
              <a:rPr lang="pt-BR" sz="1100" b="0" u="none" baseline="0">
                <a:solidFill>
                  <a:schemeClr val="lt1"/>
                </a:solidFill>
                <a:effectLst/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2. MACRO</a:t>
            </a:r>
          </a:p>
          <a:p>
            <a:pPr lvl="0"/>
            <a:r>
              <a:rPr lang="pt-BR" sz="1100" b="0" u="none" baseline="0">
                <a:solidFill>
                  <a:schemeClr val="lt1"/>
                </a:solidFill>
                <a:effectLst/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	Gravar Macro</a:t>
            </a:r>
          </a:p>
          <a:p>
            <a:pPr lvl="0"/>
            <a:r>
              <a:rPr lang="pt-BR" sz="1100" b="0" u="none" baseline="0">
                <a:solidFill>
                  <a:schemeClr val="lt1"/>
                </a:solidFill>
                <a:effectLst/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	Atribuir uma Macro a um botão</a:t>
            </a:r>
          </a:p>
          <a:p>
            <a:pPr lvl="0"/>
            <a:r>
              <a:rPr lang="pt-BR" sz="1100" b="0" u="none" baseline="0">
                <a:solidFill>
                  <a:schemeClr val="lt1"/>
                </a:solidFill>
                <a:effectLst/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	Excluir uma Macro</a:t>
            </a:r>
          </a:p>
          <a:p>
            <a:pPr lvl="0"/>
            <a:r>
              <a:rPr lang="pt-BR" sz="1100" b="0" u="none" baseline="0">
                <a:solidFill>
                  <a:schemeClr val="lt1"/>
                </a:solidFill>
                <a:effectLst/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	</a:t>
            </a:r>
            <a:endParaRPr lang="pt-BR" sz="1100" b="0" u="none">
              <a:solidFill>
                <a:schemeClr val="lt1"/>
              </a:solidFill>
              <a:effectLst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endParaRPr>
          </a:p>
        </xdr:txBody>
      </xdr:sp>
      <xdr:cxnSp macro="">
        <xdr:nvCxnSpPr>
          <xdr:cNvPr id="4" name="Conector reto 3"/>
          <xdr:cNvCxnSpPr/>
        </xdr:nvCxnSpPr>
        <xdr:spPr>
          <a:xfrm>
            <a:off x="200025" y="1057275"/>
            <a:ext cx="4629151" cy="0"/>
          </a:xfrm>
          <a:prstGeom prst="line">
            <a:avLst/>
          </a:prstGeom>
          <a:ln w="19050">
            <a:solidFill>
              <a:schemeClr val="bg1">
                <a:lumMod val="95000"/>
              </a:schemeClr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" name="Conector reto 4"/>
          <xdr:cNvCxnSpPr/>
        </xdr:nvCxnSpPr>
        <xdr:spPr>
          <a:xfrm>
            <a:off x="209550" y="495300"/>
            <a:ext cx="4629151" cy="0"/>
          </a:xfrm>
          <a:prstGeom prst="line">
            <a:avLst/>
          </a:prstGeom>
          <a:ln w="19050">
            <a:solidFill>
              <a:schemeClr val="bg1">
                <a:lumMod val="95000"/>
              </a:schemeClr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38100</xdr:colOff>
      <xdr:row>3</xdr:row>
      <xdr:rowOff>1</xdr:rowOff>
    </xdr:from>
    <xdr:to>
      <xdr:col>0</xdr:col>
      <xdr:colOff>1400175</xdr:colOff>
      <xdr:row>5</xdr:row>
      <xdr:rowOff>9525</xdr:rowOff>
    </xdr:to>
    <xdr:sp macro="" textlink="">
      <xdr:nvSpPr>
        <xdr:cNvPr id="2" name="Texto Explicativo Retangular com Cantos Arredondados 1"/>
        <xdr:cNvSpPr/>
      </xdr:nvSpPr>
      <xdr:spPr>
        <a:xfrm>
          <a:off x="38100" y="571501"/>
          <a:ext cx="1362075" cy="390524"/>
        </a:xfrm>
        <a:prstGeom prst="wedgeRoundRectCallout">
          <a:avLst>
            <a:gd name="adj1" fmla="val -16818"/>
            <a:gd name="adj2" fmla="val -90876"/>
            <a:gd name="adj3" fmla="val 16667"/>
          </a:avLst>
        </a:prstGeom>
        <a:solidFill>
          <a:srgbClr val="002060"/>
        </a:solidFill>
        <a:ln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pt-BR" sz="1100" b="1">
              <a:solidFill>
                <a:srgbClr val="FFC000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Número Inteiro</a:t>
          </a:r>
          <a:endParaRPr lang="pt-BR" sz="1100" b="1" baseline="0">
            <a:solidFill>
              <a:srgbClr val="FFC000"/>
            </a:solidFill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  <xdr:twoCellAnchor>
    <xdr:from>
      <xdr:col>0</xdr:col>
      <xdr:colOff>1409701</xdr:colOff>
      <xdr:row>3</xdr:row>
      <xdr:rowOff>19049</xdr:rowOff>
    </xdr:from>
    <xdr:to>
      <xdr:col>2</xdr:col>
      <xdr:colOff>47626</xdr:colOff>
      <xdr:row>5</xdr:row>
      <xdr:rowOff>171450</xdr:rowOff>
    </xdr:to>
    <xdr:sp macro="" textlink="">
      <xdr:nvSpPr>
        <xdr:cNvPr id="3" name="Texto Explicativo Retangular com Cantos Arredondados 2"/>
        <xdr:cNvSpPr/>
      </xdr:nvSpPr>
      <xdr:spPr>
        <a:xfrm>
          <a:off x="1409701" y="590549"/>
          <a:ext cx="1885950" cy="533401"/>
        </a:xfrm>
        <a:prstGeom prst="wedgeRoundRectCallout">
          <a:avLst>
            <a:gd name="adj1" fmla="val -27158"/>
            <a:gd name="adj2" fmla="val -84644"/>
            <a:gd name="adj3" fmla="val 16667"/>
          </a:avLst>
        </a:prstGeom>
        <a:solidFill>
          <a:srgbClr val="002060"/>
        </a:solidFill>
        <a:ln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pt-BR" sz="1100" b="1">
              <a:solidFill>
                <a:srgbClr val="FFC000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Comprimento do Texto</a:t>
          </a:r>
          <a:endParaRPr lang="pt-BR" sz="1000" b="1">
            <a:solidFill>
              <a:srgbClr val="FFC000"/>
            </a:solidFill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pPr algn="l"/>
          <a:r>
            <a:rPr lang="pt-BR" sz="1000">
              <a:solidFill>
                <a:schemeClr val="bg1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Entre 3 e 30</a:t>
          </a:r>
        </a:p>
      </xdr:txBody>
    </xdr:sp>
    <xdr:clientData/>
  </xdr:twoCellAnchor>
  <xdr:twoCellAnchor>
    <xdr:from>
      <xdr:col>3</xdr:col>
      <xdr:colOff>104777</xdr:colOff>
      <xdr:row>3</xdr:row>
      <xdr:rowOff>28575</xdr:rowOff>
    </xdr:from>
    <xdr:to>
      <xdr:col>3</xdr:col>
      <xdr:colOff>923925</xdr:colOff>
      <xdr:row>5</xdr:row>
      <xdr:rowOff>171451</xdr:rowOff>
    </xdr:to>
    <xdr:sp macro="" textlink="">
      <xdr:nvSpPr>
        <xdr:cNvPr id="4" name="Texto Explicativo Retangular com Cantos Arredondados 3"/>
        <xdr:cNvSpPr/>
      </xdr:nvSpPr>
      <xdr:spPr>
        <a:xfrm>
          <a:off x="3438527" y="600075"/>
          <a:ext cx="819148" cy="523876"/>
        </a:xfrm>
        <a:prstGeom prst="wedgeRoundRectCallout">
          <a:avLst>
            <a:gd name="adj1" fmla="val -27158"/>
            <a:gd name="adj2" fmla="val -84644"/>
            <a:gd name="adj3" fmla="val 16667"/>
          </a:avLst>
        </a:prstGeom>
        <a:solidFill>
          <a:srgbClr val="002060"/>
        </a:solidFill>
        <a:ln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pt-BR" sz="1100" b="1">
              <a:solidFill>
                <a:srgbClr val="FFC000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Lista</a:t>
          </a:r>
        </a:p>
        <a:p>
          <a:pPr algn="l"/>
          <a:r>
            <a:rPr lang="pt-BR" sz="1000" b="0">
              <a:solidFill>
                <a:schemeClr val="bg1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Regiões</a:t>
          </a:r>
          <a:endParaRPr lang="pt-BR" sz="800" b="0">
            <a:solidFill>
              <a:schemeClr val="bg1"/>
            </a:solidFill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  <xdr:twoCellAnchor>
    <xdr:from>
      <xdr:col>4</xdr:col>
      <xdr:colOff>114300</xdr:colOff>
      <xdr:row>3</xdr:row>
      <xdr:rowOff>19049</xdr:rowOff>
    </xdr:from>
    <xdr:to>
      <xdr:col>4</xdr:col>
      <xdr:colOff>1295400</xdr:colOff>
      <xdr:row>5</xdr:row>
      <xdr:rowOff>161925</xdr:rowOff>
    </xdr:to>
    <xdr:sp macro="" textlink="">
      <xdr:nvSpPr>
        <xdr:cNvPr id="5" name="Texto Explicativo Retangular com Cantos Arredondados 4"/>
        <xdr:cNvSpPr/>
      </xdr:nvSpPr>
      <xdr:spPr>
        <a:xfrm>
          <a:off x="6210300" y="590549"/>
          <a:ext cx="1181100" cy="523876"/>
        </a:xfrm>
        <a:prstGeom prst="wedgeRoundRectCallout">
          <a:avLst>
            <a:gd name="adj1" fmla="val -27158"/>
            <a:gd name="adj2" fmla="val -84644"/>
            <a:gd name="adj3" fmla="val 16667"/>
          </a:avLst>
        </a:prstGeom>
        <a:solidFill>
          <a:srgbClr val="002060"/>
        </a:solidFill>
        <a:ln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pt-BR" sz="1100" b="1">
              <a:solidFill>
                <a:srgbClr val="FFC000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Data</a:t>
          </a:r>
        </a:p>
        <a:p>
          <a:pPr algn="l"/>
          <a:r>
            <a:rPr lang="pt-B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Ano atual</a:t>
          </a:r>
          <a:endParaRPr lang="pt-BR" sz="1100" b="1">
            <a:solidFill>
              <a:srgbClr val="FFC000"/>
            </a:solidFill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  <xdr:twoCellAnchor>
    <xdr:from>
      <xdr:col>2</xdr:col>
      <xdr:colOff>85725</xdr:colOff>
      <xdr:row>3</xdr:row>
      <xdr:rowOff>19049</xdr:rowOff>
    </xdr:from>
    <xdr:to>
      <xdr:col>2</xdr:col>
      <xdr:colOff>1524000</xdr:colOff>
      <xdr:row>5</xdr:row>
      <xdr:rowOff>114300</xdr:rowOff>
    </xdr:to>
    <xdr:sp macro="" textlink="">
      <xdr:nvSpPr>
        <xdr:cNvPr id="6" name="Texto Explicativo Retangular com Cantos Arredondados 5"/>
        <xdr:cNvSpPr/>
      </xdr:nvSpPr>
      <xdr:spPr>
        <a:xfrm>
          <a:off x="3333750" y="590549"/>
          <a:ext cx="1438275" cy="476251"/>
        </a:xfrm>
        <a:prstGeom prst="wedgeRoundRectCallout">
          <a:avLst>
            <a:gd name="adj1" fmla="val -27158"/>
            <a:gd name="adj2" fmla="val -84644"/>
            <a:gd name="adj3" fmla="val 16667"/>
          </a:avLst>
        </a:prstGeom>
        <a:solidFill>
          <a:srgbClr val="002060"/>
        </a:solidFill>
        <a:ln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pt-BR" sz="1100" b="1">
              <a:solidFill>
                <a:srgbClr val="FFC000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Decimal</a:t>
          </a:r>
        </a:p>
        <a:p>
          <a:pPr algn="l"/>
          <a:r>
            <a:rPr lang="pt-BR" sz="1000" b="0">
              <a:solidFill>
                <a:schemeClr val="bg1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Entre 1 e 200</a:t>
          </a:r>
          <a:endParaRPr lang="pt-BR" sz="800" b="0">
            <a:solidFill>
              <a:schemeClr val="bg1"/>
            </a:solidFill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  <xdr:twoCellAnchor>
    <xdr:from>
      <xdr:col>5</xdr:col>
      <xdr:colOff>38100</xdr:colOff>
      <xdr:row>3</xdr:row>
      <xdr:rowOff>85724</xdr:rowOff>
    </xdr:from>
    <xdr:to>
      <xdr:col>6</xdr:col>
      <xdr:colOff>0</xdr:colOff>
      <xdr:row>7</xdr:row>
      <xdr:rowOff>0</xdr:rowOff>
    </xdr:to>
    <xdr:sp macro="" textlink="">
      <xdr:nvSpPr>
        <xdr:cNvPr id="7" name="Texto Explicativo Retangular com Cantos Arredondados 6"/>
        <xdr:cNvSpPr/>
      </xdr:nvSpPr>
      <xdr:spPr>
        <a:xfrm>
          <a:off x="7534275" y="657224"/>
          <a:ext cx="1181100" cy="676276"/>
        </a:xfrm>
        <a:prstGeom prst="wedgeRoundRectCallout">
          <a:avLst>
            <a:gd name="adj1" fmla="val -27158"/>
            <a:gd name="adj2" fmla="val -84644"/>
            <a:gd name="adj3" fmla="val 16667"/>
          </a:avLst>
        </a:prstGeom>
        <a:solidFill>
          <a:srgbClr val="002060"/>
        </a:solidFill>
        <a:ln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pt-BR" sz="1100" b="1">
              <a:solidFill>
                <a:srgbClr val="FFC000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Hora</a:t>
          </a:r>
        </a:p>
        <a:p>
          <a:pPr algn="l"/>
          <a:r>
            <a:rPr lang="pt-B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Entre 08:00 e 17:00</a:t>
          </a:r>
          <a:endParaRPr lang="pt-BR" sz="1100" b="1">
            <a:solidFill>
              <a:srgbClr val="FFC000"/>
            </a:solidFill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  <xdr:twoCellAnchor>
    <xdr:from>
      <xdr:col>6</xdr:col>
      <xdr:colOff>28575</xdr:colOff>
      <xdr:row>2</xdr:row>
      <xdr:rowOff>180976</xdr:rowOff>
    </xdr:from>
    <xdr:to>
      <xdr:col>7</xdr:col>
      <xdr:colOff>66675</xdr:colOff>
      <xdr:row>5</xdr:row>
      <xdr:rowOff>0</xdr:rowOff>
    </xdr:to>
    <xdr:sp macro="" textlink="">
      <xdr:nvSpPr>
        <xdr:cNvPr id="9" name="Texto Explicativo Retangular com Cantos Arredondados 8"/>
        <xdr:cNvSpPr/>
      </xdr:nvSpPr>
      <xdr:spPr>
        <a:xfrm>
          <a:off x="8743950" y="561976"/>
          <a:ext cx="1362075" cy="390524"/>
        </a:xfrm>
        <a:prstGeom prst="wedgeRoundRectCallout">
          <a:avLst>
            <a:gd name="adj1" fmla="val -16818"/>
            <a:gd name="adj2" fmla="val -90876"/>
            <a:gd name="adj3" fmla="val 16667"/>
          </a:avLst>
        </a:prstGeom>
        <a:solidFill>
          <a:srgbClr val="002060"/>
        </a:solidFill>
        <a:ln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pt-BR" sz="1100" b="1">
              <a:solidFill>
                <a:srgbClr val="FFC000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Número Inteiro</a:t>
          </a:r>
          <a:endParaRPr lang="pt-BR" sz="1100" b="1" baseline="0">
            <a:solidFill>
              <a:srgbClr val="FFC000"/>
            </a:solidFill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  <xdr:twoCellAnchor>
    <xdr:from>
      <xdr:col>7</xdr:col>
      <xdr:colOff>152399</xdr:colOff>
      <xdr:row>3</xdr:row>
      <xdr:rowOff>85724</xdr:rowOff>
    </xdr:from>
    <xdr:to>
      <xdr:col>8</xdr:col>
      <xdr:colOff>323850</xdr:colOff>
      <xdr:row>7</xdr:row>
      <xdr:rowOff>19050</xdr:rowOff>
    </xdr:to>
    <xdr:sp macro="" textlink="">
      <xdr:nvSpPr>
        <xdr:cNvPr id="11" name="Texto Explicativo Retangular com Cantos Arredondados 10"/>
        <xdr:cNvSpPr/>
      </xdr:nvSpPr>
      <xdr:spPr>
        <a:xfrm>
          <a:off x="10191749" y="657224"/>
          <a:ext cx="1390651" cy="695326"/>
        </a:xfrm>
        <a:prstGeom prst="wedgeRoundRectCallout">
          <a:avLst>
            <a:gd name="adj1" fmla="val -27158"/>
            <a:gd name="adj2" fmla="val -84644"/>
            <a:gd name="adj3" fmla="val 16667"/>
          </a:avLst>
        </a:prstGeom>
        <a:solidFill>
          <a:srgbClr val="002060"/>
        </a:solidFill>
        <a:ln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pt-BR" sz="1100" b="1">
              <a:solidFill>
                <a:srgbClr val="FFC000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Personalizado</a:t>
          </a:r>
        </a:p>
        <a:p>
          <a:pPr algn="l"/>
          <a:r>
            <a:rPr lang="pt-B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Não</a:t>
          </a:r>
          <a:r>
            <a:rPr lang="pt-BR" sz="1100" b="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pode ser maior que o Estoque.</a:t>
          </a:r>
          <a:endParaRPr lang="pt-BR" sz="1100" b="1">
            <a:solidFill>
              <a:srgbClr val="FFC000"/>
            </a:solidFill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  <xdr:twoCellAnchor>
    <xdr:from>
      <xdr:col>4</xdr:col>
      <xdr:colOff>295274</xdr:colOff>
      <xdr:row>13</xdr:row>
      <xdr:rowOff>180974</xdr:rowOff>
    </xdr:from>
    <xdr:to>
      <xdr:col>5</xdr:col>
      <xdr:colOff>285750</xdr:colOff>
      <xdr:row>16</xdr:row>
      <xdr:rowOff>161925</xdr:rowOff>
    </xdr:to>
    <xdr:sp macro="" textlink="">
      <xdr:nvSpPr>
        <xdr:cNvPr id="12" name="Texto Explicativo Retangular com Cantos Arredondados 11"/>
        <xdr:cNvSpPr/>
      </xdr:nvSpPr>
      <xdr:spPr>
        <a:xfrm>
          <a:off x="6391274" y="2657474"/>
          <a:ext cx="1390651" cy="552451"/>
        </a:xfrm>
        <a:prstGeom prst="wedgeRoundRectCallout">
          <a:avLst>
            <a:gd name="adj1" fmla="val 209828"/>
            <a:gd name="adj2" fmla="val -143548"/>
            <a:gd name="adj3" fmla="val 16667"/>
          </a:avLst>
        </a:prstGeom>
        <a:solidFill>
          <a:srgbClr val="002060"/>
        </a:solidFill>
        <a:ln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pt-BR" sz="1100" b="1">
              <a:solidFill>
                <a:srgbClr val="FFC000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Lista</a:t>
          </a:r>
          <a:r>
            <a:rPr lang="pt-BR" sz="1100" b="1" baseline="0">
              <a:solidFill>
                <a:srgbClr val="FFC000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s</a:t>
          </a:r>
          <a:endParaRPr lang="pt-BR" sz="1100" b="1">
            <a:solidFill>
              <a:srgbClr val="FFC000"/>
            </a:solidFill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pPr algn="l"/>
          <a:r>
            <a:rPr lang="pt-BR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Região/Sexo</a:t>
          </a:r>
          <a:endParaRPr lang="pt-BR" sz="1100" b="1">
            <a:solidFill>
              <a:srgbClr val="FFC000"/>
            </a:solidFill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  <xdr:twoCellAnchor>
    <xdr:from>
      <xdr:col>0</xdr:col>
      <xdr:colOff>266699</xdr:colOff>
      <xdr:row>7</xdr:row>
      <xdr:rowOff>76200</xdr:rowOff>
    </xdr:from>
    <xdr:to>
      <xdr:col>3</xdr:col>
      <xdr:colOff>857250</xdr:colOff>
      <xdr:row>13</xdr:row>
      <xdr:rowOff>142875</xdr:rowOff>
    </xdr:to>
    <xdr:grpSp>
      <xdr:nvGrpSpPr>
        <xdr:cNvPr id="13" name="Agrupar 12"/>
        <xdr:cNvGrpSpPr/>
      </xdr:nvGrpSpPr>
      <xdr:grpSpPr>
        <a:xfrm>
          <a:off x="266699" y="1409700"/>
          <a:ext cx="5476876" cy="1209675"/>
          <a:chOff x="123826" y="161927"/>
          <a:chExt cx="5476876" cy="1209675"/>
        </a:xfrm>
        <a:effectLst>
          <a:reflection blurRad="6350" stA="21000" endPos="92000" dist="101600" dir="5400000" sy="-100000" algn="bl" rotWithShape="0"/>
        </a:effectLst>
      </xdr:grpSpPr>
      <xdr:sp macro="" textlink="">
        <xdr:nvSpPr>
          <xdr:cNvPr id="17" name="CaixaDeTexto 16"/>
          <xdr:cNvSpPr txBox="1"/>
        </xdr:nvSpPr>
        <xdr:spPr>
          <a:xfrm>
            <a:off x="123826" y="161927"/>
            <a:ext cx="5476876" cy="1209675"/>
          </a:xfrm>
          <a:prstGeom prst="rect">
            <a:avLst/>
          </a:prstGeom>
          <a:solidFill>
            <a:srgbClr val="002060"/>
          </a:solidFill>
          <a:ln>
            <a:noFill/>
          </a:ln>
          <a:effectLst>
            <a:outerShdw blurRad="44450" dist="27940" dir="5400000" algn="ctr">
              <a:srgbClr val="000000">
                <a:alpha val="32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8700000"/>
            </a:lightRig>
          </a:scene3d>
          <a:sp3d>
            <a:bevelT w="190500" h="38100"/>
          </a:sp3d>
        </xdr:spPr>
        <xdr:style>
          <a:lnRef idx="1">
            <a:schemeClr val="accent5"/>
          </a:lnRef>
          <a:fillRef idx="3">
            <a:schemeClr val="accent5"/>
          </a:fillRef>
          <a:effectRef idx="2">
            <a:schemeClr val="accent5"/>
          </a:effectRef>
          <a:fontRef idx="minor">
            <a:schemeClr val="lt1"/>
          </a:fontRef>
        </xdr:style>
        <xdr:txBody>
          <a:bodyPr vertOverflow="clip" horzOverflow="clip" wrap="square" numCol="1" spcCol="360000" rtlCol="0" anchor="t">
            <a:noAutofit/>
          </a:bodyPr>
          <a:lstStyle/>
          <a:p>
            <a:r>
              <a:rPr lang="pt-BR" sz="1100" b="1" cap="small">
                <a:solidFill>
                  <a:srgbClr val="FFC000"/>
                </a:solidFill>
                <a:effectLst/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MACRO</a:t>
            </a:r>
          </a:p>
          <a:p>
            <a:endParaRPr lang="pt-BR" sz="1100" b="0">
              <a:solidFill>
                <a:schemeClr val="lt1"/>
              </a:solidFill>
              <a:effectLst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endParaRPr>
          </a:p>
          <a:p>
            <a:r>
              <a:rPr lang="pt-BR" sz="1050">
                <a:effectLst/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A Macro</a:t>
            </a:r>
            <a:r>
              <a:rPr lang="pt-BR" sz="1050" baseline="0">
                <a:effectLst/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 deverá registrar os dados da grade acima, na planilha Base de Dados e classificá-los em ordem crescente por Número do Pedido. Esse processo deve ser representado por botões que, devem compor a planilha atual e a Barra de Ferramentas de Acesso Rápido.</a:t>
            </a:r>
            <a:endParaRPr lang="pt-BR" sz="1050">
              <a:effectLst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endParaRPr>
          </a:p>
          <a:p>
            <a:endParaRPr lang="pt-BR" sz="1050">
              <a:effectLst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endParaRPr>
          </a:p>
          <a:p>
            <a:pPr lvl="0"/>
            <a:r>
              <a:rPr lang="pt-BR" sz="1100" b="0" u="none" baseline="0">
                <a:solidFill>
                  <a:schemeClr val="lt1"/>
                </a:solidFill>
                <a:effectLst/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	</a:t>
            </a:r>
            <a:endParaRPr lang="pt-BR" sz="1100" b="0" u="none">
              <a:solidFill>
                <a:schemeClr val="lt1"/>
              </a:solidFill>
              <a:effectLst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endParaRPr>
          </a:p>
        </xdr:txBody>
      </xdr:sp>
      <xdr:cxnSp macro="">
        <xdr:nvCxnSpPr>
          <xdr:cNvPr id="16" name="Conector reto 15"/>
          <xdr:cNvCxnSpPr/>
        </xdr:nvCxnSpPr>
        <xdr:spPr>
          <a:xfrm>
            <a:off x="190500" y="457200"/>
            <a:ext cx="5000627" cy="0"/>
          </a:xfrm>
          <a:prstGeom prst="line">
            <a:avLst/>
          </a:prstGeom>
          <a:ln w="19050">
            <a:solidFill>
              <a:schemeClr val="bg1">
                <a:lumMod val="95000"/>
              </a:schemeClr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0" name="Conector reto 19"/>
          <xdr:cNvCxnSpPr/>
        </xdr:nvCxnSpPr>
        <xdr:spPr>
          <a:xfrm>
            <a:off x="171450" y="1276350"/>
            <a:ext cx="5000627" cy="0"/>
          </a:xfrm>
          <a:prstGeom prst="line">
            <a:avLst/>
          </a:prstGeom>
          <a:ln w="19050">
            <a:solidFill>
              <a:schemeClr val="bg1">
                <a:lumMod val="95000"/>
              </a:schemeClr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38100</xdr:colOff>
      <xdr:row>5</xdr:row>
      <xdr:rowOff>114299</xdr:rowOff>
    </xdr:from>
    <xdr:to>
      <xdr:col>17</xdr:col>
      <xdr:colOff>495300</xdr:colOff>
      <xdr:row>18</xdr:row>
      <xdr:rowOff>19050</xdr:rowOff>
    </xdr:to>
    <xdr:grpSp>
      <xdr:nvGrpSpPr>
        <xdr:cNvPr id="11" name="Agrupar 10"/>
        <xdr:cNvGrpSpPr/>
      </xdr:nvGrpSpPr>
      <xdr:grpSpPr>
        <a:xfrm>
          <a:off x="1866900" y="1066799"/>
          <a:ext cx="8991600" cy="2381251"/>
          <a:chOff x="1685925" y="1257299"/>
          <a:chExt cx="8991600" cy="2381251"/>
        </a:xfrm>
      </xdr:grpSpPr>
      <xdr:sp macro="" textlink="">
        <xdr:nvSpPr>
          <xdr:cNvPr id="9" name="Retângulo 8"/>
          <xdr:cNvSpPr/>
        </xdr:nvSpPr>
        <xdr:spPr>
          <a:xfrm>
            <a:off x="1685925" y="1257299"/>
            <a:ext cx="8991600" cy="2381251"/>
          </a:xfrm>
          <a:prstGeom prst="rect">
            <a:avLst/>
          </a:prstGeom>
          <a:noFill/>
        </xdr:spPr>
        <xdr:txBody>
          <a:bodyPr wrap="none" lIns="91440" tIns="45720" rIns="91440" bIns="45720">
            <a:prstTxWarp prst="textArchUp">
              <a:avLst/>
            </a:prstTxWarp>
            <a:noAutofit/>
          </a:bodyPr>
          <a:lstStyle/>
          <a:p>
            <a:pPr algn="ctr"/>
            <a:r>
              <a:rPr lang="pt-BR" sz="9600" b="1" cap="none" spc="0" baseline="0">
                <a:ln w="0">
                  <a:solidFill>
                    <a:sysClr val="windowText" lastClr="000000"/>
                  </a:solidFill>
                </a:ln>
                <a:solidFill>
                  <a:schemeClr val="tx1"/>
                </a:solidFill>
                <a:effectLst>
                  <a:reflection blurRad="6350" stA="53000" endA="300" endPos="35500" dir="5400000" sy="-90000" algn="bl" rotWithShape="0"/>
                </a:effectLst>
                <a:latin typeface="Bradley Hand ITC" panose="03070402050302030203" pitchFamily="66" charset="0"/>
              </a:rPr>
              <a:t>FILTRO AVANÇADO E MODOS DE EXIBIÇÃO PERSONALIZADO</a:t>
            </a:r>
            <a:endParaRPr lang="pt-BR" sz="9600" b="1" cap="none" spc="0">
              <a:ln w="0">
                <a:solidFill>
                  <a:sysClr val="windowText" lastClr="000000"/>
                </a:solidFill>
              </a:ln>
              <a:solidFill>
                <a:schemeClr val="tx1"/>
              </a:solidFill>
              <a:effectLst>
                <a:reflection blurRad="6350" stA="53000" endA="300" endPos="35500" dir="5400000" sy="-90000" algn="bl" rotWithShape="0"/>
              </a:effectLst>
              <a:latin typeface="Bradley Hand ITC" panose="03070402050302030203" pitchFamily="66" charset="0"/>
            </a:endParaRPr>
          </a:p>
        </xdr:txBody>
      </xdr:sp>
      <xdr:pic>
        <xdr:nvPicPr>
          <xdr:cNvPr id="10" name="Imagem 9"/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5686424" y="1695449"/>
            <a:ext cx="895351" cy="895351"/>
          </a:xfrm>
          <a:prstGeom prst="rect">
            <a:avLst/>
          </a:prstGeom>
        </xdr:spPr>
      </xdr:pic>
    </xdr:grpSp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209550</xdr:colOff>
      <xdr:row>1</xdr:row>
      <xdr:rowOff>152400</xdr:rowOff>
    </xdr:from>
    <xdr:to>
      <xdr:col>14</xdr:col>
      <xdr:colOff>209550</xdr:colOff>
      <xdr:row>16</xdr:row>
      <xdr:rowOff>0</xdr:rowOff>
    </xdr:to>
    <xdr:grpSp>
      <xdr:nvGrpSpPr>
        <xdr:cNvPr id="2" name="Agrupar 1"/>
        <xdr:cNvGrpSpPr/>
      </xdr:nvGrpSpPr>
      <xdr:grpSpPr>
        <a:xfrm>
          <a:off x="3867150" y="342900"/>
          <a:ext cx="4876800" cy="2705100"/>
          <a:chOff x="123827" y="161927"/>
          <a:chExt cx="4876800" cy="2705100"/>
        </a:xfrm>
        <a:effectLst>
          <a:reflection blurRad="6350" stA="21000" endPos="92000" dist="101600" dir="5400000" sy="-100000" algn="bl" rotWithShape="0"/>
        </a:effectLst>
      </xdr:grpSpPr>
      <xdr:sp macro="" textlink="">
        <xdr:nvSpPr>
          <xdr:cNvPr id="6" name="CaixaDeTexto 5"/>
          <xdr:cNvSpPr txBox="1"/>
        </xdr:nvSpPr>
        <xdr:spPr>
          <a:xfrm>
            <a:off x="123827" y="161927"/>
            <a:ext cx="4876800" cy="2705100"/>
          </a:xfrm>
          <a:prstGeom prst="rect">
            <a:avLst/>
          </a:prstGeom>
          <a:solidFill>
            <a:srgbClr val="002060"/>
          </a:solidFill>
          <a:ln>
            <a:noFill/>
          </a:ln>
          <a:effectLst>
            <a:outerShdw blurRad="44450" dist="27940" dir="5400000" algn="ctr">
              <a:srgbClr val="000000">
                <a:alpha val="32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8700000"/>
            </a:lightRig>
          </a:scene3d>
          <a:sp3d>
            <a:bevelT w="190500" h="38100"/>
          </a:sp3d>
        </xdr:spPr>
        <xdr:style>
          <a:lnRef idx="1">
            <a:schemeClr val="accent5"/>
          </a:lnRef>
          <a:fillRef idx="3">
            <a:schemeClr val="accent5"/>
          </a:fillRef>
          <a:effectRef idx="2">
            <a:schemeClr val="accent5"/>
          </a:effectRef>
          <a:fontRef idx="minor">
            <a:schemeClr val="lt1"/>
          </a:fontRef>
        </xdr:style>
        <xdr:txBody>
          <a:bodyPr vertOverflow="clip" horzOverflow="clip" wrap="square" numCol="1" spcCol="360000" rtlCol="0" anchor="t">
            <a:noAutofit/>
          </a:bodyPr>
          <a:lstStyle/>
          <a:p>
            <a:r>
              <a:rPr lang="pt-BR" sz="1100" b="1" cap="small">
                <a:solidFill>
                  <a:schemeClr val="lt1"/>
                </a:solidFill>
                <a:effectLst/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CAPITULO</a:t>
            </a:r>
            <a:r>
              <a:rPr lang="pt-BR" sz="1100" b="1" cap="small" baseline="0">
                <a:solidFill>
                  <a:schemeClr val="lt1"/>
                </a:solidFill>
                <a:effectLst/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 08</a:t>
            </a:r>
            <a:endParaRPr lang="pt-BR" sz="1100" b="1" cap="small">
              <a:solidFill>
                <a:schemeClr val="lt1"/>
              </a:solidFill>
              <a:effectLst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endParaRPr>
          </a:p>
          <a:p>
            <a:endParaRPr lang="pt-BR" sz="1100" b="0">
              <a:solidFill>
                <a:schemeClr val="lt1"/>
              </a:solidFill>
              <a:effectLst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endParaRPr>
          </a:p>
          <a:p>
            <a:r>
              <a:rPr lang="pt-BR" sz="1050">
                <a:effectLst/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Neste capítulo, você aprenderá a recuperar os dados de</a:t>
            </a:r>
          </a:p>
          <a:p>
            <a:r>
              <a:rPr lang="pt-BR" sz="1050">
                <a:effectLst/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forma sofisticada, podendo inclusive separá-los para</a:t>
            </a:r>
          </a:p>
          <a:p>
            <a:r>
              <a:rPr lang="pt-BR" sz="1050">
                <a:effectLst/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uso posterior.</a:t>
            </a:r>
          </a:p>
          <a:p>
            <a:endParaRPr lang="pt-BR" sz="1050" b="0">
              <a:solidFill>
                <a:schemeClr val="lt1"/>
              </a:solidFill>
              <a:effectLst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endParaRPr>
          </a:p>
          <a:p>
            <a:pPr lvl="0"/>
            <a:r>
              <a:rPr lang="pt-BR" sz="1100" b="0" u="none">
                <a:solidFill>
                  <a:schemeClr val="lt1"/>
                </a:solidFill>
                <a:effectLst/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1. FILTRO AVANÇADO</a:t>
            </a:r>
            <a:endParaRPr lang="pt-BR" sz="1100" b="0" u="none" baseline="0">
              <a:solidFill>
                <a:schemeClr val="lt1"/>
              </a:solidFill>
              <a:effectLst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endParaRPr>
          </a:p>
          <a:p>
            <a:pPr lvl="0"/>
            <a:r>
              <a:rPr lang="pt-BR" sz="1100" b="0" u="none" baseline="0">
                <a:solidFill>
                  <a:schemeClr val="lt1"/>
                </a:solidFill>
                <a:effectLst/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	Critérios de filtro</a:t>
            </a:r>
          </a:p>
          <a:p>
            <a:pPr lvl="0"/>
            <a:r>
              <a:rPr lang="pt-BR" sz="1100" b="0" u="none" baseline="0">
                <a:solidFill>
                  <a:schemeClr val="lt1"/>
                </a:solidFill>
                <a:effectLst/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	Filtrar a lista no local</a:t>
            </a:r>
          </a:p>
          <a:p>
            <a:pPr lvl="0"/>
            <a:r>
              <a:rPr lang="pt-BR" sz="1100" b="0" u="none" baseline="0">
                <a:solidFill>
                  <a:schemeClr val="lt1"/>
                </a:solidFill>
                <a:effectLst/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	Copiar para outro local</a:t>
            </a:r>
          </a:p>
          <a:p>
            <a:pPr lvl="0"/>
            <a:r>
              <a:rPr lang="pt-BR" sz="1100" b="0" u="none" baseline="0">
                <a:solidFill>
                  <a:schemeClr val="lt1"/>
                </a:solidFill>
                <a:effectLst/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	Data</a:t>
            </a:r>
          </a:p>
          <a:p>
            <a:pPr lvl="0"/>
            <a:r>
              <a:rPr lang="pt-BR" sz="1100" b="0" u="none" baseline="0">
                <a:solidFill>
                  <a:schemeClr val="lt1"/>
                </a:solidFill>
                <a:effectLst/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	Hora</a:t>
            </a:r>
          </a:p>
          <a:p>
            <a:pPr lvl="0"/>
            <a:r>
              <a:rPr lang="pt-BR" sz="1100" b="0" u="none" baseline="0">
                <a:solidFill>
                  <a:schemeClr val="lt1"/>
                </a:solidFill>
                <a:effectLst/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	Comprimento do Texto</a:t>
            </a:r>
          </a:p>
          <a:p>
            <a:pPr lvl="0"/>
            <a:r>
              <a:rPr lang="pt-BR" sz="1100" b="0" u="none" baseline="0">
                <a:solidFill>
                  <a:schemeClr val="lt1"/>
                </a:solidFill>
                <a:effectLst/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	Personalizado</a:t>
            </a:r>
          </a:p>
          <a:p>
            <a:pPr lvl="0"/>
            <a:r>
              <a:rPr lang="pt-BR" sz="1100" b="0" u="none" baseline="0">
                <a:solidFill>
                  <a:schemeClr val="lt1"/>
                </a:solidFill>
                <a:effectLst/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2. MODOS DE EXIBIÇÃO PERSONALIZADO	</a:t>
            </a:r>
            <a:endParaRPr lang="pt-BR" sz="1100" b="0" u="none">
              <a:solidFill>
                <a:schemeClr val="lt1"/>
              </a:solidFill>
              <a:effectLst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endParaRPr>
          </a:p>
        </xdr:txBody>
      </xdr:sp>
      <xdr:cxnSp macro="">
        <xdr:nvCxnSpPr>
          <xdr:cNvPr id="4" name="Conector reto 3"/>
          <xdr:cNvCxnSpPr/>
        </xdr:nvCxnSpPr>
        <xdr:spPr>
          <a:xfrm>
            <a:off x="200025" y="1104900"/>
            <a:ext cx="4629151" cy="0"/>
          </a:xfrm>
          <a:prstGeom prst="line">
            <a:avLst/>
          </a:prstGeom>
          <a:ln w="19050">
            <a:solidFill>
              <a:schemeClr val="bg1">
                <a:lumMod val="95000"/>
              </a:schemeClr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" name="Conector reto 4"/>
          <xdr:cNvCxnSpPr/>
        </xdr:nvCxnSpPr>
        <xdr:spPr>
          <a:xfrm>
            <a:off x="209550" y="495300"/>
            <a:ext cx="4629151" cy="0"/>
          </a:xfrm>
          <a:prstGeom prst="line">
            <a:avLst/>
          </a:prstGeom>
          <a:ln w="19050">
            <a:solidFill>
              <a:schemeClr val="bg1">
                <a:lumMod val="95000"/>
              </a:schemeClr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371475</xdr:colOff>
      <xdr:row>6</xdr:row>
      <xdr:rowOff>76199</xdr:rowOff>
    </xdr:from>
    <xdr:to>
      <xdr:col>18</xdr:col>
      <xdr:colOff>219075</xdr:colOff>
      <xdr:row>18</xdr:row>
      <xdr:rowOff>171450</xdr:rowOff>
    </xdr:to>
    <xdr:grpSp>
      <xdr:nvGrpSpPr>
        <xdr:cNvPr id="8" name="Agrupar 7"/>
        <xdr:cNvGrpSpPr/>
      </xdr:nvGrpSpPr>
      <xdr:grpSpPr>
        <a:xfrm>
          <a:off x="2200275" y="1219199"/>
          <a:ext cx="8991600" cy="2381251"/>
          <a:chOff x="1790700" y="1419224"/>
          <a:chExt cx="8991600" cy="2381251"/>
        </a:xfrm>
      </xdr:grpSpPr>
      <xdr:sp macro="" textlink="">
        <xdr:nvSpPr>
          <xdr:cNvPr id="6" name="Retângulo 5"/>
          <xdr:cNvSpPr/>
        </xdr:nvSpPr>
        <xdr:spPr>
          <a:xfrm>
            <a:off x="1790700" y="1419224"/>
            <a:ext cx="8991600" cy="2381251"/>
          </a:xfrm>
          <a:prstGeom prst="rect">
            <a:avLst/>
          </a:prstGeom>
          <a:noFill/>
        </xdr:spPr>
        <xdr:txBody>
          <a:bodyPr wrap="none" lIns="91440" tIns="45720" rIns="91440" bIns="45720">
            <a:prstTxWarp prst="textArchUp">
              <a:avLst/>
            </a:prstTxWarp>
            <a:noAutofit/>
          </a:bodyPr>
          <a:lstStyle/>
          <a:p>
            <a:pPr algn="ctr"/>
            <a:r>
              <a:rPr lang="pt-BR" sz="9600" b="1" cap="none" spc="0" baseline="0">
                <a:ln w="0">
                  <a:solidFill>
                    <a:sysClr val="windowText" lastClr="000000"/>
                  </a:solidFill>
                </a:ln>
                <a:solidFill>
                  <a:schemeClr val="tx1"/>
                </a:solidFill>
                <a:effectLst>
                  <a:reflection blurRad="6350" stA="53000" endA="300" endPos="35500" dir="5400000" sy="-90000" algn="bl" rotWithShape="0"/>
                </a:effectLst>
                <a:latin typeface="Bradley Hand ITC" panose="03070402050302030203" pitchFamily="66" charset="0"/>
              </a:rPr>
              <a:t>IMPORTANDO DADOS</a:t>
            </a:r>
            <a:endParaRPr lang="pt-BR" sz="9600" b="1" cap="none" spc="0">
              <a:ln w="0">
                <a:solidFill>
                  <a:sysClr val="windowText" lastClr="000000"/>
                </a:solidFill>
              </a:ln>
              <a:solidFill>
                <a:schemeClr val="tx1"/>
              </a:solidFill>
              <a:effectLst>
                <a:reflection blurRad="6350" stA="53000" endA="300" endPos="35500" dir="5400000" sy="-90000" algn="bl" rotWithShape="0"/>
              </a:effectLst>
              <a:latin typeface="Bradley Hand ITC" panose="03070402050302030203" pitchFamily="66" charset="0"/>
            </a:endParaRPr>
          </a:p>
        </xdr:txBody>
      </xdr:sp>
      <xdr:pic>
        <xdr:nvPicPr>
          <xdr:cNvPr id="7" name="Imagem 6"/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5467350" y="1885950"/>
            <a:ext cx="1219200" cy="1219200"/>
          </a:xfrm>
          <a:prstGeom prst="rect">
            <a:avLst/>
          </a:prstGeom>
        </xdr:spPr>
      </xdr:pic>
    </xdr:grpSp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95250</xdr:colOff>
      <xdr:row>1</xdr:row>
      <xdr:rowOff>161925</xdr:rowOff>
    </xdr:from>
    <xdr:to>
      <xdr:col>14</xdr:col>
      <xdr:colOff>114300</xdr:colOff>
      <xdr:row>13</xdr:row>
      <xdr:rowOff>38101</xdr:rowOff>
    </xdr:to>
    <xdr:grpSp>
      <xdr:nvGrpSpPr>
        <xdr:cNvPr id="2" name="Agrupar 1"/>
        <xdr:cNvGrpSpPr/>
      </xdr:nvGrpSpPr>
      <xdr:grpSpPr>
        <a:xfrm>
          <a:off x="3752850" y="352425"/>
          <a:ext cx="4895850" cy="2162176"/>
          <a:chOff x="123827" y="161927"/>
          <a:chExt cx="4895850" cy="2162176"/>
        </a:xfrm>
        <a:effectLst>
          <a:reflection blurRad="6350" stA="21000" endPos="92000" dist="101600" dir="5400000" sy="-100000" algn="bl" rotWithShape="0"/>
        </a:effectLst>
      </xdr:grpSpPr>
      <xdr:sp macro="" textlink="">
        <xdr:nvSpPr>
          <xdr:cNvPr id="6" name="CaixaDeTexto 5"/>
          <xdr:cNvSpPr txBox="1"/>
        </xdr:nvSpPr>
        <xdr:spPr>
          <a:xfrm>
            <a:off x="123827" y="161927"/>
            <a:ext cx="4895850" cy="2162176"/>
          </a:xfrm>
          <a:prstGeom prst="rect">
            <a:avLst/>
          </a:prstGeom>
          <a:solidFill>
            <a:srgbClr val="002060"/>
          </a:solidFill>
          <a:ln>
            <a:noFill/>
          </a:ln>
          <a:effectLst>
            <a:outerShdw blurRad="44450" dist="27940" dir="5400000" algn="ctr">
              <a:srgbClr val="000000">
                <a:alpha val="32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8700000"/>
            </a:lightRig>
          </a:scene3d>
          <a:sp3d>
            <a:bevelT w="190500" h="38100"/>
          </a:sp3d>
        </xdr:spPr>
        <xdr:style>
          <a:lnRef idx="1">
            <a:schemeClr val="accent5"/>
          </a:lnRef>
          <a:fillRef idx="3">
            <a:schemeClr val="accent5"/>
          </a:fillRef>
          <a:effectRef idx="2">
            <a:schemeClr val="accent5"/>
          </a:effectRef>
          <a:fontRef idx="minor">
            <a:schemeClr val="lt1"/>
          </a:fontRef>
        </xdr:style>
        <xdr:txBody>
          <a:bodyPr vertOverflow="clip" horzOverflow="clip" wrap="square" numCol="1" spcCol="360000" rtlCol="0" anchor="t">
            <a:noAutofit/>
          </a:bodyPr>
          <a:lstStyle/>
          <a:p>
            <a:r>
              <a:rPr lang="pt-BR" sz="1100" b="1" cap="small">
                <a:solidFill>
                  <a:schemeClr val="lt1"/>
                </a:solidFill>
                <a:effectLst/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CAPITULO</a:t>
            </a:r>
            <a:r>
              <a:rPr lang="pt-BR" sz="1100" b="1" cap="small" baseline="0">
                <a:solidFill>
                  <a:schemeClr val="lt1"/>
                </a:solidFill>
                <a:effectLst/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 09</a:t>
            </a:r>
            <a:endParaRPr lang="pt-BR" sz="1100" b="1" cap="small">
              <a:solidFill>
                <a:schemeClr val="lt1"/>
              </a:solidFill>
              <a:effectLst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endParaRPr>
          </a:p>
          <a:p>
            <a:endParaRPr lang="pt-BR" sz="1100" b="0">
              <a:solidFill>
                <a:schemeClr val="lt1"/>
              </a:solidFill>
              <a:effectLst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endParaRPr>
          </a:p>
          <a:p>
            <a:r>
              <a:rPr lang="pt-BR" sz="1050">
                <a:effectLst/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Neste capítulo, você conhecerá ferramentas que permitirão importar e administrar grande volume de dados.</a:t>
            </a:r>
          </a:p>
          <a:p>
            <a:endParaRPr lang="pt-BR" sz="1050" b="0">
              <a:solidFill>
                <a:schemeClr val="lt1"/>
              </a:solidFill>
              <a:effectLst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endParaRPr>
          </a:p>
          <a:p>
            <a:pPr lvl="0"/>
            <a:r>
              <a:rPr lang="pt-BR" sz="1100" b="0" u="none">
                <a:solidFill>
                  <a:schemeClr val="lt1"/>
                </a:solidFill>
                <a:effectLst/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1. TEXTO</a:t>
            </a:r>
            <a:r>
              <a:rPr lang="pt-BR" sz="1100" b="0" u="none" baseline="0">
                <a:solidFill>
                  <a:schemeClr val="lt1"/>
                </a:solidFill>
                <a:effectLst/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 PARA COLUNAS</a:t>
            </a:r>
          </a:p>
          <a:p>
            <a:pPr lvl="0"/>
            <a:r>
              <a:rPr lang="pt-BR" sz="1100" b="0" u="none" baseline="0">
                <a:solidFill>
                  <a:schemeClr val="lt1"/>
                </a:solidFill>
                <a:effectLst/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2. OBTENDO DADOS EXTERNOS</a:t>
            </a:r>
          </a:p>
          <a:p>
            <a:pPr lvl="0"/>
            <a:r>
              <a:rPr lang="pt-BR" sz="1100" b="0" u="none" baseline="0">
                <a:solidFill>
                  <a:schemeClr val="lt1"/>
                </a:solidFill>
                <a:effectLst/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	De Texto</a:t>
            </a:r>
          </a:p>
          <a:p>
            <a:pPr lvl="0"/>
            <a:r>
              <a:rPr lang="pt-BR" sz="1100" b="0" u="none" baseline="0">
                <a:solidFill>
                  <a:schemeClr val="lt1"/>
                </a:solidFill>
                <a:effectLst/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	Do Access</a:t>
            </a:r>
          </a:p>
          <a:p>
            <a:pPr lvl="0"/>
            <a:r>
              <a:rPr lang="pt-BR" sz="1100" b="0" u="none" baseline="0">
                <a:solidFill>
                  <a:schemeClr val="lt1"/>
                </a:solidFill>
                <a:effectLst/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	Da Web	</a:t>
            </a:r>
          </a:p>
          <a:p>
            <a:pPr lvl="0"/>
            <a:r>
              <a:rPr lang="pt-BR" sz="1100" b="0" u="none" baseline="0">
                <a:solidFill>
                  <a:schemeClr val="lt1"/>
                </a:solidFill>
                <a:effectLst/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	XML	</a:t>
            </a:r>
            <a:endParaRPr lang="pt-BR" sz="1100" b="0" u="none">
              <a:solidFill>
                <a:schemeClr val="lt1"/>
              </a:solidFill>
              <a:effectLst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endParaRPr>
          </a:p>
        </xdr:txBody>
      </xdr:sp>
      <xdr:cxnSp macro="">
        <xdr:nvCxnSpPr>
          <xdr:cNvPr id="4" name="Conector reto 3"/>
          <xdr:cNvCxnSpPr/>
        </xdr:nvCxnSpPr>
        <xdr:spPr>
          <a:xfrm>
            <a:off x="219075" y="933450"/>
            <a:ext cx="4629151" cy="0"/>
          </a:xfrm>
          <a:prstGeom prst="line">
            <a:avLst/>
          </a:prstGeom>
          <a:ln w="19050">
            <a:solidFill>
              <a:schemeClr val="bg1">
                <a:lumMod val="95000"/>
              </a:schemeClr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" name="Conector reto 4"/>
          <xdr:cNvCxnSpPr/>
        </xdr:nvCxnSpPr>
        <xdr:spPr>
          <a:xfrm>
            <a:off x="209550" y="495300"/>
            <a:ext cx="4629151" cy="0"/>
          </a:xfrm>
          <a:prstGeom prst="line">
            <a:avLst/>
          </a:prstGeom>
          <a:ln w="19050">
            <a:solidFill>
              <a:schemeClr val="bg1">
                <a:lumMod val="95000"/>
              </a:schemeClr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314325</xdr:colOff>
      <xdr:row>5</xdr:row>
      <xdr:rowOff>171449</xdr:rowOff>
    </xdr:from>
    <xdr:to>
      <xdr:col>18</xdr:col>
      <xdr:colOff>161925</xdr:colOff>
      <xdr:row>18</xdr:row>
      <xdr:rowOff>76200</xdr:rowOff>
    </xdr:to>
    <xdr:grpSp>
      <xdr:nvGrpSpPr>
        <xdr:cNvPr id="8" name="Agrupar 7"/>
        <xdr:cNvGrpSpPr/>
      </xdr:nvGrpSpPr>
      <xdr:grpSpPr>
        <a:xfrm>
          <a:off x="2143125" y="1123949"/>
          <a:ext cx="8991600" cy="2381251"/>
          <a:chOff x="1800225" y="1209674"/>
          <a:chExt cx="8991600" cy="2381251"/>
        </a:xfrm>
      </xdr:grpSpPr>
      <xdr:sp macro="" textlink="">
        <xdr:nvSpPr>
          <xdr:cNvPr id="6" name="Retângulo 5"/>
          <xdr:cNvSpPr/>
        </xdr:nvSpPr>
        <xdr:spPr>
          <a:xfrm>
            <a:off x="1800225" y="1209674"/>
            <a:ext cx="8991600" cy="2381251"/>
          </a:xfrm>
          <a:prstGeom prst="rect">
            <a:avLst/>
          </a:prstGeom>
          <a:noFill/>
        </xdr:spPr>
        <xdr:txBody>
          <a:bodyPr wrap="none" lIns="91440" tIns="45720" rIns="91440" bIns="45720">
            <a:prstTxWarp prst="textArchUp">
              <a:avLst/>
            </a:prstTxWarp>
            <a:noAutofit/>
          </a:bodyPr>
          <a:lstStyle/>
          <a:p>
            <a:pPr algn="ctr"/>
            <a:r>
              <a:rPr lang="pt-BR" sz="9600" b="1" cap="none" spc="0" baseline="0">
                <a:ln w="0">
                  <a:solidFill>
                    <a:sysClr val="windowText" lastClr="000000"/>
                  </a:solidFill>
                </a:ln>
                <a:solidFill>
                  <a:schemeClr val="tx1"/>
                </a:solidFill>
                <a:effectLst>
                  <a:reflection blurRad="6350" stA="53000" endA="300" endPos="35500" dir="5400000" sy="-90000" algn="bl" rotWithShape="0"/>
                </a:effectLst>
                <a:latin typeface="Bradley Hand ITC" panose="03070402050302030203" pitchFamily="66" charset="0"/>
              </a:rPr>
              <a:t>TEXTO PARA COLUNAS</a:t>
            </a:r>
            <a:endParaRPr lang="pt-BR" sz="9600" b="1" cap="none" spc="0">
              <a:ln w="0">
                <a:solidFill>
                  <a:sysClr val="windowText" lastClr="000000"/>
                </a:solidFill>
              </a:ln>
              <a:solidFill>
                <a:schemeClr val="tx1"/>
              </a:solidFill>
              <a:effectLst>
                <a:reflection blurRad="6350" stA="53000" endA="300" endPos="35500" dir="5400000" sy="-90000" algn="bl" rotWithShape="0"/>
              </a:effectLst>
              <a:latin typeface="Bradley Hand ITC" panose="03070402050302030203" pitchFamily="66" charset="0"/>
            </a:endParaRPr>
          </a:p>
        </xdr:txBody>
      </xdr:sp>
      <xdr:pic>
        <xdr:nvPicPr>
          <xdr:cNvPr id="7" name="Imagem 6"/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BEBA8EAE-BF5A-486C-A8C5-ECC9F3942E4B}">
                <a14:imgProps xmlns:a14="http://schemas.microsoft.com/office/drawing/2010/main">
                  <a14:imgLayer r:embed="rId2">
                    <a14:imgEffect>
                      <a14:saturation sat="0"/>
                    </a14:imgEffect>
                  </a14:imgLayer>
                </a14:imgProps>
              </a:ext>
            </a:extLst>
          </a:blip>
          <a:stretch>
            <a:fillRect/>
          </a:stretch>
        </xdr:blipFill>
        <xdr:spPr>
          <a:xfrm>
            <a:off x="5295900" y="1543049"/>
            <a:ext cx="1428750" cy="1238253"/>
          </a:xfrm>
          <a:prstGeom prst="rect">
            <a:avLst/>
          </a:prstGeom>
          <a:ln>
            <a:noFill/>
          </a:ln>
          <a:effectLst>
            <a:outerShdw blurRad="292100" dist="139700" dir="2700000" algn="tl" rotWithShape="0">
              <a:srgbClr val="333333">
                <a:alpha val="65000"/>
              </a:srgbClr>
            </a:outerShdw>
          </a:effectLst>
        </xdr:spPr>
      </xdr:pic>
    </xdr:grpSp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533400</xdr:colOff>
      <xdr:row>6</xdr:row>
      <xdr:rowOff>9524</xdr:rowOff>
    </xdr:from>
    <xdr:to>
      <xdr:col>18</xdr:col>
      <xdr:colOff>381000</xdr:colOff>
      <xdr:row>18</xdr:row>
      <xdr:rowOff>104775</xdr:rowOff>
    </xdr:to>
    <xdr:grpSp>
      <xdr:nvGrpSpPr>
        <xdr:cNvPr id="10" name="Agrupar 9"/>
        <xdr:cNvGrpSpPr/>
      </xdr:nvGrpSpPr>
      <xdr:grpSpPr>
        <a:xfrm>
          <a:off x="2362200" y="1152524"/>
          <a:ext cx="8991600" cy="2381251"/>
          <a:chOff x="1905000" y="1190624"/>
          <a:chExt cx="8991600" cy="2381251"/>
        </a:xfrm>
      </xdr:grpSpPr>
      <xdr:sp macro="" textlink="">
        <xdr:nvSpPr>
          <xdr:cNvPr id="6" name="Retângulo 5"/>
          <xdr:cNvSpPr/>
        </xdr:nvSpPr>
        <xdr:spPr>
          <a:xfrm>
            <a:off x="1905000" y="1190624"/>
            <a:ext cx="8991600" cy="2381251"/>
          </a:xfrm>
          <a:prstGeom prst="rect">
            <a:avLst/>
          </a:prstGeom>
          <a:noFill/>
        </xdr:spPr>
        <xdr:txBody>
          <a:bodyPr wrap="none" lIns="91440" tIns="45720" rIns="91440" bIns="45720">
            <a:prstTxWarp prst="textArchUp">
              <a:avLst/>
            </a:prstTxWarp>
            <a:noAutofit/>
          </a:bodyPr>
          <a:lstStyle/>
          <a:p>
            <a:pPr algn="ctr"/>
            <a:r>
              <a:rPr lang="pt-BR" sz="9600" b="1" cap="none" spc="0" baseline="0">
                <a:ln w="0">
                  <a:solidFill>
                    <a:sysClr val="windowText" lastClr="000000"/>
                  </a:solidFill>
                </a:ln>
                <a:solidFill>
                  <a:schemeClr val="tx1"/>
                </a:solidFill>
                <a:effectLst>
                  <a:reflection blurRad="6350" stA="53000" endA="300" endPos="35500" dir="5400000" sy="-90000" algn="bl" rotWithShape="0"/>
                </a:effectLst>
                <a:latin typeface="Bradley Hand ITC" panose="03070402050302030203" pitchFamily="66" charset="0"/>
              </a:rPr>
              <a:t>DADOS EXTERNOS</a:t>
            </a:r>
            <a:endParaRPr lang="pt-BR" sz="9600" b="1" cap="none" spc="0">
              <a:ln w="0">
                <a:solidFill>
                  <a:sysClr val="windowText" lastClr="000000"/>
                </a:solidFill>
              </a:ln>
              <a:solidFill>
                <a:schemeClr val="tx1"/>
              </a:solidFill>
              <a:effectLst>
                <a:reflection blurRad="6350" stA="53000" endA="300" endPos="35500" dir="5400000" sy="-90000" algn="bl" rotWithShape="0"/>
              </a:effectLst>
              <a:latin typeface="Bradley Hand ITC" panose="03070402050302030203" pitchFamily="66" charset="0"/>
            </a:endParaRPr>
          </a:p>
        </xdr:txBody>
      </xdr:sp>
      <xdr:pic>
        <xdr:nvPicPr>
          <xdr:cNvPr id="9" name="Imagem 8"/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5524500" y="1733550"/>
            <a:ext cx="1219200" cy="1219200"/>
          </a:xfrm>
          <a:prstGeom prst="rect">
            <a:avLst/>
          </a:prstGeom>
        </xdr:spPr>
      </xdr:pic>
    </xdr:grpSp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276225</xdr:colOff>
      <xdr:row>0</xdr:row>
      <xdr:rowOff>47625</xdr:rowOff>
    </xdr:from>
    <xdr:to>
      <xdr:col>7</xdr:col>
      <xdr:colOff>285750</xdr:colOff>
      <xdr:row>4</xdr:row>
      <xdr:rowOff>95249</xdr:rowOff>
    </xdr:to>
    <xdr:sp macro="" textlink="">
      <xdr:nvSpPr>
        <xdr:cNvPr id="6" name="CaixaDeTexto 5"/>
        <xdr:cNvSpPr txBox="1"/>
      </xdr:nvSpPr>
      <xdr:spPr>
        <a:xfrm>
          <a:off x="276225" y="47625"/>
          <a:ext cx="4276725" cy="809624"/>
        </a:xfrm>
        <a:prstGeom prst="rect">
          <a:avLst/>
        </a:prstGeom>
        <a:solidFill>
          <a:srgbClr val="002060"/>
        </a:solidFill>
        <a:ln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xdr:spPr>
      <xdr:style>
        <a:lnRef idx="1">
          <a:schemeClr val="accent5"/>
        </a:lnRef>
        <a:fillRef idx="3">
          <a:schemeClr val="accent5"/>
        </a:fillRef>
        <a:effectRef idx="2">
          <a:schemeClr val="accent5"/>
        </a:effectRef>
        <a:fontRef idx="minor">
          <a:schemeClr val="lt1"/>
        </a:fontRef>
      </xdr:style>
      <xdr:txBody>
        <a:bodyPr vertOverflow="clip" horzOverflow="clip" wrap="square" numCol="1" spcCol="360000" rtlCol="0" anchor="t">
          <a:noAutofit/>
        </a:bodyPr>
        <a:lstStyle/>
        <a:p>
          <a:r>
            <a:rPr lang="pt-BR" sz="1100" b="1" cap="small">
              <a:solidFill>
                <a:schemeClr val="lt1"/>
              </a:solidFill>
              <a:effectLst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WEB</a:t>
          </a:r>
        </a:p>
        <a:p>
          <a:endParaRPr lang="pt-BR" sz="1100" b="0">
            <a:solidFill>
              <a:schemeClr val="lt1"/>
            </a:solidFill>
            <a:effectLst/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pPr lvl="0"/>
          <a:r>
            <a:rPr lang="pt-BR" sz="1100" b="0" u="none">
              <a:solidFill>
                <a:schemeClr val="lt1"/>
              </a:solidFill>
              <a:effectLst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1. http://www.portalbrasil.net/poupanca.htm</a:t>
          </a:r>
        </a:p>
        <a:p>
          <a:pPr lvl="0"/>
          <a:r>
            <a:rPr lang="pt-BR" sz="1100" b="0" u="none">
              <a:solidFill>
                <a:schemeClr val="lt1"/>
              </a:solidFill>
              <a:effectLst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2. http://www.guialog.com.br/salarios.htm</a:t>
          </a:r>
        </a:p>
      </xdr:txBody>
    </xdr:sp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333375</xdr:colOff>
      <xdr:row>6</xdr:row>
      <xdr:rowOff>133349</xdr:rowOff>
    </xdr:from>
    <xdr:to>
      <xdr:col>18</xdr:col>
      <xdr:colOff>180975</xdr:colOff>
      <xdr:row>19</xdr:row>
      <xdr:rowOff>38100</xdr:rowOff>
    </xdr:to>
    <xdr:grpSp>
      <xdr:nvGrpSpPr>
        <xdr:cNvPr id="2" name="Agrupar 1"/>
        <xdr:cNvGrpSpPr/>
      </xdr:nvGrpSpPr>
      <xdr:grpSpPr>
        <a:xfrm>
          <a:off x="2162175" y="1276349"/>
          <a:ext cx="8991600" cy="2381251"/>
          <a:chOff x="1981200" y="1333499"/>
          <a:chExt cx="8991600" cy="2381251"/>
        </a:xfrm>
      </xdr:grpSpPr>
      <xdr:sp macro="" textlink="">
        <xdr:nvSpPr>
          <xdr:cNvPr id="6" name="Retângulo 5"/>
          <xdr:cNvSpPr/>
        </xdr:nvSpPr>
        <xdr:spPr>
          <a:xfrm>
            <a:off x="1981200" y="1333499"/>
            <a:ext cx="8991600" cy="2381251"/>
          </a:xfrm>
          <a:prstGeom prst="rect">
            <a:avLst/>
          </a:prstGeom>
          <a:noFill/>
        </xdr:spPr>
        <xdr:txBody>
          <a:bodyPr wrap="none" lIns="91440" tIns="45720" rIns="91440" bIns="45720">
            <a:prstTxWarp prst="textArchUp">
              <a:avLst/>
            </a:prstTxWarp>
            <a:noAutofit/>
          </a:bodyPr>
          <a:lstStyle/>
          <a:p>
            <a:pPr algn="ctr"/>
            <a:r>
              <a:rPr lang="pt-BR" sz="9600" b="1" cap="none" spc="0" baseline="0">
                <a:ln w="0">
                  <a:solidFill>
                    <a:sysClr val="windowText" lastClr="000000"/>
                  </a:solidFill>
                </a:ln>
                <a:solidFill>
                  <a:schemeClr val="tx1"/>
                </a:solidFill>
                <a:effectLst>
                  <a:reflection blurRad="6350" stA="53000" endA="300" endPos="35500" dir="5400000" sy="-90000" algn="bl" rotWithShape="0"/>
                </a:effectLst>
                <a:latin typeface="Bradley Hand ITC" panose="03070402050302030203" pitchFamily="66" charset="0"/>
              </a:rPr>
              <a:t>TABELA DINÂMICA</a:t>
            </a:r>
            <a:endParaRPr lang="pt-BR" sz="9600" b="1" cap="none" spc="0">
              <a:ln w="0">
                <a:solidFill>
                  <a:sysClr val="windowText" lastClr="000000"/>
                </a:solidFill>
              </a:ln>
              <a:solidFill>
                <a:schemeClr val="tx1"/>
              </a:solidFill>
              <a:effectLst>
                <a:reflection blurRad="6350" stA="53000" endA="300" endPos="35500" dir="5400000" sy="-90000" algn="bl" rotWithShape="0"/>
              </a:effectLst>
              <a:latin typeface="Bradley Hand ITC" panose="03070402050302030203" pitchFamily="66" charset="0"/>
            </a:endParaRPr>
          </a:p>
        </xdr:txBody>
      </xdr:sp>
      <xdr:pic>
        <xdr:nvPicPr>
          <xdr:cNvPr id="4" name="Imagem 3"/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5715000" y="1752600"/>
            <a:ext cx="1219200" cy="1219200"/>
          </a:xfrm>
          <a:prstGeom prst="rect">
            <a:avLst/>
          </a:prstGeom>
        </xdr:spPr>
      </xdr:pic>
    </xdr:grpSp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542925</xdr:colOff>
      <xdr:row>1</xdr:row>
      <xdr:rowOff>76198</xdr:rowOff>
    </xdr:from>
    <xdr:to>
      <xdr:col>13</xdr:col>
      <xdr:colOff>561975</xdr:colOff>
      <xdr:row>51</xdr:row>
      <xdr:rowOff>28575</xdr:rowOff>
    </xdr:to>
    <xdr:grpSp>
      <xdr:nvGrpSpPr>
        <xdr:cNvPr id="2" name="Agrupar 1"/>
        <xdr:cNvGrpSpPr/>
      </xdr:nvGrpSpPr>
      <xdr:grpSpPr>
        <a:xfrm>
          <a:off x="3590925" y="266698"/>
          <a:ext cx="4895850" cy="9477377"/>
          <a:chOff x="123827" y="161925"/>
          <a:chExt cx="4895850" cy="9477377"/>
        </a:xfrm>
        <a:effectLst>
          <a:reflection blurRad="6350" stA="21000" endPos="92000" dist="101600" dir="5400000" sy="-100000" algn="bl" rotWithShape="0"/>
        </a:effectLst>
      </xdr:grpSpPr>
      <xdr:sp macro="" textlink="">
        <xdr:nvSpPr>
          <xdr:cNvPr id="6" name="CaixaDeTexto 5"/>
          <xdr:cNvSpPr txBox="1"/>
        </xdr:nvSpPr>
        <xdr:spPr>
          <a:xfrm>
            <a:off x="123827" y="161925"/>
            <a:ext cx="4895850" cy="9477377"/>
          </a:xfrm>
          <a:prstGeom prst="rect">
            <a:avLst/>
          </a:prstGeom>
          <a:solidFill>
            <a:srgbClr val="002060"/>
          </a:solidFill>
          <a:ln>
            <a:noFill/>
          </a:ln>
          <a:effectLst>
            <a:outerShdw blurRad="44450" dist="27940" dir="5400000" algn="ctr">
              <a:srgbClr val="000000">
                <a:alpha val="32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8700000"/>
            </a:lightRig>
          </a:scene3d>
          <a:sp3d>
            <a:bevelT w="190500" h="38100"/>
          </a:sp3d>
        </xdr:spPr>
        <xdr:style>
          <a:lnRef idx="1">
            <a:schemeClr val="accent5"/>
          </a:lnRef>
          <a:fillRef idx="3">
            <a:schemeClr val="accent5"/>
          </a:fillRef>
          <a:effectRef idx="2">
            <a:schemeClr val="accent5"/>
          </a:effectRef>
          <a:fontRef idx="minor">
            <a:schemeClr val="lt1"/>
          </a:fontRef>
        </xdr:style>
        <xdr:txBody>
          <a:bodyPr vertOverflow="clip" horzOverflow="clip" wrap="square" numCol="1" spcCol="360000" rtlCol="0" anchor="t">
            <a:noAutofit/>
          </a:bodyPr>
          <a:lstStyle/>
          <a:p>
            <a:r>
              <a:rPr lang="pt-BR" sz="1100" b="1" cap="small">
                <a:solidFill>
                  <a:schemeClr val="lt1"/>
                </a:solidFill>
                <a:effectLst/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CAPITULO</a:t>
            </a:r>
            <a:r>
              <a:rPr lang="pt-BR" sz="1100" b="1" cap="small" baseline="0">
                <a:solidFill>
                  <a:schemeClr val="lt1"/>
                </a:solidFill>
                <a:effectLst/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 10</a:t>
            </a:r>
            <a:endParaRPr lang="pt-BR" sz="1100" b="1" cap="small">
              <a:solidFill>
                <a:schemeClr val="lt1"/>
              </a:solidFill>
              <a:effectLst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endParaRPr>
          </a:p>
          <a:p>
            <a:endParaRPr lang="pt-BR" sz="1100" b="0">
              <a:solidFill>
                <a:schemeClr val="lt1"/>
              </a:solidFill>
              <a:effectLst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endParaRPr>
          </a:p>
          <a:p>
            <a:r>
              <a:rPr lang="pt-BR" sz="1050">
                <a:effectLst/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Aqui você conhecerá algumas das ferramentas mais</a:t>
            </a:r>
          </a:p>
          <a:p>
            <a:r>
              <a:rPr lang="pt-BR" sz="1050">
                <a:effectLst/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poderosas do Excel em relação a análise de dados:</a:t>
            </a:r>
          </a:p>
          <a:p>
            <a:endParaRPr lang="pt-BR" sz="1050">
              <a:effectLst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endParaRPr>
          </a:p>
          <a:p>
            <a:endParaRPr lang="pt-BR" sz="1050" b="0">
              <a:solidFill>
                <a:schemeClr val="lt1"/>
              </a:solidFill>
              <a:effectLst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endParaRPr>
          </a:p>
          <a:p>
            <a:pPr lvl="0"/>
            <a:r>
              <a:rPr lang="pt-BR" sz="1100" b="0">
                <a:solidFill>
                  <a:schemeClr val="lt1"/>
                </a:solidFill>
                <a:effectLst/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1. </a:t>
            </a:r>
            <a:r>
              <a:rPr lang="pt-BR" sz="1100" b="1">
                <a:solidFill>
                  <a:schemeClr val="lt1"/>
                </a:solidFill>
                <a:effectLst/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ESTRUTURA DE TÓPICOS</a:t>
            </a:r>
            <a:endParaRPr lang="pt-BR" sz="1100">
              <a:solidFill>
                <a:schemeClr val="lt1"/>
              </a:solidFill>
              <a:effectLst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endParaRPr>
          </a:p>
          <a:p>
            <a:pPr lvl="1"/>
            <a:r>
              <a:rPr lang="pt-BR" sz="1000">
                <a:solidFill>
                  <a:schemeClr val="lt1"/>
                </a:solidFill>
                <a:effectLst/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Agrupar</a:t>
            </a:r>
          </a:p>
          <a:p>
            <a:pPr lvl="1"/>
            <a:r>
              <a:rPr lang="pt-BR" sz="1000">
                <a:solidFill>
                  <a:schemeClr val="lt1"/>
                </a:solidFill>
                <a:effectLst/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Desagrupar</a:t>
            </a:r>
          </a:p>
          <a:p>
            <a:pPr lvl="1"/>
            <a:r>
              <a:rPr lang="pt-BR" sz="1000">
                <a:solidFill>
                  <a:schemeClr val="lt1"/>
                </a:solidFill>
                <a:effectLst/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Subtotal</a:t>
            </a:r>
          </a:p>
          <a:p>
            <a:pPr lvl="0"/>
            <a:r>
              <a:rPr lang="pt-BR" sz="1100" b="0">
                <a:solidFill>
                  <a:schemeClr val="lt1"/>
                </a:solidFill>
                <a:effectLst/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2. </a:t>
            </a:r>
            <a:r>
              <a:rPr lang="pt-BR" sz="1100" b="1">
                <a:solidFill>
                  <a:schemeClr val="lt1"/>
                </a:solidFill>
                <a:effectLst/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TABELA DINÂMICA</a:t>
            </a:r>
            <a:endParaRPr lang="pt-BR" sz="1100">
              <a:solidFill>
                <a:schemeClr val="lt1"/>
              </a:solidFill>
              <a:effectLst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endParaRPr>
          </a:p>
          <a:p>
            <a:pPr lvl="1"/>
            <a:r>
              <a:rPr lang="pt-BR" sz="1000">
                <a:solidFill>
                  <a:schemeClr val="lt1"/>
                </a:solidFill>
                <a:effectLst/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Lista de Campos da Tabela Dinâmica</a:t>
            </a:r>
          </a:p>
          <a:p>
            <a:pPr lvl="1"/>
            <a:r>
              <a:rPr lang="pt-BR" sz="1000">
                <a:solidFill>
                  <a:schemeClr val="lt1"/>
                </a:solidFill>
                <a:effectLst/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Filtros</a:t>
            </a:r>
          </a:p>
          <a:p>
            <a:pPr lvl="1"/>
            <a:r>
              <a:rPr lang="pt-BR" sz="1000">
                <a:solidFill>
                  <a:schemeClr val="lt1"/>
                </a:solidFill>
                <a:effectLst/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Colunas</a:t>
            </a:r>
          </a:p>
          <a:p>
            <a:pPr lvl="1"/>
            <a:r>
              <a:rPr lang="pt-BR" sz="1000">
                <a:solidFill>
                  <a:schemeClr val="lt1"/>
                </a:solidFill>
                <a:effectLst/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Linhas</a:t>
            </a:r>
          </a:p>
          <a:p>
            <a:pPr lvl="1"/>
            <a:r>
              <a:rPr lang="pt-BR" sz="1000">
                <a:solidFill>
                  <a:schemeClr val="lt1"/>
                </a:solidFill>
                <a:effectLst/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Valores</a:t>
            </a:r>
          </a:p>
          <a:p>
            <a:pPr lvl="1"/>
            <a:r>
              <a:rPr lang="pt-BR" sz="1000">
                <a:solidFill>
                  <a:schemeClr val="lt1"/>
                </a:solidFill>
                <a:effectLst/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Alterar Nome da Tabela Dinâmica</a:t>
            </a:r>
          </a:p>
          <a:p>
            <a:pPr lvl="1"/>
            <a:r>
              <a:rPr lang="pt-BR" sz="1000">
                <a:solidFill>
                  <a:schemeClr val="lt1"/>
                </a:solidFill>
                <a:effectLst/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Configurações do Campo</a:t>
            </a:r>
          </a:p>
          <a:p>
            <a:pPr lvl="1"/>
            <a:r>
              <a:rPr lang="pt-BR" sz="1000">
                <a:solidFill>
                  <a:schemeClr val="lt1"/>
                </a:solidFill>
                <a:effectLst/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Agrupar Campo da Tabela Dinâmica</a:t>
            </a:r>
          </a:p>
          <a:p>
            <a:pPr lvl="1"/>
            <a:r>
              <a:rPr lang="pt-BR" sz="1000">
                <a:solidFill>
                  <a:schemeClr val="lt1"/>
                </a:solidFill>
                <a:effectLst/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Inserir Segmentação de dados</a:t>
            </a:r>
          </a:p>
          <a:p>
            <a:pPr lvl="1"/>
            <a:r>
              <a:rPr lang="pt-BR" sz="1000">
                <a:solidFill>
                  <a:schemeClr val="lt1"/>
                </a:solidFill>
                <a:effectLst/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Inserir Linha do Tempo</a:t>
            </a:r>
          </a:p>
          <a:p>
            <a:pPr lvl="1"/>
            <a:r>
              <a:rPr lang="pt-BR" sz="1000">
                <a:solidFill>
                  <a:schemeClr val="lt1"/>
                </a:solidFill>
                <a:effectLst/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Atualizar Tabela Dinâmica</a:t>
            </a:r>
          </a:p>
          <a:p>
            <a:pPr lvl="1"/>
            <a:r>
              <a:rPr lang="pt-BR" sz="1000">
                <a:solidFill>
                  <a:schemeClr val="lt1"/>
                </a:solidFill>
                <a:effectLst/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Campo Calculado</a:t>
            </a:r>
          </a:p>
          <a:p>
            <a:pPr lvl="1"/>
            <a:r>
              <a:rPr lang="pt-BR" sz="1000" b="1">
                <a:solidFill>
                  <a:schemeClr val="lt1"/>
                </a:solidFill>
                <a:effectLst/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Mostrar</a:t>
            </a:r>
            <a:endParaRPr lang="pt-BR" sz="1000">
              <a:solidFill>
                <a:schemeClr val="lt1"/>
              </a:solidFill>
              <a:effectLst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endParaRPr>
          </a:p>
          <a:p>
            <a:pPr lvl="2"/>
            <a:r>
              <a:rPr lang="pt-BR" sz="1000">
                <a:solidFill>
                  <a:schemeClr val="lt1"/>
                </a:solidFill>
                <a:effectLst/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Lista de Campos</a:t>
            </a:r>
          </a:p>
          <a:p>
            <a:pPr lvl="2"/>
            <a:r>
              <a:rPr lang="pt-BR" sz="1000">
                <a:solidFill>
                  <a:schemeClr val="lt1"/>
                </a:solidFill>
                <a:effectLst/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Botões +/-</a:t>
            </a:r>
          </a:p>
          <a:p>
            <a:pPr lvl="1"/>
            <a:r>
              <a:rPr lang="pt-BR" sz="1000" b="1">
                <a:solidFill>
                  <a:schemeClr val="lt1"/>
                </a:solidFill>
                <a:effectLst/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Design</a:t>
            </a:r>
            <a:endParaRPr lang="pt-BR" sz="1000">
              <a:solidFill>
                <a:schemeClr val="lt1"/>
              </a:solidFill>
              <a:effectLst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endParaRPr>
          </a:p>
          <a:p>
            <a:pPr lvl="2"/>
            <a:r>
              <a:rPr lang="pt-BR" sz="1000" b="1">
                <a:solidFill>
                  <a:schemeClr val="lt1"/>
                </a:solidFill>
                <a:effectLst/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Subtotais</a:t>
            </a:r>
            <a:endParaRPr lang="pt-BR" sz="1000">
              <a:solidFill>
                <a:schemeClr val="lt1"/>
              </a:solidFill>
              <a:effectLst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endParaRPr>
          </a:p>
          <a:p>
            <a:pPr lvl="3"/>
            <a:r>
              <a:rPr lang="pt-BR" sz="1000">
                <a:solidFill>
                  <a:schemeClr val="lt1"/>
                </a:solidFill>
                <a:effectLst/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Não Mostrar Subtotais</a:t>
            </a:r>
          </a:p>
          <a:p>
            <a:pPr lvl="3"/>
            <a:r>
              <a:rPr lang="pt-BR" sz="1000">
                <a:solidFill>
                  <a:schemeClr val="lt1"/>
                </a:solidFill>
                <a:effectLst/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Não Mostrar Todos os Subtotais no Final do Grupo</a:t>
            </a:r>
          </a:p>
          <a:p>
            <a:pPr lvl="2"/>
            <a:r>
              <a:rPr lang="pt-BR" sz="1000" b="1">
                <a:solidFill>
                  <a:schemeClr val="lt1"/>
                </a:solidFill>
                <a:effectLst/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Totais Gerais</a:t>
            </a:r>
            <a:endParaRPr lang="pt-BR" sz="1000">
              <a:solidFill>
                <a:schemeClr val="lt1"/>
              </a:solidFill>
              <a:effectLst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endParaRPr>
          </a:p>
          <a:p>
            <a:pPr lvl="3"/>
            <a:r>
              <a:rPr lang="pt-BR" sz="1000">
                <a:solidFill>
                  <a:schemeClr val="lt1"/>
                </a:solidFill>
                <a:effectLst/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Desativado para Linhas e Colunas</a:t>
            </a:r>
          </a:p>
          <a:p>
            <a:pPr lvl="3"/>
            <a:r>
              <a:rPr lang="pt-BR" sz="1000">
                <a:solidFill>
                  <a:schemeClr val="lt1"/>
                </a:solidFill>
                <a:effectLst/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Ativado para Linhas e Colunas</a:t>
            </a:r>
          </a:p>
          <a:p>
            <a:pPr lvl="3"/>
            <a:r>
              <a:rPr lang="pt-BR" sz="1000">
                <a:solidFill>
                  <a:schemeClr val="lt1"/>
                </a:solidFill>
                <a:effectLst/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Ativado somente para Linhas</a:t>
            </a:r>
          </a:p>
          <a:p>
            <a:pPr lvl="3"/>
            <a:r>
              <a:rPr lang="pt-BR" sz="1000">
                <a:solidFill>
                  <a:schemeClr val="lt1"/>
                </a:solidFill>
                <a:effectLst/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Ativado somente para Colunas</a:t>
            </a:r>
          </a:p>
          <a:p>
            <a:pPr lvl="3"/>
            <a:r>
              <a:rPr lang="pt-BR" sz="1000" b="1">
                <a:solidFill>
                  <a:schemeClr val="lt1"/>
                </a:solidFill>
                <a:effectLst/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Layout do Relatório</a:t>
            </a:r>
            <a:endParaRPr lang="pt-BR" sz="1000">
              <a:solidFill>
                <a:schemeClr val="lt1"/>
              </a:solidFill>
              <a:effectLst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endParaRPr>
          </a:p>
          <a:p>
            <a:pPr lvl="4"/>
            <a:r>
              <a:rPr lang="pt-BR" sz="1000">
                <a:solidFill>
                  <a:schemeClr val="lt1"/>
                </a:solidFill>
                <a:effectLst/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Mostrar em Formato Compacto</a:t>
            </a:r>
          </a:p>
          <a:p>
            <a:pPr lvl="4"/>
            <a:r>
              <a:rPr lang="pt-BR" sz="1000">
                <a:solidFill>
                  <a:schemeClr val="lt1"/>
                </a:solidFill>
                <a:effectLst/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Mostrar em Formato Estrutura de Tópicos</a:t>
            </a:r>
          </a:p>
          <a:p>
            <a:pPr lvl="4"/>
            <a:r>
              <a:rPr lang="pt-BR" sz="1000">
                <a:solidFill>
                  <a:schemeClr val="lt1"/>
                </a:solidFill>
                <a:effectLst/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Mostrar em Formato de Tabela</a:t>
            </a:r>
          </a:p>
          <a:p>
            <a:pPr lvl="4"/>
            <a:r>
              <a:rPr lang="pt-BR" sz="1000">
                <a:solidFill>
                  <a:schemeClr val="lt1"/>
                </a:solidFill>
                <a:effectLst/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Repetir Todos os Rótulos de Item</a:t>
            </a:r>
          </a:p>
          <a:p>
            <a:pPr lvl="4"/>
            <a:r>
              <a:rPr lang="pt-BR" sz="1000">
                <a:solidFill>
                  <a:schemeClr val="lt1"/>
                </a:solidFill>
                <a:effectLst/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Não Repetir Rótulos de Itens</a:t>
            </a:r>
          </a:p>
          <a:p>
            <a:pPr lvl="3"/>
            <a:r>
              <a:rPr lang="pt-BR" sz="1000" b="1">
                <a:solidFill>
                  <a:schemeClr val="lt1"/>
                </a:solidFill>
                <a:effectLst/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Opções de Estilo da Tabela Dinâmica</a:t>
            </a:r>
            <a:endParaRPr lang="pt-BR" sz="1000">
              <a:solidFill>
                <a:schemeClr val="lt1"/>
              </a:solidFill>
              <a:effectLst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endParaRPr>
          </a:p>
          <a:p>
            <a:pPr lvl="4"/>
            <a:r>
              <a:rPr lang="pt-BR" sz="1000">
                <a:solidFill>
                  <a:schemeClr val="lt1"/>
                </a:solidFill>
                <a:effectLst/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Cabeçalhos de Linha</a:t>
            </a:r>
          </a:p>
          <a:p>
            <a:pPr lvl="4"/>
            <a:r>
              <a:rPr lang="pt-BR" sz="1000">
                <a:solidFill>
                  <a:schemeClr val="lt1"/>
                </a:solidFill>
                <a:effectLst/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Cabeçalhos de Coluna</a:t>
            </a:r>
          </a:p>
          <a:p>
            <a:pPr lvl="4"/>
            <a:r>
              <a:rPr lang="pt-BR" sz="1000">
                <a:solidFill>
                  <a:schemeClr val="lt1"/>
                </a:solidFill>
                <a:effectLst/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Linhas em Tiras</a:t>
            </a:r>
          </a:p>
          <a:p>
            <a:pPr lvl="4"/>
            <a:r>
              <a:rPr lang="pt-BR" sz="1000">
                <a:solidFill>
                  <a:schemeClr val="lt1"/>
                </a:solidFill>
                <a:effectLst/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Colunas em Tiras</a:t>
            </a:r>
          </a:p>
          <a:p>
            <a:pPr lvl="4"/>
            <a:r>
              <a:rPr lang="pt-BR" sz="1000">
                <a:solidFill>
                  <a:schemeClr val="lt1"/>
                </a:solidFill>
                <a:effectLst/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Estilos de Tabela Dinâmica</a:t>
            </a:r>
          </a:p>
          <a:p>
            <a:pPr lvl="1"/>
            <a:r>
              <a:rPr lang="pt-BR" sz="1000">
                <a:solidFill>
                  <a:schemeClr val="lt1"/>
                </a:solidFill>
                <a:effectLst/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Modo de Seleção Múltipla Excel 2016</a:t>
            </a:r>
          </a:p>
          <a:p>
            <a:pPr lvl="1"/>
            <a:r>
              <a:rPr lang="pt-BR" sz="1000">
                <a:solidFill>
                  <a:schemeClr val="lt1"/>
                </a:solidFill>
                <a:effectLst/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Linha do Tempo</a:t>
            </a:r>
          </a:p>
          <a:p>
            <a:pPr lvl="1"/>
            <a:r>
              <a:rPr lang="pt-BR" sz="1000">
                <a:solidFill>
                  <a:schemeClr val="lt1"/>
                </a:solidFill>
                <a:effectLst/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Criar uma relação entre Tabelas no Excel</a:t>
            </a:r>
          </a:p>
          <a:p>
            <a:pPr lvl="0"/>
            <a:r>
              <a:rPr lang="pt-BR" sz="1100" b="0">
                <a:solidFill>
                  <a:schemeClr val="lt1"/>
                </a:solidFill>
                <a:effectLst/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3. </a:t>
            </a:r>
            <a:r>
              <a:rPr lang="pt-BR" sz="1100" b="1">
                <a:solidFill>
                  <a:schemeClr val="lt1"/>
                </a:solidFill>
                <a:effectLst/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OPÇÕES DE TABELA DINÂMICA</a:t>
            </a:r>
            <a:endParaRPr lang="pt-BR" sz="1100">
              <a:solidFill>
                <a:schemeClr val="lt1"/>
              </a:solidFill>
              <a:effectLst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endParaRPr>
          </a:p>
          <a:p>
            <a:pPr lvl="1"/>
            <a:r>
              <a:rPr lang="pt-BR" sz="1000" b="1">
                <a:solidFill>
                  <a:schemeClr val="lt1"/>
                </a:solidFill>
                <a:effectLst/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Layout e Formato</a:t>
            </a:r>
            <a:endParaRPr lang="pt-BR" sz="1000">
              <a:solidFill>
                <a:schemeClr val="lt1"/>
              </a:solidFill>
              <a:effectLst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endParaRPr>
          </a:p>
          <a:p>
            <a:pPr lvl="2"/>
            <a:r>
              <a:rPr lang="pt-BR" sz="1000">
                <a:solidFill>
                  <a:schemeClr val="lt1"/>
                </a:solidFill>
                <a:effectLst/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Para valores de erro, mostrar</a:t>
            </a:r>
          </a:p>
          <a:p>
            <a:pPr lvl="2"/>
            <a:r>
              <a:rPr lang="pt-BR" sz="1000">
                <a:solidFill>
                  <a:schemeClr val="lt1"/>
                </a:solidFill>
                <a:effectLst/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Para células vazias, mostrar </a:t>
            </a:r>
          </a:p>
          <a:p>
            <a:pPr lvl="1"/>
            <a:r>
              <a:rPr lang="pt-BR" sz="1000" b="1">
                <a:solidFill>
                  <a:schemeClr val="lt1"/>
                </a:solidFill>
                <a:effectLst/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Exibição</a:t>
            </a:r>
            <a:endParaRPr lang="pt-BR" sz="1000">
              <a:solidFill>
                <a:schemeClr val="lt1"/>
              </a:solidFill>
              <a:effectLst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endParaRPr>
          </a:p>
          <a:p>
            <a:pPr lvl="2"/>
            <a:r>
              <a:rPr lang="pt-BR" sz="1000">
                <a:solidFill>
                  <a:schemeClr val="lt1"/>
                </a:solidFill>
                <a:effectLst/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Layout Clássico da Tabela Dinâmica</a:t>
            </a:r>
          </a:p>
          <a:p>
            <a:pPr lvl="0"/>
            <a:r>
              <a:rPr lang="pt-BR" sz="1100" b="0">
                <a:solidFill>
                  <a:schemeClr val="lt1"/>
                </a:solidFill>
                <a:effectLst/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4. </a:t>
            </a:r>
            <a:r>
              <a:rPr lang="pt-BR" sz="1100" b="1">
                <a:solidFill>
                  <a:schemeClr val="lt1"/>
                </a:solidFill>
                <a:effectLst/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USANDO UMA FONTE DE DADOS EXTERNA</a:t>
            </a:r>
          </a:p>
          <a:p>
            <a:pPr lvl="0"/>
            <a:r>
              <a:rPr lang="pt-BR" sz="1100" b="0">
                <a:solidFill>
                  <a:schemeClr val="lt1"/>
                </a:solidFill>
                <a:effectLst/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5. </a:t>
            </a:r>
            <a:r>
              <a:rPr lang="pt-BR" sz="1100" b="1">
                <a:solidFill>
                  <a:schemeClr val="lt1"/>
                </a:solidFill>
                <a:effectLst/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CONFIGURANDO PROPRIEDADES DA CONEXÃO</a:t>
            </a:r>
          </a:p>
          <a:p>
            <a:pPr lvl="0"/>
            <a:r>
              <a:rPr lang="pt-BR" sz="1100" b="0">
                <a:solidFill>
                  <a:schemeClr val="lt1"/>
                </a:solidFill>
                <a:effectLst/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6. </a:t>
            </a:r>
            <a:r>
              <a:rPr lang="pt-BR" sz="1100" b="1">
                <a:solidFill>
                  <a:schemeClr val="lt1"/>
                </a:solidFill>
                <a:effectLst/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GRÁFICO DINÂMICO</a:t>
            </a:r>
          </a:p>
          <a:p>
            <a:pPr lvl="0"/>
            <a:r>
              <a:rPr lang="pt-BR" sz="1100" b="0" u="none" baseline="0">
                <a:solidFill>
                  <a:schemeClr val="lt1"/>
                </a:solidFill>
                <a:effectLst/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	</a:t>
            </a:r>
            <a:endParaRPr lang="pt-BR" sz="1100" b="0" u="none">
              <a:solidFill>
                <a:schemeClr val="lt1"/>
              </a:solidFill>
              <a:effectLst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endParaRPr>
          </a:p>
        </xdr:txBody>
      </xdr:sp>
      <xdr:cxnSp macro="">
        <xdr:nvCxnSpPr>
          <xdr:cNvPr id="4" name="Conector reto 3"/>
          <xdr:cNvCxnSpPr/>
        </xdr:nvCxnSpPr>
        <xdr:spPr>
          <a:xfrm>
            <a:off x="200025" y="1104900"/>
            <a:ext cx="4629151" cy="0"/>
          </a:xfrm>
          <a:prstGeom prst="line">
            <a:avLst/>
          </a:prstGeom>
          <a:ln w="19050">
            <a:solidFill>
              <a:schemeClr val="bg1">
                <a:lumMod val="95000"/>
              </a:schemeClr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" name="Conector reto 4"/>
          <xdr:cNvCxnSpPr/>
        </xdr:nvCxnSpPr>
        <xdr:spPr>
          <a:xfrm>
            <a:off x="209550" y="495300"/>
            <a:ext cx="4629151" cy="0"/>
          </a:xfrm>
          <a:prstGeom prst="line">
            <a:avLst/>
          </a:prstGeom>
          <a:ln w="19050">
            <a:solidFill>
              <a:schemeClr val="bg1">
                <a:lumMod val="95000"/>
              </a:schemeClr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381000</xdr:colOff>
      <xdr:row>6</xdr:row>
      <xdr:rowOff>171449</xdr:rowOff>
    </xdr:from>
    <xdr:to>
      <xdr:col>18</xdr:col>
      <xdr:colOff>228600</xdr:colOff>
      <xdr:row>19</xdr:row>
      <xdr:rowOff>76200</xdr:rowOff>
    </xdr:to>
    <xdr:grpSp>
      <xdr:nvGrpSpPr>
        <xdr:cNvPr id="9" name="Agrupar 8"/>
        <xdr:cNvGrpSpPr/>
      </xdr:nvGrpSpPr>
      <xdr:grpSpPr>
        <a:xfrm>
          <a:off x="2209800" y="1314449"/>
          <a:ext cx="8991600" cy="2381251"/>
          <a:chOff x="1981200" y="1333499"/>
          <a:chExt cx="8991600" cy="2381251"/>
        </a:xfrm>
      </xdr:grpSpPr>
      <xdr:sp macro="" textlink="">
        <xdr:nvSpPr>
          <xdr:cNvPr id="13" name="Retângulo 12"/>
          <xdr:cNvSpPr/>
        </xdr:nvSpPr>
        <xdr:spPr>
          <a:xfrm>
            <a:off x="1981200" y="1333499"/>
            <a:ext cx="8991600" cy="2381251"/>
          </a:xfrm>
          <a:prstGeom prst="rect">
            <a:avLst/>
          </a:prstGeom>
          <a:noFill/>
        </xdr:spPr>
        <xdr:txBody>
          <a:bodyPr wrap="none" lIns="91440" tIns="45720" rIns="91440" bIns="45720">
            <a:prstTxWarp prst="textArchUp">
              <a:avLst/>
            </a:prstTxWarp>
            <a:noAutofit/>
          </a:bodyPr>
          <a:lstStyle/>
          <a:p>
            <a:pPr algn="ctr"/>
            <a:r>
              <a:rPr lang="pt-BR" sz="9600" b="1" cap="none" spc="0" baseline="0">
                <a:ln w="0">
                  <a:solidFill>
                    <a:sysClr val="windowText" lastClr="000000"/>
                  </a:solidFill>
                </a:ln>
                <a:solidFill>
                  <a:schemeClr val="tx1"/>
                </a:solidFill>
                <a:effectLst>
                  <a:reflection blurRad="6350" stA="53000" endA="300" endPos="35500" dir="5400000" sy="-90000" algn="bl" rotWithShape="0"/>
                </a:effectLst>
                <a:latin typeface="Bradley Hand ITC" panose="03070402050302030203" pitchFamily="66" charset="0"/>
              </a:rPr>
              <a:t>TABELA DINÂMICA</a:t>
            </a:r>
            <a:endParaRPr lang="pt-BR" sz="9600" b="1" cap="none" spc="0">
              <a:ln w="0">
                <a:solidFill>
                  <a:sysClr val="windowText" lastClr="000000"/>
                </a:solidFill>
              </a:ln>
              <a:solidFill>
                <a:schemeClr val="tx1"/>
              </a:solidFill>
              <a:effectLst>
                <a:reflection blurRad="6350" stA="53000" endA="300" endPos="35500" dir="5400000" sy="-90000" algn="bl" rotWithShape="0"/>
              </a:effectLst>
              <a:latin typeface="Bradley Hand ITC" panose="03070402050302030203" pitchFamily="66" charset="0"/>
            </a:endParaRPr>
          </a:p>
        </xdr:txBody>
      </xdr:sp>
      <xdr:pic>
        <xdr:nvPicPr>
          <xdr:cNvPr id="11" name="Imagem 10"/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5715000" y="1752600"/>
            <a:ext cx="1219200" cy="1219200"/>
          </a:xfrm>
          <a:prstGeom prst="rect">
            <a:avLst/>
          </a:prstGeom>
        </xdr:spPr>
      </xdr:pic>
    </xdr:grpSp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323850</xdr:colOff>
      <xdr:row>5</xdr:row>
      <xdr:rowOff>73407</xdr:rowOff>
    </xdr:from>
    <xdr:to>
      <xdr:col>17</xdr:col>
      <xdr:colOff>171450</xdr:colOff>
      <xdr:row>16</xdr:row>
      <xdr:rowOff>76200</xdr:rowOff>
    </xdr:to>
    <xdr:sp macro="" textlink="">
      <xdr:nvSpPr>
        <xdr:cNvPr id="6" name="Retângulo 5"/>
        <xdr:cNvSpPr/>
      </xdr:nvSpPr>
      <xdr:spPr>
        <a:xfrm>
          <a:off x="1543050" y="1025907"/>
          <a:ext cx="8991600" cy="2155443"/>
        </a:xfrm>
        <a:prstGeom prst="rect">
          <a:avLst/>
        </a:prstGeom>
        <a:noFill/>
      </xdr:spPr>
      <xdr:txBody>
        <a:bodyPr wrap="none" lIns="91440" tIns="45720" rIns="91440" bIns="45720">
          <a:prstTxWarp prst="textArchUp">
            <a:avLst/>
          </a:prstTxWarp>
          <a:noAutofit/>
        </a:bodyPr>
        <a:lstStyle/>
        <a:p>
          <a:pPr algn="ctr"/>
          <a:r>
            <a:rPr lang="pt-BR" sz="9600" b="1" cap="none" spc="0" baseline="0">
              <a:ln w="0">
                <a:solidFill>
                  <a:sysClr val="windowText" lastClr="000000"/>
                </a:solidFill>
              </a:ln>
              <a:solidFill>
                <a:schemeClr val="tx1"/>
              </a:solidFill>
              <a:effectLst>
                <a:reflection blurRad="6350" stA="53000" endA="300" endPos="35500" dir="5400000" sy="-90000" algn="bl" rotWithShape="0"/>
              </a:effectLst>
              <a:latin typeface="Bradley Hand ITC" panose="03070402050302030203" pitchFamily="66" charset="0"/>
            </a:rPr>
            <a:t>RELAÇÕES</a:t>
          </a:r>
          <a:endParaRPr lang="pt-BR" sz="9600" b="1" cap="none" spc="0">
            <a:ln w="0">
              <a:solidFill>
                <a:sysClr val="windowText" lastClr="000000"/>
              </a:solidFill>
            </a:ln>
            <a:solidFill>
              <a:schemeClr val="tx1"/>
            </a:solidFill>
            <a:effectLst>
              <a:reflection blurRad="6350" stA="53000" endA="300" endPos="35500" dir="5400000" sy="-90000" algn="bl" rotWithShape="0"/>
            </a:effectLst>
            <a:latin typeface="Bradley Hand ITC" panose="03070402050302030203" pitchFamily="66" charset="0"/>
          </a:endParaRPr>
        </a:p>
      </xdr:txBody>
    </xdr:sp>
    <xdr:clientData/>
  </xdr:twoCellAnchor>
  <xdr:twoCellAnchor>
    <xdr:from>
      <xdr:col>6</xdr:col>
      <xdr:colOff>38100</xdr:colOff>
      <xdr:row>10</xdr:row>
      <xdr:rowOff>133350</xdr:rowOff>
    </xdr:from>
    <xdr:to>
      <xdr:col>9</xdr:col>
      <xdr:colOff>581025</xdr:colOff>
      <xdr:row>14</xdr:row>
      <xdr:rowOff>161925</xdr:rowOff>
    </xdr:to>
    <xdr:cxnSp macro="">
      <xdr:nvCxnSpPr>
        <xdr:cNvPr id="18" name="Conector de Seta Reta 17"/>
        <xdr:cNvCxnSpPr/>
      </xdr:nvCxnSpPr>
      <xdr:spPr>
        <a:xfrm>
          <a:off x="2476500" y="3009900"/>
          <a:ext cx="2371725" cy="1171575"/>
        </a:xfrm>
        <a:prstGeom prst="straightConnector1">
          <a:avLst/>
        </a:prstGeom>
        <a:ln w="28575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28575</xdr:colOff>
      <xdr:row>12</xdr:row>
      <xdr:rowOff>142875</xdr:rowOff>
    </xdr:from>
    <xdr:to>
      <xdr:col>13</xdr:col>
      <xdr:colOff>590550</xdr:colOff>
      <xdr:row>20</xdr:row>
      <xdr:rowOff>0</xdr:rowOff>
    </xdr:to>
    <xdr:cxnSp macro="">
      <xdr:nvCxnSpPr>
        <xdr:cNvPr id="20" name="Conector de Seta Reta 19"/>
        <xdr:cNvCxnSpPr/>
      </xdr:nvCxnSpPr>
      <xdr:spPr>
        <a:xfrm flipV="1">
          <a:off x="6124575" y="3800475"/>
          <a:ext cx="1171575" cy="1476375"/>
        </a:xfrm>
        <a:prstGeom prst="straightConnector1">
          <a:avLst/>
        </a:prstGeom>
        <a:ln w="28575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276225</xdr:colOff>
      <xdr:row>0</xdr:row>
      <xdr:rowOff>0</xdr:rowOff>
    </xdr:from>
    <xdr:to>
      <xdr:col>9</xdr:col>
      <xdr:colOff>638175</xdr:colOff>
      <xdr:row>73</xdr:row>
      <xdr:rowOff>28575</xdr:rowOff>
    </xdr:to>
    <xdr:grpSp>
      <xdr:nvGrpSpPr>
        <xdr:cNvPr id="10" name="Agrupar 9"/>
        <xdr:cNvGrpSpPr/>
      </xdr:nvGrpSpPr>
      <xdr:grpSpPr>
        <a:xfrm>
          <a:off x="3419475" y="0"/>
          <a:ext cx="6648450" cy="13935075"/>
          <a:chOff x="5619750" y="0"/>
          <a:chExt cx="6648450" cy="13935075"/>
        </a:xfrm>
      </xdr:grpSpPr>
      <xdr:sp macro="" textlink="">
        <xdr:nvSpPr>
          <xdr:cNvPr id="11" name="CaixaDeTexto 10"/>
          <xdr:cNvSpPr txBox="1"/>
        </xdr:nvSpPr>
        <xdr:spPr>
          <a:xfrm>
            <a:off x="5619750" y="0"/>
            <a:ext cx="6648450" cy="13935075"/>
          </a:xfrm>
          <a:prstGeom prst="rect">
            <a:avLst/>
          </a:prstGeom>
          <a:solidFill>
            <a:schemeClr val="accent6">
              <a:lumMod val="75000"/>
            </a:schemeClr>
          </a:solidFill>
          <a:ln w="9525" cmpd="sng">
            <a:noFill/>
          </a:ln>
          <a:effectLst>
            <a:outerShdw blurRad="44450" dist="27940" dir="5400000" algn="ctr">
              <a:srgbClr val="000000">
                <a:alpha val="32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8700000"/>
            </a:lightRig>
          </a:scene3d>
          <a:sp3d>
            <a:bevelT w="190500" h="38100"/>
          </a:sp3d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pt-BR" sz="1000">
                <a:solidFill>
                  <a:schemeClr val="bg1"/>
                </a:solidFill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Baseado nos</a:t>
            </a:r>
            <a:r>
              <a:rPr lang="pt-BR" sz="1000" baseline="0">
                <a:solidFill>
                  <a:schemeClr val="bg1"/>
                </a:solidFill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 conhecimentos do Capítulo 10 e usando as tabelas:</a:t>
            </a:r>
          </a:p>
          <a:p>
            <a:endParaRPr lang="pt-BR" sz="1000" baseline="0">
              <a:solidFill>
                <a:schemeClr val="bg1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endParaRPr>
          </a:p>
          <a:p>
            <a:r>
              <a:rPr lang="pt-BR" sz="1000" baseline="0">
                <a:solidFill>
                  <a:schemeClr val="bg1"/>
                </a:solidFill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_Clientes</a:t>
            </a:r>
          </a:p>
          <a:p>
            <a:r>
              <a:rPr lang="pt-BR" sz="1000" baseline="0">
                <a:solidFill>
                  <a:schemeClr val="bg1"/>
                </a:solidFill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_Pedidos</a:t>
            </a:r>
          </a:p>
          <a:p>
            <a:r>
              <a:rPr lang="pt-BR" sz="1000" baseline="0">
                <a:solidFill>
                  <a:schemeClr val="bg1"/>
                </a:solidFill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_DetalhesDoPedido</a:t>
            </a:r>
          </a:p>
          <a:p>
            <a:r>
              <a:rPr lang="pt-BR" sz="1000" baseline="0">
                <a:solidFill>
                  <a:schemeClr val="bg1"/>
                </a:solidFill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_Produtos</a:t>
            </a:r>
          </a:p>
          <a:p>
            <a:endParaRPr lang="pt-BR" sz="1000" baseline="0">
              <a:solidFill>
                <a:schemeClr val="bg1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endParaRPr>
          </a:p>
          <a:p>
            <a:r>
              <a:rPr lang="pt-BR" sz="1000" baseline="0">
                <a:solidFill>
                  <a:schemeClr val="bg1"/>
                </a:solidFill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Responda as seguintes questões:</a:t>
            </a:r>
          </a:p>
          <a:p>
            <a:endParaRPr lang="pt-BR" sz="1000" baseline="0">
              <a:solidFill>
                <a:schemeClr val="bg1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endParaRPr>
          </a:p>
          <a:p>
            <a:r>
              <a:rPr lang="pt-BR" sz="1000">
                <a:solidFill>
                  <a:schemeClr val="bg1"/>
                </a:solidFill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Qual</a:t>
            </a:r>
            <a:r>
              <a:rPr lang="pt-BR" sz="1000" baseline="0">
                <a:solidFill>
                  <a:schemeClr val="bg1"/>
                </a:solidFill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 o total de pedidos realizados pelos clientes brasileiros e quais são os clientes?</a:t>
            </a:r>
          </a:p>
          <a:p>
            <a:endParaRPr lang="pt-BR" sz="1000">
              <a:solidFill>
                <a:schemeClr val="bg1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endParaRPr>
          </a:p>
          <a:p>
            <a:endParaRPr lang="pt-BR" sz="1000">
              <a:solidFill>
                <a:schemeClr val="bg1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endParaRPr>
          </a:p>
          <a:p>
            <a:endParaRPr lang="pt-BR" sz="1000">
              <a:solidFill>
                <a:schemeClr val="bg1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endParaRPr>
          </a:p>
          <a:p>
            <a:endParaRPr lang="pt-BR" sz="1000">
              <a:solidFill>
                <a:schemeClr val="bg1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endParaRPr>
          </a:p>
          <a:p>
            <a:endParaRPr lang="pt-BR" sz="1000">
              <a:solidFill>
                <a:schemeClr val="bg1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endParaRPr>
          </a:p>
          <a:p>
            <a:endParaRPr lang="pt-BR" sz="1000">
              <a:solidFill>
                <a:schemeClr val="bg1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endParaRPr>
          </a:p>
          <a:p>
            <a:endParaRPr lang="pt-BR" sz="1000">
              <a:solidFill>
                <a:schemeClr val="bg1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endParaRPr>
          </a:p>
          <a:p>
            <a:endParaRPr lang="pt-BR" sz="1000">
              <a:solidFill>
                <a:schemeClr val="bg1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endParaRPr>
          </a:p>
          <a:p>
            <a:endParaRPr lang="pt-BR" sz="1000">
              <a:solidFill>
                <a:schemeClr val="bg1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endParaRPr>
          </a:p>
          <a:p>
            <a:endParaRPr lang="pt-BR" sz="1000">
              <a:solidFill>
                <a:schemeClr val="bg1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endParaRPr>
          </a:p>
          <a:p>
            <a:endParaRPr lang="pt-BR" sz="1000">
              <a:solidFill>
                <a:schemeClr val="bg1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endParaRPr>
          </a:p>
          <a:p>
            <a:endParaRPr lang="pt-BR" sz="1000">
              <a:solidFill>
                <a:schemeClr val="bg1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endParaRPr>
          </a:p>
          <a:p>
            <a:endParaRPr lang="pt-BR" sz="1000">
              <a:solidFill>
                <a:schemeClr val="bg1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endParaRPr>
          </a:p>
          <a:p>
            <a:endParaRPr lang="pt-BR" sz="1000">
              <a:solidFill>
                <a:schemeClr val="bg1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endParaRPr>
          </a:p>
          <a:p>
            <a:endParaRPr lang="pt-BR" sz="1000">
              <a:solidFill>
                <a:schemeClr val="bg1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endParaRPr>
          </a:p>
          <a:p>
            <a:r>
              <a:rPr lang="pt-BR" sz="1000" baseline="0">
                <a:solidFill>
                  <a:schemeClr val="bg1"/>
                </a:solidFill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Resuma o total de pedidos, exibindo o ano e o cliente que pediu.</a:t>
            </a:r>
            <a:endParaRPr lang="pt-BR" sz="1000">
              <a:solidFill>
                <a:schemeClr val="bg1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endParaRPr>
          </a:p>
        </xdr:txBody>
      </xdr:sp>
      <xdr:pic>
        <xdr:nvPicPr>
          <xdr:cNvPr id="12" name="Imagem 11"/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6181725" y="1733550"/>
            <a:ext cx="3533333" cy="1923810"/>
          </a:xfrm>
          <a:prstGeom prst="rect">
            <a:avLst/>
          </a:prstGeom>
        </xdr:spPr>
      </xdr:pic>
      <xdr:pic>
        <xdr:nvPicPr>
          <xdr:cNvPr id="13" name="Imagem 12"/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6172200" y="4314825"/>
            <a:ext cx="4066667" cy="9533333"/>
          </a:xfrm>
          <a:prstGeom prst="rect">
            <a:avLst/>
          </a:prstGeom>
        </xdr:spPr>
      </xdr:pic>
    </xdr:grpSp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38100</xdr:colOff>
      <xdr:row>5</xdr:row>
      <xdr:rowOff>161924</xdr:rowOff>
    </xdr:from>
    <xdr:to>
      <xdr:col>17</xdr:col>
      <xdr:colOff>495300</xdr:colOff>
      <xdr:row>18</xdr:row>
      <xdr:rowOff>66675</xdr:rowOff>
    </xdr:to>
    <xdr:sp macro="" textlink="">
      <xdr:nvSpPr>
        <xdr:cNvPr id="6" name="Retângulo 5"/>
        <xdr:cNvSpPr/>
      </xdr:nvSpPr>
      <xdr:spPr>
        <a:xfrm>
          <a:off x="1866900" y="1114424"/>
          <a:ext cx="8991600" cy="2381251"/>
        </a:xfrm>
        <a:prstGeom prst="rect">
          <a:avLst/>
        </a:prstGeom>
        <a:noFill/>
      </xdr:spPr>
      <xdr:txBody>
        <a:bodyPr wrap="none" lIns="91440" tIns="45720" rIns="91440" bIns="45720">
          <a:prstTxWarp prst="textArchUp">
            <a:avLst/>
          </a:prstTxWarp>
          <a:noAutofit/>
        </a:bodyPr>
        <a:lstStyle/>
        <a:p>
          <a:pPr algn="ctr"/>
          <a:r>
            <a:rPr lang="pt-BR" sz="9600" b="1" cap="none" spc="0" baseline="0">
              <a:ln w="0">
                <a:solidFill>
                  <a:sysClr val="windowText" lastClr="000000"/>
                </a:solidFill>
              </a:ln>
              <a:solidFill>
                <a:schemeClr val="tx1"/>
              </a:solidFill>
              <a:effectLst>
                <a:reflection blurRad="6350" stA="53000" endA="300" endPos="35500" dir="5400000" sy="-90000" algn="bl" rotWithShape="0"/>
              </a:effectLst>
              <a:latin typeface="Bradley Hand ITC" panose="03070402050302030203" pitchFamily="66" charset="0"/>
            </a:rPr>
            <a:t>FORMATAÇÃO CONDICIONAL</a:t>
          </a:r>
          <a:endParaRPr lang="pt-BR" sz="9600" b="1" cap="none" spc="0">
            <a:ln w="0">
              <a:solidFill>
                <a:sysClr val="windowText" lastClr="000000"/>
              </a:solidFill>
            </a:ln>
            <a:solidFill>
              <a:schemeClr val="tx1"/>
            </a:solidFill>
            <a:effectLst>
              <a:reflection blurRad="6350" stA="53000" endA="300" endPos="35500" dir="5400000" sy="-90000" algn="bl" rotWithShape="0"/>
            </a:effectLst>
            <a:latin typeface="Bradley Hand ITC" panose="03070402050302030203" pitchFamily="66" charset="0"/>
          </a:endParaRPr>
        </a:p>
      </xdr:txBody>
    </xdr:sp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419100</xdr:colOff>
      <xdr:row>1</xdr:row>
      <xdr:rowOff>180975</xdr:rowOff>
    </xdr:from>
    <xdr:to>
      <xdr:col>13</xdr:col>
      <xdr:colOff>438150</xdr:colOff>
      <xdr:row>17</xdr:row>
      <xdr:rowOff>0</xdr:rowOff>
    </xdr:to>
    <xdr:grpSp>
      <xdr:nvGrpSpPr>
        <xdr:cNvPr id="2" name="Agrupar 1"/>
        <xdr:cNvGrpSpPr/>
      </xdr:nvGrpSpPr>
      <xdr:grpSpPr>
        <a:xfrm>
          <a:off x="3467100" y="371475"/>
          <a:ext cx="4895850" cy="2867025"/>
          <a:chOff x="123827" y="161927"/>
          <a:chExt cx="4895850" cy="2867025"/>
        </a:xfrm>
        <a:effectLst>
          <a:reflection blurRad="6350" stA="21000" endPos="92000" dist="101600" dir="5400000" sy="-100000" algn="bl" rotWithShape="0"/>
        </a:effectLst>
      </xdr:grpSpPr>
      <xdr:sp macro="" textlink="">
        <xdr:nvSpPr>
          <xdr:cNvPr id="6" name="CaixaDeTexto 5"/>
          <xdr:cNvSpPr txBox="1"/>
        </xdr:nvSpPr>
        <xdr:spPr>
          <a:xfrm>
            <a:off x="123827" y="161927"/>
            <a:ext cx="4895850" cy="2867025"/>
          </a:xfrm>
          <a:prstGeom prst="rect">
            <a:avLst/>
          </a:prstGeom>
          <a:solidFill>
            <a:srgbClr val="002060"/>
          </a:solidFill>
          <a:ln>
            <a:noFill/>
          </a:ln>
          <a:effectLst>
            <a:outerShdw blurRad="44450" dist="27940" dir="5400000" algn="ctr">
              <a:srgbClr val="000000">
                <a:alpha val="32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8700000"/>
            </a:lightRig>
          </a:scene3d>
          <a:sp3d>
            <a:bevelT w="190500" h="38100"/>
          </a:sp3d>
        </xdr:spPr>
        <xdr:style>
          <a:lnRef idx="1">
            <a:schemeClr val="accent5"/>
          </a:lnRef>
          <a:fillRef idx="3">
            <a:schemeClr val="accent5"/>
          </a:fillRef>
          <a:effectRef idx="2">
            <a:schemeClr val="accent5"/>
          </a:effectRef>
          <a:fontRef idx="minor">
            <a:schemeClr val="lt1"/>
          </a:fontRef>
        </xdr:style>
        <xdr:txBody>
          <a:bodyPr vertOverflow="clip" horzOverflow="clip" wrap="square" numCol="1" spcCol="360000" rtlCol="0" anchor="t">
            <a:noAutofit/>
          </a:bodyPr>
          <a:lstStyle/>
          <a:p>
            <a:r>
              <a:rPr lang="pt-BR" sz="1100" b="1" cap="small">
                <a:solidFill>
                  <a:schemeClr val="lt1"/>
                </a:solidFill>
                <a:effectLst/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CAPITULO</a:t>
            </a:r>
            <a:r>
              <a:rPr lang="pt-BR" sz="1100" b="1" cap="small" baseline="0">
                <a:solidFill>
                  <a:schemeClr val="lt1"/>
                </a:solidFill>
                <a:effectLst/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 11</a:t>
            </a:r>
            <a:endParaRPr lang="pt-BR" sz="1100" b="1" cap="small">
              <a:solidFill>
                <a:schemeClr val="lt1"/>
              </a:solidFill>
              <a:effectLst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endParaRPr>
          </a:p>
          <a:p>
            <a:endParaRPr lang="pt-BR" sz="1100" b="0">
              <a:solidFill>
                <a:schemeClr val="lt1"/>
              </a:solidFill>
              <a:effectLst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endParaRPr>
          </a:p>
          <a:p>
            <a:r>
              <a:rPr lang="pt-BR" sz="1050">
                <a:effectLst/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Neste capítulo, você aprenderá</a:t>
            </a:r>
            <a:r>
              <a:rPr lang="pt-BR" sz="1050" baseline="0">
                <a:effectLst/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 a definir a aparência de uma tabela de acordo com os dados armazenados nela</a:t>
            </a:r>
            <a:r>
              <a:rPr lang="pt-BR" sz="1050">
                <a:effectLst/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. Poderá</a:t>
            </a:r>
            <a:r>
              <a:rPr lang="pt-BR" sz="1050" baseline="0">
                <a:effectLst/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 realçar rapidamente informações que são importantes.</a:t>
            </a:r>
            <a:endParaRPr lang="pt-BR" sz="1050">
              <a:effectLst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endParaRPr>
          </a:p>
          <a:p>
            <a:endParaRPr lang="pt-BR" sz="1050" b="0">
              <a:solidFill>
                <a:schemeClr val="lt1"/>
              </a:solidFill>
              <a:effectLst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endParaRPr>
          </a:p>
          <a:p>
            <a:pPr lvl="0"/>
            <a:r>
              <a:rPr lang="pt-BR" sz="1100" b="0" u="none">
                <a:solidFill>
                  <a:schemeClr val="lt1"/>
                </a:solidFill>
                <a:effectLst/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1. FORMATAÇÃO CONDICIONAL</a:t>
            </a:r>
            <a:endParaRPr lang="pt-BR" sz="1100" b="0" u="none" baseline="0">
              <a:solidFill>
                <a:schemeClr val="lt1"/>
              </a:solidFill>
              <a:effectLst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endParaRPr>
          </a:p>
          <a:p>
            <a:pPr lvl="0"/>
            <a:r>
              <a:rPr lang="pt-BR" sz="1100" b="0" u="none" baseline="0">
                <a:solidFill>
                  <a:schemeClr val="lt1"/>
                </a:solidFill>
                <a:effectLst/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	Realçar regras de células</a:t>
            </a:r>
          </a:p>
          <a:p>
            <a:pPr lvl="0"/>
            <a:r>
              <a:rPr lang="pt-BR" sz="1100" b="0" u="none" baseline="0">
                <a:solidFill>
                  <a:schemeClr val="lt1"/>
                </a:solidFill>
                <a:effectLst/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	Barra de Dados</a:t>
            </a:r>
          </a:p>
          <a:p>
            <a:pPr lvl="0"/>
            <a:r>
              <a:rPr lang="pt-BR" sz="1100" b="0" u="none" baseline="0">
                <a:solidFill>
                  <a:schemeClr val="lt1"/>
                </a:solidFill>
                <a:effectLst/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	Escala de Cores</a:t>
            </a:r>
          </a:p>
          <a:p>
            <a:pPr lvl="0"/>
            <a:r>
              <a:rPr lang="pt-BR" sz="1100" b="0" u="none" baseline="0">
                <a:solidFill>
                  <a:schemeClr val="lt1"/>
                </a:solidFill>
                <a:effectLst/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	Conjunto de Ícones</a:t>
            </a:r>
          </a:p>
          <a:p>
            <a:pPr lvl="0"/>
            <a:r>
              <a:rPr lang="pt-BR" sz="1100" b="0" u="none" baseline="0">
                <a:solidFill>
                  <a:schemeClr val="lt1"/>
                </a:solidFill>
                <a:effectLst/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	Formatar apenas os Primeiros e os Últimos</a:t>
            </a:r>
          </a:p>
          <a:p>
            <a:pPr lvl="0"/>
            <a:r>
              <a:rPr lang="pt-BR" sz="1100" b="0" u="none">
                <a:solidFill>
                  <a:schemeClr val="lt1"/>
                </a:solidFill>
                <a:effectLst/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	Usar uma fórmula para definir formatos condicionais</a:t>
            </a:r>
          </a:p>
          <a:p>
            <a:pPr lvl="0"/>
            <a:r>
              <a:rPr lang="pt-BR" sz="1100" b="0" u="none">
                <a:solidFill>
                  <a:schemeClr val="lt1"/>
                </a:solidFill>
                <a:effectLst/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	Localizar células com formatos condicionais</a:t>
            </a:r>
          </a:p>
          <a:p>
            <a:pPr lvl="0"/>
            <a:r>
              <a:rPr lang="pt-BR" sz="1100" b="0" u="none">
                <a:solidFill>
                  <a:schemeClr val="lt1"/>
                </a:solidFill>
                <a:effectLst/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	Limpar formatos condicionais</a:t>
            </a:r>
          </a:p>
          <a:p>
            <a:pPr lvl="0"/>
            <a:r>
              <a:rPr lang="pt-BR" sz="1100" b="0" u="none">
                <a:solidFill>
                  <a:schemeClr val="lt1"/>
                </a:solidFill>
                <a:effectLst/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	Gerenciar</a:t>
            </a:r>
            <a:r>
              <a:rPr lang="pt-BR" sz="1100" b="0" u="none" baseline="0">
                <a:solidFill>
                  <a:schemeClr val="lt1"/>
                </a:solidFill>
                <a:effectLst/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 a precedência de regras</a:t>
            </a:r>
            <a:endParaRPr lang="pt-BR" sz="1100" b="0" u="none">
              <a:solidFill>
                <a:schemeClr val="lt1"/>
              </a:solidFill>
              <a:effectLst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endParaRPr>
          </a:p>
        </xdr:txBody>
      </xdr:sp>
      <xdr:cxnSp macro="">
        <xdr:nvCxnSpPr>
          <xdr:cNvPr id="4" name="Conector reto 3"/>
          <xdr:cNvCxnSpPr/>
        </xdr:nvCxnSpPr>
        <xdr:spPr>
          <a:xfrm>
            <a:off x="200025" y="1104900"/>
            <a:ext cx="4762502" cy="0"/>
          </a:xfrm>
          <a:prstGeom prst="line">
            <a:avLst/>
          </a:prstGeom>
          <a:ln w="19050">
            <a:solidFill>
              <a:schemeClr val="bg1">
                <a:lumMod val="95000"/>
              </a:schemeClr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" name="Conector reto 4"/>
          <xdr:cNvCxnSpPr/>
        </xdr:nvCxnSpPr>
        <xdr:spPr>
          <a:xfrm>
            <a:off x="209550" y="495300"/>
            <a:ext cx="4762502" cy="0"/>
          </a:xfrm>
          <a:prstGeom prst="line">
            <a:avLst/>
          </a:prstGeom>
          <a:ln w="19050">
            <a:solidFill>
              <a:schemeClr val="bg1">
                <a:lumMod val="95000"/>
              </a:schemeClr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</xdr:wsDr>
</file>

<file path=xl/drawings/drawing6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57151</xdr:colOff>
      <xdr:row>0</xdr:row>
      <xdr:rowOff>133350</xdr:rowOff>
    </xdr:from>
    <xdr:to>
      <xdr:col>15</xdr:col>
      <xdr:colOff>533400</xdr:colOff>
      <xdr:row>5</xdr:row>
      <xdr:rowOff>123826</xdr:rowOff>
    </xdr:to>
    <xdr:sp macro="" textlink="">
      <xdr:nvSpPr>
        <xdr:cNvPr id="3" name="CaixaDeTexto 2"/>
        <xdr:cNvSpPr txBox="1"/>
      </xdr:nvSpPr>
      <xdr:spPr>
        <a:xfrm>
          <a:off x="7658101" y="133350"/>
          <a:ext cx="3524249" cy="962026"/>
        </a:xfrm>
        <a:prstGeom prst="rect">
          <a:avLst/>
        </a:prstGeom>
        <a:solidFill>
          <a:srgbClr val="002060"/>
        </a:solidFill>
        <a:ln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xdr:spPr>
      <xdr:style>
        <a:lnRef idx="1">
          <a:schemeClr val="accent5"/>
        </a:lnRef>
        <a:fillRef idx="3">
          <a:schemeClr val="accent5"/>
        </a:fillRef>
        <a:effectRef idx="2">
          <a:schemeClr val="accent5"/>
        </a:effectRef>
        <a:fontRef idx="minor">
          <a:schemeClr val="lt1"/>
        </a:fontRef>
      </xdr:style>
      <xdr:txBody>
        <a:bodyPr vertOverflow="clip" horzOverflow="clip" wrap="square" numCol="1" spcCol="360000" rtlCol="0" anchor="t">
          <a:noAutofit/>
        </a:bodyPr>
        <a:lstStyle/>
        <a:p>
          <a:r>
            <a:rPr lang="pt-BR" sz="1100" b="1" cap="small">
              <a:solidFill>
                <a:schemeClr val="lt1"/>
              </a:solidFill>
              <a:effectLst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FORMATAÇÃO</a:t>
          </a:r>
          <a:r>
            <a:rPr lang="pt-BR" sz="1100" b="1" cap="small" baseline="0">
              <a:solidFill>
                <a:schemeClr val="lt1"/>
              </a:solidFill>
              <a:effectLst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 CONDICIONAL</a:t>
          </a:r>
          <a:endParaRPr lang="pt-BR" sz="1100" b="1" cap="small">
            <a:solidFill>
              <a:schemeClr val="lt1"/>
            </a:solidFill>
            <a:effectLst/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pt-BR" sz="1100" b="0">
            <a:solidFill>
              <a:schemeClr val="lt1"/>
            </a:solidFill>
            <a:effectLst/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r>
            <a:rPr lang="pt-BR" sz="1000">
              <a:solidFill>
                <a:schemeClr val="lt1"/>
              </a:solidFill>
              <a:effectLst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Barra de Dados</a:t>
          </a:r>
          <a:endParaRPr lang="pt-BR" sz="1000">
            <a:effectLst/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r>
            <a:rPr lang="pt-BR" sz="1000">
              <a:solidFill>
                <a:schemeClr val="lt1"/>
              </a:solidFill>
              <a:effectLst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Escalas de Cor</a:t>
          </a:r>
          <a:endParaRPr lang="pt-BR" sz="1000">
            <a:effectLst/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r>
            <a:rPr lang="pt-BR" sz="1000">
              <a:solidFill>
                <a:schemeClr val="lt1"/>
              </a:solidFill>
              <a:effectLst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Conjunto</a:t>
          </a:r>
          <a:r>
            <a:rPr lang="pt-BR" sz="1000" baseline="0">
              <a:solidFill>
                <a:schemeClr val="lt1"/>
              </a:solidFill>
              <a:effectLst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 de Ícones</a:t>
          </a:r>
          <a:endParaRPr lang="pt-BR" sz="1000">
            <a:effectLst/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pt-BR" sz="1100" b="0">
            <a:solidFill>
              <a:schemeClr val="lt1"/>
            </a:solidFill>
            <a:effectLst/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</xdr:wsDr>
</file>

<file path=xl/drawings/drawing67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352425</xdr:colOff>
      <xdr:row>1</xdr:row>
      <xdr:rowOff>104774</xdr:rowOff>
    </xdr:from>
    <xdr:to>
      <xdr:col>18</xdr:col>
      <xdr:colOff>219074</xdr:colOff>
      <xdr:row>8</xdr:row>
      <xdr:rowOff>171449</xdr:rowOff>
    </xdr:to>
    <xdr:sp macro="" textlink="">
      <xdr:nvSpPr>
        <xdr:cNvPr id="3" name="CaixaDeTexto 2"/>
        <xdr:cNvSpPr txBox="1"/>
      </xdr:nvSpPr>
      <xdr:spPr>
        <a:xfrm>
          <a:off x="9153525" y="304799"/>
          <a:ext cx="3524249" cy="1400175"/>
        </a:xfrm>
        <a:prstGeom prst="rect">
          <a:avLst/>
        </a:prstGeom>
        <a:solidFill>
          <a:srgbClr val="002060"/>
        </a:solidFill>
        <a:ln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xdr:spPr>
      <xdr:style>
        <a:lnRef idx="1">
          <a:schemeClr val="accent5"/>
        </a:lnRef>
        <a:fillRef idx="3">
          <a:schemeClr val="accent5"/>
        </a:fillRef>
        <a:effectRef idx="2">
          <a:schemeClr val="accent5"/>
        </a:effectRef>
        <a:fontRef idx="minor">
          <a:schemeClr val="lt1"/>
        </a:fontRef>
      </xdr:style>
      <xdr:txBody>
        <a:bodyPr vertOverflow="clip" horzOverflow="clip" wrap="square" numCol="1" spcCol="360000" rtlCol="0" anchor="t">
          <a:noAutofit/>
        </a:bodyPr>
        <a:lstStyle/>
        <a:p>
          <a:r>
            <a:rPr lang="pt-BR" sz="1100" b="1" cap="small">
              <a:solidFill>
                <a:schemeClr val="lt1"/>
              </a:solidFill>
              <a:effectLst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FORMATAÇÃO</a:t>
          </a:r>
          <a:r>
            <a:rPr lang="pt-BR" sz="1100" b="1" cap="small" baseline="0">
              <a:solidFill>
                <a:schemeClr val="lt1"/>
              </a:solidFill>
              <a:effectLst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 CONDICIONAL</a:t>
          </a:r>
          <a:endParaRPr lang="pt-BR" sz="1100" b="1" cap="small">
            <a:solidFill>
              <a:schemeClr val="lt1"/>
            </a:solidFill>
            <a:effectLst/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pt-BR" sz="1100" b="0">
            <a:solidFill>
              <a:schemeClr val="lt1"/>
            </a:solidFill>
            <a:effectLst/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r>
            <a:rPr lang="pt-BR" sz="1000" b="1">
              <a:solidFill>
                <a:schemeClr val="lt1"/>
              </a:solidFill>
              <a:effectLst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Datas</a:t>
          </a:r>
          <a:r>
            <a:rPr lang="pt-BR" sz="1000" b="1" baseline="0">
              <a:solidFill>
                <a:schemeClr val="lt1"/>
              </a:solidFill>
              <a:effectLst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 que Ocorrem</a:t>
          </a:r>
        </a:p>
        <a:p>
          <a:r>
            <a:rPr lang="pt-BR" sz="1000" baseline="0">
              <a:solidFill>
                <a:schemeClr val="lt1"/>
              </a:solidFill>
              <a:effectLst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Ontem</a:t>
          </a:r>
        </a:p>
        <a:p>
          <a:r>
            <a:rPr lang="pt-BR" sz="1000" baseline="0">
              <a:solidFill>
                <a:schemeClr val="lt1"/>
              </a:solidFill>
              <a:effectLst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Hoje</a:t>
          </a:r>
        </a:p>
        <a:p>
          <a:r>
            <a:rPr lang="pt-BR" sz="1000" baseline="0">
              <a:solidFill>
                <a:schemeClr val="lt1"/>
              </a:solidFill>
              <a:effectLst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Amanhã</a:t>
          </a:r>
        </a:p>
        <a:p>
          <a:r>
            <a:rPr lang="pt-BR" sz="1000" baseline="0">
              <a:solidFill>
                <a:schemeClr val="lt1"/>
              </a:solidFill>
              <a:effectLst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Semana Passada</a:t>
          </a:r>
        </a:p>
        <a:p>
          <a:r>
            <a:rPr lang="pt-BR" sz="1000" baseline="0">
              <a:solidFill>
                <a:schemeClr val="lt1"/>
              </a:solidFill>
              <a:effectLst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Etc...</a:t>
          </a:r>
          <a:endParaRPr lang="pt-BR" sz="1000">
            <a:effectLst/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pt-BR" sz="1100" b="0">
            <a:solidFill>
              <a:schemeClr val="lt1"/>
            </a:solidFill>
            <a:effectLst/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</xdr:wsDr>
</file>

<file path=xl/drawings/drawing68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47625</xdr:colOff>
      <xdr:row>0</xdr:row>
      <xdr:rowOff>161926</xdr:rowOff>
    </xdr:from>
    <xdr:to>
      <xdr:col>12</xdr:col>
      <xdr:colOff>390525</xdr:colOff>
      <xdr:row>10</xdr:row>
      <xdr:rowOff>19050</xdr:rowOff>
    </xdr:to>
    <xdr:sp macro="" textlink="">
      <xdr:nvSpPr>
        <xdr:cNvPr id="3" name="CaixaDeTexto 2"/>
        <xdr:cNvSpPr txBox="1"/>
      </xdr:nvSpPr>
      <xdr:spPr>
        <a:xfrm>
          <a:off x="4981575" y="161926"/>
          <a:ext cx="4000500" cy="1762124"/>
        </a:xfrm>
        <a:prstGeom prst="rect">
          <a:avLst/>
        </a:prstGeom>
        <a:solidFill>
          <a:srgbClr val="002060"/>
        </a:solidFill>
        <a:ln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xdr:spPr>
      <xdr:style>
        <a:lnRef idx="1">
          <a:schemeClr val="accent5"/>
        </a:lnRef>
        <a:fillRef idx="3">
          <a:schemeClr val="accent5"/>
        </a:fillRef>
        <a:effectRef idx="2">
          <a:schemeClr val="accent5"/>
        </a:effectRef>
        <a:fontRef idx="minor">
          <a:schemeClr val="lt1"/>
        </a:fontRef>
      </xdr:style>
      <xdr:txBody>
        <a:bodyPr vertOverflow="clip" horzOverflow="clip" wrap="square" numCol="1" spcCol="360000" rtlCol="0" anchor="t">
          <a:noAutofit/>
        </a:bodyPr>
        <a:lstStyle/>
        <a:p>
          <a:r>
            <a:rPr lang="pt-BR" sz="1100" b="1" cap="small">
              <a:solidFill>
                <a:schemeClr val="lt1"/>
              </a:solidFill>
              <a:effectLst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FORMATAÇÃO</a:t>
          </a:r>
          <a:r>
            <a:rPr lang="pt-BR" sz="1100" b="1" cap="small" baseline="0">
              <a:solidFill>
                <a:schemeClr val="lt1"/>
              </a:solidFill>
              <a:effectLst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 CONDICIONAL</a:t>
          </a:r>
          <a:endParaRPr lang="pt-BR" sz="1100" b="1" cap="small">
            <a:solidFill>
              <a:schemeClr val="lt1"/>
            </a:solidFill>
            <a:effectLst/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pt-BR" sz="1100" b="0">
            <a:solidFill>
              <a:schemeClr val="lt1"/>
            </a:solidFill>
            <a:effectLst/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pt-BR" sz="1000">
            <a:solidFill>
              <a:schemeClr val="lt1"/>
            </a:solidFill>
            <a:effectLst/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r>
            <a:rPr lang="pt-BR" sz="1000" b="1">
              <a:solidFill>
                <a:schemeClr val="lt1"/>
              </a:solidFill>
              <a:effectLst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Opção:</a:t>
          </a:r>
        </a:p>
        <a:p>
          <a:r>
            <a:rPr lang="pt-BR" sz="1000">
              <a:solidFill>
                <a:schemeClr val="lt1"/>
              </a:solidFill>
              <a:effectLst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Formatar apenas valores exclusivos ou duplicados</a:t>
          </a:r>
          <a:endParaRPr lang="pt-BR" sz="1000">
            <a:effectLst/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pt-BR" sz="1100" b="0">
            <a:solidFill>
              <a:schemeClr val="lt1"/>
            </a:solidFill>
            <a:effectLst/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r>
            <a:rPr lang="pt-BR" sz="1000" b="0">
              <a:solidFill>
                <a:schemeClr val="lt1"/>
              </a:solidFill>
              <a:effectLst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Campos disponíveis:</a:t>
          </a:r>
        </a:p>
        <a:p>
          <a:r>
            <a:rPr lang="pt-BR" sz="1000" b="0">
              <a:solidFill>
                <a:schemeClr val="lt1"/>
              </a:solidFill>
              <a:effectLst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Cliente</a:t>
          </a:r>
          <a:r>
            <a:rPr lang="pt-BR" sz="1000" b="0" baseline="0">
              <a:solidFill>
                <a:schemeClr val="lt1"/>
              </a:solidFill>
              <a:effectLst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 - Duplicados</a:t>
          </a:r>
        </a:p>
        <a:p>
          <a:r>
            <a:rPr lang="pt-BR" sz="1000" b="0" baseline="0">
              <a:solidFill>
                <a:schemeClr val="lt1"/>
              </a:solidFill>
              <a:effectLst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Cidade - Exclusivos</a:t>
          </a:r>
        </a:p>
        <a:p>
          <a:r>
            <a:rPr lang="pt-BR" sz="1000" b="0" baseline="0">
              <a:solidFill>
                <a:schemeClr val="lt1"/>
              </a:solidFill>
              <a:effectLst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Produto - Duplicados</a:t>
          </a:r>
          <a:endParaRPr lang="pt-BR" sz="1000" b="0">
            <a:solidFill>
              <a:schemeClr val="lt1"/>
            </a:solidFill>
            <a:effectLst/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</xdr:wsDr>
</file>

<file path=xl/drawings/drawing69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38100</xdr:colOff>
      <xdr:row>0</xdr:row>
      <xdr:rowOff>123825</xdr:rowOff>
    </xdr:from>
    <xdr:to>
      <xdr:col>14</xdr:col>
      <xdr:colOff>381000</xdr:colOff>
      <xdr:row>13</xdr:row>
      <xdr:rowOff>9525</xdr:rowOff>
    </xdr:to>
    <xdr:sp macro="" textlink="">
      <xdr:nvSpPr>
        <xdr:cNvPr id="3" name="CaixaDeTexto 2"/>
        <xdr:cNvSpPr txBox="1"/>
      </xdr:nvSpPr>
      <xdr:spPr>
        <a:xfrm>
          <a:off x="6505575" y="123825"/>
          <a:ext cx="4000500" cy="2381250"/>
        </a:xfrm>
        <a:prstGeom prst="rect">
          <a:avLst/>
        </a:prstGeom>
        <a:solidFill>
          <a:srgbClr val="002060"/>
        </a:solidFill>
        <a:ln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xdr:spPr>
      <xdr:style>
        <a:lnRef idx="1">
          <a:schemeClr val="accent5"/>
        </a:lnRef>
        <a:fillRef idx="3">
          <a:schemeClr val="accent5"/>
        </a:fillRef>
        <a:effectRef idx="2">
          <a:schemeClr val="accent5"/>
        </a:effectRef>
        <a:fontRef idx="minor">
          <a:schemeClr val="lt1"/>
        </a:fontRef>
      </xdr:style>
      <xdr:txBody>
        <a:bodyPr vertOverflow="clip" horzOverflow="clip" wrap="square" numCol="1" spcCol="360000" rtlCol="0" anchor="t">
          <a:noAutofit/>
        </a:bodyPr>
        <a:lstStyle/>
        <a:p>
          <a:r>
            <a:rPr lang="pt-BR" sz="1100" b="1" cap="small">
              <a:solidFill>
                <a:schemeClr val="lt1"/>
              </a:solidFill>
              <a:effectLst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FORMATAÇÃO</a:t>
          </a:r>
          <a:r>
            <a:rPr lang="pt-BR" sz="1100" b="1" cap="small" baseline="0">
              <a:solidFill>
                <a:schemeClr val="lt1"/>
              </a:solidFill>
              <a:effectLst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 CONDICIONAL</a:t>
          </a:r>
          <a:endParaRPr lang="pt-BR" sz="1100" b="1" cap="small">
            <a:solidFill>
              <a:schemeClr val="lt1"/>
            </a:solidFill>
            <a:effectLst/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pt-BR" sz="1100" b="0">
            <a:solidFill>
              <a:schemeClr val="lt1"/>
            </a:solidFill>
            <a:effectLst/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pt-BR" sz="1000">
            <a:solidFill>
              <a:schemeClr val="lt1"/>
            </a:solidFill>
            <a:effectLst/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r>
            <a:rPr lang="pt-BR" sz="1000" b="1">
              <a:solidFill>
                <a:schemeClr val="lt1"/>
              </a:solidFill>
              <a:effectLst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Opção:</a:t>
          </a:r>
        </a:p>
        <a:p>
          <a:r>
            <a:rPr lang="pt-BR" sz="1000">
              <a:solidFill>
                <a:schemeClr val="lt1"/>
              </a:solidFill>
              <a:effectLst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Formatar apenas células que contenham</a:t>
          </a:r>
        </a:p>
        <a:p>
          <a:endParaRPr lang="pt-BR" sz="1100" b="0">
            <a:solidFill>
              <a:schemeClr val="lt1"/>
            </a:solidFill>
            <a:effectLst/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r>
            <a:rPr lang="pt-BR" sz="1000" b="0">
              <a:solidFill>
                <a:schemeClr val="lt1"/>
              </a:solidFill>
              <a:effectLst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Vazias</a:t>
          </a:r>
        </a:p>
        <a:p>
          <a:endParaRPr lang="pt-BR" sz="1000" b="0">
            <a:solidFill>
              <a:schemeClr val="lt1"/>
            </a:solidFill>
            <a:effectLst/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r>
            <a:rPr lang="pt-BR" sz="1000" b="0">
              <a:solidFill>
                <a:schemeClr val="lt1"/>
              </a:solidFill>
              <a:effectLst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Campos disponíveis:</a:t>
          </a:r>
        </a:p>
        <a:p>
          <a:endParaRPr lang="pt-BR" sz="1000" b="0">
            <a:solidFill>
              <a:schemeClr val="lt1"/>
            </a:solidFill>
            <a:effectLst/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r>
            <a:rPr lang="pt-BR" sz="1000" b="0">
              <a:solidFill>
                <a:schemeClr val="lt1"/>
              </a:solidFill>
              <a:effectLst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Código</a:t>
          </a:r>
        </a:p>
        <a:p>
          <a:r>
            <a:rPr lang="pt-BR" sz="1000" b="0">
              <a:solidFill>
                <a:schemeClr val="lt1"/>
              </a:solidFill>
              <a:effectLst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Mercadoria</a:t>
          </a:r>
        </a:p>
        <a:p>
          <a:r>
            <a:rPr lang="pt-BR" sz="1000" b="0">
              <a:solidFill>
                <a:schemeClr val="lt1"/>
              </a:solidFill>
              <a:effectLst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À Vista</a:t>
          </a:r>
        </a:p>
        <a:p>
          <a:r>
            <a:rPr lang="pt-BR" sz="1000" b="0">
              <a:solidFill>
                <a:schemeClr val="lt1"/>
              </a:solidFill>
              <a:effectLst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28</a:t>
          </a:r>
          <a:r>
            <a:rPr lang="pt-BR" sz="1000" b="0" baseline="0">
              <a:solidFill>
                <a:schemeClr val="lt1"/>
              </a:solidFill>
              <a:effectLst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 Dias</a:t>
          </a:r>
          <a:endParaRPr lang="pt-BR" sz="1000" b="0">
            <a:solidFill>
              <a:schemeClr val="lt1"/>
            </a:solidFill>
            <a:effectLst/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</xdr:wsDr>
</file>

<file path=xl/drawings/drawing70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2</xdr:row>
      <xdr:rowOff>152401</xdr:rowOff>
    </xdr:from>
    <xdr:to>
      <xdr:col>14</xdr:col>
      <xdr:colOff>342900</xdr:colOff>
      <xdr:row>13</xdr:row>
      <xdr:rowOff>66675</xdr:rowOff>
    </xdr:to>
    <xdr:sp macro="" textlink="">
      <xdr:nvSpPr>
        <xdr:cNvPr id="2" name="CaixaDeTexto 1"/>
        <xdr:cNvSpPr txBox="1"/>
      </xdr:nvSpPr>
      <xdr:spPr>
        <a:xfrm>
          <a:off x="6467475" y="533401"/>
          <a:ext cx="5534025" cy="2009774"/>
        </a:xfrm>
        <a:prstGeom prst="rect">
          <a:avLst/>
        </a:prstGeom>
        <a:solidFill>
          <a:srgbClr val="002060"/>
        </a:solidFill>
        <a:ln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xdr:spPr>
      <xdr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endParaRPr lang="pt-BR" sz="1100" b="1">
            <a:solidFill>
              <a:schemeClr val="bg1"/>
            </a:solidFill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pt-BR" sz="11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Linhas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pt-BR" sz="1000" b="0" i="0" u="none" strike="noStrike" kern="0" cap="none" spc="0" normalizeH="0" baseline="0" noProof="0">
              <a:ln>
                <a:noFill/>
              </a:ln>
              <a:solidFill>
                <a:prstClr val="white"/>
              </a:solidFill>
              <a:effectLst/>
              <a:uLnTx/>
              <a:uFillTx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Formatar o preenchimento em </a:t>
          </a:r>
          <a:r>
            <a:rPr kumimoji="0" lang="pt-BR" sz="1000" b="0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Laranja</a:t>
          </a:r>
          <a:r>
            <a:rPr kumimoji="0" lang="pt-BR" sz="1000" b="0" i="0" u="none" strike="noStrike" kern="0" cap="none" spc="0" normalizeH="0" baseline="0" noProof="0">
              <a:ln>
                <a:noFill/>
              </a:ln>
              <a:solidFill>
                <a:prstClr val="white"/>
              </a:solidFill>
              <a:effectLst/>
              <a:uLnTx/>
              <a:uFillTx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 quando for </a:t>
          </a:r>
          <a:r>
            <a:rPr kumimoji="0" lang="pt-BR" sz="1000" b="1" i="0" u="none" strike="noStrike" kern="0" cap="none" spc="0" normalizeH="0" baseline="0" noProof="0">
              <a:ln>
                <a:noFill/>
              </a:ln>
              <a:solidFill>
                <a:prstClr val="white"/>
              </a:solidFill>
              <a:effectLst/>
              <a:uLnTx/>
              <a:uFillTx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sábado</a:t>
          </a:r>
          <a:r>
            <a:rPr kumimoji="0" lang="pt-BR" sz="1000" b="0" i="0" u="none" strike="noStrike" kern="0" cap="none" spc="0" normalizeH="0" baseline="0" noProof="0">
              <a:ln>
                <a:noFill/>
              </a:ln>
              <a:solidFill>
                <a:prstClr val="white"/>
              </a:solidFill>
              <a:effectLst/>
              <a:uLnTx/>
              <a:uFillTx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 ou </a:t>
          </a:r>
          <a:r>
            <a:rPr kumimoji="0" lang="pt-BR" sz="1000" b="1" i="0" u="none" strike="noStrike" kern="0" cap="none" spc="0" normalizeH="0" baseline="0" noProof="0">
              <a:ln>
                <a:noFill/>
              </a:ln>
              <a:solidFill>
                <a:prstClr val="white"/>
              </a:solidFill>
              <a:effectLst/>
              <a:uLnTx/>
              <a:uFillTx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domingo</a:t>
          </a:r>
        </a:p>
        <a:p>
          <a:endParaRPr lang="pt-BR" sz="1100" b="1">
            <a:solidFill>
              <a:schemeClr val="bg1"/>
            </a:solidFill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r>
            <a:rPr lang="pt-BR" sz="1100" b="1">
              <a:solidFill>
                <a:srgbClr val="FFC000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Entrada Manhã</a:t>
          </a:r>
        </a:p>
        <a:p>
          <a:r>
            <a:rPr lang="pt-BR" sz="1000">
              <a:solidFill>
                <a:schemeClr val="bg1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Quando Entrada Manhã for maior que Entrada Máxima, Letra em </a:t>
          </a:r>
          <a:r>
            <a:rPr lang="pt-BR" sz="1000" b="1">
              <a:solidFill>
                <a:schemeClr val="bg1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Branco</a:t>
          </a:r>
          <a:r>
            <a:rPr lang="pt-BR" sz="1000" b="0">
              <a:solidFill>
                <a:schemeClr val="bg1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,</a:t>
          </a:r>
        </a:p>
        <a:p>
          <a:r>
            <a:rPr lang="pt-BR" sz="1000" b="0">
              <a:solidFill>
                <a:schemeClr val="bg1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Preenchimento em </a:t>
          </a:r>
          <a:r>
            <a:rPr lang="pt-BR" sz="1000" b="1">
              <a:solidFill>
                <a:srgbClr val="FF5757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Vermelho</a:t>
          </a:r>
          <a:r>
            <a:rPr lang="pt-BR" sz="1000" b="0">
              <a:solidFill>
                <a:schemeClr val="bg1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.</a:t>
          </a:r>
          <a:endParaRPr lang="pt-BR" sz="1000" b="1">
            <a:solidFill>
              <a:schemeClr val="bg1"/>
            </a:solidFill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pt-BR" sz="1000">
            <a:solidFill>
              <a:schemeClr val="bg1"/>
            </a:solidFill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r>
            <a:rPr lang="pt-BR" sz="1100" b="1">
              <a:solidFill>
                <a:srgbClr val="FFC000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Saída Tarde</a:t>
          </a:r>
        </a:p>
        <a:p>
          <a:r>
            <a:rPr lang="pt-BR" sz="1000">
              <a:solidFill>
                <a:schemeClr val="bg1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Quando Saída Tarde for menor que Saída Mínima  Letra em </a:t>
          </a:r>
          <a:r>
            <a:rPr lang="pt-BR" sz="1000" b="1">
              <a:solidFill>
                <a:schemeClr val="bg1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Branco</a:t>
          </a:r>
          <a:r>
            <a:rPr lang="pt-BR" sz="1000" b="0">
              <a:solidFill>
                <a:schemeClr val="bg1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, Preenchimento em </a:t>
          </a:r>
          <a:r>
            <a:rPr lang="pt-BR" sz="1000" b="1">
              <a:solidFill>
                <a:srgbClr val="FF5757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Vermelho</a:t>
          </a:r>
          <a:r>
            <a:rPr lang="pt-BR" sz="1000" b="0">
              <a:solidFill>
                <a:schemeClr val="bg1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.</a:t>
          </a:r>
          <a:endParaRPr lang="pt-BR" sz="1000" b="1">
            <a:solidFill>
              <a:schemeClr val="bg1"/>
            </a:solidFill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pt-BR" sz="1000">
            <a:solidFill>
              <a:schemeClr val="bg1"/>
            </a:solidFill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</xdr:wsDr>
</file>

<file path=xl/drawings/drawing7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333376</xdr:colOff>
      <xdr:row>2</xdr:row>
      <xdr:rowOff>66675</xdr:rowOff>
    </xdr:from>
    <xdr:to>
      <xdr:col>16</xdr:col>
      <xdr:colOff>114300</xdr:colOff>
      <xdr:row>6</xdr:row>
      <xdr:rowOff>66675</xdr:rowOff>
    </xdr:to>
    <xdr:sp macro="" textlink="">
      <xdr:nvSpPr>
        <xdr:cNvPr id="3" name="CaixaDeTexto 2"/>
        <xdr:cNvSpPr txBox="1"/>
      </xdr:nvSpPr>
      <xdr:spPr>
        <a:xfrm>
          <a:off x="9048751" y="457200"/>
          <a:ext cx="3438524" cy="800100"/>
        </a:xfrm>
        <a:prstGeom prst="rect">
          <a:avLst/>
        </a:prstGeom>
        <a:solidFill>
          <a:schemeClr val="accent6">
            <a:lumMod val="75000"/>
          </a:schemeClr>
        </a:solidFill>
        <a:ln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xdr:spPr>
      <xdr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pt-BR" sz="1000" b="1" i="0" u="none" strike="noStrike" kern="0" cap="none" spc="0" normalizeH="0" baseline="0" noProof="0">
              <a:ln>
                <a:noFill/>
              </a:ln>
              <a:solidFill>
                <a:prstClr val="white"/>
              </a:solidFill>
              <a:effectLst/>
              <a:uLnTx/>
              <a:uFillTx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STATUS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pt-BR" sz="1000" b="0" i="0" u="none" strike="noStrike" kern="0" cap="none" spc="0" normalizeH="0" baseline="0" noProof="0">
              <a:ln>
                <a:noFill/>
              </a:ln>
              <a:solidFill>
                <a:prstClr val="white"/>
              </a:solidFill>
              <a:effectLst/>
              <a:uLnTx/>
              <a:uFillTx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Quando estiver atrasado, defina Prenchimento </a:t>
          </a:r>
          <a:r>
            <a:rPr kumimoji="0" lang="pt-BR" sz="1000" b="1" i="0" u="none" strike="noStrike" kern="0" cap="none" spc="0" normalizeH="0" baseline="0" noProof="0">
              <a:ln>
                <a:noFill/>
              </a:ln>
              <a:solidFill>
                <a:prstClr val="white"/>
              </a:solidFill>
              <a:effectLst/>
              <a:uLnTx/>
              <a:uFillTx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Branco</a:t>
          </a:r>
          <a:r>
            <a:rPr kumimoji="0" lang="pt-BR" sz="1000" b="0" i="0" u="none" strike="noStrike" kern="0" cap="none" spc="0" normalizeH="0" baseline="0" noProof="0">
              <a:ln>
                <a:noFill/>
              </a:ln>
              <a:solidFill>
                <a:prstClr val="white"/>
              </a:solidFill>
              <a:effectLst/>
              <a:uLnTx/>
              <a:uFillTx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 e Letra em </a:t>
          </a:r>
          <a:r>
            <a:rPr kumimoji="0" lang="pt-BR" sz="1000" b="1" i="0" u="none" strike="noStrike" kern="0" cap="none" spc="0" normalizeH="0" baseline="0" noProof="0">
              <a:ln>
                <a:noFill/>
              </a:ln>
              <a:solidFill>
                <a:schemeClr val="accent2">
                  <a:lumMod val="20000"/>
                  <a:lumOff val="80000"/>
                </a:schemeClr>
              </a:solidFill>
              <a:effectLst/>
              <a:uLnTx/>
              <a:uFillTx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Vermelho</a:t>
          </a:r>
          <a:r>
            <a:rPr kumimoji="0" lang="pt-BR" sz="1000" b="0" i="0" u="none" strike="noStrike" kern="0" cap="none" spc="0" normalizeH="0" baseline="0" noProof="0">
              <a:ln>
                <a:noFill/>
              </a:ln>
              <a:solidFill>
                <a:prstClr val="white"/>
              </a:solidFill>
              <a:effectLst/>
              <a:uLnTx/>
              <a:uFillTx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 e </a:t>
          </a:r>
          <a:r>
            <a:rPr kumimoji="0" lang="pt-BR" sz="1000" b="0" i="1" u="none" strike="noStrike" kern="0" cap="none" spc="0" normalizeH="0" baseline="0" noProof="0">
              <a:ln>
                <a:noFill/>
              </a:ln>
              <a:solidFill>
                <a:prstClr val="white"/>
              </a:solidFill>
              <a:effectLst/>
              <a:uLnTx/>
              <a:uFillTx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Itálico</a:t>
          </a:r>
          <a:r>
            <a:rPr kumimoji="0" lang="pt-BR" sz="1000" b="0" i="0" u="none" strike="noStrike" kern="0" cap="none" spc="0" normalizeH="0" baseline="0" noProof="0">
              <a:ln>
                <a:noFill/>
              </a:ln>
              <a:solidFill>
                <a:prstClr val="white"/>
              </a:solidFill>
              <a:effectLst/>
              <a:uLnTx/>
              <a:uFillTx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.</a:t>
          </a:r>
          <a:endParaRPr lang="pt-BR" sz="1000" b="0">
            <a:solidFill>
              <a:schemeClr val="bg1"/>
            </a:solidFill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pt-BR" sz="1000">
            <a:solidFill>
              <a:schemeClr val="bg1"/>
            </a:solidFill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</xdr:wsDr>
</file>

<file path=xl/drawings/drawing7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66675</xdr:colOff>
      <xdr:row>4</xdr:row>
      <xdr:rowOff>66675</xdr:rowOff>
    </xdr:from>
    <xdr:to>
      <xdr:col>12</xdr:col>
      <xdr:colOff>400050</xdr:colOff>
      <xdr:row>9</xdr:row>
      <xdr:rowOff>19050</xdr:rowOff>
    </xdr:to>
    <xdr:sp macro="" textlink="">
      <xdr:nvSpPr>
        <xdr:cNvPr id="3" name="CaixaDeTexto 2"/>
        <xdr:cNvSpPr txBox="1"/>
      </xdr:nvSpPr>
      <xdr:spPr>
        <a:xfrm>
          <a:off x="7315200" y="847725"/>
          <a:ext cx="3990975" cy="904875"/>
        </a:xfrm>
        <a:prstGeom prst="rect">
          <a:avLst/>
        </a:prstGeom>
        <a:solidFill>
          <a:schemeClr val="accent6">
            <a:lumMod val="75000"/>
          </a:schemeClr>
        </a:solidFill>
        <a:ln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xdr:spPr>
      <xdr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pt-BR" sz="1100" b="1" i="0" u="none" strike="noStrike" kern="0" cap="none" spc="0" normalizeH="0" baseline="0" noProof="0">
              <a:ln>
                <a:noFill/>
              </a:ln>
              <a:solidFill>
                <a:prstClr val="white"/>
              </a:solidFill>
              <a:effectLst/>
              <a:uLnTx/>
              <a:uFillTx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ANIVERSARIANTES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pt-BR" sz="1100" b="1" i="0" u="none" strike="noStrike" kern="0" cap="none" spc="0" normalizeH="0" baseline="0" noProof="0">
            <a:ln>
              <a:noFill/>
            </a:ln>
            <a:solidFill>
              <a:prstClr val="white"/>
            </a:solidFill>
            <a:effectLst/>
            <a:uLnTx/>
            <a:uFillTx/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pt-BR" sz="1100" b="0" i="0" u="none" strike="noStrike" kern="0" cap="none" spc="0" normalizeH="0" baseline="0" noProof="0">
              <a:ln>
                <a:noFill/>
              </a:ln>
              <a:solidFill>
                <a:prstClr val="white"/>
              </a:solidFill>
              <a:effectLst/>
              <a:uLnTx/>
              <a:uFillTx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Formate a(s) linha(s) que contém o(s) 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pt-BR" sz="1100" b="0" i="0" u="none" strike="noStrike" kern="0" cap="none" spc="0" normalizeH="0" baseline="0" noProof="0">
              <a:ln>
                <a:noFill/>
              </a:ln>
              <a:solidFill>
                <a:prstClr val="white"/>
              </a:solidFill>
              <a:effectLst/>
              <a:uLnTx/>
              <a:uFillTx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aniversariante(s) do dia.</a:t>
          </a:r>
          <a:endParaRPr lang="pt-BR" sz="1050" b="0">
            <a:solidFill>
              <a:schemeClr val="bg1"/>
            </a:solidFill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pt-BR" sz="1000">
            <a:solidFill>
              <a:schemeClr val="bg1"/>
            </a:solidFill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</xdr:wsDr>
</file>

<file path=xl/drawings/drawing7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28575</xdr:colOff>
      <xdr:row>0</xdr:row>
      <xdr:rowOff>66676</xdr:rowOff>
    </xdr:from>
    <xdr:to>
      <xdr:col>6</xdr:col>
      <xdr:colOff>371475</xdr:colOff>
      <xdr:row>4</xdr:row>
      <xdr:rowOff>66676</xdr:rowOff>
    </xdr:to>
    <xdr:sp macro="" textlink="">
      <xdr:nvSpPr>
        <xdr:cNvPr id="3" name="CaixaDeTexto 2"/>
        <xdr:cNvSpPr txBox="1"/>
      </xdr:nvSpPr>
      <xdr:spPr>
        <a:xfrm>
          <a:off x="3695700" y="66676"/>
          <a:ext cx="2676525" cy="771525"/>
        </a:xfrm>
        <a:prstGeom prst="rect">
          <a:avLst/>
        </a:prstGeom>
        <a:solidFill>
          <a:schemeClr val="accent6">
            <a:lumMod val="75000"/>
          </a:schemeClr>
        </a:solidFill>
        <a:ln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xdr:spPr>
      <xdr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pt-BR" sz="1100" b="1" i="0" u="none" strike="noStrike" kern="0" cap="none" spc="0" normalizeH="0" baseline="0" noProof="0">
              <a:ln>
                <a:noFill/>
              </a:ln>
              <a:solidFill>
                <a:prstClr val="white"/>
              </a:solidFill>
              <a:effectLst/>
              <a:uLnTx/>
              <a:uFillTx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PESQUISA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pt-BR" sz="1000" b="0" i="0" u="none" strike="noStrike" kern="0" cap="none" spc="0" normalizeH="0" baseline="0" noProof="0">
              <a:ln>
                <a:noFill/>
              </a:ln>
              <a:solidFill>
                <a:prstClr val="white"/>
              </a:solidFill>
              <a:effectLst/>
              <a:uLnTx/>
              <a:uFillTx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Localize Telefone e E-mail, e formate a linha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pt-BR" sz="1000" b="0" i="0" u="none" strike="noStrike" kern="0" cap="none" spc="0" normalizeH="0" baseline="0" noProof="0">
              <a:ln>
                <a:noFill/>
              </a:ln>
              <a:solidFill>
                <a:prstClr val="white"/>
              </a:solidFill>
              <a:effectLst/>
              <a:uLnTx/>
              <a:uFillTx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na tabela que contém a informação.</a:t>
          </a:r>
          <a:endParaRPr lang="pt-BR" sz="1000" b="0">
            <a:solidFill>
              <a:schemeClr val="bg1"/>
            </a:solidFill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pt-BR" sz="1000">
            <a:solidFill>
              <a:schemeClr val="bg1"/>
            </a:solidFill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</xdr:wsDr>
</file>

<file path=xl/drawings/drawing7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381000</xdr:colOff>
      <xdr:row>3</xdr:row>
      <xdr:rowOff>161924</xdr:rowOff>
    </xdr:from>
    <xdr:to>
      <xdr:col>18</xdr:col>
      <xdr:colOff>228600</xdr:colOff>
      <xdr:row>19</xdr:row>
      <xdr:rowOff>28575</xdr:rowOff>
    </xdr:to>
    <xdr:grpSp>
      <xdr:nvGrpSpPr>
        <xdr:cNvPr id="9" name="Agrupar 8"/>
        <xdr:cNvGrpSpPr/>
      </xdr:nvGrpSpPr>
      <xdr:grpSpPr>
        <a:xfrm>
          <a:off x="2209800" y="733424"/>
          <a:ext cx="8991600" cy="2914651"/>
          <a:chOff x="1743075" y="1266824"/>
          <a:chExt cx="8991600" cy="2914651"/>
        </a:xfrm>
      </xdr:grpSpPr>
      <xdr:sp macro="" textlink="">
        <xdr:nvSpPr>
          <xdr:cNvPr id="6" name="Retângulo 5"/>
          <xdr:cNvSpPr/>
        </xdr:nvSpPr>
        <xdr:spPr>
          <a:xfrm>
            <a:off x="1743075" y="1266824"/>
            <a:ext cx="8991600" cy="2381251"/>
          </a:xfrm>
          <a:prstGeom prst="rect">
            <a:avLst/>
          </a:prstGeom>
          <a:noFill/>
        </xdr:spPr>
        <xdr:txBody>
          <a:bodyPr wrap="none" lIns="91440" tIns="45720" rIns="91440" bIns="45720">
            <a:prstTxWarp prst="textArchUp">
              <a:avLst/>
            </a:prstTxWarp>
            <a:noAutofit/>
          </a:bodyPr>
          <a:lstStyle/>
          <a:p>
            <a:pPr algn="ctr"/>
            <a:r>
              <a:rPr lang="pt-BR" sz="9600" b="1" cap="none" spc="0" baseline="0">
                <a:ln w="0">
                  <a:solidFill>
                    <a:sysClr val="windowText" lastClr="000000"/>
                  </a:solidFill>
                </a:ln>
                <a:solidFill>
                  <a:schemeClr val="tx1"/>
                </a:solidFill>
                <a:effectLst>
                  <a:reflection blurRad="6350" stA="53000" endA="300" endPos="35500" dir="5400000" sy="-90000" algn="bl" rotWithShape="0"/>
                </a:effectLst>
                <a:latin typeface="Bradley Hand ITC" panose="03070402050302030203" pitchFamily="66" charset="0"/>
              </a:rPr>
              <a:t>TESTES DE HIPÓTESES E ANÁLISE</a:t>
            </a:r>
            <a:endParaRPr lang="pt-BR" sz="9600" b="1" cap="none" spc="0">
              <a:ln w="0">
                <a:solidFill>
                  <a:sysClr val="windowText" lastClr="000000"/>
                </a:solidFill>
              </a:ln>
              <a:solidFill>
                <a:schemeClr val="tx1"/>
              </a:solidFill>
              <a:effectLst>
                <a:reflection blurRad="6350" stA="53000" endA="300" endPos="35500" dir="5400000" sy="-90000" algn="bl" rotWithShape="0"/>
              </a:effectLst>
              <a:latin typeface="Bradley Hand ITC" panose="03070402050302030203" pitchFamily="66" charset="0"/>
            </a:endParaRPr>
          </a:p>
        </xdr:txBody>
      </xdr:sp>
      <xdr:pic>
        <xdr:nvPicPr>
          <xdr:cNvPr id="7" name="Imagem 6"/>
          <xdr:cNvPicPr>
            <a:picLocks noChangeAspect="1"/>
          </xdr:cNvPicPr>
        </xdr:nvPicPr>
        <xdr:blipFill rotWithShape="1">
          <a:blip xmlns:r="http://schemas.openxmlformats.org/officeDocument/2006/relationships" r:embed="rId1"/>
          <a:srcRect l="20050" r="20277" b="31026"/>
          <a:stretch/>
        </xdr:blipFill>
        <xdr:spPr>
          <a:xfrm>
            <a:off x="4448175" y="1704975"/>
            <a:ext cx="2381250" cy="2476500"/>
          </a:xfrm>
          <a:prstGeom prst="rect">
            <a:avLst/>
          </a:prstGeom>
        </xdr:spPr>
      </xdr:pic>
      <xdr:pic>
        <xdr:nvPicPr>
          <xdr:cNvPr id="8" name="Imagem 7"/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058025" y="2162175"/>
            <a:ext cx="1219200" cy="1219200"/>
          </a:xfrm>
          <a:prstGeom prst="rect">
            <a:avLst/>
          </a:prstGeom>
        </xdr:spPr>
      </xdr:pic>
    </xdr:grpSp>
    <xdr:clientData/>
  </xdr:twoCellAnchor>
</xdr:wsDr>
</file>

<file path=xl/drawings/drawing7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581025</xdr:colOff>
      <xdr:row>1</xdr:row>
      <xdr:rowOff>180975</xdr:rowOff>
    </xdr:from>
    <xdr:to>
      <xdr:col>13</xdr:col>
      <xdr:colOff>600075</xdr:colOff>
      <xdr:row>19</xdr:row>
      <xdr:rowOff>9525</xdr:rowOff>
    </xdr:to>
    <xdr:grpSp>
      <xdr:nvGrpSpPr>
        <xdr:cNvPr id="8" name="Agrupar 7"/>
        <xdr:cNvGrpSpPr/>
      </xdr:nvGrpSpPr>
      <xdr:grpSpPr>
        <a:xfrm>
          <a:off x="3629025" y="371475"/>
          <a:ext cx="4895850" cy="3257550"/>
          <a:chOff x="123827" y="161927"/>
          <a:chExt cx="4895850" cy="3257550"/>
        </a:xfrm>
        <a:effectLst>
          <a:reflection blurRad="6350" stA="21000" endPos="92000" dist="101600" dir="5400000" sy="-100000" algn="bl" rotWithShape="0"/>
        </a:effectLst>
      </xdr:grpSpPr>
      <xdr:sp macro="" textlink="">
        <xdr:nvSpPr>
          <xdr:cNvPr id="12" name="CaixaDeTexto 11"/>
          <xdr:cNvSpPr txBox="1"/>
        </xdr:nvSpPr>
        <xdr:spPr>
          <a:xfrm>
            <a:off x="123827" y="161927"/>
            <a:ext cx="4895850" cy="3257550"/>
          </a:xfrm>
          <a:prstGeom prst="rect">
            <a:avLst/>
          </a:prstGeom>
          <a:solidFill>
            <a:srgbClr val="002060"/>
          </a:solidFill>
          <a:ln>
            <a:noFill/>
          </a:ln>
          <a:effectLst>
            <a:outerShdw blurRad="44450" dist="27940" dir="5400000" algn="ctr">
              <a:srgbClr val="000000">
                <a:alpha val="32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8700000"/>
            </a:lightRig>
          </a:scene3d>
          <a:sp3d>
            <a:bevelT w="190500" h="38100"/>
          </a:sp3d>
        </xdr:spPr>
        <xdr:style>
          <a:lnRef idx="1">
            <a:schemeClr val="accent5"/>
          </a:lnRef>
          <a:fillRef idx="3">
            <a:schemeClr val="accent5"/>
          </a:fillRef>
          <a:effectRef idx="2">
            <a:schemeClr val="accent5"/>
          </a:effectRef>
          <a:fontRef idx="minor">
            <a:schemeClr val="lt1"/>
          </a:fontRef>
        </xdr:style>
        <xdr:txBody>
          <a:bodyPr vertOverflow="clip" horzOverflow="clip" wrap="square" numCol="1" spcCol="360000" rtlCol="0" anchor="t">
            <a:noAutofit/>
          </a:bodyPr>
          <a:lstStyle/>
          <a:p>
            <a:r>
              <a:rPr lang="pt-BR" sz="1100" b="1" cap="small">
                <a:solidFill>
                  <a:schemeClr val="lt1"/>
                </a:solidFill>
                <a:effectLst/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CAPITULO</a:t>
            </a:r>
            <a:r>
              <a:rPr lang="pt-BR" sz="1100" b="1" cap="small" baseline="0">
                <a:solidFill>
                  <a:schemeClr val="lt1"/>
                </a:solidFill>
                <a:effectLst/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 12</a:t>
            </a:r>
            <a:endParaRPr lang="pt-BR" sz="1100" b="1" cap="small">
              <a:solidFill>
                <a:schemeClr val="lt1"/>
              </a:solidFill>
              <a:effectLst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endParaRPr>
          </a:p>
          <a:p>
            <a:endParaRPr lang="pt-BR" sz="1100" b="0">
              <a:solidFill>
                <a:schemeClr val="lt1"/>
              </a:solidFill>
              <a:effectLst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endParaRPr>
          </a:p>
          <a:p>
            <a:pPr>
              <a:lnSpc>
                <a:spcPct val="107000"/>
              </a:lnSpc>
              <a:spcAft>
                <a:spcPts val="800"/>
              </a:spcAft>
            </a:pPr>
            <a:r>
              <a:rPr lang="pt-BR" sz="1000">
                <a:effectLst/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Neste capítulo, aprenderá ferramentas que lhe auxiliarão na análise de dados e tomada de decisão. Você conhecerá:</a:t>
            </a:r>
          </a:p>
          <a:p>
            <a:endParaRPr lang="pt-BR" sz="1050">
              <a:effectLst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endParaRPr>
          </a:p>
          <a:p>
            <a:pPr lvl="0"/>
            <a:r>
              <a:rPr lang="pt-BR" sz="1100" b="1">
                <a:solidFill>
                  <a:schemeClr val="lt1"/>
                </a:solidFill>
                <a:effectLst/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GERENCIADOR DE CENÁRIOS</a:t>
            </a:r>
            <a:endParaRPr lang="pt-BR" sz="1100">
              <a:solidFill>
                <a:schemeClr val="lt1"/>
              </a:solidFill>
              <a:effectLst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endParaRPr>
          </a:p>
          <a:p>
            <a:pPr lvl="1"/>
            <a:r>
              <a:rPr lang="pt-BR" sz="1000">
                <a:solidFill>
                  <a:schemeClr val="lt1"/>
                </a:solidFill>
                <a:effectLst/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Adicionar Cenários</a:t>
            </a:r>
          </a:p>
          <a:p>
            <a:pPr lvl="1"/>
            <a:r>
              <a:rPr lang="pt-BR" sz="1000">
                <a:solidFill>
                  <a:schemeClr val="lt1"/>
                </a:solidFill>
                <a:effectLst/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Excluir</a:t>
            </a:r>
          </a:p>
          <a:p>
            <a:pPr lvl="1"/>
            <a:r>
              <a:rPr lang="pt-BR" sz="1000">
                <a:solidFill>
                  <a:schemeClr val="lt1"/>
                </a:solidFill>
                <a:effectLst/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Editar</a:t>
            </a:r>
          </a:p>
          <a:p>
            <a:pPr lvl="1"/>
            <a:r>
              <a:rPr lang="pt-BR" sz="1000">
                <a:solidFill>
                  <a:schemeClr val="lt1"/>
                </a:solidFill>
                <a:effectLst/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Mesclar</a:t>
            </a:r>
          </a:p>
          <a:p>
            <a:pPr lvl="1"/>
            <a:r>
              <a:rPr lang="pt-BR" sz="1000">
                <a:solidFill>
                  <a:schemeClr val="lt1"/>
                </a:solidFill>
                <a:effectLst/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Resumir</a:t>
            </a:r>
          </a:p>
          <a:p>
            <a:pPr lvl="1"/>
            <a:r>
              <a:rPr lang="pt-BR" sz="1000">
                <a:solidFill>
                  <a:schemeClr val="lt1"/>
                </a:solidFill>
                <a:effectLst/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Mostrar</a:t>
            </a:r>
          </a:p>
          <a:p>
            <a:pPr lvl="0"/>
            <a:r>
              <a:rPr lang="pt-BR" sz="1100" b="1">
                <a:solidFill>
                  <a:schemeClr val="lt1"/>
                </a:solidFill>
                <a:effectLst/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ATINGIR META</a:t>
            </a:r>
            <a:endParaRPr lang="pt-BR" sz="1100">
              <a:solidFill>
                <a:schemeClr val="lt1"/>
              </a:solidFill>
              <a:effectLst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endParaRPr>
          </a:p>
          <a:p>
            <a:pPr lvl="0"/>
            <a:r>
              <a:rPr lang="pt-BR" sz="1100" b="1">
                <a:solidFill>
                  <a:schemeClr val="lt1"/>
                </a:solidFill>
                <a:effectLst/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SOLVER</a:t>
            </a:r>
            <a:endParaRPr lang="pt-BR" sz="1100">
              <a:solidFill>
                <a:schemeClr val="lt1"/>
              </a:solidFill>
              <a:effectLst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endParaRPr>
          </a:p>
          <a:p>
            <a:pPr lvl="1"/>
            <a:r>
              <a:rPr lang="pt-BR" sz="1000">
                <a:solidFill>
                  <a:schemeClr val="lt1"/>
                </a:solidFill>
                <a:effectLst/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Objetivo</a:t>
            </a:r>
          </a:p>
          <a:p>
            <a:pPr lvl="1"/>
            <a:r>
              <a:rPr lang="pt-BR" sz="1000">
                <a:solidFill>
                  <a:schemeClr val="lt1"/>
                </a:solidFill>
                <a:effectLst/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Células Variáveis</a:t>
            </a:r>
          </a:p>
          <a:p>
            <a:pPr lvl="1"/>
            <a:r>
              <a:rPr lang="pt-BR" sz="1000">
                <a:solidFill>
                  <a:schemeClr val="lt1"/>
                </a:solidFill>
                <a:effectLst/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Restrições</a:t>
            </a:r>
          </a:p>
          <a:p>
            <a:endParaRPr lang="pt-BR" sz="1050">
              <a:effectLst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endParaRPr>
          </a:p>
        </xdr:txBody>
      </xdr:sp>
      <xdr:cxnSp macro="">
        <xdr:nvCxnSpPr>
          <xdr:cNvPr id="10" name="Conector reto 9"/>
          <xdr:cNvCxnSpPr/>
        </xdr:nvCxnSpPr>
        <xdr:spPr>
          <a:xfrm>
            <a:off x="209550" y="962025"/>
            <a:ext cx="4762502" cy="0"/>
          </a:xfrm>
          <a:prstGeom prst="line">
            <a:avLst/>
          </a:prstGeom>
          <a:ln w="19050">
            <a:solidFill>
              <a:schemeClr val="bg1">
                <a:lumMod val="95000"/>
              </a:schemeClr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" name="Conector reto 10"/>
          <xdr:cNvCxnSpPr/>
        </xdr:nvCxnSpPr>
        <xdr:spPr>
          <a:xfrm>
            <a:off x="209550" y="495300"/>
            <a:ext cx="4762502" cy="0"/>
          </a:xfrm>
          <a:prstGeom prst="line">
            <a:avLst/>
          </a:prstGeom>
          <a:ln w="19050">
            <a:solidFill>
              <a:schemeClr val="bg1">
                <a:lumMod val="95000"/>
              </a:schemeClr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</xdr:wsDr>
</file>

<file path=xl/drawings/drawing7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257175</xdr:colOff>
      <xdr:row>6</xdr:row>
      <xdr:rowOff>28574</xdr:rowOff>
    </xdr:from>
    <xdr:to>
      <xdr:col>18</xdr:col>
      <xdr:colOff>104775</xdr:colOff>
      <xdr:row>18</xdr:row>
      <xdr:rowOff>123825</xdr:rowOff>
    </xdr:to>
    <xdr:grpSp>
      <xdr:nvGrpSpPr>
        <xdr:cNvPr id="2" name="Agrupar 1"/>
        <xdr:cNvGrpSpPr/>
      </xdr:nvGrpSpPr>
      <xdr:grpSpPr>
        <a:xfrm>
          <a:off x="2085975" y="1171574"/>
          <a:ext cx="8991600" cy="2381251"/>
          <a:chOff x="2085975" y="1171574"/>
          <a:chExt cx="8991600" cy="2381251"/>
        </a:xfrm>
      </xdr:grpSpPr>
      <xdr:sp macro="" textlink="">
        <xdr:nvSpPr>
          <xdr:cNvPr id="7" name="Retângulo 6"/>
          <xdr:cNvSpPr/>
        </xdr:nvSpPr>
        <xdr:spPr>
          <a:xfrm>
            <a:off x="2085975" y="1171574"/>
            <a:ext cx="8991600" cy="2381251"/>
          </a:xfrm>
          <a:prstGeom prst="rect">
            <a:avLst/>
          </a:prstGeom>
          <a:noFill/>
        </xdr:spPr>
        <xdr:txBody>
          <a:bodyPr wrap="none" lIns="91440" tIns="45720" rIns="91440" bIns="45720">
            <a:prstTxWarp prst="textArchUp">
              <a:avLst/>
            </a:prstTxWarp>
            <a:noAutofit/>
          </a:bodyPr>
          <a:lstStyle/>
          <a:p>
            <a:pPr algn="ctr"/>
            <a:r>
              <a:rPr lang="pt-BR" sz="9600" b="1" cap="none" spc="0" baseline="0">
                <a:ln w="0">
                  <a:solidFill>
                    <a:sysClr val="windowText" lastClr="000000"/>
                  </a:solidFill>
                </a:ln>
                <a:solidFill>
                  <a:schemeClr val="tx1"/>
                </a:solidFill>
                <a:effectLst>
                  <a:reflection blurRad="6350" stA="53000" endA="300" endPos="35500" dir="5400000" sy="-90000" algn="bl" rotWithShape="0"/>
                </a:effectLst>
                <a:latin typeface="Bradley Hand ITC" panose="03070402050302030203" pitchFamily="66" charset="0"/>
              </a:rPr>
              <a:t>GERENCIADOR DE CENÁRIOS</a:t>
            </a:r>
            <a:endParaRPr lang="pt-BR" sz="9600" b="1" cap="none" spc="0">
              <a:ln w="0">
                <a:solidFill>
                  <a:sysClr val="windowText" lastClr="000000"/>
                </a:solidFill>
              </a:ln>
              <a:solidFill>
                <a:schemeClr val="tx1"/>
              </a:solidFill>
              <a:effectLst>
                <a:reflection blurRad="6350" stA="53000" endA="300" endPos="35500" dir="5400000" sy="-90000" algn="bl" rotWithShape="0"/>
              </a:effectLst>
              <a:latin typeface="Bradley Hand ITC" panose="03070402050302030203" pitchFamily="66" charset="0"/>
            </a:endParaRPr>
          </a:p>
        </xdr:txBody>
      </xdr:sp>
      <xdr:sp macro="" textlink="">
        <xdr:nvSpPr>
          <xdr:cNvPr id="5" name="Rosto feliz 2"/>
          <xdr:cNvSpPr/>
        </xdr:nvSpPr>
        <xdr:spPr>
          <a:xfrm>
            <a:off x="5114925" y="1485900"/>
            <a:ext cx="914400" cy="914400"/>
          </a:xfrm>
          <a:prstGeom prst="smileyFace">
            <a:avLst/>
          </a:prstGeom>
          <a:solidFill>
            <a:schemeClr val="accent6">
              <a:lumMod val="75000"/>
            </a:schemeClr>
          </a:solidFill>
        </xdr:spPr>
        <xdr:style>
          <a:lnRef idx="3">
            <a:schemeClr val="lt1"/>
          </a:lnRef>
          <a:fillRef idx="1">
            <a:schemeClr val="accent3"/>
          </a:fillRef>
          <a:effectRef idx="1">
            <a:schemeClr val="accent3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sp macro="" textlink="">
        <xdr:nvSpPr>
          <xdr:cNvPr id="8" name="Rosto feliz 3"/>
          <xdr:cNvSpPr/>
        </xdr:nvSpPr>
        <xdr:spPr>
          <a:xfrm>
            <a:off x="6196012" y="1485900"/>
            <a:ext cx="914400" cy="914400"/>
          </a:xfrm>
          <a:prstGeom prst="smileyFace">
            <a:avLst>
              <a:gd name="adj" fmla="val 486"/>
            </a:avLst>
          </a:prstGeom>
          <a:solidFill>
            <a:srgbClr val="FFC000"/>
          </a:solidFill>
        </xdr:spPr>
        <xdr:style>
          <a:lnRef idx="3">
            <a:schemeClr val="lt1"/>
          </a:lnRef>
          <a:fillRef idx="1">
            <a:schemeClr val="accent6"/>
          </a:fillRef>
          <a:effectRef idx="1">
            <a:schemeClr val="accent6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sp macro="" textlink="">
        <xdr:nvSpPr>
          <xdr:cNvPr id="9" name="Rosto feliz 4"/>
          <xdr:cNvSpPr/>
        </xdr:nvSpPr>
        <xdr:spPr>
          <a:xfrm>
            <a:off x="7277100" y="1485900"/>
            <a:ext cx="914400" cy="914400"/>
          </a:xfrm>
          <a:prstGeom prst="smileyFace">
            <a:avLst>
              <a:gd name="adj" fmla="val -4653"/>
            </a:avLst>
          </a:prstGeom>
          <a:solidFill>
            <a:srgbClr val="FF0000"/>
          </a:solidFill>
        </xdr:spPr>
        <xdr:style>
          <a:lnRef idx="3">
            <a:schemeClr val="lt1"/>
          </a:lnRef>
          <a:fillRef idx="1">
            <a:schemeClr val="accent2"/>
          </a:fillRef>
          <a:effectRef idx="1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</xdr:grpSp>
    <xdr:clientData/>
  </xdr:twoCellAnchor>
</xdr:wsDr>
</file>

<file path=xl/drawings/drawing7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5</xdr:row>
      <xdr:rowOff>28575</xdr:rowOff>
    </xdr:from>
    <xdr:to>
      <xdr:col>7</xdr:col>
      <xdr:colOff>47625</xdr:colOff>
      <xdr:row>19</xdr:row>
      <xdr:rowOff>104775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552450</xdr:colOff>
      <xdr:row>0</xdr:row>
      <xdr:rowOff>142875</xdr:rowOff>
    </xdr:from>
    <xdr:to>
      <xdr:col>11</xdr:col>
      <xdr:colOff>247650</xdr:colOff>
      <xdr:row>5</xdr:row>
      <xdr:rowOff>104775</xdr:rowOff>
    </xdr:to>
    <xdr:sp macro="" textlink="">
      <xdr:nvSpPr>
        <xdr:cNvPr id="3" name="Rosto feliz 2"/>
        <xdr:cNvSpPr/>
      </xdr:nvSpPr>
      <xdr:spPr>
        <a:xfrm>
          <a:off x="6296025" y="142875"/>
          <a:ext cx="914400" cy="914400"/>
        </a:xfrm>
        <a:prstGeom prst="smileyFace">
          <a:avLst/>
        </a:prstGeom>
        <a:solidFill>
          <a:schemeClr val="accent6">
            <a:lumMod val="75000"/>
          </a:schemeClr>
        </a:solidFill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11</xdr:col>
      <xdr:colOff>414337</xdr:colOff>
      <xdr:row>0</xdr:row>
      <xdr:rowOff>142875</xdr:rowOff>
    </xdr:from>
    <xdr:to>
      <xdr:col>13</xdr:col>
      <xdr:colOff>109537</xdr:colOff>
      <xdr:row>5</xdr:row>
      <xdr:rowOff>104775</xdr:rowOff>
    </xdr:to>
    <xdr:sp macro="" textlink="">
      <xdr:nvSpPr>
        <xdr:cNvPr id="4" name="Rosto feliz 3"/>
        <xdr:cNvSpPr/>
      </xdr:nvSpPr>
      <xdr:spPr>
        <a:xfrm>
          <a:off x="7377112" y="142875"/>
          <a:ext cx="914400" cy="914400"/>
        </a:xfrm>
        <a:prstGeom prst="smileyFace">
          <a:avLst>
            <a:gd name="adj" fmla="val 486"/>
          </a:avLst>
        </a:prstGeom>
        <a:solidFill>
          <a:srgbClr val="FFC000"/>
        </a:solidFill>
      </xdr:spPr>
      <xdr:style>
        <a:lnRef idx="3">
          <a:schemeClr val="lt1"/>
        </a:lnRef>
        <a:fillRef idx="1">
          <a:schemeClr val="accent6"/>
        </a:fillRef>
        <a:effectRef idx="1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13</xdr:col>
      <xdr:colOff>276225</xdr:colOff>
      <xdr:row>0</xdr:row>
      <xdr:rowOff>142875</xdr:rowOff>
    </xdr:from>
    <xdr:to>
      <xdr:col>14</xdr:col>
      <xdr:colOff>581025</xdr:colOff>
      <xdr:row>5</xdr:row>
      <xdr:rowOff>104775</xdr:rowOff>
    </xdr:to>
    <xdr:sp macro="" textlink="">
      <xdr:nvSpPr>
        <xdr:cNvPr id="5" name="Rosto feliz 4"/>
        <xdr:cNvSpPr/>
      </xdr:nvSpPr>
      <xdr:spPr>
        <a:xfrm>
          <a:off x="8458200" y="142875"/>
          <a:ext cx="914400" cy="914400"/>
        </a:xfrm>
        <a:prstGeom prst="smileyFace">
          <a:avLst>
            <a:gd name="adj" fmla="val -4653"/>
          </a:avLst>
        </a:prstGeom>
        <a:solidFill>
          <a:srgbClr val="FF0000"/>
        </a:solidFill>
      </xdr:spPr>
      <xdr:style>
        <a:lnRef idx="3">
          <a:schemeClr val="lt1"/>
        </a:lnRef>
        <a:fillRef idx="1">
          <a:schemeClr val="accent2"/>
        </a:fillRef>
        <a:effectRef idx="1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</xdr:wsDr>
</file>

<file path=xl/drawings/drawing7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</xdr:colOff>
      <xdr:row>7</xdr:row>
      <xdr:rowOff>1</xdr:rowOff>
    </xdr:from>
    <xdr:to>
      <xdr:col>2</xdr:col>
      <xdr:colOff>47626</xdr:colOff>
      <xdr:row>10</xdr:row>
      <xdr:rowOff>57151</xdr:rowOff>
    </xdr:to>
    <xdr:sp macro="" textlink="">
      <xdr:nvSpPr>
        <xdr:cNvPr id="4" name="CaixaDeTexto 3"/>
        <xdr:cNvSpPr txBox="1"/>
      </xdr:nvSpPr>
      <xdr:spPr>
        <a:xfrm>
          <a:off x="1" y="1343026"/>
          <a:ext cx="2667000" cy="628650"/>
        </a:xfrm>
        <a:prstGeom prst="rect">
          <a:avLst/>
        </a:prstGeom>
        <a:solidFill>
          <a:schemeClr val="accent6">
            <a:lumMod val="75000"/>
          </a:schemeClr>
        </a:solidFill>
        <a:ln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xdr:spPr>
      <xdr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r>
            <a:rPr lang="pt-BR" sz="1000" b="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Desenvolva o painel para visualizar as informações </a:t>
          </a:r>
          <a:r>
            <a:rPr lang="pt-BR" sz="1000" b="0" baseline="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de vendas de cervejas de acordo com cada época.</a:t>
          </a:r>
          <a:endParaRPr lang="pt-BR" sz="1000" b="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  <xdr:twoCellAnchor>
    <xdr:from>
      <xdr:col>6</xdr:col>
      <xdr:colOff>66675</xdr:colOff>
      <xdr:row>0</xdr:row>
      <xdr:rowOff>85724</xdr:rowOff>
    </xdr:from>
    <xdr:to>
      <xdr:col>16</xdr:col>
      <xdr:colOff>409575</xdr:colOff>
      <xdr:row>20</xdr:row>
      <xdr:rowOff>133350</xdr:rowOff>
    </xdr:to>
    <xdr:graphicFrame macro="">
      <xdr:nvGraphicFramePr>
        <xdr:cNvPr id="6" name="Gráfico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9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219075</xdr:colOff>
      <xdr:row>7</xdr:row>
      <xdr:rowOff>180974</xdr:rowOff>
    </xdr:from>
    <xdr:to>
      <xdr:col>18</xdr:col>
      <xdr:colOff>66675</xdr:colOff>
      <xdr:row>20</xdr:row>
      <xdr:rowOff>85725</xdr:rowOff>
    </xdr:to>
    <xdr:sp macro="" textlink="">
      <xdr:nvSpPr>
        <xdr:cNvPr id="4" name="Retângulo 3"/>
        <xdr:cNvSpPr/>
      </xdr:nvSpPr>
      <xdr:spPr>
        <a:xfrm>
          <a:off x="2047875" y="1514474"/>
          <a:ext cx="8991600" cy="2381251"/>
        </a:xfrm>
        <a:prstGeom prst="rect">
          <a:avLst/>
        </a:prstGeom>
        <a:noFill/>
      </xdr:spPr>
      <xdr:txBody>
        <a:bodyPr wrap="none" lIns="91440" tIns="45720" rIns="91440" bIns="45720">
          <a:prstTxWarp prst="textArchUp">
            <a:avLst/>
          </a:prstTxWarp>
          <a:noAutofit/>
        </a:bodyPr>
        <a:lstStyle/>
        <a:p>
          <a:pPr algn="ctr"/>
          <a:r>
            <a:rPr lang="pt-BR" sz="9600" b="1" cap="none" spc="0" baseline="0">
              <a:ln w="0">
                <a:solidFill>
                  <a:sysClr val="windowText" lastClr="000000"/>
                </a:solidFill>
              </a:ln>
              <a:solidFill>
                <a:schemeClr val="tx1"/>
              </a:solidFill>
              <a:effectLst>
                <a:reflection blurRad="6350" stA="53000" endA="300" endPos="35500" dir="5400000" sy="-90000" algn="bl" rotWithShape="0"/>
              </a:effectLst>
              <a:latin typeface="Bradley Hand ITC" panose="03070402050302030203" pitchFamily="66" charset="0"/>
            </a:rPr>
            <a:t>ATINGIR META</a:t>
          </a:r>
          <a:endParaRPr lang="pt-BR" sz="9600" b="1" cap="none" spc="0">
            <a:ln w="0">
              <a:solidFill>
                <a:sysClr val="windowText" lastClr="000000"/>
              </a:solidFill>
            </a:ln>
            <a:solidFill>
              <a:schemeClr val="tx1"/>
            </a:solidFill>
            <a:effectLst>
              <a:reflection blurRad="6350" stA="53000" endA="300" endPos="35500" dir="5400000" sy="-90000" algn="bl" rotWithShape="0"/>
            </a:effectLst>
            <a:latin typeface="Bradley Hand ITC" panose="03070402050302030203" pitchFamily="66" charset="0"/>
          </a:endParaRPr>
        </a:p>
      </xdr:txBody>
    </xdr:sp>
    <xdr:clientData/>
  </xdr:twoCellAnchor>
</xdr:wsDr>
</file>

<file path=xl/drawings/drawing80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85725</xdr:colOff>
      <xdr:row>0</xdr:row>
      <xdr:rowOff>161924</xdr:rowOff>
    </xdr:from>
    <xdr:to>
      <xdr:col>15</xdr:col>
      <xdr:colOff>209550</xdr:colOff>
      <xdr:row>14</xdr:row>
      <xdr:rowOff>76199</xdr:rowOff>
    </xdr:to>
    <xdr:sp macro="" textlink="">
      <xdr:nvSpPr>
        <xdr:cNvPr id="3" name="CaixaDeTexto 2"/>
        <xdr:cNvSpPr txBox="1"/>
      </xdr:nvSpPr>
      <xdr:spPr>
        <a:xfrm>
          <a:off x="5600700" y="161924"/>
          <a:ext cx="4391025" cy="2600325"/>
        </a:xfrm>
        <a:prstGeom prst="rect">
          <a:avLst/>
        </a:prstGeom>
        <a:solidFill>
          <a:srgbClr val="002060"/>
        </a:solidFill>
        <a:ln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xdr:spPr>
      <xdr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endParaRPr lang="pt-BR" sz="1000" b="1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r>
            <a:rPr lang="pt-BR" sz="1000" b="0" baseline="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Qual o valor de desconto para que o Total c/ Desconto</a:t>
          </a:r>
        </a:p>
        <a:p>
          <a:r>
            <a:rPr lang="pt-BR" sz="1000" b="0" baseline="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para o produto Capacete fique em R$ 8.100,00?</a:t>
          </a:r>
        </a:p>
        <a:p>
          <a:endParaRPr lang="pt-BR" sz="1000" b="0" baseline="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pt-BR" sz="1000" b="0" baseline="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pt-BR" sz="1000" b="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r>
            <a:rPr lang="pt-BR" sz="1100" b="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Qual o valor de desconto para que o Total c/ Desconto</a:t>
          </a:r>
          <a:endParaRPr lang="pt-BR" sz="1000">
            <a:effectLst/>
          </a:endParaRPr>
        </a:p>
        <a:p>
          <a:r>
            <a:rPr lang="pt-BR" sz="1100" b="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para o produto Luva fique em R$ 800,00?</a:t>
          </a:r>
          <a:endParaRPr lang="pt-BR" sz="1000">
            <a:effectLst/>
          </a:endParaRPr>
        </a:p>
        <a:p>
          <a:endParaRPr lang="pt-BR" sz="1000" b="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pt-BR" sz="1000" b="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pt-BR" sz="1000" b="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r>
            <a:rPr lang="pt-BR" sz="1100" b="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Qual o valor de desconto para que o Total c/ Desconto</a:t>
          </a:r>
          <a:endParaRPr lang="pt-BR" sz="1000">
            <a:effectLst/>
          </a:endParaRPr>
        </a:p>
        <a:p>
          <a:r>
            <a:rPr lang="pt-BR" sz="1100" b="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para o produto Bota fique em R$ 2.500,00?</a:t>
          </a:r>
          <a:endParaRPr lang="pt-BR" sz="1000">
            <a:effectLst/>
          </a:endParaRPr>
        </a:p>
        <a:p>
          <a:endParaRPr lang="pt-BR" sz="1000" b="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</xdr:wsDr>
</file>

<file path=xl/drawings/drawing8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38100</xdr:colOff>
      <xdr:row>1</xdr:row>
      <xdr:rowOff>0</xdr:rowOff>
    </xdr:from>
    <xdr:to>
      <xdr:col>12</xdr:col>
      <xdr:colOff>161925</xdr:colOff>
      <xdr:row>5</xdr:row>
      <xdr:rowOff>57150</xdr:rowOff>
    </xdr:to>
    <xdr:sp macro="" textlink="">
      <xdr:nvSpPr>
        <xdr:cNvPr id="3" name="CaixaDeTexto 2"/>
        <xdr:cNvSpPr txBox="1"/>
      </xdr:nvSpPr>
      <xdr:spPr>
        <a:xfrm>
          <a:off x="4248150" y="190500"/>
          <a:ext cx="4391025" cy="819150"/>
        </a:xfrm>
        <a:prstGeom prst="rect">
          <a:avLst/>
        </a:prstGeom>
        <a:solidFill>
          <a:schemeClr val="accent6">
            <a:lumMod val="75000"/>
          </a:schemeClr>
        </a:solidFill>
        <a:ln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xdr:spPr>
      <xdr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r>
            <a:rPr lang="pt-BR" sz="1000" b="1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FINANCIAMENTO</a:t>
          </a:r>
        </a:p>
        <a:p>
          <a:endParaRPr lang="pt-BR" sz="1000" b="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r>
            <a:rPr lang="pt-BR" sz="1000" b="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Qual deve ser o valor financiado para uma parcela</a:t>
          </a:r>
        </a:p>
        <a:p>
          <a:r>
            <a:rPr lang="pt-BR" sz="1000" b="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de R$ 830,00?</a:t>
          </a:r>
        </a:p>
      </xdr:txBody>
    </xdr:sp>
    <xdr:clientData/>
  </xdr:twoCellAnchor>
</xdr:wsDr>
</file>

<file path=xl/drawings/drawing8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247650</xdr:colOff>
      <xdr:row>7</xdr:row>
      <xdr:rowOff>9524</xdr:rowOff>
    </xdr:from>
    <xdr:to>
      <xdr:col>18</xdr:col>
      <xdr:colOff>95250</xdr:colOff>
      <xdr:row>19</xdr:row>
      <xdr:rowOff>104775</xdr:rowOff>
    </xdr:to>
    <xdr:sp macro="" textlink="">
      <xdr:nvSpPr>
        <xdr:cNvPr id="4" name="Retângulo 3"/>
        <xdr:cNvSpPr/>
      </xdr:nvSpPr>
      <xdr:spPr>
        <a:xfrm>
          <a:off x="2076450" y="1343024"/>
          <a:ext cx="8991600" cy="2381251"/>
        </a:xfrm>
        <a:prstGeom prst="rect">
          <a:avLst/>
        </a:prstGeom>
        <a:noFill/>
      </xdr:spPr>
      <xdr:txBody>
        <a:bodyPr wrap="none" lIns="91440" tIns="45720" rIns="91440" bIns="45720">
          <a:prstTxWarp prst="textArchUp">
            <a:avLst/>
          </a:prstTxWarp>
          <a:noAutofit/>
        </a:bodyPr>
        <a:lstStyle/>
        <a:p>
          <a:pPr algn="ctr"/>
          <a:r>
            <a:rPr lang="pt-BR" sz="9600" b="1" cap="none" spc="0" baseline="0">
              <a:ln w="0">
                <a:solidFill>
                  <a:sysClr val="windowText" lastClr="000000"/>
                </a:solidFill>
              </a:ln>
              <a:solidFill>
                <a:schemeClr val="tx1"/>
              </a:solidFill>
              <a:effectLst>
                <a:reflection blurRad="6350" stA="53000" endA="300" endPos="35500" dir="5400000" sy="-90000" algn="bl" rotWithShape="0"/>
              </a:effectLst>
              <a:latin typeface="Bradley Hand ITC" panose="03070402050302030203" pitchFamily="66" charset="0"/>
            </a:rPr>
            <a:t>SOLVER</a:t>
          </a:r>
          <a:endParaRPr lang="pt-BR" sz="9600" b="1" cap="none" spc="0">
            <a:ln w="0">
              <a:solidFill>
                <a:sysClr val="windowText" lastClr="000000"/>
              </a:solidFill>
            </a:ln>
            <a:solidFill>
              <a:schemeClr val="tx1"/>
            </a:solidFill>
            <a:effectLst>
              <a:reflection blurRad="6350" stA="53000" endA="300" endPos="35500" dir="5400000" sy="-90000" algn="bl" rotWithShape="0"/>
            </a:effectLst>
            <a:latin typeface="Bradley Hand ITC" panose="03070402050302030203" pitchFamily="66" charset="0"/>
          </a:endParaRPr>
        </a:p>
      </xdr:txBody>
    </xdr:sp>
    <xdr:clientData/>
  </xdr:twoCellAnchor>
</xdr:wsDr>
</file>

<file path=xl/drawings/drawing8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381000</xdr:colOff>
      <xdr:row>4</xdr:row>
      <xdr:rowOff>85725</xdr:rowOff>
    </xdr:from>
    <xdr:to>
      <xdr:col>13</xdr:col>
      <xdr:colOff>504825</xdr:colOff>
      <xdr:row>9</xdr:row>
      <xdr:rowOff>0</xdr:rowOff>
    </xdr:to>
    <xdr:sp macro="" textlink="">
      <xdr:nvSpPr>
        <xdr:cNvPr id="3" name="CaixaDeTexto 2"/>
        <xdr:cNvSpPr txBox="1"/>
      </xdr:nvSpPr>
      <xdr:spPr>
        <a:xfrm>
          <a:off x="5686425" y="847725"/>
          <a:ext cx="4391025" cy="866775"/>
        </a:xfrm>
        <a:prstGeom prst="rect">
          <a:avLst/>
        </a:prstGeom>
        <a:solidFill>
          <a:srgbClr val="002060"/>
        </a:solidFill>
        <a:ln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xdr:spPr>
      <xdr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endParaRPr lang="pt-BR" sz="1000" b="1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r>
            <a:rPr lang="pt-BR" sz="1000" b="0" baseline="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Quais devem ser os valores de despesa, para que o</a:t>
          </a:r>
        </a:p>
        <a:p>
          <a:r>
            <a:rPr lang="pt-BR" sz="1000" b="0" baseline="0">
              <a:effectLst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Saldo fiquei positivo em R$ 634,00?</a:t>
          </a:r>
          <a:endParaRPr lang="pt-BR" sz="1000">
            <a:effectLst/>
          </a:endParaRPr>
        </a:p>
        <a:p>
          <a:endParaRPr lang="pt-BR" sz="1000" b="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</xdr:wsDr>
</file>

<file path=xl/drawings/drawing8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381000</xdr:colOff>
      <xdr:row>7</xdr:row>
      <xdr:rowOff>47624</xdr:rowOff>
    </xdr:from>
    <xdr:to>
      <xdr:col>18</xdr:col>
      <xdr:colOff>228600</xdr:colOff>
      <xdr:row>19</xdr:row>
      <xdr:rowOff>142875</xdr:rowOff>
    </xdr:to>
    <xdr:sp macro="" textlink="">
      <xdr:nvSpPr>
        <xdr:cNvPr id="7" name="Retângulo 6"/>
        <xdr:cNvSpPr/>
      </xdr:nvSpPr>
      <xdr:spPr>
        <a:xfrm>
          <a:off x="2209800" y="1381124"/>
          <a:ext cx="8991600" cy="2381251"/>
        </a:xfrm>
        <a:prstGeom prst="rect">
          <a:avLst/>
        </a:prstGeom>
        <a:noFill/>
      </xdr:spPr>
      <xdr:txBody>
        <a:bodyPr wrap="none" lIns="91440" tIns="45720" rIns="91440" bIns="45720">
          <a:prstTxWarp prst="textArchUp">
            <a:avLst/>
          </a:prstTxWarp>
          <a:noAutofit/>
        </a:bodyPr>
        <a:lstStyle/>
        <a:p>
          <a:pPr algn="ctr"/>
          <a:r>
            <a:rPr lang="pt-BR" sz="9600" b="1" cap="none" spc="0" baseline="0">
              <a:ln w="0">
                <a:solidFill>
                  <a:sysClr val="windowText" lastClr="000000"/>
                </a:solidFill>
              </a:ln>
              <a:solidFill>
                <a:schemeClr val="tx1"/>
              </a:solidFill>
              <a:effectLst>
                <a:reflection blurRad="6350" stA="53000" endA="300" endPos="35500" dir="5400000" sy="-90000" algn="bl" rotWithShape="0"/>
              </a:effectLst>
              <a:latin typeface="Bradley Hand ITC" panose="03070402050302030203" pitchFamily="66" charset="0"/>
            </a:rPr>
            <a:t>FORMULÁRIO E PROTEÇÃO</a:t>
          </a:r>
          <a:endParaRPr lang="pt-BR" sz="9600" b="1" cap="none" spc="0">
            <a:ln w="0">
              <a:solidFill>
                <a:sysClr val="windowText" lastClr="000000"/>
              </a:solidFill>
            </a:ln>
            <a:solidFill>
              <a:schemeClr val="tx1"/>
            </a:solidFill>
            <a:effectLst>
              <a:reflection blurRad="6350" stA="53000" endA="300" endPos="35500" dir="5400000" sy="-90000" algn="bl" rotWithShape="0"/>
            </a:effectLst>
            <a:latin typeface="Bradley Hand ITC" panose="03070402050302030203" pitchFamily="66" charset="0"/>
          </a:endParaRPr>
        </a:p>
      </xdr:txBody>
    </xdr:sp>
    <xdr:clientData/>
  </xdr:twoCellAnchor>
</xdr:wsDr>
</file>

<file path=xl/drawings/drawing8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333375</xdr:colOff>
      <xdr:row>1</xdr:row>
      <xdr:rowOff>171450</xdr:rowOff>
    </xdr:from>
    <xdr:to>
      <xdr:col>18</xdr:col>
      <xdr:colOff>533400</xdr:colOff>
      <xdr:row>28</xdr:row>
      <xdr:rowOff>28575</xdr:rowOff>
    </xdr:to>
    <xdr:grpSp>
      <xdr:nvGrpSpPr>
        <xdr:cNvPr id="19" name="Agrupar 18"/>
        <xdr:cNvGrpSpPr/>
      </xdr:nvGrpSpPr>
      <xdr:grpSpPr>
        <a:xfrm>
          <a:off x="333375" y="361950"/>
          <a:ext cx="11172825" cy="5000625"/>
          <a:chOff x="304800" y="704850"/>
          <a:chExt cx="11172825" cy="5000625"/>
        </a:xfrm>
      </xdr:grpSpPr>
      <xdr:grpSp>
        <xdr:nvGrpSpPr>
          <xdr:cNvPr id="18" name="Agrupar 17"/>
          <xdr:cNvGrpSpPr/>
        </xdr:nvGrpSpPr>
        <xdr:grpSpPr>
          <a:xfrm>
            <a:off x="304800" y="704850"/>
            <a:ext cx="11172825" cy="4750092"/>
            <a:chOff x="247650" y="647700"/>
            <a:chExt cx="11172825" cy="4750092"/>
          </a:xfrm>
        </xdr:grpSpPr>
        <xdr:grpSp>
          <xdr:nvGrpSpPr>
            <xdr:cNvPr id="12" name="Agrupar 11"/>
            <xdr:cNvGrpSpPr/>
          </xdr:nvGrpSpPr>
          <xdr:grpSpPr>
            <a:xfrm>
              <a:off x="247650" y="647700"/>
              <a:ext cx="11172825" cy="4750092"/>
              <a:chOff x="581025" y="88607"/>
              <a:chExt cx="11172825" cy="4750092"/>
            </a:xfrm>
          </xdr:grpSpPr>
          <xdr:grpSp>
            <xdr:nvGrpSpPr>
              <xdr:cNvPr id="13" name="Agrupar 12"/>
              <xdr:cNvGrpSpPr/>
            </xdr:nvGrpSpPr>
            <xdr:grpSpPr>
              <a:xfrm>
                <a:off x="581025" y="342900"/>
                <a:ext cx="10077450" cy="4048125"/>
                <a:chOff x="438150" y="-200025"/>
                <a:chExt cx="10077450" cy="4048125"/>
              </a:xfrm>
            </xdr:grpSpPr>
            <xdr:sp macro="" textlink="">
              <xdr:nvSpPr>
                <xdr:cNvPr id="17" name="Retângulo Arredondado 16"/>
                <xdr:cNvSpPr/>
              </xdr:nvSpPr>
              <xdr:spPr>
                <a:xfrm>
                  <a:off x="438150" y="-200025"/>
                  <a:ext cx="10077450" cy="4048125"/>
                </a:xfrm>
                <a:prstGeom prst="roundRect">
                  <a:avLst/>
                </a:prstGeom>
                <a:solidFill>
                  <a:schemeClr val="tx2">
                    <a:lumMod val="20000"/>
                    <a:lumOff val="80000"/>
                  </a:schemeClr>
                </a:solidFill>
                <a:ln>
                  <a:noFill/>
                </a:ln>
                <a:effectLst>
                  <a:outerShdw blurRad="44450" dist="27940" dir="5400000" algn="ctr">
                    <a:srgbClr val="000000">
                      <a:alpha val="32000"/>
                    </a:srgbClr>
                  </a:outerShdw>
                </a:effectLst>
                <a:scene3d>
                  <a:camera prst="orthographicFront">
                    <a:rot lat="0" lon="0" rev="0"/>
                  </a:camera>
                  <a:lightRig rig="balanced" dir="t">
                    <a:rot lat="0" lon="0" rev="8700000"/>
                  </a:lightRig>
                </a:scene3d>
                <a:sp3d>
                  <a:bevelT w="190500" h="38100"/>
                </a:sp3d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pt-BR" sz="1100"/>
                </a:p>
              </xdr:txBody>
            </xdr:sp>
            <mc:AlternateContent xmlns:mc="http://schemas.openxmlformats.org/markup-compatibility/2006">
              <mc:Choice xmlns:a14="http://schemas.microsoft.com/office/drawing/2010/main" Requires="a14">
                <xdr:sp macro="" textlink="">
                  <xdr:nvSpPr>
                    <xdr:cNvPr id="177153" name="Group Box 1" hidden="1">
                      <a:extLst>
                        <a:ext uri="{63B3BB69-23CF-44E3-9099-C40C66FF867C}">
                          <a14:compatExt spid="_x0000_s177153"/>
                        </a:ext>
                      </a:extLst>
                    </xdr:cNvPr>
                    <xdr:cNvSpPr/>
                  </xdr:nvSpPr>
                  <xdr:spPr bwMode="auto">
                    <a:xfrm>
                      <a:off x="7248525" y="933450"/>
                      <a:ext cx="1847850" cy="1924050"/>
                    </a:xfrm>
                    <a:prstGeom prst="rect">
                      <a:avLst/>
                    </a:prstGeom>
                    <a:noFill/>
                    <a:ln w="9525">
                      <a:miter lim="800000"/>
                      <a:headEnd/>
                      <a:tailEnd/>
                    </a:ln>
                    <a:extLst>
                      <a:ext uri="{909E8E84-426E-40DD-AFC4-6F175D3DCCD1}">
                        <a14:hiddenFill>
                          <a:noFill/>
                        </a14:hiddenFill>
                      </a:ext>
                    </a:extLst>
                  </xdr:spPr>
                  <xdr:txBody>
                    <a:bodyPr vertOverflow="clip" wrap="none" lIns="27432" tIns="18288" rIns="0" bIns="0" anchor="t" upright="1"/>
                    <a:lstStyle/>
                    <a:p>
                      <a:pPr algn="l" rtl="0">
                        <a:defRPr sz="1000"/>
                      </a:pPr>
                      <a:r>
                        <a:rPr lang="pt-BR" sz="800" b="0" i="0" u="none" strike="noStrike" baseline="0">
                          <a:solidFill>
                            <a:srgbClr val="000000"/>
                          </a:solidFill>
                          <a:latin typeface="Segoe UI"/>
                          <a:cs typeface="Segoe UI"/>
                        </a:rPr>
                        <a:t>Coberturas</a:t>
                      </a:r>
                    </a:p>
                  </xdr:txBody>
                </xdr:sp>
              </mc:Choice>
              <mc:Fallback/>
            </mc:AlternateContent>
            <mc:AlternateContent xmlns:mc="http://schemas.openxmlformats.org/markup-compatibility/2006">
              <mc:Choice xmlns:a14="http://schemas.microsoft.com/office/drawing/2010/main" Requires="a14">
                <xdr:sp macro="" textlink="">
                  <xdr:nvSpPr>
                    <xdr:cNvPr id="177154" name="Check Box 2" hidden="1">
                      <a:extLst>
                        <a:ext uri="{63B3BB69-23CF-44E3-9099-C40C66FF867C}">
                          <a14:compatExt spid="_x0000_s177154"/>
                        </a:ext>
                      </a:extLst>
                    </xdr:cNvPr>
                    <xdr:cNvSpPr/>
                  </xdr:nvSpPr>
                  <xdr:spPr bwMode="auto">
                    <a:xfrm>
                      <a:off x="7600950" y="1190625"/>
                      <a:ext cx="1104900" cy="209550"/>
                    </a:xfrm>
                    <a:prstGeom prst="rect">
                      <a:avLst/>
                    </a:prstGeom>
                    <a:noFill/>
                    <a:ln>
                      <a:noFill/>
                    </a:ln>
                    <a:extLst>
                      <a:ext uri="{909E8E84-426E-40DD-AFC4-6F175D3DCCD1}">
                        <a14:hiddenFill>
                          <a:solidFill>
                            <a:srgbClr val="FFFFFF" mc:Ignorable="a14" a14:legacySpreadsheetColorIndex="65"/>
                          </a:solidFill>
                        </a14:hiddenFill>
                      </a:ext>
                      <a:ext uri="{91240B29-F687-4F45-9708-019B960494DF}">
                        <a14:hiddenLine w="9525">
                          <a:solidFill>
                            <a:srgbClr val="000000" mc:Ignorable="a14" a14:legacySpreadsheetColorIndex="64"/>
                          </a:solidFill>
                          <a:miter lim="800000"/>
                          <a:headEnd/>
                          <a:tailEnd/>
                        </a14:hiddenLine>
                      </a:ext>
                    </a:extLst>
                  </xdr:spPr>
                  <xdr:txBody>
                    <a:bodyPr vertOverflow="clip" wrap="square" lIns="27432" tIns="18288" rIns="0" bIns="18288" anchor="ctr" upright="1"/>
                    <a:lstStyle/>
                    <a:p>
                      <a:pPr algn="l" rtl="0">
                        <a:defRPr sz="1000"/>
                      </a:pPr>
                      <a:r>
                        <a:rPr lang="pt-BR" sz="800" b="0" i="0" u="none" strike="noStrike" baseline="0">
                          <a:solidFill>
                            <a:srgbClr val="000000"/>
                          </a:solidFill>
                          <a:latin typeface="Segoe UI"/>
                          <a:cs typeface="Segoe UI"/>
                        </a:rPr>
                        <a:t>Chocolate</a:t>
                      </a:r>
                    </a:p>
                  </xdr:txBody>
                </xdr:sp>
              </mc:Choice>
              <mc:Fallback/>
            </mc:AlternateContent>
            <mc:AlternateContent xmlns:mc="http://schemas.openxmlformats.org/markup-compatibility/2006">
              <mc:Choice xmlns:a14="http://schemas.microsoft.com/office/drawing/2010/main" Requires="a14">
                <xdr:sp macro="" textlink="">
                  <xdr:nvSpPr>
                    <xdr:cNvPr id="177155" name="Check Box 3" hidden="1">
                      <a:extLst>
                        <a:ext uri="{63B3BB69-23CF-44E3-9099-C40C66FF867C}">
                          <a14:compatExt spid="_x0000_s177155"/>
                        </a:ext>
                      </a:extLst>
                    </xdr:cNvPr>
                    <xdr:cNvSpPr/>
                  </xdr:nvSpPr>
                  <xdr:spPr bwMode="auto">
                    <a:xfrm>
                      <a:off x="7600950" y="1488281"/>
                      <a:ext cx="1104900" cy="209550"/>
                    </a:xfrm>
                    <a:prstGeom prst="rect">
                      <a:avLst/>
                    </a:prstGeom>
                    <a:noFill/>
                    <a:ln>
                      <a:noFill/>
                    </a:ln>
                    <a:extLst>
                      <a:ext uri="{909E8E84-426E-40DD-AFC4-6F175D3DCCD1}">
                        <a14:hiddenFill>
                          <a:solidFill>
                            <a:srgbClr val="FFFFFF" mc:Ignorable="a14" a14:legacySpreadsheetColorIndex="65"/>
                          </a:solidFill>
                        </a14:hiddenFill>
                      </a:ext>
                      <a:ext uri="{91240B29-F687-4F45-9708-019B960494DF}">
                        <a14:hiddenLine w="9525">
                          <a:solidFill>
                            <a:srgbClr val="000000" mc:Ignorable="a14" a14:legacySpreadsheetColorIndex="64"/>
                          </a:solidFill>
                          <a:miter lim="800000"/>
                          <a:headEnd/>
                          <a:tailEnd/>
                        </a14:hiddenLine>
                      </a:ext>
                    </a:extLst>
                  </xdr:spPr>
                  <xdr:txBody>
                    <a:bodyPr vertOverflow="clip" wrap="square" lIns="27432" tIns="18288" rIns="0" bIns="18288" anchor="ctr" upright="1"/>
                    <a:lstStyle/>
                    <a:p>
                      <a:pPr algn="l" rtl="0">
                        <a:defRPr sz="1000"/>
                      </a:pPr>
                      <a:r>
                        <a:rPr lang="pt-BR" sz="800" b="0" i="0" u="none" strike="noStrike" baseline="0">
                          <a:solidFill>
                            <a:srgbClr val="000000"/>
                          </a:solidFill>
                          <a:latin typeface="Segoe UI"/>
                          <a:cs typeface="Segoe UI"/>
                        </a:rPr>
                        <a:t>Caramelo</a:t>
                      </a:r>
                    </a:p>
                  </xdr:txBody>
                </xdr:sp>
              </mc:Choice>
              <mc:Fallback/>
            </mc:AlternateContent>
            <mc:AlternateContent xmlns:mc="http://schemas.openxmlformats.org/markup-compatibility/2006">
              <mc:Choice xmlns:a14="http://schemas.microsoft.com/office/drawing/2010/main" Requires="a14">
                <xdr:sp macro="" textlink="">
                  <xdr:nvSpPr>
                    <xdr:cNvPr id="177156" name="Check Box 4" hidden="1">
                      <a:extLst>
                        <a:ext uri="{63B3BB69-23CF-44E3-9099-C40C66FF867C}">
                          <a14:compatExt spid="_x0000_s177156"/>
                        </a:ext>
                      </a:extLst>
                    </xdr:cNvPr>
                    <xdr:cNvSpPr/>
                  </xdr:nvSpPr>
                  <xdr:spPr bwMode="auto">
                    <a:xfrm>
                      <a:off x="7600950" y="1785937"/>
                      <a:ext cx="1104900" cy="209550"/>
                    </a:xfrm>
                    <a:prstGeom prst="rect">
                      <a:avLst/>
                    </a:prstGeom>
                    <a:noFill/>
                    <a:ln>
                      <a:noFill/>
                    </a:ln>
                    <a:extLst>
                      <a:ext uri="{909E8E84-426E-40DD-AFC4-6F175D3DCCD1}">
                        <a14:hiddenFill>
                          <a:solidFill>
                            <a:srgbClr val="FFFFFF" mc:Ignorable="a14" a14:legacySpreadsheetColorIndex="65"/>
                          </a:solidFill>
                        </a14:hiddenFill>
                      </a:ext>
                      <a:ext uri="{91240B29-F687-4F45-9708-019B960494DF}">
                        <a14:hiddenLine w="9525">
                          <a:solidFill>
                            <a:srgbClr val="000000" mc:Ignorable="a14" a14:legacySpreadsheetColorIndex="64"/>
                          </a:solidFill>
                          <a:miter lim="800000"/>
                          <a:headEnd/>
                          <a:tailEnd/>
                        </a14:hiddenLine>
                      </a:ext>
                    </a:extLst>
                  </xdr:spPr>
                  <xdr:txBody>
                    <a:bodyPr vertOverflow="clip" wrap="square" lIns="27432" tIns="18288" rIns="0" bIns="18288" anchor="ctr" upright="1"/>
                    <a:lstStyle/>
                    <a:p>
                      <a:pPr algn="l" rtl="0">
                        <a:defRPr sz="1000"/>
                      </a:pPr>
                      <a:r>
                        <a:rPr lang="pt-BR" sz="800" b="0" i="0" u="none" strike="noStrike" baseline="0">
                          <a:solidFill>
                            <a:srgbClr val="000000"/>
                          </a:solidFill>
                          <a:latin typeface="Segoe UI"/>
                          <a:cs typeface="Segoe UI"/>
                        </a:rPr>
                        <a:t>Biscoito</a:t>
                      </a:r>
                    </a:p>
                  </xdr:txBody>
                </xdr:sp>
              </mc:Choice>
              <mc:Fallback/>
            </mc:AlternateContent>
            <mc:AlternateContent xmlns:mc="http://schemas.openxmlformats.org/markup-compatibility/2006">
              <mc:Choice xmlns:a14="http://schemas.microsoft.com/office/drawing/2010/main" Requires="a14">
                <xdr:sp macro="" textlink="">
                  <xdr:nvSpPr>
                    <xdr:cNvPr id="177157" name="Check Box 5" hidden="1">
                      <a:extLst>
                        <a:ext uri="{63B3BB69-23CF-44E3-9099-C40C66FF867C}">
                          <a14:compatExt spid="_x0000_s177157"/>
                        </a:ext>
                      </a:extLst>
                    </xdr:cNvPr>
                    <xdr:cNvSpPr/>
                  </xdr:nvSpPr>
                  <xdr:spPr bwMode="auto">
                    <a:xfrm>
                      <a:off x="7600950" y="2083593"/>
                      <a:ext cx="1104900" cy="209550"/>
                    </a:xfrm>
                    <a:prstGeom prst="rect">
                      <a:avLst/>
                    </a:prstGeom>
                    <a:noFill/>
                    <a:ln>
                      <a:noFill/>
                    </a:ln>
                    <a:extLst>
                      <a:ext uri="{909E8E84-426E-40DD-AFC4-6F175D3DCCD1}">
                        <a14:hiddenFill>
                          <a:solidFill>
                            <a:srgbClr val="FFFFFF" mc:Ignorable="a14" a14:legacySpreadsheetColorIndex="65"/>
                          </a:solidFill>
                        </a14:hiddenFill>
                      </a:ext>
                      <a:ext uri="{91240B29-F687-4F45-9708-019B960494DF}">
                        <a14:hiddenLine w="9525">
                          <a:solidFill>
                            <a:srgbClr val="000000" mc:Ignorable="a14" a14:legacySpreadsheetColorIndex="64"/>
                          </a:solidFill>
                          <a:miter lim="800000"/>
                          <a:headEnd/>
                          <a:tailEnd/>
                        </a14:hiddenLine>
                      </a:ext>
                    </a:extLst>
                  </xdr:spPr>
                  <xdr:txBody>
                    <a:bodyPr vertOverflow="clip" wrap="square" lIns="27432" tIns="18288" rIns="0" bIns="18288" anchor="ctr" upright="1"/>
                    <a:lstStyle/>
                    <a:p>
                      <a:pPr algn="l" rtl="0">
                        <a:defRPr sz="1000"/>
                      </a:pPr>
                      <a:r>
                        <a:rPr lang="pt-BR" sz="800" b="0" i="0" u="none" strike="noStrike" baseline="0">
                          <a:solidFill>
                            <a:srgbClr val="000000"/>
                          </a:solidFill>
                          <a:latin typeface="Segoe UI"/>
                          <a:cs typeface="Segoe UI"/>
                        </a:rPr>
                        <a:t>Morango</a:t>
                      </a:r>
                    </a:p>
                  </xdr:txBody>
                </xdr:sp>
              </mc:Choice>
              <mc:Fallback/>
            </mc:AlternateContent>
            <mc:AlternateContent xmlns:mc="http://schemas.openxmlformats.org/markup-compatibility/2006">
              <mc:Choice xmlns:a14="http://schemas.microsoft.com/office/drawing/2010/main" Requires="a14">
                <xdr:sp macro="" textlink="">
                  <xdr:nvSpPr>
                    <xdr:cNvPr id="177158" name="Check Box 6" hidden="1">
                      <a:extLst>
                        <a:ext uri="{63B3BB69-23CF-44E3-9099-C40C66FF867C}">
                          <a14:compatExt spid="_x0000_s177158"/>
                        </a:ext>
                      </a:extLst>
                    </xdr:cNvPr>
                    <xdr:cNvSpPr/>
                  </xdr:nvSpPr>
                  <xdr:spPr bwMode="auto">
                    <a:xfrm>
                      <a:off x="7600950" y="2381250"/>
                      <a:ext cx="1104900" cy="209550"/>
                    </a:xfrm>
                    <a:prstGeom prst="rect">
                      <a:avLst/>
                    </a:prstGeom>
                    <a:noFill/>
                    <a:ln>
                      <a:noFill/>
                    </a:ln>
                    <a:extLst>
                      <a:ext uri="{909E8E84-426E-40DD-AFC4-6F175D3DCCD1}">
                        <a14:hiddenFill>
                          <a:solidFill>
                            <a:srgbClr val="FFFFFF" mc:Ignorable="a14" a14:legacySpreadsheetColorIndex="65"/>
                          </a:solidFill>
                        </a14:hiddenFill>
                      </a:ext>
                      <a:ext uri="{91240B29-F687-4F45-9708-019B960494DF}">
                        <a14:hiddenLine w="9525">
                          <a:solidFill>
                            <a:srgbClr val="000000" mc:Ignorable="a14" a14:legacySpreadsheetColorIndex="64"/>
                          </a:solidFill>
                          <a:miter lim="800000"/>
                          <a:headEnd/>
                          <a:tailEnd/>
                        </a14:hiddenLine>
                      </a:ext>
                    </a:extLst>
                  </xdr:spPr>
                  <xdr:txBody>
                    <a:bodyPr vertOverflow="clip" wrap="square" lIns="27432" tIns="18288" rIns="0" bIns="18288" anchor="ctr" upright="1"/>
                    <a:lstStyle/>
                    <a:p>
                      <a:pPr algn="l" rtl="0">
                        <a:defRPr sz="1000"/>
                      </a:pPr>
                      <a:r>
                        <a:rPr lang="pt-BR" sz="800" b="0" i="0" u="none" strike="noStrike" baseline="0">
                          <a:solidFill>
                            <a:srgbClr val="000000"/>
                          </a:solidFill>
                          <a:latin typeface="Segoe UI"/>
                          <a:cs typeface="Segoe UI"/>
                        </a:rPr>
                        <a:t>Amendoim</a:t>
                      </a:r>
                    </a:p>
                  </xdr:txBody>
                </xdr:sp>
              </mc:Choice>
              <mc:Fallback/>
            </mc:AlternateContent>
            <mc:AlternateContent xmlns:mc="http://schemas.openxmlformats.org/markup-compatibility/2006">
              <mc:Choice xmlns:a14="http://schemas.microsoft.com/office/drawing/2010/main" Requires="a14">
                <xdr:sp macro="" textlink="">
                  <xdr:nvSpPr>
                    <xdr:cNvPr id="177159" name="Group Box 7" hidden="1">
                      <a:extLst>
                        <a:ext uri="{63B3BB69-23CF-44E3-9099-C40C66FF867C}">
                          <a14:compatExt spid="_x0000_s177159"/>
                        </a:ext>
                      </a:extLst>
                    </xdr:cNvPr>
                    <xdr:cNvSpPr/>
                  </xdr:nvSpPr>
                  <xdr:spPr bwMode="auto">
                    <a:xfrm>
                      <a:off x="5191125" y="952500"/>
                      <a:ext cx="1847850" cy="1924050"/>
                    </a:xfrm>
                    <a:prstGeom prst="rect">
                      <a:avLst/>
                    </a:prstGeom>
                    <a:noFill/>
                    <a:ln w="9525">
                      <a:miter lim="800000"/>
                      <a:headEnd/>
                      <a:tailEnd/>
                    </a:ln>
                    <a:extLst>
                      <a:ext uri="{909E8E84-426E-40DD-AFC4-6F175D3DCCD1}">
                        <a14:hiddenFill>
                          <a:noFill/>
                        </a14:hiddenFill>
                      </a:ext>
                    </a:extLst>
                  </xdr:spPr>
                  <xdr:txBody>
                    <a:bodyPr vertOverflow="clip" wrap="none" lIns="27432" tIns="18288" rIns="0" bIns="0" anchor="t" upright="1"/>
                    <a:lstStyle/>
                    <a:p>
                      <a:pPr algn="l" rtl="0">
                        <a:defRPr sz="1000"/>
                      </a:pPr>
                      <a:r>
                        <a:rPr lang="pt-BR" sz="800" b="0" i="0" u="none" strike="noStrike" baseline="0">
                          <a:solidFill>
                            <a:srgbClr val="000000"/>
                          </a:solidFill>
                          <a:latin typeface="Segoe UI"/>
                          <a:cs typeface="Segoe UI"/>
                        </a:rPr>
                        <a:t>Recipiente</a:t>
                      </a:r>
                    </a:p>
                  </xdr:txBody>
                </xdr:sp>
              </mc:Choice>
              <mc:Fallback/>
            </mc:AlternateContent>
            <mc:AlternateContent xmlns:mc="http://schemas.openxmlformats.org/markup-compatibility/2006">
              <mc:Choice xmlns:a14="http://schemas.microsoft.com/office/drawing/2010/main" Requires="a14">
                <xdr:sp macro="" textlink="">
                  <xdr:nvSpPr>
                    <xdr:cNvPr id="177160" name="Option Button 8" hidden="1">
                      <a:extLst>
                        <a:ext uri="{63B3BB69-23CF-44E3-9099-C40C66FF867C}">
                          <a14:compatExt spid="_x0000_s177160"/>
                        </a:ext>
                      </a:extLst>
                    </xdr:cNvPr>
                    <xdr:cNvSpPr/>
                  </xdr:nvSpPr>
                  <xdr:spPr bwMode="auto">
                    <a:xfrm>
                      <a:off x="5562600" y="1200150"/>
                      <a:ext cx="1085850" cy="209550"/>
                    </a:xfrm>
                    <a:prstGeom prst="rect">
                      <a:avLst/>
                    </a:prstGeom>
                    <a:noFill/>
                    <a:ln>
                      <a:noFill/>
                    </a:ln>
                    <a:extLst>
                      <a:ext uri="{909E8E84-426E-40DD-AFC4-6F175D3DCCD1}">
                        <a14:hiddenFill>
                          <a:solidFill>
                            <a:srgbClr val="FFFFFF" mc:Ignorable="a14" a14:legacySpreadsheetColorIndex="65"/>
                          </a:solidFill>
                        </a14:hiddenFill>
                      </a:ext>
                      <a:ext uri="{91240B29-F687-4F45-9708-019B960494DF}">
                        <a14:hiddenLine w="9525">
                          <a:solidFill>
                            <a:srgbClr val="000000" mc:Ignorable="a14" a14:legacySpreadsheetColorIndex="64"/>
                          </a:solidFill>
                          <a:miter lim="800000"/>
                          <a:headEnd/>
                          <a:tailEnd/>
                        </a14:hiddenLine>
                      </a:ext>
                    </a:extLst>
                  </xdr:spPr>
                  <xdr:txBody>
                    <a:bodyPr vertOverflow="clip" wrap="square" lIns="27432" tIns="18288" rIns="0" bIns="18288" anchor="ctr" upright="1"/>
                    <a:lstStyle/>
                    <a:p>
                      <a:pPr algn="l" rtl="0">
                        <a:defRPr sz="1000"/>
                      </a:pPr>
                      <a:r>
                        <a:rPr lang="pt-BR" sz="800" b="0" i="0" u="none" strike="noStrike" baseline="0">
                          <a:solidFill>
                            <a:srgbClr val="000000"/>
                          </a:solidFill>
                          <a:latin typeface="Segoe UI"/>
                          <a:cs typeface="Segoe UI"/>
                        </a:rPr>
                        <a:t>Casquinha</a:t>
                      </a:r>
                    </a:p>
                  </xdr:txBody>
                </xdr:sp>
              </mc:Choice>
              <mc:Fallback/>
            </mc:AlternateContent>
            <mc:AlternateContent xmlns:mc="http://schemas.openxmlformats.org/markup-compatibility/2006">
              <mc:Choice xmlns:a14="http://schemas.microsoft.com/office/drawing/2010/main" Requires="a14">
                <xdr:sp macro="" textlink="">
                  <xdr:nvSpPr>
                    <xdr:cNvPr id="177161" name="Option Button 9" hidden="1">
                      <a:extLst>
                        <a:ext uri="{63B3BB69-23CF-44E3-9099-C40C66FF867C}">
                          <a14:compatExt spid="_x0000_s177161"/>
                        </a:ext>
                      </a:extLst>
                    </xdr:cNvPr>
                    <xdr:cNvSpPr/>
                  </xdr:nvSpPr>
                  <xdr:spPr bwMode="auto">
                    <a:xfrm>
                      <a:off x="5562600" y="1509712"/>
                      <a:ext cx="1085850" cy="209550"/>
                    </a:xfrm>
                    <a:prstGeom prst="rect">
                      <a:avLst/>
                    </a:prstGeom>
                    <a:noFill/>
                    <a:ln>
                      <a:noFill/>
                    </a:ln>
                    <a:extLst>
                      <a:ext uri="{909E8E84-426E-40DD-AFC4-6F175D3DCCD1}">
                        <a14:hiddenFill>
                          <a:solidFill>
                            <a:srgbClr val="FFFFFF" mc:Ignorable="a14" a14:legacySpreadsheetColorIndex="65"/>
                          </a:solidFill>
                        </a14:hiddenFill>
                      </a:ext>
                      <a:ext uri="{91240B29-F687-4F45-9708-019B960494DF}">
                        <a14:hiddenLine w="9525">
                          <a:solidFill>
                            <a:srgbClr val="000000" mc:Ignorable="a14" a14:legacySpreadsheetColorIndex="64"/>
                          </a:solidFill>
                          <a:miter lim="800000"/>
                          <a:headEnd/>
                          <a:tailEnd/>
                        </a14:hiddenLine>
                      </a:ext>
                    </a:extLst>
                  </xdr:spPr>
                  <xdr:txBody>
                    <a:bodyPr vertOverflow="clip" wrap="square" lIns="27432" tIns="18288" rIns="0" bIns="18288" anchor="ctr" upright="1"/>
                    <a:lstStyle/>
                    <a:p>
                      <a:pPr algn="l" rtl="0">
                        <a:defRPr sz="1000"/>
                      </a:pPr>
                      <a:r>
                        <a:rPr lang="pt-BR" sz="800" b="0" i="0" u="none" strike="noStrike" baseline="0">
                          <a:solidFill>
                            <a:srgbClr val="000000"/>
                          </a:solidFill>
                          <a:latin typeface="Segoe UI"/>
                          <a:cs typeface="Segoe UI"/>
                        </a:rPr>
                        <a:t>Copo</a:t>
                      </a:r>
                    </a:p>
                  </xdr:txBody>
                </xdr:sp>
              </mc:Choice>
              <mc:Fallback/>
            </mc:AlternateContent>
            <mc:AlternateContent xmlns:mc="http://schemas.openxmlformats.org/markup-compatibility/2006">
              <mc:Choice xmlns:a14="http://schemas.microsoft.com/office/drawing/2010/main" Requires="a14">
                <xdr:sp macro="" textlink="">
                  <xdr:nvSpPr>
                    <xdr:cNvPr id="177162" name="Option Button 10" hidden="1">
                      <a:extLst>
                        <a:ext uri="{63B3BB69-23CF-44E3-9099-C40C66FF867C}">
                          <a14:compatExt spid="_x0000_s177162"/>
                        </a:ext>
                      </a:extLst>
                    </xdr:cNvPr>
                    <xdr:cNvSpPr/>
                  </xdr:nvSpPr>
                  <xdr:spPr bwMode="auto">
                    <a:xfrm>
                      <a:off x="5562600" y="1819274"/>
                      <a:ext cx="1085850" cy="209550"/>
                    </a:xfrm>
                    <a:prstGeom prst="rect">
                      <a:avLst/>
                    </a:prstGeom>
                    <a:noFill/>
                    <a:ln>
                      <a:noFill/>
                    </a:ln>
                    <a:extLst>
                      <a:ext uri="{909E8E84-426E-40DD-AFC4-6F175D3DCCD1}">
                        <a14:hiddenFill>
                          <a:solidFill>
                            <a:srgbClr val="FFFFFF" mc:Ignorable="a14" a14:legacySpreadsheetColorIndex="65"/>
                          </a:solidFill>
                        </a14:hiddenFill>
                      </a:ext>
                      <a:ext uri="{91240B29-F687-4F45-9708-019B960494DF}">
                        <a14:hiddenLine w="9525">
                          <a:solidFill>
                            <a:srgbClr val="000000" mc:Ignorable="a14" a14:legacySpreadsheetColorIndex="64"/>
                          </a:solidFill>
                          <a:miter lim="800000"/>
                          <a:headEnd/>
                          <a:tailEnd/>
                        </a14:hiddenLine>
                      </a:ext>
                    </a:extLst>
                  </xdr:spPr>
                  <xdr:txBody>
                    <a:bodyPr vertOverflow="clip" wrap="square" lIns="27432" tIns="18288" rIns="0" bIns="18288" anchor="ctr" upright="1"/>
                    <a:lstStyle/>
                    <a:p>
                      <a:pPr algn="l" rtl="0">
                        <a:defRPr sz="1000"/>
                      </a:pPr>
                      <a:r>
                        <a:rPr lang="pt-BR" sz="800" b="0" i="0" u="none" strike="noStrike" baseline="0">
                          <a:solidFill>
                            <a:srgbClr val="000000"/>
                          </a:solidFill>
                          <a:latin typeface="Segoe UI"/>
                          <a:cs typeface="Segoe UI"/>
                        </a:rPr>
                        <a:t>Cesta</a:t>
                      </a:r>
                    </a:p>
                  </xdr:txBody>
                </xdr:sp>
              </mc:Choice>
              <mc:Fallback/>
            </mc:AlternateContent>
            <mc:AlternateContent xmlns:mc="http://schemas.openxmlformats.org/markup-compatibility/2006">
              <mc:Choice xmlns:a14="http://schemas.microsoft.com/office/drawing/2010/main" Requires="a14">
                <xdr:sp macro="" textlink="">
                  <xdr:nvSpPr>
                    <xdr:cNvPr id="177163" name="Option Button 11" hidden="1">
                      <a:extLst>
                        <a:ext uri="{63B3BB69-23CF-44E3-9099-C40C66FF867C}">
                          <a14:compatExt spid="_x0000_s177163"/>
                        </a:ext>
                      </a:extLst>
                    </xdr:cNvPr>
                    <xdr:cNvSpPr/>
                  </xdr:nvSpPr>
                  <xdr:spPr bwMode="auto">
                    <a:xfrm>
                      <a:off x="5562600" y="2128836"/>
                      <a:ext cx="1085850" cy="209550"/>
                    </a:xfrm>
                    <a:prstGeom prst="rect">
                      <a:avLst/>
                    </a:prstGeom>
                    <a:noFill/>
                    <a:ln>
                      <a:noFill/>
                    </a:ln>
                    <a:extLst>
                      <a:ext uri="{909E8E84-426E-40DD-AFC4-6F175D3DCCD1}">
                        <a14:hiddenFill>
                          <a:solidFill>
                            <a:srgbClr val="FFFFFF" mc:Ignorable="a14" a14:legacySpreadsheetColorIndex="65"/>
                          </a:solidFill>
                        </a14:hiddenFill>
                      </a:ext>
                      <a:ext uri="{91240B29-F687-4F45-9708-019B960494DF}">
                        <a14:hiddenLine w="9525">
                          <a:solidFill>
                            <a:srgbClr val="000000" mc:Ignorable="a14" a14:legacySpreadsheetColorIndex="64"/>
                          </a:solidFill>
                          <a:miter lim="800000"/>
                          <a:headEnd/>
                          <a:tailEnd/>
                        </a14:hiddenLine>
                      </a:ext>
                    </a:extLst>
                  </xdr:spPr>
                  <xdr:txBody>
                    <a:bodyPr vertOverflow="clip" wrap="square" lIns="27432" tIns="18288" rIns="0" bIns="18288" anchor="ctr" upright="1"/>
                    <a:lstStyle/>
                    <a:p>
                      <a:pPr algn="l" rtl="0">
                        <a:defRPr sz="1000"/>
                      </a:pPr>
                      <a:r>
                        <a:rPr lang="pt-BR" sz="800" b="0" i="0" u="none" strike="noStrike" baseline="0">
                          <a:solidFill>
                            <a:srgbClr val="000000"/>
                          </a:solidFill>
                          <a:latin typeface="Segoe UI"/>
                          <a:cs typeface="Segoe UI"/>
                        </a:rPr>
                        <a:t>Taça</a:t>
                      </a:r>
                    </a:p>
                  </xdr:txBody>
                </xdr:sp>
              </mc:Choice>
              <mc:Fallback/>
            </mc:AlternateContent>
            <mc:AlternateContent xmlns:mc="http://schemas.openxmlformats.org/markup-compatibility/2006">
              <mc:Choice xmlns:a14="http://schemas.microsoft.com/office/drawing/2010/main" Requires="a14">
                <xdr:sp macro="" textlink="">
                  <xdr:nvSpPr>
                    <xdr:cNvPr id="177164" name="Option Button 12" hidden="1">
                      <a:extLst>
                        <a:ext uri="{63B3BB69-23CF-44E3-9099-C40C66FF867C}">
                          <a14:compatExt spid="_x0000_s177164"/>
                        </a:ext>
                      </a:extLst>
                    </xdr:cNvPr>
                    <xdr:cNvSpPr/>
                  </xdr:nvSpPr>
                  <xdr:spPr bwMode="auto">
                    <a:xfrm>
                      <a:off x="5562600" y="2438400"/>
                      <a:ext cx="1085850" cy="209550"/>
                    </a:xfrm>
                    <a:prstGeom prst="rect">
                      <a:avLst/>
                    </a:prstGeom>
                    <a:noFill/>
                    <a:ln>
                      <a:noFill/>
                    </a:ln>
                    <a:extLst>
                      <a:ext uri="{909E8E84-426E-40DD-AFC4-6F175D3DCCD1}">
                        <a14:hiddenFill>
                          <a:solidFill>
                            <a:srgbClr val="FFFFFF" mc:Ignorable="a14" a14:legacySpreadsheetColorIndex="65"/>
                          </a:solidFill>
                        </a14:hiddenFill>
                      </a:ext>
                      <a:ext uri="{91240B29-F687-4F45-9708-019B960494DF}">
                        <a14:hiddenLine w="9525">
                          <a:solidFill>
                            <a:srgbClr val="000000" mc:Ignorable="a14" a14:legacySpreadsheetColorIndex="64"/>
                          </a:solidFill>
                          <a:miter lim="800000"/>
                          <a:headEnd/>
                          <a:tailEnd/>
                        </a14:hiddenLine>
                      </a:ext>
                    </a:extLst>
                  </xdr:spPr>
                  <xdr:txBody>
                    <a:bodyPr vertOverflow="clip" wrap="square" lIns="27432" tIns="18288" rIns="0" bIns="18288" anchor="ctr" upright="1"/>
                    <a:lstStyle/>
                    <a:p>
                      <a:pPr algn="l" rtl="0">
                        <a:defRPr sz="1000"/>
                      </a:pPr>
                      <a:r>
                        <a:rPr lang="pt-BR" sz="800" b="0" i="0" u="none" strike="noStrike" baseline="0">
                          <a:solidFill>
                            <a:srgbClr val="000000"/>
                          </a:solidFill>
                          <a:latin typeface="Segoe UI"/>
                          <a:cs typeface="Segoe UI"/>
                        </a:rPr>
                        <a:t>Bandeja</a:t>
                      </a:r>
                    </a:p>
                  </xdr:txBody>
                </xdr:sp>
              </mc:Choice>
              <mc:Fallback/>
            </mc:AlternateContent>
            <mc:AlternateContent xmlns:mc="http://schemas.openxmlformats.org/markup-compatibility/2006">
              <mc:Choice xmlns:a14="http://schemas.microsoft.com/office/drawing/2010/main" Requires="a14">
                <xdr:sp macro="" textlink="">
                  <xdr:nvSpPr>
                    <xdr:cNvPr id="177165" name="Group Box 13" hidden="1">
                      <a:extLst>
                        <a:ext uri="{63B3BB69-23CF-44E3-9099-C40C66FF867C}">
                          <a14:compatExt spid="_x0000_s177165"/>
                        </a:ext>
                      </a:extLst>
                    </xdr:cNvPr>
                    <xdr:cNvSpPr/>
                  </xdr:nvSpPr>
                  <xdr:spPr bwMode="auto">
                    <a:xfrm>
                      <a:off x="3581400" y="1666875"/>
                      <a:ext cx="1333500" cy="581025"/>
                    </a:xfrm>
                    <a:prstGeom prst="rect">
                      <a:avLst/>
                    </a:prstGeom>
                    <a:noFill/>
                    <a:ln w="9525">
                      <a:miter lim="800000"/>
                      <a:headEnd/>
                      <a:tailEnd/>
                    </a:ln>
                    <a:extLst>
                      <a:ext uri="{909E8E84-426E-40DD-AFC4-6F175D3DCCD1}">
                        <a14:hiddenFill>
                          <a:noFill/>
                        </a14:hiddenFill>
                      </a:ext>
                    </a:extLst>
                  </xdr:spPr>
                  <xdr:txBody>
                    <a:bodyPr vertOverflow="clip" wrap="none" lIns="27432" tIns="18288" rIns="0" bIns="0" anchor="t" upright="1"/>
                    <a:lstStyle/>
                    <a:p>
                      <a:pPr algn="l" rtl="0">
                        <a:defRPr sz="1000"/>
                      </a:pPr>
                      <a:r>
                        <a:rPr lang="pt-BR" sz="800" b="0" i="0" u="none" strike="noStrike" baseline="0">
                          <a:solidFill>
                            <a:srgbClr val="000000"/>
                          </a:solidFill>
                          <a:latin typeface="Segoe UI"/>
                          <a:cs typeface="Segoe UI"/>
                        </a:rPr>
                        <a:t>Núm. Bolas</a:t>
                      </a:r>
                    </a:p>
                  </xdr:txBody>
                </xdr:sp>
              </mc:Choice>
              <mc:Fallback/>
            </mc:AlternateContent>
            <mc:AlternateContent xmlns:mc="http://schemas.openxmlformats.org/markup-compatibility/2006">
              <mc:Choice xmlns:a14="http://schemas.microsoft.com/office/drawing/2010/main" Requires="a14">
                <xdr:sp macro="" textlink="">
                  <xdr:nvSpPr>
                    <xdr:cNvPr id="177166" name="Spinner 14" hidden="1">
                      <a:extLst>
                        <a:ext uri="{63B3BB69-23CF-44E3-9099-C40C66FF867C}">
                          <a14:compatExt spid="_x0000_s177166"/>
                        </a:ext>
                      </a:extLst>
                    </xdr:cNvPr>
                    <xdr:cNvSpPr/>
                  </xdr:nvSpPr>
                  <xdr:spPr bwMode="auto">
                    <a:xfrm>
                      <a:off x="4343400" y="1762125"/>
                      <a:ext cx="447675" cy="400050"/>
                    </a:xfrm>
                    <a:prstGeom prst="rect">
                      <a:avLst/>
                    </a:prstGeom>
                    <a:noFill/>
                    <a:ln w="9525">
                      <a:miter lim="800000"/>
                      <a:headEnd/>
                      <a:tailEnd/>
                    </a:ln>
                  </xdr:spPr>
                </xdr:sp>
              </mc:Choice>
              <mc:Fallback/>
            </mc:AlternateContent>
            <mc:AlternateContent xmlns:mc="http://schemas.openxmlformats.org/markup-compatibility/2006">
              <mc:Choice xmlns:a14="http://schemas.microsoft.com/office/drawing/2010/main" Requires="a14">
                <xdr:sp macro="" textlink="">
                  <xdr:nvSpPr>
                    <xdr:cNvPr id="177167" name="Group Box 15" hidden="1">
                      <a:extLst>
                        <a:ext uri="{63B3BB69-23CF-44E3-9099-C40C66FF867C}">
                          <a14:compatExt spid="_x0000_s177167"/>
                        </a:ext>
                      </a:extLst>
                    </xdr:cNvPr>
                    <xdr:cNvSpPr/>
                  </xdr:nvSpPr>
                  <xdr:spPr bwMode="auto">
                    <a:xfrm>
                      <a:off x="3581400" y="942975"/>
                      <a:ext cx="1333500" cy="581025"/>
                    </a:xfrm>
                    <a:prstGeom prst="rect">
                      <a:avLst/>
                    </a:prstGeom>
                    <a:noFill/>
                    <a:ln w="9525">
                      <a:miter lim="800000"/>
                      <a:headEnd/>
                      <a:tailEnd/>
                    </a:ln>
                    <a:extLst>
                      <a:ext uri="{909E8E84-426E-40DD-AFC4-6F175D3DCCD1}">
                        <a14:hiddenFill>
                          <a:noFill/>
                        </a14:hiddenFill>
                      </a:ext>
                    </a:extLst>
                  </xdr:spPr>
                  <xdr:txBody>
                    <a:bodyPr vertOverflow="clip" wrap="none" lIns="27432" tIns="18288" rIns="0" bIns="0" anchor="t" upright="1"/>
                    <a:lstStyle/>
                    <a:p>
                      <a:pPr algn="l" rtl="0">
                        <a:defRPr sz="1000"/>
                      </a:pPr>
                      <a:r>
                        <a:rPr lang="pt-BR" sz="800" b="0" i="0" u="none" strike="noStrike" baseline="0">
                          <a:solidFill>
                            <a:srgbClr val="000000"/>
                          </a:solidFill>
                          <a:latin typeface="Segoe UI"/>
                          <a:cs typeface="Segoe UI"/>
                        </a:rPr>
                        <a:t>Tipo</a:t>
                      </a:r>
                    </a:p>
                  </xdr:txBody>
                </xdr:sp>
              </mc:Choice>
              <mc:Fallback/>
            </mc:AlternateContent>
            <mc:AlternateContent xmlns:mc="http://schemas.openxmlformats.org/markup-compatibility/2006">
              <mc:Choice xmlns:a14="http://schemas.microsoft.com/office/drawing/2010/main" Requires="a14">
                <xdr:sp macro="" textlink="">
                  <xdr:nvSpPr>
                    <xdr:cNvPr id="177168" name="Drop Down 16" hidden="1">
                      <a:extLst>
                        <a:ext uri="{63B3BB69-23CF-44E3-9099-C40C66FF867C}">
                          <a14:compatExt spid="_x0000_s177168"/>
                        </a:ext>
                      </a:extLst>
                    </xdr:cNvPr>
                    <xdr:cNvSpPr/>
                  </xdr:nvSpPr>
                  <xdr:spPr bwMode="auto">
                    <a:xfrm>
                      <a:off x="3714750" y="1143000"/>
                      <a:ext cx="1009650" cy="200025"/>
                    </a:xfrm>
                    <a:prstGeom prst="rect">
                      <a:avLst/>
                    </a:prstGeom>
                    <a:noFill/>
                    <a:ln>
                      <a:noFill/>
                    </a:ln>
                    <a:extLst>
                      <a:ext uri="{91240B29-F687-4F45-9708-019B960494DF}">
                        <a14:hiddenLine w="9525">
                          <a:noFill/>
                          <a:miter lim="800000"/>
                          <a:headEnd/>
                          <a:tailEnd/>
                        </a14:hiddenLine>
                      </a:ext>
                    </a:extLst>
                  </xdr:spPr>
                </xdr:sp>
              </mc:Choice>
              <mc:Fallback/>
            </mc:AlternateContent>
            <mc:AlternateContent xmlns:mc="http://schemas.openxmlformats.org/markup-compatibility/2006">
              <mc:Choice xmlns:a14="http://schemas.microsoft.com/office/drawing/2010/main" Requires="a14">
                <xdr:sp macro="" textlink="">
                  <xdr:nvSpPr>
                    <xdr:cNvPr id="177169" name="Group Box 17" hidden="1">
                      <a:extLst>
                        <a:ext uri="{63B3BB69-23CF-44E3-9099-C40C66FF867C}">
                          <a14:compatExt spid="_x0000_s177169"/>
                        </a:ext>
                      </a:extLst>
                    </xdr:cNvPr>
                    <xdr:cNvSpPr/>
                  </xdr:nvSpPr>
                  <xdr:spPr bwMode="auto">
                    <a:xfrm>
                      <a:off x="1533525" y="942975"/>
                      <a:ext cx="1847850" cy="1924050"/>
                    </a:xfrm>
                    <a:prstGeom prst="rect">
                      <a:avLst/>
                    </a:prstGeom>
                    <a:noFill/>
                    <a:ln w="9525">
                      <a:miter lim="800000"/>
                      <a:headEnd/>
                      <a:tailEnd/>
                    </a:ln>
                    <a:extLst>
                      <a:ext uri="{909E8E84-426E-40DD-AFC4-6F175D3DCCD1}">
                        <a14:hiddenFill>
                          <a:noFill/>
                        </a14:hiddenFill>
                      </a:ext>
                    </a:extLst>
                  </xdr:spPr>
                  <xdr:txBody>
                    <a:bodyPr vertOverflow="clip" wrap="none" lIns="27432" tIns="18288" rIns="0" bIns="0" anchor="t" upright="1"/>
                    <a:lstStyle/>
                    <a:p>
                      <a:pPr algn="l" rtl="0">
                        <a:defRPr sz="1000"/>
                      </a:pPr>
                      <a:r>
                        <a:rPr lang="pt-BR" sz="800" b="0" i="0" u="none" strike="noStrike" baseline="0">
                          <a:solidFill>
                            <a:srgbClr val="000000"/>
                          </a:solidFill>
                          <a:latin typeface="Segoe UI"/>
                          <a:cs typeface="Segoe UI"/>
                        </a:rPr>
                        <a:t>Sabores</a:t>
                      </a:r>
                    </a:p>
                  </xdr:txBody>
                </xdr:sp>
              </mc:Choice>
              <mc:Fallback/>
            </mc:AlternateContent>
            <mc:AlternateContent xmlns:mc="http://schemas.openxmlformats.org/markup-compatibility/2006">
              <mc:Choice xmlns:a14="http://schemas.microsoft.com/office/drawing/2010/main" Requires="a14">
                <xdr:sp macro="" textlink="">
                  <xdr:nvSpPr>
                    <xdr:cNvPr id="177170" name="List Box 18" hidden="1">
                      <a:extLst>
                        <a:ext uri="{63B3BB69-23CF-44E3-9099-C40C66FF867C}">
                          <a14:compatExt spid="_x0000_s177170"/>
                        </a:ext>
                      </a:extLst>
                    </xdr:cNvPr>
                    <xdr:cNvSpPr/>
                  </xdr:nvSpPr>
                  <xdr:spPr bwMode="auto">
                    <a:xfrm>
                      <a:off x="1628776" y="1114425"/>
                      <a:ext cx="1685924" cy="1638300"/>
                    </a:xfrm>
                    <a:prstGeom prst="rect">
                      <a:avLst/>
                    </a:prstGeom>
                    <a:noFill/>
                    <a:ln>
                      <a:noFill/>
                    </a:ln>
                    <a:extLst>
                      <a:ext uri="{91240B29-F687-4F45-9708-019B960494DF}">
                        <a14:hiddenLine w="9525">
                          <a:noFill/>
                          <a:miter lim="800000"/>
                          <a:headEnd/>
                          <a:tailEnd/>
                        </a14:hiddenLine>
                      </a:ext>
                    </a:extLst>
                  </xdr:spPr>
                </xdr:sp>
              </mc:Choice>
              <mc:Fallback/>
            </mc:AlternateContent>
            <mc:AlternateContent xmlns:mc="http://schemas.openxmlformats.org/markup-compatibility/2006">
              <mc:Choice xmlns:a14="http://schemas.microsoft.com/office/drawing/2010/main" Requires="a14">
                <xdr:sp macro="" textlink="">
                  <xdr:nvSpPr>
                    <xdr:cNvPr id="177171" name="Group Box 19" hidden="1">
                      <a:extLst>
                        <a:ext uri="{63B3BB69-23CF-44E3-9099-C40C66FF867C}">
                          <a14:compatExt spid="_x0000_s177171"/>
                        </a:ext>
                      </a:extLst>
                    </xdr:cNvPr>
                    <xdr:cNvSpPr/>
                  </xdr:nvSpPr>
                  <xdr:spPr bwMode="auto">
                    <a:xfrm>
                      <a:off x="3562350" y="2371726"/>
                      <a:ext cx="1353110" cy="781050"/>
                    </a:xfrm>
                    <a:prstGeom prst="rect">
                      <a:avLst/>
                    </a:prstGeom>
                    <a:noFill/>
                    <a:ln w="9525">
                      <a:miter lim="800000"/>
                      <a:headEnd/>
                      <a:tailEnd/>
                    </a:ln>
                    <a:extLst>
                      <a:ext uri="{909E8E84-426E-40DD-AFC4-6F175D3DCCD1}">
                        <a14:hiddenFill>
                          <a:noFill/>
                        </a14:hiddenFill>
                      </a:ext>
                    </a:extLst>
                  </xdr:spPr>
                  <xdr:txBody>
                    <a:bodyPr vertOverflow="clip" wrap="none" lIns="27432" tIns="18288" rIns="0" bIns="0" anchor="t" upright="1"/>
                    <a:lstStyle/>
                    <a:p>
                      <a:pPr algn="l" rtl="0">
                        <a:defRPr sz="1000"/>
                      </a:pPr>
                      <a:r>
                        <a:rPr lang="pt-BR" sz="800" b="0" i="0" u="none" strike="noStrike" baseline="0">
                          <a:solidFill>
                            <a:srgbClr val="000000"/>
                          </a:solidFill>
                          <a:latin typeface="Segoe UI"/>
                          <a:cs typeface="Segoe UI"/>
                        </a:rPr>
                        <a:t>Caixa</a:t>
                      </a:r>
                    </a:p>
                  </xdr:txBody>
                </xdr:sp>
              </mc:Choice>
              <mc:Fallback/>
            </mc:AlternateContent>
            <xdr:sp macro="" textlink="$G$11">
              <xdr:nvSpPr>
                <xdr:cNvPr id="37" name="CaixaDeTexto 36"/>
                <xdr:cNvSpPr txBox="1"/>
              </xdr:nvSpPr>
              <xdr:spPr>
                <a:xfrm>
                  <a:off x="3771900" y="1847850"/>
                  <a:ext cx="457200" cy="245510"/>
                </a:xfrm>
                <a:prstGeom prst="rect">
                  <a:avLst/>
                </a:prstGeom>
                <a:noFill/>
                <a:ln w="12700">
                  <a:noFill/>
                </a:ln>
              </xdr:spPr>
              <xdr:style>
                <a:lnRef idx="2">
                  <a:schemeClr val="dk1"/>
                </a:lnRef>
                <a:fillRef idx="1">
                  <a:schemeClr val="lt1"/>
                </a:fillRef>
                <a:effectRef idx="0">
                  <a:schemeClr val="dk1"/>
                </a:effectRef>
                <a:fontRef idx="minor">
                  <a:schemeClr val="dk1"/>
                </a:fontRef>
              </xdr:style>
              <xdr:txBody>
                <a:bodyPr vertOverflow="clip" horzOverflow="clip" wrap="square" rtlCol="0" anchor="t">
                  <a:noAutofit/>
                </a:bodyPr>
                <a:lstStyle/>
                <a:p>
                  <a:pPr algn="ctr"/>
                  <a:fld id="{FEB69B5D-3D70-4CC7-AF09-FD537DF2C100}" type="TxLink">
                    <a:rPr lang="en-US" sz="1100" b="1" i="0" u="none" strike="noStrike">
                      <a:solidFill>
                        <a:srgbClr val="000000"/>
                      </a:solidFill>
                      <a:latin typeface="Calibri"/>
                    </a:rPr>
                    <a:pPr algn="ctr"/>
                    <a:t> </a:t>
                  </a:fld>
                  <a:endParaRPr lang="pt-BR" sz="1100" b="1"/>
                </a:p>
              </xdr:txBody>
            </xdr:sp>
            <xdr:sp macro="" textlink="$H$14">
              <xdr:nvSpPr>
                <xdr:cNvPr id="38" name="CaixaDeTexto 37"/>
                <xdr:cNvSpPr txBox="1"/>
              </xdr:nvSpPr>
              <xdr:spPr>
                <a:xfrm>
                  <a:off x="4114800" y="2447924"/>
                  <a:ext cx="733425" cy="264560"/>
                </a:xfrm>
                <a:prstGeom prst="rect">
                  <a:avLst/>
                </a:prstGeom>
                <a:noFill/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tx1"/>
                </a:fontRef>
              </xdr:style>
              <xdr:txBody>
                <a:bodyPr vertOverflow="clip" horzOverflow="clip" wrap="square" rtlCol="0" anchor="t">
                  <a:spAutoFit/>
                </a:bodyPr>
                <a:lstStyle/>
                <a:p>
                  <a:fld id="{8AE1594E-8ABE-4AF0-9BCA-CD1947FF3909}" type="TxLink">
                    <a:rPr lang="en-US" sz="1100" b="0" i="0" u="none" strike="noStrike">
                      <a:solidFill>
                        <a:srgbClr val="000000"/>
                      </a:solidFill>
                      <a:latin typeface="Calibri"/>
                    </a:rPr>
                    <a:pPr/>
                    <a:t> </a:t>
                  </a:fld>
                  <a:endParaRPr lang="pt-BR" sz="1100"/>
                </a:p>
              </xdr:txBody>
            </xdr:sp>
            <xdr:sp macro="" textlink="$H$15">
              <xdr:nvSpPr>
                <xdr:cNvPr id="39" name="CaixaDeTexto 38"/>
                <xdr:cNvSpPr txBox="1"/>
              </xdr:nvSpPr>
              <xdr:spPr>
                <a:xfrm>
                  <a:off x="4105275" y="2647949"/>
                  <a:ext cx="733425" cy="264560"/>
                </a:xfrm>
                <a:prstGeom prst="rect">
                  <a:avLst/>
                </a:prstGeom>
                <a:noFill/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tx1"/>
                </a:fontRef>
              </xdr:style>
              <xdr:txBody>
                <a:bodyPr vertOverflow="clip" horzOverflow="clip" wrap="square" rtlCol="0" anchor="t">
                  <a:spAutoFit/>
                </a:bodyPr>
                <a:lstStyle/>
                <a:p>
                  <a:fld id="{13EA053E-E941-478C-8092-074FDB3AF78A}" type="TxLink">
                    <a:rPr lang="en-US" sz="1100" b="0" i="0" u="none" strike="noStrike">
                      <a:solidFill>
                        <a:srgbClr val="000000"/>
                      </a:solidFill>
                      <a:latin typeface="Calibri"/>
                    </a:rPr>
                    <a:pPr/>
                    <a:t> </a:t>
                  </a:fld>
                  <a:endParaRPr lang="pt-BR" sz="1100"/>
                </a:p>
              </xdr:txBody>
            </xdr:sp>
            <xdr:sp macro="" textlink="$H$16">
              <xdr:nvSpPr>
                <xdr:cNvPr id="40" name="CaixaDeTexto 39"/>
                <xdr:cNvSpPr txBox="1"/>
              </xdr:nvSpPr>
              <xdr:spPr>
                <a:xfrm>
                  <a:off x="4095750" y="2867024"/>
                  <a:ext cx="733425" cy="264560"/>
                </a:xfrm>
                <a:prstGeom prst="rect">
                  <a:avLst/>
                </a:prstGeom>
                <a:noFill/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tx1"/>
                </a:fontRef>
              </xdr:style>
              <xdr:txBody>
                <a:bodyPr vertOverflow="clip" horzOverflow="clip" wrap="square" rtlCol="0" anchor="t">
                  <a:spAutoFit/>
                </a:bodyPr>
                <a:lstStyle/>
                <a:p>
                  <a:fld id="{B50A2B8F-8ED6-4C31-BAC1-D1322C0920DD}" type="TxLink">
                    <a:rPr lang="en-US" sz="1100" b="0" i="0" u="none" strike="noStrike">
                      <a:solidFill>
                        <a:srgbClr val="000000"/>
                      </a:solidFill>
                      <a:latin typeface="Calibri"/>
                    </a:rPr>
                    <a:pPr/>
                    <a:t> </a:t>
                  </a:fld>
                  <a:endParaRPr lang="pt-BR" sz="1100"/>
                </a:p>
              </xdr:txBody>
            </xdr:sp>
            <xdr:sp macro="" textlink="$G$14">
              <xdr:nvSpPr>
                <xdr:cNvPr id="41" name="CaixaDeTexto 40"/>
                <xdr:cNvSpPr txBox="1"/>
              </xdr:nvSpPr>
              <xdr:spPr>
                <a:xfrm>
                  <a:off x="3581400" y="2447924"/>
                  <a:ext cx="733425" cy="256737"/>
                </a:xfrm>
                <a:prstGeom prst="rect">
                  <a:avLst/>
                </a:prstGeom>
                <a:noFill/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tx1"/>
                </a:fontRef>
              </xdr:style>
              <xdr:txBody>
                <a:bodyPr vertOverflow="clip" horzOverflow="clip" wrap="square" rtlCol="0" anchor="t">
                  <a:spAutoFit/>
                </a:bodyPr>
                <a:lstStyle/>
                <a:p>
                  <a:fld id="{83222010-A446-4C70-AF15-5EC979E1C534}" type="TxLink">
                    <a:rPr lang="en-US" sz="1050" b="0" i="0" u="none" strike="noStrike">
                      <a:solidFill>
                        <a:srgbClr val="000000"/>
                      </a:solidFill>
                      <a:latin typeface="Calibri"/>
                    </a:rPr>
                    <a:pPr/>
                    <a:t> </a:t>
                  </a:fld>
                  <a:endParaRPr lang="pt-BR" sz="1200"/>
                </a:p>
              </xdr:txBody>
            </xdr:sp>
            <xdr:sp macro="" textlink="$G$15">
              <xdr:nvSpPr>
                <xdr:cNvPr id="42" name="CaixaDeTexto 41"/>
                <xdr:cNvSpPr txBox="1"/>
              </xdr:nvSpPr>
              <xdr:spPr>
                <a:xfrm>
                  <a:off x="3571875" y="2657474"/>
                  <a:ext cx="733425" cy="256737"/>
                </a:xfrm>
                <a:prstGeom prst="rect">
                  <a:avLst/>
                </a:prstGeom>
                <a:noFill/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tx1"/>
                </a:fontRef>
              </xdr:style>
              <xdr:txBody>
                <a:bodyPr vertOverflow="clip" horzOverflow="clip" wrap="square" rtlCol="0" anchor="t">
                  <a:spAutoFit/>
                </a:bodyPr>
                <a:lstStyle/>
                <a:p>
                  <a:fld id="{08028185-C7EF-431A-803D-80EE357BEF42}" type="TxLink">
                    <a:rPr lang="en-US" sz="1050" b="0" i="0" u="none" strike="noStrike">
                      <a:solidFill>
                        <a:srgbClr val="000000"/>
                      </a:solidFill>
                      <a:latin typeface="Calibri"/>
                    </a:rPr>
                    <a:pPr/>
                    <a:t> </a:t>
                  </a:fld>
                  <a:endParaRPr lang="pt-BR" sz="1200"/>
                </a:p>
              </xdr:txBody>
            </xdr:sp>
            <xdr:sp macro="" textlink="$G$16">
              <xdr:nvSpPr>
                <xdr:cNvPr id="43" name="CaixaDeTexto 42"/>
                <xdr:cNvSpPr txBox="1"/>
              </xdr:nvSpPr>
              <xdr:spPr>
                <a:xfrm>
                  <a:off x="3581400" y="2886074"/>
                  <a:ext cx="733425" cy="256737"/>
                </a:xfrm>
                <a:prstGeom prst="rect">
                  <a:avLst/>
                </a:prstGeom>
                <a:noFill/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tx1"/>
                </a:fontRef>
              </xdr:style>
              <xdr:txBody>
                <a:bodyPr vertOverflow="clip" horzOverflow="clip" wrap="square" rtlCol="0" anchor="t">
                  <a:spAutoFit/>
                </a:bodyPr>
                <a:lstStyle/>
                <a:p>
                  <a:fld id="{DE3733F8-FF6E-410E-A26D-48C66B457B33}" type="TxLink">
                    <a:rPr lang="en-US" sz="1050" b="0" i="0" u="none" strike="noStrike">
                      <a:solidFill>
                        <a:srgbClr val="000000"/>
                      </a:solidFill>
                      <a:latin typeface="Calibri"/>
                    </a:rPr>
                    <a:pPr/>
                    <a:t> </a:t>
                  </a:fld>
                  <a:endParaRPr lang="pt-BR" sz="1200"/>
                </a:p>
              </xdr:txBody>
            </xdr:sp>
          </xdr:grpSp>
          <xdr:sp macro="" textlink="">
            <xdr:nvSpPr>
              <xdr:cNvPr id="14" name="CaixaDeTexto 13"/>
              <xdr:cNvSpPr txBox="1"/>
            </xdr:nvSpPr>
            <xdr:spPr>
              <a:xfrm>
                <a:off x="4562475" y="342900"/>
                <a:ext cx="2828925" cy="937629"/>
              </a:xfrm>
              <a:prstGeom prst="rect">
                <a:avLst/>
              </a:prstGeom>
              <a:noFill/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tx1"/>
              </a:fontRef>
            </xdr:style>
            <xdr:txBody>
              <a:bodyPr vertOverflow="clip" horzOverflow="clip" wrap="square" rtlCol="0" anchor="t">
                <a:spAutoFit/>
                <a:scene3d>
                  <a:camera prst="orthographicFront"/>
                  <a:lightRig rig="harsh" dir="t"/>
                </a:scene3d>
                <a:sp3d extrusionH="57150" prstMaterial="matte">
                  <a:bevelT w="63500" h="12700" prst="angle"/>
                  <a:contourClr>
                    <a:schemeClr val="bg1">
                      <a:lumMod val="65000"/>
                    </a:schemeClr>
                  </a:contourClr>
                </a:sp3d>
              </a:bodyPr>
              <a:lstStyle/>
              <a:p>
                <a:r>
                  <a:rPr lang="pt-BR" sz="5400" b="1" cap="none" spc="0">
                    <a:ln/>
                    <a:solidFill>
                      <a:schemeClr val="accent3"/>
                    </a:solidFill>
                    <a:effectLst/>
                  </a:rPr>
                  <a:t>GELADO</a:t>
                </a:r>
              </a:p>
            </xdr:txBody>
          </xdr:sp>
          <xdr:pic>
            <xdr:nvPicPr>
              <xdr:cNvPr id="15" name="Imagem 14" descr="http://2.bp.blogspot.com/-WLnHr8I2v3M/UcBJUQCaUWI/AAAAAAAANfE/drP2CYf7uuQ/s1600/06.jpg"/>
              <xdr:cNvPicPr>
                <a:picLocks noChangeAspect="1" noChangeArrowheads="1"/>
              </xdr:cNvPicPr>
            </xdr:nvPicPr>
            <xdr:blipFill>
              <a:blip xmlns:r="http://schemas.openxmlformats.org/officeDocument/2006/relationships" r:embed="rId1" cstate="print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rcRect/>
              <a:stretch>
                <a:fillRect/>
              </a:stretch>
            </xdr:blipFill>
            <xdr:spPr bwMode="auto">
              <a:xfrm>
                <a:off x="8915400" y="88607"/>
                <a:ext cx="2838450" cy="1213436"/>
              </a:xfrm>
              <a:prstGeom prst="rect">
                <a:avLst/>
              </a:prstGeom>
              <a:noFill/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pic>
          <xdr:pic>
            <xdr:nvPicPr>
              <xdr:cNvPr id="16" name="Imagem 15" descr="http://blogbololo.com.br/wp-content/uploads/2013/11/shutterstock_101904619.jpg"/>
              <xdr:cNvPicPr>
                <a:picLocks noChangeAspect="1" noChangeArrowheads="1"/>
              </xdr:cNvPicPr>
            </xdr:nvPicPr>
            <xdr:blipFill>
              <a:blip xmlns:r="http://schemas.openxmlformats.org/officeDocument/2006/relationships" r:embed="rId2" cstate="print">
                <a:extLst>
                  <a:ext uri="{BEBA8EAE-BF5A-486C-A8C5-ECC9F3942E4B}">
                    <a14:imgProps xmlns:a14="http://schemas.microsoft.com/office/drawing/2010/main">
                      <a14:imgLayer r:embed="rId3">
                        <a14:imgEffect>
                          <a14:backgroundRemoval t="10000" b="95500" l="5100" r="98200"/>
                        </a14:imgEffect>
                      </a14:imgLayer>
                    </a14:imgProps>
                  </a:ex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rcRect/>
              <a:stretch>
                <a:fillRect/>
              </a:stretch>
            </xdr:blipFill>
            <xdr:spPr bwMode="auto">
              <a:xfrm>
                <a:off x="9267824" y="2905124"/>
                <a:ext cx="1933575" cy="1933575"/>
              </a:xfrm>
              <a:prstGeom prst="rect">
                <a:avLst/>
              </a:prstGeom>
              <a:noFill/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pic>
        </xdr:grpSp>
        <mc:AlternateContent xmlns:mc="http://schemas.openxmlformats.org/markup-compatibility/2006">
          <mc:Choice xmlns:a14="http://schemas.microsoft.com/office/drawing/2010/main" Requires="a14">
            <xdr:sp macro="" textlink="">
              <xdr:nvSpPr>
                <xdr:cNvPr id="177172" name="Button 20" hidden="1">
                  <a:extLst>
                    <a:ext uri="{63B3BB69-23CF-44E3-9099-C40C66FF867C}">
                      <a14:compatExt spid="_x0000_s177172"/>
                    </a:ext>
                  </a:extLst>
                </xdr:cNvPr>
                <xdr:cNvSpPr/>
              </xdr:nvSpPr>
              <xdr:spPr bwMode="auto">
                <a:xfrm>
                  <a:off x="6810375" y="4495800"/>
                  <a:ext cx="1104900" cy="371475"/>
                </a:xfrm>
                <a:prstGeom prst="rect">
                  <a:avLst/>
                </a:prstGeom>
                <a:noFill/>
                <a:ln w="9525">
                  <a:miter lim="800000"/>
                  <a:headEnd/>
                  <a:tailEnd/>
                </a:ln>
              </xdr:spPr>
              <xdr:txBody>
                <a:bodyPr vertOverflow="clip" wrap="square" lIns="27432" tIns="27432" rIns="27432" bIns="27432" anchor="ctr" upright="1"/>
                <a:lstStyle/>
                <a:p>
                  <a:pPr algn="ctr" rtl="0">
                    <a:defRPr sz="1000"/>
                  </a:pPr>
                  <a:r>
                    <a:rPr lang="pt-BR" sz="1100" b="0" i="0" u="none" strike="noStrike" baseline="0">
                      <a:solidFill>
                        <a:srgbClr val="000000"/>
                      </a:solidFill>
                      <a:latin typeface="Calibri"/>
                    </a:rPr>
                    <a:t>Cadastrar</a:t>
                  </a:r>
                </a:p>
              </xdr:txBody>
            </xdr:sp>
          </mc:Choice>
          <mc:Fallback/>
        </mc:AlternateContent>
      </xdr:grpSp>
      <xdr:grpSp>
        <xdr:nvGrpSpPr>
          <xdr:cNvPr id="44" name="Agrupar 43"/>
          <xdr:cNvGrpSpPr/>
        </xdr:nvGrpSpPr>
        <xdr:grpSpPr>
          <a:xfrm>
            <a:off x="1114425" y="1314450"/>
            <a:ext cx="7353300" cy="4391025"/>
            <a:chOff x="533400" y="114300"/>
            <a:chExt cx="7353300" cy="4391025"/>
          </a:xfrm>
        </xdr:grpSpPr>
        <xdr:sp macro="" textlink="">
          <xdr:nvSpPr>
            <xdr:cNvPr id="46" name="Texto explicativo retangular 2"/>
            <xdr:cNvSpPr/>
          </xdr:nvSpPr>
          <xdr:spPr>
            <a:xfrm>
              <a:off x="533400" y="114300"/>
              <a:ext cx="1295400" cy="390525"/>
            </a:xfrm>
            <a:prstGeom prst="wedgeRectCallout">
              <a:avLst>
                <a:gd name="adj1" fmla="val 51961"/>
                <a:gd name="adj2" fmla="val 167378"/>
              </a:avLst>
            </a:prstGeom>
          </xdr:spPr>
          <xdr:style>
            <a:lnRef idx="3">
              <a:schemeClr val="lt1"/>
            </a:lnRef>
            <a:fillRef idx="1">
              <a:schemeClr val="accent5"/>
            </a:fillRef>
            <a:effectRef idx="1">
              <a:schemeClr val="accent5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pt-BR" sz="1100"/>
                <a:t>Caixa de Listagem</a:t>
              </a:r>
            </a:p>
          </xdr:txBody>
        </xdr:sp>
        <xdr:sp macro="" textlink="">
          <xdr:nvSpPr>
            <xdr:cNvPr id="47" name="Texto explicativo retangular 3"/>
            <xdr:cNvSpPr/>
          </xdr:nvSpPr>
          <xdr:spPr>
            <a:xfrm>
              <a:off x="2162175" y="114300"/>
              <a:ext cx="1457325" cy="390525"/>
            </a:xfrm>
            <a:prstGeom prst="wedgeRectCallout">
              <a:avLst>
                <a:gd name="adj1" fmla="val 38645"/>
                <a:gd name="adj2" fmla="val 169817"/>
              </a:avLst>
            </a:prstGeom>
          </xdr:spPr>
          <xdr:style>
            <a:lnRef idx="3">
              <a:schemeClr val="lt1"/>
            </a:lnRef>
            <a:fillRef idx="1">
              <a:schemeClr val="accent5"/>
            </a:fillRef>
            <a:effectRef idx="1">
              <a:schemeClr val="accent5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pt-BR" sz="1100"/>
                <a:t>Caixa de Combinação</a:t>
              </a:r>
            </a:p>
          </xdr:txBody>
        </xdr:sp>
        <xdr:sp macro="" textlink="">
          <xdr:nvSpPr>
            <xdr:cNvPr id="48" name="Texto explicativo retangular 4"/>
            <xdr:cNvSpPr/>
          </xdr:nvSpPr>
          <xdr:spPr>
            <a:xfrm>
              <a:off x="971550" y="3086100"/>
              <a:ext cx="1095375" cy="390525"/>
            </a:xfrm>
            <a:prstGeom prst="wedgeRectCallout">
              <a:avLst>
                <a:gd name="adj1" fmla="val -17518"/>
                <a:gd name="adj2" fmla="val -122866"/>
              </a:avLst>
            </a:prstGeom>
          </xdr:spPr>
          <xdr:style>
            <a:lnRef idx="3">
              <a:schemeClr val="lt1"/>
            </a:lnRef>
            <a:fillRef idx="1">
              <a:schemeClr val="accent5"/>
            </a:fillRef>
            <a:effectRef idx="1">
              <a:schemeClr val="accent5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pt-BR" sz="1100"/>
                <a:t>Caixa</a:t>
              </a:r>
              <a:r>
                <a:rPr lang="pt-BR" sz="1100" baseline="0"/>
                <a:t> de Grupo</a:t>
              </a:r>
              <a:endParaRPr lang="pt-BR" sz="1100"/>
            </a:p>
          </xdr:txBody>
        </xdr:sp>
        <xdr:sp macro="" textlink="">
          <xdr:nvSpPr>
            <xdr:cNvPr id="49" name="Texto explicativo retangular 5"/>
            <xdr:cNvSpPr/>
          </xdr:nvSpPr>
          <xdr:spPr>
            <a:xfrm>
              <a:off x="5295901" y="2790825"/>
              <a:ext cx="1104900" cy="390525"/>
            </a:xfrm>
            <a:prstGeom prst="wedgeRectCallout">
              <a:avLst>
                <a:gd name="adj1" fmla="val -40661"/>
                <a:gd name="adj2" fmla="val -139939"/>
              </a:avLst>
            </a:prstGeom>
          </xdr:spPr>
          <xdr:style>
            <a:lnRef idx="3">
              <a:schemeClr val="lt1"/>
            </a:lnRef>
            <a:fillRef idx="1">
              <a:schemeClr val="accent5"/>
            </a:fillRef>
            <a:effectRef idx="1">
              <a:schemeClr val="accent5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pt-BR" sz="1100"/>
                <a:t>Botão de Opção</a:t>
              </a:r>
            </a:p>
          </xdr:txBody>
        </xdr:sp>
        <xdr:sp macro="" textlink="">
          <xdr:nvSpPr>
            <xdr:cNvPr id="50" name="Texto explicativo retangular 6"/>
            <xdr:cNvSpPr/>
          </xdr:nvSpPr>
          <xdr:spPr>
            <a:xfrm>
              <a:off x="6629401" y="2809875"/>
              <a:ext cx="1257299" cy="390525"/>
            </a:xfrm>
            <a:prstGeom prst="wedgeRectCallout">
              <a:avLst>
                <a:gd name="adj1" fmla="val -20833"/>
                <a:gd name="adj2" fmla="val -122866"/>
              </a:avLst>
            </a:prstGeom>
          </xdr:spPr>
          <xdr:style>
            <a:lnRef idx="3">
              <a:schemeClr val="lt1"/>
            </a:lnRef>
            <a:fillRef idx="1">
              <a:schemeClr val="accent5"/>
            </a:fillRef>
            <a:effectRef idx="1">
              <a:schemeClr val="accent5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pt-BR" sz="1100"/>
                <a:t>Caixa</a:t>
              </a:r>
              <a:r>
                <a:rPr lang="pt-BR" sz="1100" baseline="0"/>
                <a:t> de Seleção</a:t>
              </a:r>
              <a:endParaRPr lang="pt-BR" sz="1100"/>
            </a:p>
          </xdr:txBody>
        </xdr:sp>
        <xdr:sp macro="" textlink="">
          <xdr:nvSpPr>
            <xdr:cNvPr id="51" name="Texto explicativo retangular 7"/>
            <xdr:cNvSpPr/>
          </xdr:nvSpPr>
          <xdr:spPr>
            <a:xfrm>
              <a:off x="7200901" y="3762375"/>
              <a:ext cx="657224" cy="390525"/>
            </a:xfrm>
            <a:prstGeom prst="wedgeRectCallout">
              <a:avLst>
                <a:gd name="adj1" fmla="val -86562"/>
                <a:gd name="adj2" fmla="val -59451"/>
              </a:avLst>
            </a:prstGeom>
          </xdr:spPr>
          <xdr:style>
            <a:lnRef idx="3">
              <a:schemeClr val="lt1"/>
            </a:lnRef>
            <a:fillRef idx="1">
              <a:schemeClr val="accent5"/>
            </a:fillRef>
            <a:effectRef idx="1">
              <a:schemeClr val="accent5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pt-BR" sz="1100"/>
                <a:t>Botão</a:t>
              </a:r>
            </a:p>
          </xdr:txBody>
        </xdr:sp>
        <xdr:sp macro="" textlink="">
          <xdr:nvSpPr>
            <xdr:cNvPr id="52" name="Texto explicativo retangular 8"/>
            <xdr:cNvSpPr/>
          </xdr:nvSpPr>
          <xdr:spPr>
            <a:xfrm>
              <a:off x="4057650" y="3257550"/>
              <a:ext cx="1190625" cy="390525"/>
            </a:xfrm>
            <a:prstGeom prst="wedgeRectCallout">
              <a:avLst>
                <a:gd name="adj1" fmla="val -46504"/>
                <a:gd name="adj2" fmla="val -339939"/>
              </a:avLst>
            </a:prstGeom>
          </xdr:spPr>
          <xdr:style>
            <a:lnRef idx="3">
              <a:schemeClr val="lt1"/>
            </a:lnRef>
            <a:fillRef idx="1">
              <a:schemeClr val="accent5"/>
            </a:fillRef>
            <a:effectRef idx="1">
              <a:schemeClr val="accent5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pt-BR" sz="1100"/>
                <a:t>Botão de Rotação</a:t>
              </a:r>
            </a:p>
          </xdr:txBody>
        </xdr:sp>
        <xdr:sp macro="" textlink="">
          <xdr:nvSpPr>
            <xdr:cNvPr id="53" name="Texto explicativo retangular 9"/>
            <xdr:cNvSpPr/>
          </xdr:nvSpPr>
          <xdr:spPr>
            <a:xfrm>
              <a:off x="2933701" y="3990975"/>
              <a:ext cx="1571624" cy="514350"/>
            </a:xfrm>
            <a:prstGeom prst="wedgeRectCallout">
              <a:avLst>
                <a:gd name="adj1" fmla="val -25108"/>
                <a:gd name="adj2" fmla="val -266768"/>
              </a:avLst>
            </a:prstGeom>
          </xdr:spPr>
          <xdr:style>
            <a:lnRef idx="3">
              <a:schemeClr val="lt1"/>
            </a:lnRef>
            <a:fillRef idx="1">
              <a:schemeClr val="accent5"/>
            </a:fillRef>
            <a:effectRef idx="1">
              <a:schemeClr val="accent5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pt-BR" sz="1100"/>
                <a:t>Caixas de texto</a:t>
              </a:r>
              <a:r>
                <a:rPr lang="pt-BR" sz="1100" baseline="0"/>
                <a:t> com referências de célula</a:t>
              </a:r>
              <a:endParaRPr lang="pt-BR" sz="1100"/>
            </a:p>
          </xdr:txBody>
        </xdr:sp>
      </xdr:grpSp>
    </xdr:grpSp>
    <xdr:clientData/>
  </xdr:twoCellAnchor>
</xdr:wsDr>
</file>

<file path=xl/drawings/drawing8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171450</xdr:colOff>
      <xdr:row>5</xdr:row>
      <xdr:rowOff>104774</xdr:rowOff>
    </xdr:from>
    <xdr:to>
      <xdr:col>18</xdr:col>
      <xdr:colOff>19050</xdr:colOff>
      <xdr:row>18</xdr:row>
      <xdr:rowOff>9525</xdr:rowOff>
    </xdr:to>
    <xdr:sp macro="" textlink="">
      <xdr:nvSpPr>
        <xdr:cNvPr id="4" name="Retângulo 3"/>
        <xdr:cNvSpPr/>
      </xdr:nvSpPr>
      <xdr:spPr>
        <a:xfrm>
          <a:off x="2000250" y="1057274"/>
          <a:ext cx="8991600" cy="2381251"/>
        </a:xfrm>
        <a:prstGeom prst="rect">
          <a:avLst/>
        </a:prstGeom>
        <a:noFill/>
      </xdr:spPr>
      <xdr:txBody>
        <a:bodyPr wrap="none" lIns="91440" tIns="45720" rIns="91440" bIns="45720">
          <a:prstTxWarp prst="textArchUp">
            <a:avLst/>
          </a:prstTxWarp>
          <a:noAutofit/>
        </a:bodyPr>
        <a:lstStyle/>
        <a:p>
          <a:pPr algn="ctr"/>
          <a:r>
            <a:rPr lang="pt-BR" sz="9600" b="1" cap="none" spc="0" baseline="0">
              <a:ln w="0">
                <a:solidFill>
                  <a:sysClr val="windowText" lastClr="000000"/>
                </a:solidFill>
              </a:ln>
              <a:solidFill>
                <a:schemeClr val="tx1"/>
              </a:solidFill>
              <a:effectLst>
                <a:reflection blurRad="6350" stA="53000" endA="300" endPos="35500" dir="5400000" sy="-90000" algn="bl" rotWithShape="0"/>
              </a:effectLst>
              <a:latin typeface="Bradley Hand ITC" panose="03070402050302030203" pitchFamily="66" charset="0"/>
            </a:rPr>
            <a:t>3D MAP CHART</a:t>
          </a:r>
          <a:endParaRPr lang="pt-BR" sz="9600" b="1" cap="none" spc="0">
            <a:ln w="0">
              <a:solidFill>
                <a:sysClr val="windowText" lastClr="000000"/>
              </a:solidFill>
            </a:ln>
            <a:solidFill>
              <a:schemeClr val="tx1"/>
            </a:solidFill>
            <a:effectLst>
              <a:reflection blurRad="6350" stA="53000" endA="300" endPos="35500" dir="5400000" sy="-90000" algn="bl" rotWithShape="0"/>
            </a:effectLst>
            <a:latin typeface="Bradley Hand ITC" panose="03070402050302030203" pitchFamily="66" charset="0"/>
          </a:endParaRPr>
        </a:p>
      </xdr:txBody>
    </xdr:sp>
    <xdr:clientData/>
  </xdr:twoCellAnchor>
  <xdr:twoCellAnchor editAs="oneCell">
    <xdr:from>
      <xdr:col>6</xdr:col>
      <xdr:colOff>352425</xdr:colOff>
      <xdr:row>7</xdr:row>
      <xdr:rowOff>20631</xdr:rowOff>
    </xdr:from>
    <xdr:to>
      <xdr:col>14</xdr:col>
      <xdr:colOff>9525</xdr:colOff>
      <xdr:row>22</xdr:row>
      <xdr:rowOff>171451</xdr:rowOff>
    </xdr:to>
    <xdr:pic>
      <xdr:nvPicPr>
        <xdr:cNvPr id="5" name="Imagem 4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9300" r="7176" b="9702"/>
        <a:stretch/>
      </xdr:blipFill>
      <xdr:spPr>
        <a:xfrm>
          <a:off x="4010025" y="1354131"/>
          <a:ext cx="4533900" cy="3008320"/>
        </a:xfrm>
        <a:prstGeom prst="rect">
          <a:avLst/>
        </a:prstGeom>
      </xdr:spPr>
    </xdr:pic>
    <xdr:clientData/>
  </xdr:twoCellAnchor>
</xdr:wsDr>
</file>

<file path=xl/drawings/drawing8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590550</xdr:colOff>
      <xdr:row>1</xdr:row>
      <xdr:rowOff>47624</xdr:rowOff>
    </xdr:from>
    <xdr:to>
      <xdr:col>15</xdr:col>
      <xdr:colOff>590550</xdr:colOff>
      <xdr:row>22</xdr:row>
      <xdr:rowOff>171450</xdr:rowOff>
    </xdr:to>
    <xdr:grpSp>
      <xdr:nvGrpSpPr>
        <xdr:cNvPr id="2" name="Agrupar 1"/>
        <xdr:cNvGrpSpPr/>
      </xdr:nvGrpSpPr>
      <xdr:grpSpPr>
        <a:xfrm>
          <a:off x="2419350" y="238124"/>
          <a:ext cx="7315200" cy="4124326"/>
          <a:chOff x="2419350" y="238124"/>
          <a:chExt cx="7315200" cy="4124326"/>
        </a:xfrm>
      </xdr:grpSpPr>
      <xdr:pic>
        <xdr:nvPicPr>
          <xdr:cNvPr id="3" name="Imagem 2" descr="http://maxcdn.thedesigninspiration.com/wp-content/uploads/2009/07/cook-in-brain-l.jpg"/>
          <xdr:cNvPicPr>
            <a:picLocks noChangeAspect="1" noChangeArrowheads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476500" y="238124"/>
            <a:ext cx="7258050" cy="3865701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4" name="CaixaDeTexto 3"/>
          <xdr:cNvSpPr txBox="1"/>
        </xdr:nvSpPr>
        <xdr:spPr>
          <a:xfrm>
            <a:off x="2419350" y="4114800"/>
            <a:ext cx="3638550" cy="2476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pt-BR" sz="1100" i="1">
                <a:solidFill>
                  <a:schemeClr val="bg1"/>
                </a:solidFill>
              </a:rPr>
              <a:t>Fonte: thedesigninspiration.com, 2016</a:t>
            </a:r>
          </a:p>
        </xdr:txBody>
      </xdr:sp>
    </xdr:grpSp>
    <xdr:clientData/>
  </xdr:twoCellAnchor>
</xdr:wsDr>
</file>

<file path=xl/drawings/drawing8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14</xdr:row>
      <xdr:rowOff>152400</xdr:rowOff>
    </xdr:from>
    <xdr:to>
      <xdr:col>3</xdr:col>
      <xdr:colOff>295275</xdr:colOff>
      <xdr:row>20</xdr:row>
      <xdr:rowOff>152400</xdr:rowOff>
    </xdr:to>
    <xdr:sp macro="" textlink="">
      <xdr:nvSpPr>
        <xdr:cNvPr id="3" name="CaixaDeTexto 2"/>
        <xdr:cNvSpPr txBox="1"/>
      </xdr:nvSpPr>
      <xdr:spPr>
        <a:xfrm>
          <a:off x="609600" y="2819400"/>
          <a:ext cx="2390775" cy="1143000"/>
        </a:xfrm>
        <a:prstGeom prst="rect">
          <a:avLst/>
        </a:prstGeom>
        <a:solidFill>
          <a:schemeClr val="accent6">
            <a:lumMod val="75000"/>
          </a:schemeClr>
        </a:solidFill>
        <a:ln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endParaRPr lang="pt-BR" sz="1100" b="1" i="0">
            <a:solidFill>
              <a:schemeClr val="bg1"/>
            </a:solidFill>
            <a:effectLst/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r>
            <a:rPr lang="pt-BR" sz="1000" b="0" i="0">
              <a:solidFill>
                <a:schemeClr val="lt1"/>
              </a:solidFill>
              <a:effectLst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Pretende-se poupar R$ 1.600,00 por</a:t>
          </a:r>
        </a:p>
        <a:p>
          <a:r>
            <a:rPr lang="pt-BR" sz="1000" b="0" i="0">
              <a:solidFill>
                <a:schemeClr val="lt1"/>
              </a:solidFill>
              <a:effectLst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mês ao longo de seis meses,</a:t>
          </a:r>
        </a:p>
        <a:p>
          <a:r>
            <a:rPr lang="pt-BR" sz="1000" b="0" i="0">
              <a:solidFill>
                <a:schemeClr val="lt1"/>
              </a:solidFill>
              <a:effectLst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a uma taxa de 1,80% ao mês.</a:t>
          </a:r>
        </a:p>
        <a:p>
          <a:r>
            <a:rPr lang="pt-BR" sz="1000" b="0" i="0">
              <a:solidFill>
                <a:schemeClr val="lt1"/>
              </a:solidFill>
              <a:effectLst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O primeiro depósito será feito no ato.</a:t>
          </a:r>
        </a:p>
        <a:p>
          <a:r>
            <a:rPr lang="pt-BR" sz="1000" b="0" i="0">
              <a:solidFill>
                <a:schemeClr val="lt1"/>
              </a:solidFill>
              <a:effectLst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Qual será o valor do resgate?</a:t>
          </a:r>
          <a:endParaRPr lang="pt-BR" sz="1000">
            <a:solidFill>
              <a:schemeClr val="bg1"/>
            </a:solidFill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  <xdr:twoCellAnchor>
    <xdr:from>
      <xdr:col>1</xdr:col>
      <xdr:colOff>0</xdr:colOff>
      <xdr:row>0</xdr:row>
      <xdr:rowOff>123824</xdr:rowOff>
    </xdr:from>
    <xdr:to>
      <xdr:col>3</xdr:col>
      <xdr:colOff>457200</xdr:colOff>
      <xdr:row>6</xdr:row>
      <xdr:rowOff>152399</xdr:rowOff>
    </xdr:to>
    <xdr:sp macro="" textlink="">
      <xdr:nvSpPr>
        <xdr:cNvPr id="2" name="CaixaDeTexto 1"/>
        <xdr:cNvSpPr txBox="1"/>
      </xdr:nvSpPr>
      <xdr:spPr>
        <a:xfrm>
          <a:off x="609600" y="123824"/>
          <a:ext cx="2552700" cy="1171575"/>
        </a:xfrm>
        <a:prstGeom prst="rect">
          <a:avLst/>
        </a:prstGeom>
        <a:solidFill>
          <a:schemeClr val="accent6">
            <a:lumMod val="75000"/>
          </a:schemeClr>
        </a:solidFill>
        <a:ln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pPr marL="0" indent="0"/>
          <a:endParaRPr lang="pt-BR" sz="1000" b="0" i="0">
            <a:solidFill>
              <a:schemeClr val="bg1"/>
            </a:solidFill>
            <a:effectLst/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pPr marL="0" indent="0"/>
          <a:r>
            <a:rPr lang="pt-BR" sz="1000" b="0" i="0">
              <a:solidFill>
                <a:schemeClr val="bg1"/>
              </a:solidFill>
              <a:effectLst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Pretende-se fazer uma aplicação de</a:t>
          </a:r>
        </a:p>
        <a:p>
          <a:pPr marL="0" indent="0"/>
          <a:r>
            <a:rPr lang="pt-BR" sz="1000" b="0" i="0">
              <a:solidFill>
                <a:schemeClr val="bg1"/>
              </a:solidFill>
              <a:effectLst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R$ 2.800,00,</a:t>
          </a:r>
          <a:r>
            <a:rPr lang="pt-BR" sz="1000" b="0" i="0" baseline="0">
              <a:solidFill>
                <a:schemeClr val="bg1"/>
              </a:solidFill>
              <a:effectLst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 durante </a:t>
          </a:r>
          <a:r>
            <a:rPr lang="pt-BR" sz="1000" b="0" i="0">
              <a:solidFill>
                <a:schemeClr val="bg1"/>
              </a:solidFill>
              <a:effectLst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três meses,</a:t>
          </a:r>
        </a:p>
        <a:p>
          <a:pPr marL="0" indent="0"/>
          <a:r>
            <a:rPr lang="pt-BR" sz="1000" b="0" i="0">
              <a:solidFill>
                <a:schemeClr val="bg1"/>
              </a:solidFill>
              <a:effectLst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a uma taxa de 2,5% ao mês.</a:t>
          </a:r>
        </a:p>
        <a:p>
          <a:pPr marL="0" indent="0"/>
          <a:endParaRPr lang="pt-BR" sz="1000" b="0" i="0">
            <a:solidFill>
              <a:schemeClr val="bg1"/>
            </a:solidFill>
            <a:effectLst/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pPr marL="0" indent="0"/>
          <a:r>
            <a:rPr lang="pt-BR" sz="1000" b="0" i="0">
              <a:solidFill>
                <a:schemeClr val="bg1"/>
              </a:solidFill>
              <a:effectLst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Qual o valor de resgate desta aplicação?</a:t>
          </a:r>
        </a:p>
      </xdr:txBody>
    </xdr:sp>
    <xdr:clientData/>
  </xdr:twoCellAnchor>
  <xdr:twoCellAnchor>
    <xdr:from>
      <xdr:col>1</xdr:col>
      <xdr:colOff>0</xdr:colOff>
      <xdr:row>28</xdr:row>
      <xdr:rowOff>133351</xdr:rowOff>
    </xdr:from>
    <xdr:to>
      <xdr:col>3</xdr:col>
      <xdr:colOff>1181100</xdr:colOff>
      <xdr:row>33</xdr:row>
      <xdr:rowOff>152400</xdr:rowOff>
    </xdr:to>
    <xdr:sp macro="" textlink="">
      <xdr:nvSpPr>
        <xdr:cNvPr id="15" name="CaixaDeTexto 14"/>
        <xdr:cNvSpPr txBox="1"/>
      </xdr:nvSpPr>
      <xdr:spPr>
        <a:xfrm>
          <a:off x="609600" y="5467351"/>
          <a:ext cx="3276600" cy="971549"/>
        </a:xfrm>
        <a:prstGeom prst="rect">
          <a:avLst/>
        </a:prstGeom>
        <a:solidFill>
          <a:schemeClr val="accent6">
            <a:lumMod val="75000"/>
          </a:schemeClr>
        </a:solidFill>
        <a:ln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endParaRPr lang="pt-BR" sz="1000" b="0" i="0">
            <a:solidFill>
              <a:schemeClr val="lt1"/>
            </a:solidFill>
            <a:effectLst/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r>
            <a:rPr lang="pt-BR" sz="1000" b="0" i="0">
              <a:solidFill>
                <a:schemeClr val="lt1"/>
              </a:solidFill>
              <a:effectLst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Aplica-se R$ 50.000,00 a uma taxa de 3,00% ao mês.</a:t>
          </a:r>
        </a:p>
        <a:p>
          <a:r>
            <a:rPr lang="pt-BR" sz="1000" b="0" i="0">
              <a:solidFill>
                <a:schemeClr val="lt1"/>
              </a:solidFill>
              <a:effectLst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Sabe-se que o resgate será de R$ 57.963,70.</a:t>
          </a:r>
        </a:p>
        <a:p>
          <a:endParaRPr lang="pt-BR" sz="1000" b="0" i="0">
            <a:solidFill>
              <a:schemeClr val="lt1"/>
            </a:solidFill>
            <a:effectLst/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r>
            <a:rPr lang="pt-BR" sz="1000" b="0" i="0">
              <a:solidFill>
                <a:schemeClr val="lt1"/>
              </a:solidFill>
              <a:effectLst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Qual é o período pelo qual o capital foi aplicado?</a:t>
          </a:r>
          <a:endParaRPr lang="pt-BR" sz="1000">
            <a:solidFill>
              <a:schemeClr val="bg1"/>
            </a:solidFill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  <xdr:twoCellAnchor>
    <xdr:from>
      <xdr:col>8</xdr:col>
      <xdr:colOff>9525</xdr:colOff>
      <xdr:row>1</xdr:row>
      <xdr:rowOff>47626</xdr:rowOff>
    </xdr:from>
    <xdr:to>
      <xdr:col>10</xdr:col>
      <xdr:colOff>885825</xdr:colOff>
      <xdr:row>6</xdr:row>
      <xdr:rowOff>152400</xdr:rowOff>
    </xdr:to>
    <xdr:sp macro="" textlink="">
      <xdr:nvSpPr>
        <xdr:cNvPr id="4" name="CaixaDeTexto 3"/>
        <xdr:cNvSpPr txBox="1"/>
      </xdr:nvSpPr>
      <xdr:spPr>
        <a:xfrm>
          <a:off x="6096000" y="238126"/>
          <a:ext cx="3076575" cy="1057274"/>
        </a:xfrm>
        <a:prstGeom prst="rect">
          <a:avLst/>
        </a:prstGeom>
        <a:solidFill>
          <a:schemeClr val="accent6">
            <a:lumMod val="75000"/>
          </a:schemeClr>
        </a:solidFill>
        <a:ln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endParaRPr lang="pt-BR" sz="1100" b="1" i="0">
            <a:solidFill>
              <a:schemeClr val="bg1"/>
            </a:solidFill>
            <a:effectLst/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r>
            <a:rPr lang="pt-BR" sz="1000" b="0" i="0">
              <a:solidFill>
                <a:schemeClr val="lt1"/>
              </a:solidFill>
              <a:effectLst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Deseja-se</a:t>
          </a:r>
          <a:r>
            <a:rPr lang="pt-BR" sz="1000" b="0" i="0" baseline="0">
              <a:solidFill>
                <a:schemeClr val="lt1"/>
              </a:solidFill>
              <a:effectLst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 ao longo de 3 anos, poupar R$ 500,00</a:t>
          </a:r>
        </a:p>
        <a:p>
          <a:r>
            <a:rPr lang="pt-BR" sz="1000" b="0" i="0" baseline="0">
              <a:solidFill>
                <a:schemeClr val="lt1"/>
              </a:solidFill>
              <a:effectLst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ao Mês o rendimento é de 1,45% ao mês, além</a:t>
          </a:r>
        </a:p>
        <a:p>
          <a:r>
            <a:rPr lang="pt-BR" sz="1000" b="0" i="0" baseline="0">
              <a:solidFill>
                <a:schemeClr val="lt1"/>
              </a:solidFill>
              <a:effectLst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da aplicação inicial de R$ 10.000,00. </a:t>
          </a:r>
        </a:p>
        <a:p>
          <a:endParaRPr lang="pt-BR" sz="1000" b="0" i="0" baseline="0">
            <a:solidFill>
              <a:schemeClr val="lt1"/>
            </a:solidFill>
            <a:effectLst/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r>
            <a:rPr lang="pt-BR" sz="1000" b="0" i="0" baseline="0">
              <a:solidFill>
                <a:schemeClr val="lt1"/>
              </a:solidFill>
              <a:effectLst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Qual deve ser o valor do resgate?</a:t>
          </a:r>
          <a:endParaRPr lang="pt-BR" sz="1000">
            <a:solidFill>
              <a:schemeClr val="bg1"/>
            </a:solidFill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  <xdr:twoCellAnchor>
    <xdr:from>
      <xdr:col>8</xdr:col>
      <xdr:colOff>1</xdr:colOff>
      <xdr:row>15</xdr:row>
      <xdr:rowOff>38100</xdr:rowOff>
    </xdr:from>
    <xdr:to>
      <xdr:col>10</xdr:col>
      <xdr:colOff>742950</xdr:colOff>
      <xdr:row>21</xdr:row>
      <xdr:rowOff>161925</xdr:rowOff>
    </xdr:to>
    <xdr:sp macro="" textlink="">
      <xdr:nvSpPr>
        <xdr:cNvPr id="12" name="CaixaDeTexto 11"/>
        <xdr:cNvSpPr txBox="1"/>
      </xdr:nvSpPr>
      <xdr:spPr>
        <a:xfrm>
          <a:off x="6086476" y="2895600"/>
          <a:ext cx="2943224" cy="1266825"/>
        </a:xfrm>
        <a:prstGeom prst="rect">
          <a:avLst/>
        </a:prstGeom>
        <a:solidFill>
          <a:schemeClr val="accent6">
            <a:lumMod val="75000"/>
          </a:schemeClr>
        </a:solidFill>
        <a:ln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endParaRPr lang="pt-BR" sz="1000" b="0" i="0">
            <a:solidFill>
              <a:schemeClr val="bg1"/>
            </a:solidFill>
            <a:effectLst/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r>
            <a:rPr lang="pt-BR" sz="1000" b="0" i="0">
              <a:solidFill>
                <a:schemeClr val="bg1"/>
              </a:solidFill>
              <a:effectLst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É possível realizar-se o financiamento de um</a:t>
          </a:r>
        </a:p>
        <a:p>
          <a:r>
            <a:rPr lang="pt-BR" sz="1000" b="0" i="0">
              <a:solidFill>
                <a:schemeClr val="bg1"/>
              </a:solidFill>
              <a:effectLst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computador que custa R$ 2.500,00 à vista, em</a:t>
          </a:r>
        </a:p>
        <a:p>
          <a:r>
            <a:rPr lang="pt-BR" sz="1000" b="0" i="0">
              <a:solidFill>
                <a:schemeClr val="bg1"/>
              </a:solidFill>
              <a:effectLst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parcelas mensais de R$ 238,93, com entrada, a</a:t>
          </a:r>
        </a:p>
        <a:p>
          <a:r>
            <a:rPr lang="pt-BR" sz="1000" b="0" i="0">
              <a:solidFill>
                <a:schemeClr val="bg1"/>
              </a:solidFill>
              <a:effectLst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uma taxa de juros de 2,6% ao mês. Em quantas</a:t>
          </a:r>
        </a:p>
        <a:p>
          <a:r>
            <a:rPr lang="pt-BR" sz="1000" b="0" i="0">
              <a:solidFill>
                <a:schemeClr val="bg1"/>
              </a:solidFill>
              <a:effectLst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parcelas o computador é financiado?</a:t>
          </a:r>
          <a:endParaRPr lang="pt-BR" sz="1000">
            <a:solidFill>
              <a:schemeClr val="bg1"/>
            </a:solidFill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  <xdr:twoCellAnchor>
    <xdr:from>
      <xdr:col>8</xdr:col>
      <xdr:colOff>19050</xdr:colOff>
      <xdr:row>29</xdr:row>
      <xdr:rowOff>85725</xdr:rowOff>
    </xdr:from>
    <xdr:to>
      <xdr:col>10</xdr:col>
      <xdr:colOff>1276350</xdr:colOff>
      <xdr:row>35</xdr:row>
      <xdr:rowOff>171450</xdr:rowOff>
    </xdr:to>
    <xdr:sp macro="" textlink="">
      <xdr:nvSpPr>
        <xdr:cNvPr id="19" name="CaixaDeTexto 18"/>
        <xdr:cNvSpPr txBox="1"/>
      </xdr:nvSpPr>
      <xdr:spPr>
        <a:xfrm>
          <a:off x="6105525" y="5610225"/>
          <a:ext cx="3457575" cy="1228725"/>
        </a:xfrm>
        <a:prstGeom prst="rect">
          <a:avLst/>
        </a:prstGeom>
        <a:solidFill>
          <a:schemeClr val="accent6">
            <a:lumMod val="75000"/>
          </a:schemeClr>
        </a:solidFill>
        <a:ln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endParaRPr lang="pt-BR" sz="1000" b="0" i="0">
            <a:solidFill>
              <a:schemeClr val="lt1"/>
            </a:solidFill>
            <a:effectLst/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r>
            <a:rPr lang="pt-BR" sz="1000" b="0" i="0">
              <a:solidFill>
                <a:schemeClr val="lt1"/>
              </a:solidFill>
              <a:effectLst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Deseja-se poupar</a:t>
          </a:r>
          <a:r>
            <a:rPr lang="pt-BR" sz="1000" b="0" i="0" baseline="0">
              <a:solidFill>
                <a:schemeClr val="lt1"/>
              </a:solidFill>
              <a:effectLst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 R$ 500,00 por mês,</a:t>
          </a:r>
        </a:p>
        <a:p>
          <a:r>
            <a:rPr lang="pt-BR" sz="1000" b="0" i="0" baseline="0">
              <a:solidFill>
                <a:schemeClr val="lt1"/>
              </a:solidFill>
              <a:effectLst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com o objetivo de se obter R$ 20.000,00,</a:t>
          </a:r>
        </a:p>
        <a:p>
          <a:r>
            <a:rPr lang="pt-BR" sz="1000" b="0" i="0" baseline="0">
              <a:solidFill>
                <a:schemeClr val="lt1"/>
              </a:solidFill>
              <a:effectLst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com o rendimento de 0,67% ao mês.</a:t>
          </a:r>
        </a:p>
        <a:p>
          <a:endParaRPr lang="pt-BR" sz="1000" b="0" i="0" baseline="0">
            <a:solidFill>
              <a:schemeClr val="lt1"/>
            </a:solidFill>
            <a:effectLst/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r>
            <a:rPr lang="pt-BR" sz="1000" b="0" i="0" baseline="0">
              <a:solidFill>
                <a:schemeClr val="lt1"/>
              </a:solidFill>
              <a:effectLst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Qual o período necessário para se obter o valor desejado?</a:t>
          </a:r>
          <a:endParaRPr lang="pt-BR" sz="1000">
            <a:solidFill>
              <a:schemeClr val="bg1"/>
            </a:solidFill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  <xdr:twoCellAnchor>
    <xdr:from>
      <xdr:col>1</xdr:col>
      <xdr:colOff>0</xdr:colOff>
      <xdr:row>42</xdr:row>
      <xdr:rowOff>123825</xdr:rowOff>
    </xdr:from>
    <xdr:to>
      <xdr:col>3</xdr:col>
      <xdr:colOff>533400</xdr:colOff>
      <xdr:row>46</xdr:row>
      <xdr:rowOff>171450</xdr:rowOff>
    </xdr:to>
    <xdr:sp macro="" textlink="">
      <xdr:nvSpPr>
        <xdr:cNvPr id="26" name="CaixaDeTexto 25"/>
        <xdr:cNvSpPr txBox="1"/>
      </xdr:nvSpPr>
      <xdr:spPr>
        <a:xfrm>
          <a:off x="609600" y="8124825"/>
          <a:ext cx="2628900" cy="809625"/>
        </a:xfrm>
        <a:prstGeom prst="rect">
          <a:avLst/>
        </a:prstGeom>
        <a:solidFill>
          <a:schemeClr val="accent6">
            <a:lumMod val="75000"/>
          </a:schemeClr>
        </a:solidFill>
        <a:ln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endParaRPr lang="pt-BR" sz="1000" b="0" i="0">
            <a:solidFill>
              <a:schemeClr val="bg1"/>
            </a:solidFill>
            <a:effectLst/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r>
            <a:rPr lang="pt-BR" sz="1000" b="0" i="0">
              <a:solidFill>
                <a:schemeClr val="bg1"/>
              </a:solidFill>
              <a:effectLst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Aplica-se R$ 25.000,00 durante 10 meses,</a:t>
          </a:r>
        </a:p>
        <a:p>
          <a:r>
            <a:rPr lang="pt-BR" sz="1000" b="0" i="0">
              <a:solidFill>
                <a:schemeClr val="bg1"/>
              </a:solidFill>
              <a:effectLst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o resgate é de R$ 30.000,00.</a:t>
          </a:r>
        </a:p>
        <a:p>
          <a:r>
            <a:rPr lang="pt-BR" sz="1000" b="0" i="0">
              <a:solidFill>
                <a:schemeClr val="bg1"/>
              </a:solidFill>
              <a:effectLst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Qual é a taxa de juros desta aplicação?</a:t>
          </a:r>
          <a:endParaRPr lang="pt-BR" sz="1000">
            <a:solidFill>
              <a:schemeClr val="bg1"/>
            </a:solidFill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  <xdr:twoCellAnchor>
    <xdr:from>
      <xdr:col>8</xdr:col>
      <xdr:colOff>9525</xdr:colOff>
      <xdr:row>43</xdr:row>
      <xdr:rowOff>161926</xdr:rowOff>
    </xdr:from>
    <xdr:to>
      <xdr:col>10</xdr:col>
      <xdr:colOff>1066800</xdr:colOff>
      <xdr:row>49</xdr:row>
      <xdr:rowOff>85726</xdr:rowOff>
    </xdr:to>
    <xdr:sp macro="" textlink="">
      <xdr:nvSpPr>
        <xdr:cNvPr id="29" name="CaixaDeTexto 28"/>
        <xdr:cNvSpPr txBox="1"/>
      </xdr:nvSpPr>
      <xdr:spPr>
        <a:xfrm>
          <a:off x="6096000" y="8353426"/>
          <a:ext cx="3257550" cy="1066800"/>
        </a:xfrm>
        <a:prstGeom prst="rect">
          <a:avLst/>
        </a:prstGeom>
        <a:solidFill>
          <a:schemeClr val="accent6">
            <a:lumMod val="75000"/>
          </a:schemeClr>
        </a:solidFill>
        <a:ln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endParaRPr lang="pt-BR" sz="1000" b="1" i="0">
            <a:solidFill>
              <a:schemeClr val="bg1"/>
            </a:solidFill>
            <a:effectLst/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r>
            <a:rPr lang="pt-BR" sz="1000" b="0" i="0">
              <a:solidFill>
                <a:schemeClr val="lt1"/>
              </a:solidFill>
              <a:effectLst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Uma TV custa R$ 400,00, quando paga à vista.</a:t>
          </a:r>
        </a:p>
        <a:p>
          <a:r>
            <a:rPr lang="pt-BR" sz="1000" b="0" i="0">
              <a:solidFill>
                <a:schemeClr val="lt1"/>
              </a:solidFill>
              <a:effectLst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Tenho a opção de comprá-la em três parcelas iguais</a:t>
          </a:r>
        </a:p>
        <a:p>
          <a:r>
            <a:rPr lang="pt-BR" sz="1000" b="0" i="0">
              <a:solidFill>
                <a:schemeClr val="lt1"/>
              </a:solidFill>
              <a:effectLst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de R$ 145,51. Qual é a taxa de juros mensal cobrada</a:t>
          </a:r>
        </a:p>
        <a:p>
          <a:r>
            <a:rPr lang="pt-BR" sz="1000" b="0" i="0">
              <a:solidFill>
                <a:schemeClr val="lt1"/>
              </a:solidFill>
              <a:effectLst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nas prestações, sabendo-se que a primeira parcela </a:t>
          </a:r>
        </a:p>
        <a:p>
          <a:r>
            <a:rPr lang="pt-BR" sz="1000" b="0" i="0">
              <a:solidFill>
                <a:schemeClr val="lt1"/>
              </a:solidFill>
              <a:effectLst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será paga um mês após a compra?</a:t>
          </a:r>
          <a:endParaRPr lang="pt-BR" sz="1000">
            <a:solidFill>
              <a:schemeClr val="bg1"/>
            </a:solidFill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  <xdr:twoCellAnchor>
    <xdr:from>
      <xdr:col>1</xdr:col>
      <xdr:colOff>9524</xdr:colOff>
      <xdr:row>54</xdr:row>
      <xdr:rowOff>152399</xdr:rowOff>
    </xdr:from>
    <xdr:to>
      <xdr:col>4</xdr:col>
      <xdr:colOff>28575</xdr:colOff>
      <xdr:row>61</xdr:row>
      <xdr:rowOff>171450</xdr:rowOff>
    </xdr:to>
    <xdr:sp macro="" textlink="">
      <xdr:nvSpPr>
        <xdr:cNvPr id="32" name="CaixaDeTexto 31"/>
        <xdr:cNvSpPr txBox="1"/>
      </xdr:nvSpPr>
      <xdr:spPr>
        <a:xfrm>
          <a:off x="619124" y="10439399"/>
          <a:ext cx="3429001" cy="1352551"/>
        </a:xfrm>
        <a:prstGeom prst="rect">
          <a:avLst/>
        </a:prstGeom>
        <a:solidFill>
          <a:schemeClr val="accent6">
            <a:lumMod val="75000"/>
          </a:schemeClr>
        </a:solidFill>
        <a:ln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endParaRPr lang="pt-BR" sz="1000" b="0" i="0">
            <a:solidFill>
              <a:schemeClr val="lt1"/>
            </a:solidFill>
            <a:effectLst/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r>
            <a:rPr lang="pt-BR" sz="1000" b="0" i="0">
              <a:solidFill>
                <a:schemeClr val="lt1"/>
              </a:solidFill>
              <a:effectLst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Deseja-se poupar</a:t>
          </a:r>
          <a:r>
            <a:rPr lang="pt-BR" sz="1000" b="0" i="0" baseline="0">
              <a:solidFill>
                <a:schemeClr val="lt1"/>
              </a:solidFill>
              <a:effectLst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 R$ 500,00 por mês,</a:t>
          </a:r>
        </a:p>
        <a:p>
          <a:r>
            <a:rPr lang="pt-BR" sz="1000" b="0" i="0" baseline="0">
              <a:solidFill>
                <a:schemeClr val="lt1"/>
              </a:solidFill>
              <a:effectLst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com o objetivo de se obter R$ 20.000,00, </a:t>
          </a:r>
        </a:p>
        <a:p>
          <a:r>
            <a:rPr lang="pt-BR" sz="1000" b="0" i="0" baseline="0">
              <a:solidFill>
                <a:schemeClr val="lt1"/>
              </a:solidFill>
              <a:effectLst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durante 12 meses. </a:t>
          </a:r>
        </a:p>
        <a:p>
          <a:endParaRPr lang="pt-BR" sz="1000" b="0" i="0" baseline="0">
            <a:solidFill>
              <a:schemeClr val="lt1"/>
            </a:solidFill>
            <a:effectLst/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r>
            <a:rPr lang="pt-BR" sz="1000" b="0" i="0" baseline="0">
              <a:solidFill>
                <a:schemeClr val="lt1"/>
              </a:solidFill>
              <a:effectLst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Qual o rendimento necessário para se obter o valor desejado?</a:t>
          </a:r>
          <a:endParaRPr lang="pt-BR" sz="1000">
            <a:solidFill>
              <a:schemeClr val="bg1"/>
            </a:solidFill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  <xdr:twoCellAnchor>
    <xdr:from>
      <xdr:col>8</xdr:col>
      <xdr:colOff>19050</xdr:colOff>
      <xdr:row>58</xdr:row>
      <xdr:rowOff>0</xdr:rowOff>
    </xdr:from>
    <xdr:to>
      <xdr:col>10</xdr:col>
      <xdr:colOff>942975</xdr:colOff>
      <xdr:row>63</xdr:row>
      <xdr:rowOff>152399</xdr:rowOff>
    </xdr:to>
    <xdr:sp macro="" textlink="">
      <xdr:nvSpPr>
        <xdr:cNvPr id="35" name="CaixaDeTexto 34"/>
        <xdr:cNvSpPr txBox="1"/>
      </xdr:nvSpPr>
      <xdr:spPr>
        <a:xfrm>
          <a:off x="6105525" y="11049000"/>
          <a:ext cx="3124200" cy="1104899"/>
        </a:xfrm>
        <a:prstGeom prst="rect">
          <a:avLst/>
        </a:prstGeom>
        <a:solidFill>
          <a:schemeClr val="accent6">
            <a:lumMod val="75000"/>
          </a:schemeClr>
        </a:solidFill>
        <a:ln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endParaRPr lang="pt-BR" sz="1000" b="1" i="0">
            <a:solidFill>
              <a:schemeClr val="bg1"/>
            </a:solidFill>
            <a:effectLst/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r>
            <a:rPr lang="pt-BR" sz="1000" b="0" i="0">
              <a:solidFill>
                <a:schemeClr val="bg1"/>
              </a:solidFill>
              <a:effectLst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Um Carro custa R$</a:t>
          </a:r>
          <a:r>
            <a:rPr lang="pt-BR" sz="1000" b="0" i="0" baseline="0">
              <a:solidFill>
                <a:schemeClr val="bg1"/>
              </a:solidFill>
              <a:effectLst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 30.000,00, deseja-se financiá-lo</a:t>
          </a:r>
        </a:p>
        <a:p>
          <a:r>
            <a:rPr lang="pt-BR" sz="1000" b="0" i="0" baseline="0">
              <a:solidFill>
                <a:schemeClr val="bg1"/>
              </a:solidFill>
              <a:effectLst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em 24 meses, com uma taxa de 2,45% ao mês. </a:t>
          </a:r>
        </a:p>
        <a:p>
          <a:endParaRPr lang="pt-BR" sz="1000" b="0" i="0" baseline="0">
            <a:solidFill>
              <a:schemeClr val="bg1"/>
            </a:solidFill>
            <a:effectLst/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r>
            <a:rPr lang="pt-BR" sz="1000" b="0" i="0" baseline="0">
              <a:solidFill>
                <a:schemeClr val="bg1"/>
              </a:solidFill>
              <a:effectLst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Qual será o valor da parcela?</a:t>
          </a:r>
          <a:endParaRPr lang="pt-BR" sz="1000">
            <a:solidFill>
              <a:schemeClr val="bg1"/>
            </a:solidFill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  <xdr:twoCellAnchor>
    <xdr:from>
      <xdr:col>1</xdr:col>
      <xdr:colOff>1</xdr:colOff>
      <xdr:row>69</xdr:row>
      <xdr:rowOff>123825</xdr:rowOff>
    </xdr:from>
    <xdr:to>
      <xdr:col>3</xdr:col>
      <xdr:colOff>685801</xdr:colOff>
      <xdr:row>75</xdr:row>
      <xdr:rowOff>152400</xdr:rowOff>
    </xdr:to>
    <xdr:sp macro="" textlink="">
      <xdr:nvSpPr>
        <xdr:cNvPr id="38" name="CaixaDeTexto 37"/>
        <xdr:cNvSpPr txBox="1"/>
      </xdr:nvSpPr>
      <xdr:spPr>
        <a:xfrm>
          <a:off x="609601" y="13268325"/>
          <a:ext cx="2781300" cy="1171575"/>
        </a:xfrm>
        <a:prstGeom prst="rect">
          <a:avLst/>
        </a:prstGeom>
        <a:solidFill>
          <a:schemeClr val="accent6">
            <a:lumMod val="75000"/>
          </a:schemeClr>
        </a:solidFill>
        <a:ln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endParaRPr lang="pt-BR" sz="1000" b="1" i="0">
            <a:solidFill>
              <a:schemeClr val="bg1"/>
            </a:solidFill>
            <a:effectLst/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r>
            <a:rPr lang="pt-BR" sz="1000" b="0" i="0">
              <a:solidFill>
                <a:schemeClr val="lt1"/>
              </a:solidFill>
              <a:effectLst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Deseja-se</a:t>
          </a:r>
          <a:r>
            <a:rPr lang="pt-BR" sz="1000" b="0" i="0" baseline="0">
              <a:solidFill>
                <a:schemeClr val="lt1"/>
              </a:solidFill>
              <a:effectLst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 ao longo de 3 anos, obter um valor</a:t>
          </a:r>
        </a:p>
        <a:p>
          <a:r>
            <a:rPr lang="pt-BR" sz="1000" b="0" i="0" baseline="0">
              <a:solidFill>
                <a:schemeClr val="lt1"/>
              </a:solidFill>
              <a:effectLst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de R$ 50.000,00, o rendimento é de 1,45%</a:t>
          </a:r>
        </a:p>
        <a:p>
          <a:r>
            <a:rPr lang="pt-BR" sz="1000" b="0" i="0" baseline="0">
              <a:solidFill>
                <a:schemeClr val="lt1"/>
              </a:solidFill>
              <a:effectLst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ao mês. </a:t>
          </a:r>
        </a:p>
        <a:p>
          <a:endParaRPr lang="pt-BR" sz="1000" b="0" i="0" baseline="0">
            <a:solidFill>
              <a:schemeClr val="lt1"/>
            </a:solidFill>
            <a:effectLst/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r>
            <a:rPr lang="pt-BR" sz="1000" b="0" i="0" baseline="0">
              <a:solidFill>
                <a:schemeClr val="lt1"/>
              </a:solidFill>
              <a:effectLst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Qual deve ser o valor das aplicações Mensais?</a:t>
          </a:r>
          <a:endParaRPr lang="pt-BR" sz="1000">
            <a:solidFill>
              <a:schemeClr val="bg1"/>
            </a:solidFill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  <xdr:twoCellAnchor>
    <xdr:from>
      <xdr:col>8</xdr:col>
      <xdr:colOff>9525</xdr:colOff>
      <xdr:row>71</xdr:row>
      <xdr:rowOff>76200</xdr:rowOff>
    </xdr:from>
    <xdr:to>
      <xdr:col>10</xdr:col>
      <xdr:colOff>1133475</xdr:colOff>
      <xdr:row>77</xdr:row>
      <xdr:rowOff>171450</xdr:rowOff>
    </xdr:to>
    <xdr:sp macro="" textlink="">
      <xdr:nvSpPr>
        <xdr:cNvPr id="41" name="CaixaDeTexto 40"/>
        <xdr:cNvSpPr txBox="1"/>
      </xdr:nvSpPr>
      <xdr:spPr>
        <a:xfrm>
          <a:off x="6096000" y="13601700"/>
          <a:ext cx="3324225" cy="1238250"/>
        </a:xfrm>
        <a:prstGeom prst="rect">
          <a:avLst/>
        </a:prstGeom>
        <a:solidFill>
          <a:schemeClr val="accent6">
            <a:lumMod val="75000"/>
          </a:schemeClr>
        </a:solidFill>
        <a:ln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endParaRPr lang="pt-BR" sz="1000" b="0" i="0">
            <a:solidFill>
              <a:schemeClr val="lt1"/>
            </a:solidFill>
            <a:effectLst/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r>
            <a:rPr lang="pt-BR" sz="1000" b="0" i="0">
              <a:solidFill>
                <a:schemeClr val="lt1"/>
              </a:solidFill>
              <a:effectLst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Deseja-se</a:t>
          </a:r>
          <a:r>
            <a:rPr lang="pt-BR" sz="1000" b="0" i="0" baseline="0">
              <a:solidFill>
                <a:schemeClr val="lt1"/>
              </a:solidFill>
              <a:effectLst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 ao longo de 3 anos,</a:t>
          </a:r>
        </a:p>
        <a:p>
          <a:r>
            <a:rPr lang="pt-BR" sz="1000" b="0" i="0" baseline="0">
              <a:solidFill>
                <a:schemeClr val="lt1"/>
              </a:solidFill>
              <a:effectLst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obter um valor de R$ 50.000,00, a</a:t>
          </a:r>
        </a:p>
        <a:p>
          <a:r>
            <a:rPr lang="pt-BR" sz="1000" b="0" i="0" baseline="0">
              <a:solidFill>
                <a:schemeClr val="lt1"/>
              </a:solidFill>
              <a:effectLst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aplicação inicial é de R$ 10.000,00 e o</a:t>
          </a:r>
        </a:p>
        <a:p>
          <a:r>
            <a:rPr lang="pt-BR" sz="1000" b="0" i="0" baseline="0">
              <a:solidFill>
                <a:schemeClr val="lt1"/>
              </a:solidFill>
              <a:effectLst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rendimento é de 1,45% ao mês. </a:t>
          </a:r>
        </a:p>
        <a:p>
          <a:r>
            <a:rPr lang="pt-BR" sz="1000" b="0" i="0" baseline="0">
              <a:solidFill>
                <a:schemeClr val="lt1"/>
              </a:solidFill>
              <a:effectLst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Qual deve ser o valor das aplicações Mensais, além da aplicação inicial?</a:t>
          </a:r>
          <a:endParaRPr lang="pt-BR" sz="1000">
            <a:solidFill>
              <a:schemeClr val="bg1"/>
            </a:solidFill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  <xdr:twoCellAnchor>
    <xdr:from>
      <xdr:col>1</xdr:col>
      <xdr:colOff>1</xdr:colOff>
      <xdr:row>83</xdr:row>
      <xdr:rowOff>133349</xdr:rowOff>
    </xdr:from>
    <xdr:to>
      <xdr:col>3</xdr:col>
      <xdr:colOff>381001</xdr:colOff>
      <xdr:row>89</xdr:row>
      <xdr:rowOff>123824</xdr:rowOff>
    </xdr:to>
    <xdr:sp macro="" textlink="">
      <xdr:nvSpPr>
        <xdr:cNvPr id="44" name="CaixaDeTexto 43"/>
        <xdr:cNvSpPr txBox="1"/>
      </xdr:nvSpPr>
      <xdr:spPr>
        <a:xfrm>
          <a:off x="609601" y="15944849"/>
          <a:ext cx="2476500" cy="1133475"/>
        </a:xfrm>
        <a:prstGeom prst="rect">
          <a:avLst/>
        </a:prstGeom>
        <a:solidFill>
          <a:schemeClr val="accent6">
            <a:lumMod val="75000"/>
          </a:schemeClr>
        </a:solidFill>
        <a:ln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endParaRPr lang="pt-BR" sz="1000" b="0" i="0">
            <a:solidFill>
              <a:schemeClr val="bg1"/>
            </a:solidFill>
            <a:effectLst/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r>
            <a:rPr lang="pt-BR" sz="1000" b="0" i="0">
              <a:solidFill>
                <a:schemeClr val="bg1"/>
              </a:solidFill>
              <a:effectLst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O financiamento de um carro é feito</a:t>
          </a:r>
        </a:p>
        <a:p>
          <a:r>
            <a:rPr lang="pt-BR" sz="1000" b="0" i="0">
              <a:solidFill>
                <a:schemeClr val="bg1"/>
              </a:solidFill>
              <a:effectLst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em doze parcelas iguais de R$ 1.074,53,</a:t>
          </a:r>
        </a:p>
        <a:p>
          <a:r>
            <a:rPr lang="pt-BR" sz="1000" b="0" i="0">
              <a:solidFill>
                <a:schemeClr val="bg1"/>
              </a:solidFill>
              <a:effectLst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a uma taxa de juros de 5% ao mês,</a:t>
          </a:r>
        </a:p>
        <a:p>
          <a:r>
            <a:rPr lang="pt-BR" sz="1000" b="0" i="0">
              <a:solidFill>
                <a:schemeClr val="bg1"/>
              </a:solidFill>
              <a:effectLst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sem entrada. Qual é o preço à vista</a:t>
          </a:r>
        </a:p>
        <a:p>
          <a:r>
            <a:rPr lang="pt-BR" sz="1000" b="0" i="0">
              <a:solidFill>
                <a:schemeClr val="bg1"/>
              </a:solidFill>
              <a:effectLst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do veículo?</a:t>
          </a:r>
          <a:endParaRPr lang="pt-BR" sz="1000">
            <a:solidFill>
              <a:schemeClr val="bg1"/>
            </a:solidFill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  <xdr:twoCellAnchor>
    <xdr:from>
      <xdr:col>8</xdr:col>
      <xdr:colOff>190500</xdr:colOff>
      <xdr:row>85</xdr:row>
      <xdr:rowOff>114301</xdr:rowOff>
    </xdr:from>
    <xdr:to>
      <xdr:col>10</xdr:col>
      <xdr:colOff>1171575</xdr:colOff>
      <xdr:row>89</xdr:row>
      <xdr:rowOff>180975</xdr:rowOff>
    </xdr:to>
    <xdr:sp macro="" textlink="">
      <xdr:nvSpPr>
        <xdr:cNvPr id="47" name="CaixaDeTexto 46"/>
        <xdr:cNvSpPr txBox="1"/>
      </xdr:nvSpPr>
      <xdr:spPr>
        <a:xfrm>
          <a:off x="6276975" y="16306801"/>
          <a:ext cx="3181350" cy="828674"/>
        </a:xfrm>
        <a:prstGeom prst="rect">
          <a:avLst/>
        </a:prstGeom>
        <a:solidFill>
          <a:schemeClr val="accent6">
            <a:lumMod val="75000"/>
          </a:schemeClr>
        </a:solidFill>
        <a:ln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endParaRPr lang="pt-BR" sz="1100" b="1" i="0">
            <a:solidFill>
              <a:schemeClr val="bg1"/>
            </a:solidFill>
            <a:effectLst/>
            <a:latin typeface="+mn-lt"/>
            <a:ea typeface="+mn-ea"/>
            <a:cs typeface="+mn-cs"/>
          </a:endParaRPr>
        </a:p>
        <a:p>
          <a:r>
            <a:rPr lang="pt-BR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Uma aplicação com duração de seis meses e taxa</a:t>
          </a:r>
        </a:p>
        <a:p>
          <a:r>
            <a:rPr lang="pt-BR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 3% ao mês rendeu um resgate de R$ 30.000,00.</a:t>
          </a:r>
        </a:p>
        <a:p>
          <a:r>
            <a:rPr lang="pt-BR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Desejamos saber qual foi o valor investido.</a:t>
          </a:r>
          <a:endParaRPr lang="pt-BR" sz="1100">
            <a:solidFill>
              <a:schemeClr val="bg1"/>
            </a:solidFill>
          </a:endParaRPr>
        </a:p>
      </xdr:txBody>
    </xdr:sp>
    <xdr:clientData/>
  </xdr:twoCellAnchor>
</xdr:wsDr>
</file>

<file path=xl/drawings/drawing89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119475</xdr:colOff>
      <xdr:row>21</xdr:row>
      <xdr:rowOff>32971</xdr:rowOff>
    </xdr:from>
    <xdr:to>
      <xdr:col>13</xdr:col>
      <xdr:colOff>314324</xdr:colOff>
      <xdr:row>26</xdr:row>
      <xdr:rowOff>9524</xdr:rowOff>
    </xdr:to>
    <xdr:grpSp>
      <xdr:nvGrpSpPr>
        <xdr:cNvPr id="5" name="Grupo 4"/>
        <xdr:cNvGrpSpPr/>
      </xdr:nvGrpSpPr>
      <xdr:grpSpPr>
        <a:xfrm>
          <a:off x="6177375" y="4042996"/>
          <a:ext cx="3852449" cy="1024303"/>
          <a:chOff x="5942133" y="3414346"/>
          <a:chExt cx="3842377" cy="929053"/>
        </a:xfrm>
      </xdr:grpSpPr>
      <xdr:sp macro="" textlink="">
        <xdr:nvSpPr>
          <xdr:cNvPr id="6" name="CaixaDeTexto 5"/>
          <xdr:cNvSpPr txBox="1"/>
        </xdr:nvSpPr>
        <xdr:spPr>
          <a:xfrm>
            <a:off x="5942133" y="3414346"/>
            <a:ext cx="3842377" cy="929053"/>
          </a:xfrm>
          <a:prstGeom prst="rect">
            <a:avLst/>
          </a:prstGeom>
          <a:solidFill>
            <a:schemeClr val="accent6">
              <a:lumMod val="75000"/>
            </a:schemeClr>
          </a:solidFill>
          <a:ln w="9525" cmpd="sng">
            <a:noFill/>
          </a:ln>
          <a:effectLst>
            <a:outerShdw blurRad="44450" dist="27940" dir="5400000" algn="ctr">
              <a:srgbClr val="000000">
                <a:alpha val="32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8700000"/>
            </a:lightRig>
          </a:scene3d>
          <a:sp3d>
            <a:bevelT w="190500" h="38100"/>
          </a:sp3d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lvl="0"/>
            <a:endParaRPr lang="pt-BR" sz="1000" b="1">
              <a:solidFill>
                <a:schemeClr val="bg1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endParaRPr>
          </a:p>
          <a:p>
            <a:pPr lvl="1"/>
            <a:r>
              <a:rPr lang="pt-BR" sz="1000" b="1">
                <a:solidFill>
                  <a:schemeClr val="bg1"/>
                </a:solidFill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ALERTA</a:t>
            </a:r>
            <a:r>
              <a:rPr lang="pt-BR" sz="1000">
                <a:solidFill>
                  <a:schemeClr val="bg1"/>
                </a:solidFill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: Quando </a:t>
            </a:r>
            <a:r>
              <a:rPr lang="pt-BR" sz="1000" baseline="0">
                <a:solidFill>
                  <a:schemeClr val="bg1"/>
                </a:solidFill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o Valor Mensal ultrapassar a terceira parte da renda, apresente a mensagem "Fora do Limite", caso contrário, "No Limite".</a:t>
            </a:r>
            <a:endParaRPr lang="pt-BR" sz="1000">
              <a:solidFill>
                <a:schemeClr val="bg1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endParaRPr>
          </a:p>
        </xdr:txBody>
      </xdr:sp>
      <xdr:pic>
        <xdr:nvPicPr>
          <xdr:cNvPr id="7" name="Imagem 6" descr="error,warning,alert,wrong,exclamation"/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980886" y="3627561"/>
            <a:ext cx="440671" cy="439614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</xdr:grpSp>
    <xdr:clientData/>
  </xdr:twoCellAnchor>
  <xdr:twoCellAnchor>
    <xdr:from>
      <xdr:col>0</xdr:col>
      <xdr:colOff>35168</xdr:colOff>
      <xdr:row>0</xdr:row>
      <xdr:rowOff>88550</xdr:rowOff>
    </xdr:from>
    <xdr:to>
      <xdr:col>17</xdr:col>
      <xdr:colOff>0</xdr:colOff>
      <xdr:row>16</xdr:row>
      <xdr:rowOff>123826</xdr:rowOff>
    </xdr:to>
    <xdr:grpSp>
      <xdr:nvGrpSpPr>
        <xdr:cNvPr id="12" name="Grupo 11"/>
        <xdr:cNvGrpSpPr/>
      </xdr:nvGrpSpPr>
      <xdr:grpSpPr>
        <a:xfrm>
          <a:off x="35168" y="88550"/>
          <a:ext cx="12118732" cy="3083276"/>
          <a:chOff x="35168" y="88550"/>
          <a:chExt cx="12118732" cy="3083276"/>
        </a:xfrm>
      </xdr:grpSpPr>
      <xdr:grpSp>
        <xdr:nvGrpSpPr>
          <xdr:cNvPr id="2" name="Grupo 1"/>
          <xdr:cNvGrpSpPr/>
        </xdr:nvGrpSpPr>
        <xdr:grpSpPr>
          <a:xfrm>
            <a:off x="35168" y="88550"/>
            <a:ext cx="12118732" cy="3083276"/>
            <a:chOff x="2594360" y="194160"/>
            <a:chExt cx="11791703" cy="3072107"/>
          </a:xfrm>
        </xdr:grpSpPr>
        <xdr:sp macro="" textlink="">
          <xdr:nvSpPr>
            <xdr:cNvPr id="3" name="CaixaDeTexto 2"/>
            <xdr:cNvSpPr txBox="1"/>
          </xdr:nvSpPr>
          <xdr:spPr>
            <a:xfrm>
              <a:off x="2594360" y="194160"/>
              <a:ext cx="11791703" cy="3072107"/>
            </a:xfrm>
            <a:prstGeom prst="rect">
              <a:avLst/>
            </a:prstGeom>
            <a:solidFill>
              <a:schemeClr val="accent6">
                <a:lumMod val="75000"/>
              </a:schemeClr>
            </a:solidFill>
            <a:ln w="9525" cmpd="sng">
              <a:noFill/>
            </a:ln>
            <a:effectLst>
              <a:outerShdw blurRad="44450" dist="27940" dir="5400000" algn="ctr">
                <a:srgbClr val="000000">
                  <a:alpha val="32000"/>
                </a:srgbClr>
              </a:outerShdw>
            </a:effectLst>
            <a:scene3d>
              <a:camera prst="orthographicFront">
                <a:rot lat="0" lon="0" rev="0"/>
              </a:camera>
              <a:lightRig rig="balanced" dir="t">
                <a:rot lat="0" lon="0" rev="8700000"/>
              </a:lightRig>
            </a:scene3d>
            <a:sp3d>
              <a:bevelT w="190500" h="38100"/>
            </a:sp3d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pt-BR" sz="1000" b="1" baseline="0">
                  <a:solidFill>
                    <a:schemeClr val="bg1"/>
                  </a:solidFill>
                  <a:latin typeface="Tahoma" panose="020B0604030504040204" pitchFamily="34" charset="0"/>
                  <a:ea typeface="Tahoma" panose="020B0604030504040204" pitchFamily="34" charset="0"/>
                  <a:cs typeface="Tahoma" panose="020B0604030504040204" pitchFamily="34" charset="0"/>
                </a:rPr>
                <a:t>IMOBILIÁRIA TOP</a:t>
              </a:r>
              <a:endParaRPr lang="pt-BR" sz="1000" b="1">
                <a:solidFill>
                  <a:schemeClr val="bg1"/>
                </a:solidFill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endParaRPr>
            </a:p>
            <a:p>
              <a:endParaRPr lang="pt-BR" sz="1000">
                <a:solidFill>
                  <a:schemeClr val="bg1"/>
                </a:solidFill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endParaRPr>
            </a:p>
            <a:p>
              <a:pPr lvl="4"/>
              <a:endParaRPr lang="pt-BR" sz="1000">
                <a:solidFill>
                  <a:schemeClr val="bg1"/>
                </a:solidFill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endParaRPr>
            </a:p>
            <a:p>
              <a:pPr lvl="4"/>
              <a:endParaRPr lang="pt-BR" sz="1000">
                <a:solidFill>
                  <a:schemeClr val="bg1"/>
                </a:solidFill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endParaRPr>
            </a:p>
            <a:p>
              <a:pPr lvl="4"/>
              <a:endParaRPr lang="pt-BR" sz="1000">
                <a:solidFill>
                  <a:schemeClr val="bg1"/>
                </a:solidFill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endParaRPr>
            </a:p>
            <a:p>
              <a:pPr lvl="4"/>
              <a:r>
                <a:rPr lang="pt-BR" sz="1000">
                  <a:solidFill>
                    <a:schemeClr val="bg1"/>
                  </a:solidFill>
                  <a:latin typeface="Tahoma" panose="020B0604030504040204" pitchFamily="34" charset="0"/>
                  <a:ea typeface="Tahoma" panose="020B0604030504040204" pitchFamily="34" charset="0"/>
                  <a:cs typeface="Tahoma" panose="020B0604030504040204" pitchFamily="34" charset="0"/>
                </a:rPr>
                <a:t>Atraído por um novo empreendimento, você foi verificar valores e condições de pagamento. Ao conversar com o corretor, você foi informado(a) que o valor do empreendimento é de R$ 375.029,32</a:t>
              </a:r>
              <a:r>
                <a:rPr lang="pt-BR" sz="1000" baseline="0">
                  <a:solidFill>
                    <a:schemeClr val="bg1"/>
                  </a:solidFill>
                  <a:latin typeface="Tahoma" panose="020B0604030504040204" pitchFamily="34" charset="0"/>
                  <a:ea typeface="Tahoma" panose="020B0604030504040204" pitchFamily="34" charset="0"/>
                  <a:cs typeface="Tahoma" panose="020B0604030504040204" pitchFamily="34" charset="0"/>
                </a:rPr>
                <a:t> e que a taxa de juros ao ano é de 8,04%. No entanto, para que o financiamento seja aprovado, você deve ter uma entrada de no mínimo 20% do valor do empreendimento e o valor das parcelas não poderá comprometer a terceira parte de sua renda bruta. O período de financiamento máximo é de 420 meses.</a:t>
              </a:r>
            </a:p>
            <a:p>
              <a:pPr lvl="4"/>
              <a:endParaRPr lang="pt-BR" sz="1000" baseline="0">
                <a:solidFill>
                  <a:schemeClr val="bg1"/>
                </a:solidFill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endParaRPr>
            </a:p>
            <a:p>
              <a:pPr lvl="4"/>
              <a:r>
                <a:rPr lang="pt-BR" sz="1000" baseline="0">
                  <a:solidFill>
                    <a:schemeClr val="bg1"/>
                  </a:solidFill>
                  <a:latin typeface="Tahoma" panose="020B0604030504040204" pitchFamily="34" charset="0"/>
                  <a:ea typeface="Tahoma" panose="020B0604030504040204" pitchFamily="34" charset="0"/>
                  <a:cs typeface="Tahoma" panose="020B0604030504040204" pitchFamily="34" charset="0"/>
                </a:rPr>
                <a:t>Tomando como base o valor desse empreendimento e entrada de 20%, qual deve ser o valor mensal </a:t>
              </a:r>
              <a:r>
                <a:rPr lang="pt-BR" sz="1000" baseline="0">
                  <a:solidFill>
                    <a:schemeClr val="bg1"/>
                  </a:solidFill>
                  <a:effectLst/>
                  <a:latin typeface="Tahoma" panose="020B0604030504040204" pitchFamily="34" charset="0"/>
                  <a:ea typeface="Tahoma" panose="020B0604030504040204" pitchFamily="34" charset="0"/>
                  <a:cs typeface="Tahoma" panose="020B0604030504040204" pitchFamily="34" charset="0"/>
                </a:rPr>
                <a:t>máximo </a:t>
              </a:r>
              <a:r>
                <a:rPr lang="pt-BR" sz="1000" baseline="0">
                  <a:solidFill>
                    <a:schemeClr val="bg1"/>
                  </a:solidFill>
                  <a:latin typeface="Tahoma" panose="020B0604030504040204" pitchFamily="34" charset="0"/>
                  <a:ea typeface="Tahoma" panose="020B0604030504040204" pitchFamily="34" charset="0"/>
                  <a:cs typeface="Tahoma" panose="020B0604030504040204" pitchFamily="34" charset="0"/>
                </a:rPr>
                <a:t>e, em quanto tempo (meses)?</a:t>
              </a:r>
              <a:endParaRPr lang="pt-BR" sz="1000">
                <a:solidFill>
                  <a:schemeClr val="bg1"/>
                </a:solidFill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endParaRPr>
            </a:p>
          </xdr:txBody>
        </xdr:sp>
        <xdr:pic>
          <xdr:nvPicPr>
            <xdr:cNvPr id="4" name="Imagem 3"/>
            <xdr:cNvPicPr>
              <a:picLocks noChangeAspect="1"/>
            </xdr:cNvPicPr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2745343" y="535656"/>
              <a:ext cx="1438334" cy="1987516"/>
            </a:xfrm>
            <a:prstGeom prst="rect">
              <a:avLst/>
            </a:prstGeom>
          </xdr:spPr>
        </xdr:pic>
      </xdr:grpSp>
      <xdr:pic>
        <xdr:nvPicPr>
          <xdr:cNvPr id="11" name="Imagem 10"/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4124325" y="1866900"/>
            <a:ext cx="4895238" cy="1104762"/>
          </a:xfrm>
          <a:prstGeom prst="rect">
            <a:avLst/>
          </a:prstGeom>
          <a:effectLst>
            <a:reflection blurRad="6350" stA="27000" endPos="35000" dir="5400000" sy="-100000" algn="bl" rotWithShape="0"/>
          </a:effectLst>
        </xdr:spPr>
      </xdr:pic>
    </xdr:grpSp>
    <xdr:clientData/>
  </xdr:twoCellAnchor>
</xdr:wsDr>
</file>

<file path=xl/drawings/drawing9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57149</xdr:colOff>
      <xdr:row>0</xdr:row>
      <xdr:rowOff>85724</xdr:rowOff>
    </xdr:from>
    <xdr:to>
      <xdr:col>9</xdr:col>
      <xdr:colOff>866774</xdr:colOff>
      <xdr:row>30</xdr:row>
      <xdr:rowOff>66675</xdr:rowOff>
    </xdr:to>
    <xdr:grpSp>
      <xdr:nvGrpSpPr>
        <xdr:cNvPr id="10" name="Grupo 9"/>
        <xdr:cNvGrpSpPr/>
      </xdr:nvGrpSpPr>
      <xdr:grpSpPr>
        <a:xfrm>
          <a:off x="57149" y="85724"/>
          <a:ext cx="7839075" cy="5772151"/>
          <a:chOff x="57149" y="85724"/>
          <a:chExt cx="7839075" cy="5772151"/>
        </a:xfrm>
      </xdr:grpSpPr>
      <xdr:grpSp>
        <xdr:nvGrpSpPr>
          <xdr:cNvPr id="2" name="Grupo 1"/>
          <xdr:cNvGrpSpPr/>
        </xdr:nvGrpSpPr>
        <xdr:grpSpPr>
          <a:xfrm>
            <a:off x="57149" y="85724"/>
            <a:ext cx="7839075" cy="5772151"/>
            <a:chOff x="3686174" y="333374"/>
            <a:chExt cx="7839075" cy="5661942"/>
          </a:xfrm>
        </xdr:grpSpPr>
        <xdr:sp macro="" textlink="">
          <xdr:nvSpPr>
            <xdr:cNvPr id="3" name="CaixaDeTexto 2"/>
            <xdr:cNvSpPr txBox="1"/>
          </xdr:nvSpPr>
          <xdr:spPr>
            <a:xfrm>
              <a:off x="3686174" y="333374"/>
              <a:ext cx="7839075" cy="5661942"/>
            </a:xfrm>
            <a:prstGeom prst="rect">
              <a:avLst/>
            </a:prstGeom>
            <a:solidFill>
              <a:schemeClr val="accent6">
                <a:lumMod val="75000"/>
              </a:schemeClr>
            </a:solidFill>
            <a:ln w="9525" cmpd="sng">
              <a:noFill/>
            </a:ln>
            <a:effectLst>
              <a:outerShdw blurRad="44450" dist="27940" dir="5400000" algn="ctr">
                <a:srgbClr val="000000">
                  <a:alpha val="32000"/>
                </a:srgbClr>
              </a:outerShdw>
            </a:effectLst>
            <a:scene3d>
              <a:camera prst="orthographicFront">
                <a:rot lat="0" lon="0" rev="0"/>
              </a:camera>
              <a:lightRig rig="balanced" dir="t">
                <a:rot lat="0" lon="0" rev="8700000"/>
              </a:lightRig>
            </a:scene3d>
            <a:sp3d>
              <a:bevelT w="190500" h="38100"/>
            </a:sp3d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lvl="0"/>
              <a:endParaRPr lang="pt-BR" sz="1000">
                <a:solidFill>
                  <a:schemeClr val="bg1"/>
                </a:solidFill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endParaRPr>
            </a:p>
            <a:p>
              <a:pPr lvl="2"/>
              <a:endParaRPr lang="pt-BR" sz="1000">
                <a:solidFill>
                  <a:schemeClr val="bg1"/>
                </a:solidFill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endParaRPr>
            </a:p>
            <a:p>
              <a:pPr lvl="0"/>
              <a:endParaRPr lang="pt-BR" sz="1000">
                <a:solidFill>
                  <a:schemeClr val="bg1"/>
                </a:solidFill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endParaRPr>
            </a:p>
            <a:p>
              <a:pPr lvl="0"/>
              <a:endParaRPr lang="pt-BR" sz="1000">
                <a:solidFill>
                  <a:schemeClr val="bg1"/>
                </a:solidFill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endParaRPr>
            </a:p>
            <a:p>
              <a:pPr lvl="0"/>
              <a:endParaRPr lang="pt-BR" sz="1000">
                <a:solidFill>
                  <a:schemeClr val="bg1"/>
                </a:solidFill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endParaRPr>
            </a:p>
            <a:p>
              <a:pPr lvl="0"/>
              <a:endParaRPr lang="pt-BR" sz="1000">
                <a:solidFill>
                  <a:schemeClr val="bg1"/>
                </a:solidFill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endParaRPr>
            </a:p>
            <a:p>
              <a:pPr lvl="0"/>
              <a:endParaRPr lang="pt-BR" sz="1000">
                <a:solidFill>
                  <a:schemeClr val="bg1"/>
                </a:solidFill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endParaRPr>
            </a:p>
            <a:p>
              <a:pPr lvl="0"/>
              <a:endParaRPr lang="pt-BR" sz="1000">
                <a:solidFill>
                  <a:schemeClr val="bg1"/>
                </a:solidFill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endParaRPr>
            </a:p>
            <a:p>
              <a:pPr lvl="0"/>
              <a:endParaRPr lang="pt-BR" sz="1000">
                <a:solidFill>
                  <a:schemeClr val="bg1"/>
                </a:solidFill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endParaRPr>
            </a:p>
            <a:p>
              <a:pPr lvl="0"/>
              <a:endParaRPr lang="pt-BR" sz="1000">
                <a:solidFill>
                  <a:schemeClr val="bg1"/>
                </a:solidFill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endParaRPr>
            </a:p>
            <a:p>
              <a:pPr lvl="0"/>
              <a:endParaRPr lang="pt-BR" sz="1000">
                <a:solidFill>
                  <a:schemeClr val="bg1"/>
                </a:solidFill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endParaRPr>
            </a:p>
            <a:p>
              <a:pPr lvl="0"/>
              <a:endParaRPr lang="pt-BR" sz="1000">
                <a:solidFill>
                  <a:schemeClr val="bg1"/>
                </a:solidFill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endParaRPr>
            </a:p>
            <a:p>
              <a:pPr lvl="0"/>
              <a:endParaRPr lang="pt-BR" sz="1000" b="0">
                <a:solidFill>
                  <a:schemeClr val="bg1"/>
                </a:solidFill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endParaRPr>
            </a:p>
            <a:p>
              <a:pPr lvl="0"/>
              <a:endParaRPr lang="pt-BR" sz="1000" b="0">
                <a:solidFill>
                  <a:schemeClr val="bg1"/>
                </a:solidFill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endParaRPr>
            </a:p>
            <a:p>
              <a:pPr lvl="0"/>
              <a:r>
                <a:rPr lang="pt-BR" sz="1000" b="0">
                  <a:solidFill>
                    <a:schemeClr val="bg1"/>
                  </a:solidFill>
                  <a:latin typeface="Tahoma" panose="020B0604030504040204" pitchFamily="34" charset="0"/>
                  <a:ea typeface="Tahoma" panose="020B0604030504040204" pitchFamily="34" charset="0"/>
                  <a:cs typeface="Tahoma" panose="020B0604030504040204" pitchFamily="34" charset="0"/>
                </a:rPr>
                <a:t>P</a:t>
              </a:r>
              <a:r>
                <a:rPr lang="pt-BR" sz="1000">
                  <a:solidFill>
                    <a:schemeClr val="bg1"/>
                  </a:solidFill>
                  <a:latin typeface="Tahoma" panose="020B0604030504040204" pitchFamily="34" charset="0"/>
                  <a:ea typeface="Tahoma" panose="020B0604030504040204" pitchFamily="34" charset="0"/>
                  <a:cs typeface="Tahoma" panose="020B0604030504040204" pitchFamily="34" charset="0"/>
                </a:rPr>
                <a:t>ercebendo</a:t>
              </a:r>
              <a:r>
                <a:rPr lang="pt-BR" sz="1000" baseline="0">
                  <a:solidFill>
                    <a:schemeClr val="bg1"/>
                  </a:solidFill>
                  <a:latin typeface="Tahoma" panose="020B0604030504040204" pitchFamily="34" charset="0"/>
                  <a:ea typeface="Tahoma" panose="020B0604030504040204" pitchFamily="34" charset="0"/>
                  <a:cs typeface="Tahoma" panose="020B0604030504040204" pitchFamily="34" charset="0"/>
                </a:rPr>
                <a:t> que no Brasil, atualmente, está tudo muito caro, você decidiu 'rodar em modo econômico' e abrir um poupança depositando R$ 1.000,00, para guardar aquele dinheiro que poderia ser gasto com coisas que não valem o preço.</a:t>
              </a:r>
            </a:p>
            <a:p>
              <a:pPr lvl="0"/>
              <a:endParaRPr lang="pt-BR" sz="1000" baseline="0">
                <a:solidFill>
                  <a:schemeClr val="bg1"/>
                </a:solidFill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endParaRPr>
            </a:p>
            <a:p>
              <a:pPr lvl="0"/>
              <a:r>
                <a:rPr lang="pt-BR" sz="1000" baseline="0">
                  <a:solidFill>
                    <a:schemeClr val="bg1"/>
                  </a:solidFill>
                  <a:latin typeface="Tahoma" panose="020B0604030504040204" pitchFamily="34" charset="0"/>
                  <a:ea typeface="Tahoma" panose="020B0604030504040204" pitchFamily="34" charset="0"/>
                  <a:cs typeface="Tahoma" panose="020B0604030504040204" pitchFamily="34" charset="0"/>
                </a:rPr>
                <a:t>Pensando num futuro próximo, bem próximo... Você quer juntar R$ 15.000,00 para realizar um passeio à Europa razoalvemente confortável. Atualmente, como você abriu a poupança nesse instante e depositou apenas R$ 1.000,00, você não é possível realizar esse passeio. Mas, pelos seus cálculos, você notou que conseguirá poupar R$ 550,00 por mês, no entanto, você não sabe em quanto tempo terá o dinheiro em mãos para realizar o seu passeio.</a:t>
              </a:r>
            </a:p>
            <a:p>
              <a:pPr lvl="0"/>
              <a:endParaRPr lang="pt-BR" sz="1000" baseline="0">
                <a:solidFill>
                  <a:schemeClr val="bg1"/>
                </a:solidFill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endParaRPr>
            </a:p>
            <a:p>
              <a:pPr lvl="0"/>
              <a:r>
                <a:rPr lang="pt-BR" sz="1000" baseline="0">
                  <a:solidFill>
                    <a:schemeClr val="bg1"/>
                  </a:solidFill>
                  <a:latin typeface="Tahoma" panose="020B0604030504040204" pitchFamily="34" charset="0"/>
                  <a:ea typeface="Tahoma" panose="020B0604030504040204" pitchFamily="34" charset="0"/>
                  <a:cs typeface="Tahoma" panose="020B0604030504040204" pitchFamily="34" charset="0"/>
                </a:rPr>
                <a:t>Levando em consideração uma proximidade de rendimento, você usará o valor de 0,6058 para realizar essa simulação.</a:t>
              </a:r>
              <a:endParaRPr lang="pt-BR" sz="1000">
                <a:solidFill>
                  <a:schemeClr val="bg1"/>
                </a:solidFill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endParaRPr>
            </a:p>
          </xdr:txBody>
        </xdr:sp>
        <xdr:grpSp>
          <xdr:nvGrpSpPr>
            <xdr:cNvPr id="4" name="Grupo 3"/>
            <xdr:cNvGrpSpPr/>
          </xdr:nvGrpSpPr>
          <xdr:grpSpPr>
            <a:xfrm>
              <a:off x="3971925" y="400050"/>
              <a:ext cx="6534151" cy="1945821"/>
              <a:chOff x="3971925" y="400050"/>
              <a:chExt cx="6534151" cy="1945821"/>
            </a:xfrm>
          </xdr:grpSpPr>
          <xdr:pic>
            <xdr:nvPicPr>
              <xdr:cNvPr id="5" name="Imagem 4" descr="http://virtualmarketingpro.com/blog/adionesrodrigues/wp-content/uploads/sites/368/2014/06/como-guardar-dinheiro.jpg"/>
              <xdr:cNvPicPr>
                <a:picLocks noChangeAspect="1" noChangeArrowheads="1"/>
              </xdr:cNvPicPr>
            </xdr:nvPicPr>
            <xdr:blipFill>
              <a:blip xmlns:r="http://schemas.openxmlformats.org/officeDocument/2006/relationships" r:embed="rId1" cstate="print">
                <a:extLst>
                  <a:ext uri="{BEBA8EAE-BF5A-486C-A8C5-ECC9F3942E4B}">
                    <a14:imgProps xmlns:a14="http://schemas.microsoft.com/office/drawing/2010/main">
                      <a14:imgLayer r:embed="rId2">
                        <a14:imgEffect>
                          <a14:backgroundRemoval t="0" b="100000" l="0" r="99167"/>
                        </a14:imgEffect>
                      </a14:imgLayer>
                    </a14:imgProps>
                  </a:ex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rcRect/>
              <a:stretch>
                <a:fillRect/>
              </a:stretch>
            </xdr:blipFill>
            <xdr:spPr bwMode="auto">
              <a:xfrm>
                <a:off x="8839200" y="761896"/>
                <a:ext cx="1666876" cy="1022350"/>
              </a:xfrm>
              <a:prstGeom prst="rect">
                <a:avLst/>
              </a:prstGeom>
              <a:noFill/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pic>
          <xdr:pic>
            <xdr:nvPicPr>
              <xdr:cNvPr id="6" name="Imagem 5" descr="http://toptentravel.mx/main/wp-content/uploads/2013/08/easterneuropeitinerary.jpg"/>
              <xdr:cNvPicPr>
                <a:picLocks noChangeAspect="1" noChangeArrowheads="1"/>
              </xdr:cNvPicPr>
            </xdr:nvPicPr>
            <xdr:blipFill>
              <a:blip xmlns:r="http://schemas.openxmlformats.org/officeDocument/2006/relationships" r:embed="rId3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rcRect/>
              <a:stretch>
                <a:fillRect/>
              </a:stretch>
            </xdr:blipFill>
            <xdr:spPr bwMode="auto">
              <a:xfrm>
                <a:off x="3971925" y="400050"/>
                <a:ext cx="3771900" cy="1945821"/>
              </a:xfrm>
              <a:prstGeom prst="rect">
                <a:avLst/>
              </a:prstGeom>
              <a:noFill/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pic>
        </xdr:grpSp>
      </xdr:grpSp>
      <xdr:pic>
        <xdr:nvPicPr>
          <xdr:cNvPr id="9" name="Imagem 8"/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2590800" y="3771900"/>
            <a:ext cx="2761905" cy="1990476"/>
          </a:xfrm>
          <a:prstGeom prst="rect">
            <a:avLst/>
          </a:prstGeom>
          <a:effectLst>
            <a:reflection blurRad="6350" stA="52000" endA="300" endPos="35000" dir="5400000" sy="-100000" algn="bl" rotWithShape="0"/>
          </a:effectLst>
        </xdr:spPr>
      </xdr:pic>
    </xdr:grpSp>
    <xdr:clientData/>
  </xdr:twoCellAnchor>
</xdr:wsDr>
</file>

<file path=xl/drawings/drawing9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4</xdr:row>
      <xdr:rowOff>19049</xdr:rowOff>
    </xdr:from>
    <xdr:to>
      <xdr:col>10</xdr:col>
      <xdr:colOff>466725</xdr:colOff>
      <xdr:row>11</xdr:row>
      <xdr:rowOff>104775</xdr:rowOff>
    </xdr:to>
    <xdr:sp macro="" textlink="">
      <xdr:nvSpPr>
        <xdr:cNvPr id="2" name="CaixaDeTexto 1"/>
        <xdr:cNvSpPr txBox="1"/>
      </xdr:nvSpPr>
      <xdr:spPr>
        <a:xfrm>
          <a:off x="3657600" y="781049"/>
          <a:ext cx="2905125" cy="1419226"/>
        </a:xfrm>
        <a:prstGeom prst="rect">
          <a:avLst/>
        </a:prstGeom>
        <a:solidFill>
          <a:schemeClr val="accent6">
            <a:lumMod val="75000"/>
          </a:schemeClr>
        </a:solidFill>
        <a:ln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xdr:spPr>
      <xdr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endParaRPr lang="pt-BR" sz="1000" b="1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r>
            <a:rPr lang="pt-BR" sz="100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O valor da aplicação de um investimento</a:t>
          </a:r>
          <a:r>
            <a:rPr lang="pt-BR" sz="1000" baseline="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 foi de</a:t>
          </a:r>
        </a:p>
        <a:p>
          <a:r>
            <a:rPr lang="pt-BR" sz="1000" b="1" baseline="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R$ 150.000,00</a:t>
          </a:r>
          <a:r>
            <a:rPr lang="pt-BR" sz="1000" baseline="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, com uma duração de</a:t>
          </a:r>
        </a:p>
        <a:p>
          <a:r>
            <a:rPr lang="pt-BR" sz="1000" b="1" baseline="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12 meses </a:t>
          </a:r>
          <a:r>
            <a:rPr lang="pt-BR" sz="1000" baseline="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e rendimento de </a:t>
          </a:r>
          <a:r>
            <a:rPr lang="pt-BR" sz="1000" b="1" baseline="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6,5% ao Mês</a:t>
          </a:r>
          <a:r>
            <a:rPr lang="pt-BR" sz="1000" baseline="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.</a:t>
          </a:r>
        </a:p>
        <a:p>
          <a:r>
            <a:rPr lang="pt-BR" sz="1000" baseline="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Montar a tabela com as informações e calcular</a:t>
          </a:r>
        </a:p>
        <a:p>
          <a:r>
            <a:rPr lang="pt-BR" sz="1000" b="1" baseline="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o valor do resgate</a:t>
          </a:r>
          <a:r>
            <a:rPr lang="pt-BR" sz="1000" b="0" baseline="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.</a:t>
          </a:r>
        </a:p>
        <a:p>
          <a:endParaRPr lang="pt-BR" sz="1000" b="0" baseline="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r>
            <a:rPr lang="pt-BR" sz="1000" b="0" baseline="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Monte sua tabela.</a:t>
          </a:r>
          <a:endParaRPr lang="pt-BR" sz="1000" b="1" baseline="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endParaRPr lang="pt-BR" sz="1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</xdr:wsDr>
</file>

<file path=xl/drawings/drawing9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1</xdr:row>
      <xdr:rowOff>190499</xdr:rowOff>
    </xdr:from>
    <xdr:to>
      <xdr:col>11</xdr:col>
      <xdr:colOff>209550</xdr:colOff>
      <xdr:row>9</xdr:row>
      <xdr:rowOff>104775</xdr:rowOff>
    </xdr:to>
    <xdr:sp macro="" textlink="">
      <xdr:nvSpPr>
        <xdr:cNvPr id="2" name="CaixaDeTexto 1"/>
        <xdr:cNvSpPr txBox="1"/>
      </xdr:nvSpPr>
      <xdr:spPr>
        <a:xfrm>
          <a:off x="3657600" y="380999"/>
          <a:ext cx="3257550" cy="1438276"/>
        </a:xfrm>
        <a:prstGeom prst="rect">
          <a:avLst/>
        </a:prstGeom>
        <a:solidFill>
          <a:schemeClr val="accent6">
            <a:lumMod val="75000"/>
          </a:schemeClr>
        </a:solidFill>
        <a:ln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xdr:spPr>
      <xdr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endParaRPr lang="pt-BR" sz="1000" b="1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r>
            <a:rPr lang="pt-BR" sz="100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O valor do empréstimo de um financiamento</a:t>
          </a:r>
          <a:r>
            <a:rPr lang="pt-BR" sz="1000" baseline="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 foi </a:t>
          </a:r>
        </a:p>
        <a:p>
          <a:r>
            <a:rPr lang="pt-BR" sz="1000" baseline="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de </a:t>
          </a:r>
          <a:r>
            <a:rPr lang="pt-BR" sz="1000" b="1" baseline="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R$ 100.000,00</a:t>
          </a:r>
          <a:r>
            <a:rPr lang="pt-BR" sz="1000" baseline="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, com uma duração de 12 </a:t>
          </a:r>
          <a:r>
            <a:rPr lang="pt-BR" sz="1000" b="1" baseline="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meses,</a:t>
          </a:r>
        </a:p>
        <a:p>
          <a:r>
            <a:rPr lang="pt-BR" sz="1000" b="0" baseline="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e o pagamento fnal desse empréstimo foi de</a:t>
          </a:r>
        </a:p>
        <a:p>
          <a:r>
            <a:rPr lang="pt-BR" sz="1000" b="0" baseline="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R$ 210.200,00</a:t>
          </a:r>
          <a:r>
            <a:rPr lang="pt-BR" sz="1000" baseline="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. Montar a tabela com as informações</a:t>
          </a:r>
        </a:p>
        <a:p>
          <a:r>
            <a:rPr lang="pt-BR" sz="1000" baseline="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e calcular </a:t>
          </a:r>
          <a:r>
            <a:rPr lang="pt-BR" sz="1000" b="1" baseline="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a Taxa.</a:t>
          </a:r>
        </a:p>
        <a:p>
          <a:endParaRPr lang="pt-BR" sz="1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r>
            <a:rPr lang="pt-BR" sz="100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Monte sua tabela.</a:t>
          </a:r>
        </a:p>
      </xdr:txBody>
    </xdr:sp>
    <xdr:clientData/>
  </xdr:twoCellAnchor>
</xdr:wsDr>
</file>

<file path=xl/drawings/drawing9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190500</xdr:colOff>
      <xdr:row>4</xdr:row>
      <xdr:rowOff>85725</xdr:rowOff>
    </xdr:from>
    <xdr:to>
      <xdr:col>12</xdr:col>
      <xdr:colOff>123825</xdr:colOff>
      <xdr:row>11</xdr:row>
      <xdr:rowOff>1</xdr:rowOff>
    </xdr:to>
    <xdr:sp macro="" textlink="">
      <xdr:nvSpPr>
        <xdr:cNvPr id="2" name="CaixaDeTexto 1"/>
        <xdr:cNvSpPr txBox="1"/>
      </xdr:nvSpPr>
      <xdr:spPr>
        <a:xfrm>
          <a:off x="3848100" y="847725"/>
          <a:ext cx="3590925" cy="1247776"/>
        </a:xfrm>
        <a:prstGeom prst="rect">
          <a:avLst/>
        </a:prstGeom>
        <a:solidFill>
          <a:schemeClr val="accent6">
            <a:lumMod val="75000"/>
          </a:schemeClr>
        </a:solidFill>
        <a:ln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xdr:spPr>
      <xdr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endParaRPr lang="pt-BR" sz="1000" b="1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r>
            <a:rPr lang="pt-BR" sz="100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O capital aplicado em um investimento foi de </a:t>
          </a:r>
          <a:r>
            <a:rPr lang="pt-BR" sz="1000" b="1" baseline="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R$ 2.000,00</a:t>
          </a:r>
          <a:r>
            <a:rPr lang="pt-BR" sz="1000" baseline="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,</a:t>
          </a:r>
        </a:p>
        <a:p>
          <a:r>
            <a:rPr lang="pt-BR" sz="1000" b="0" baseline="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o rendimento foi era de </a:t>
          </a:r>
          <a:r>
            <a:rPr lang="pt-BR" sz="1000" b="1" baseline="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20%</a:t>
          </a:r>
          <a:r>
            <a:rPr lang="pt-BR" sz="1000" b="0" baseline="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 ao Mês</a:t>
          </a:r>
          <a:r>
            <a:rPr lang="pt-BR" sz="1000" b="1" baseline="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. </a:t>
          </a:r>
          <a:r>
            <a:rPr lang="pt-BR" sz="1000" b="0" baseline="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Montar a tabela</a:t>
          </a:r>
        </a:p>
        <a:p>
          <a:r>
            <a:rPr lang="pt-BR" sz="1000" b="0" baseline="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com as informações e calcular o </a:t>
          </a:r>
          <a:r>
            <a:rPr lang="pt-BR" sz="1000" b="1" baseline="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Prazo necessário </a:t>
          </a:r>
          <a:r>
            <a:rPr lang="pt-BR" sz="1000" b="0" baseline="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para</a:t>
          </a:r>
        </a:p>
        <a:p>
          <a:r>
            <a:rPr lang="pt-BR" sz="1000" b="0" baseline="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ter obtido um resgate de </a:t>
          </a:r>
          <a:r>
            <a:rPr lang="pt-BR" sz="1000" b="1" baseline="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R$ 20.000,00</a:t>
          </a:r>
        </a:p>
        <a:p>
          <a:endParaRPr lang="pt-BR" sz="1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r>
            <a:rPr lang="pt-BR" sz="100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Monte sua tabela.</a:t>
          </a:r>
        </a:p>
      </xdr:txBody>
    </xdr:sp>
    <xdr:clientData/>
  </xdr:twoCellAnchor>
</xdr:wsDr>
</file>

<file path=xl/drawings/drawing9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390526</xdr:colOff>
      <xdr:row>2</xdr:row>
      <xdr:rowOff>171450</xdr:rowOff>
    </xdr:from>
    <xdr:to>
      <xdr:col>13</xdr:col>
      <xdr:colOff>276226</xdr:colOff>
      <xdr:row>8</xdr:row>
      <xdr:rowOff>47625</xdr:rowOff>
    </xdr:to>
    <xdr:sp macro="" textlink="">
      <xdr:nvSpPr>
        <xdr:cNvPr id="2" name="CaixaDeTexto 1"/>
        <xdr:cNvSpPr txBox="1"/>
      </xdr:nvSpPr>
      <xdr:spPr>
        <a:xfrm>
          <a:off x="4048126" y="552450"/>
          <a:ext cx="4152900" cy="1019175"/>
        </a:xfrm>
        <a:prstGeom prst="rect">
          <a:avLst/>
        </a:prstGeom>
        <a:solidFill>
          <a:schemeClr val="accent6">
            <a:lumMod val="75000"/>
          </a:schemeClr>
        </a:solidFill>
        <a:ln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xdr:spPr>
      <xdr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endParaRPr lang="pt-BR" sz="1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r>
            <a:rPr lang="pt-BR" sz="100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O valor do empréstimo de um financiamento</a:t>
          </a:r>
          <a:r>
            <a:rPr lang="pt-BR" sz="1000" baseline="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 foi de </a:t>
          </a:r>
          <a:r>
            <a:rPr lang="pt-BR" sz="1000" b="1" baseline="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R$ 70.000,00</a:t>
          </a:r>
          <a:r>
            <a:rPr lang="pt-BR" sz="1000" baseline="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, com uma duração de 30 </a:t>
          </a:r>
          <a:r>
            <a:rPr lang="pt-BR" sz="1000" b="1" baseline="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meses, </a:t>
          </a:r>
          <a:r>
            <a:rPr lang="pt-BR" sz="1000" b="0" baseline="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e a taxa de juros foi de </a:t>
          </a:r>
          <a:r>
            <a:rPr lang="pt-BR" sz="1000" b="1" baseline="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2% </a:t>
          </a:r>
          <a:r>
            <a:rPr lang="pt-BR" sz="1000" b="0" baseline="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ao mês</a:t>
          </a:r>
          <a:r>
            <a:rPr lang="pt-BR" sz="1000" baseline="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.</a:t>
          </a:r>
        </a:p>
        <a:p>
          <a:r>
            <a:rPr lang="pt-BR" sz="1000" baseline="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Montar a tabela com as informações os </a:t>
          </a:r>
          <a:r>
            <a:rPr lang="pt-BR" sz="1000" b="1" baseline="0"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pagamentos mensais.</a:t>
          </a:r>
        </a:p>
        <a:p>
          <a:endParaRPr lang="pt-BR" sz="1000"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</xdr:wsDr>
</file>

<file path=xl/drawings/drawing9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161925</xdr:colOff>
      <xdr:row>13</xdr:row>
      <xdr:rowOff>104776</xdr:rowOff>
    </xdr:from>
    <xdr:to>
      <xdr:col>15</xdr:col>
      <xdr:colOff>285751</xdr:colOff>
      <xdr:row>27</xdr:row>
      <xdr:rowOff>142876</xdr:rowOff>
    </xdr:to>
    <xdr:grpSp>
      <xdr:nvGrpSpPr>
        <xdr:cNvPr id="6" name="Agrupar 5"/>
        <xdr:cNvGrpSpPr/>
      </xdr:nvGrpSpPr>
      <xdr:grpSpPr>
        <a:xfrm>
          <a:off x="5410200" y="2619376"/>
          <a:ext cx="4429126" cy="2705100"/>
          <a:chOff x="5410200" y="2619376"/>
          <a:chExt cx="4429126" cy="2705100"/>
        </a:xfrm>
      </xdr:grpSpPr>
      <xdr:sp macro="" textlink="">
        <xdr:nvSpPr>
          <xdr:cNvPr id="3" name="CaixaDeTexto 2"/>
          <xdr:cNvSpPr txBox="1"/>
        </xdr:nvSpPr>
        <xdr:spPr>
          <a:xfrm>
            <a:off x="5410200" y="2619376"/>
            <a:ext cx="4429126" cy="2705100"/>
          </a:xfrm>
          <a:prstGeom prst="rect">
            <a:avLst/>
          </a:prstGeom>
          <a:solidFill>
            <a:schemeClr val="accent6">
              <a:lumMod val="75000"/>
            </a:schemeClr>
          </a:solidFill>
          <a:ln>
            <a:noFill/>
          </a:ln>
          <a:effectLst>
            <a:outerShdw blurRad="44450" dist="27940" dir="5400000" algn="ctr">
              <a:srgbClr val="000000">
                <a:alpha val="32000"/>
              </a:srgbClr>
            </a:outerShdw>
          </a:effectLst>
          <a:scene3d>
            <a:camera prst="orthographicFront">
              <a:rot lat="0" lon="0" rev="0"/>
            </a:camera>
            <a:lightRig rig="balanced" dir="t">
              <a:rot lat="0" lon="0" rev="8700000"/>
            </a:lightRig>
          </a:scene3d>
          <a:sp3d>
            <a:bevelT w="190500" h="38100"/>
          </a:sp3d>
        </xdr:spPr>
        <xdr:style>
          <a:lnRef idx="1">
            <a:schemeClr val="accent1"/>
          </a:lnRef>
          <a:fillRef idx="3">
            <a:schemeClr val="accent1"/>
          </a:fillRef>
          <a:effectRef idx="2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/>
          <a:p>
            <a:endParaRPr lang="pt-BR" sz="1000" b="0" i="0">
              <a:solidFill>
                <a:schemeClr val="bg1"/>
              </a:solidFill>
              <a:effectLst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endParaRPr>
          </a:p>
          <a:p>
            <a:r>
              <a:rPr lang="pt-BR" sz="1000" b="0" i="0">
                <a:solidFill>
                  <a:schemeClr val="bg1"/>
                </a:solidFill>
                <a:effectLst/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Baseado no</a:t>
            </a:r>
            <a:r>
              <a:rPr lang="pt-BR" sz="1000" b="0" i="0" baseline="0">
                <a:solidFill>
                  <a:schemeClr val="bg1"/>
                </a:solidFill>
                <a:effectLst/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 Mês, Produto e Filial, calcule o Total Geral</a:t>
            </a:r>
          </a:p>
          <a:p>
            <a:r>
              <a:rPr lang="pt-BR" sz="1000" b="0" i="0" baseline="0">
                <a:solidFill>
                  <a:schemeClr val="bg1"/>
                </a:solidFill>
                <a:effectLst/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rPr>
              <a:t>Para cada Linha da Tbl_TotalPorFilial.</a:t>
            </a:r>
            <a:endParaRPr lang="pt-BR" sz="1000">
              <a:solidFill>
                <a:schemeClr val="bg1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endParaRPr>
          </a:p>
        </xdr:txBody>
      </xdr:sp>
      <xdr:pic>
        <xdr:nvPicPr>
          <xdr:cNvPr id="5" name="Imagem 4"/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5924550" y="3390900"/>
            <a:ext cx="3285714" cy="1780952"/>
          </a:xfrm>
          <a:prstGeom prst="rect">
            <a:avLst/>
          </a:prstGeom>
        </xdr:spPr>
      </xdr:pic>
    </xdr:grpSp>
    <xdr:clientData/>
  </xdr:twoCellAnchor>
</xdr:wsDr>
</file>

<file path=xl/drawings/drawing9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285750</xdr:colOff>
      <xdr:row>20</xdr:row>
      <xdr:rowOff>19050</xdr:rowOff>
    </xdr:from>
    <xdr:to>
      <xdr:col>10</xdr:col>
      <xdr:colOff>480007</xdr:colOff>
      <xdr:row>54</xdr:row>
      <xdr:rowOff>66675</xdr:rowOff>
    </xdr:to>
    <xdr:grpSp>
      <xdr:nvGrpSpPr>
        <xdr:cNvPr id="45" name="Agrupar 44"/>
        <xdr:cNvGrpSpPr/>
      </xdr:nvGrpSpPr>
      <xdr:grpSpPr>
        <a:xfrm>
          <a:off x="1562100" y="4057650"/>
          <a:ext cx="7223707" cy="6524625"/>
          <a:chOff x="5172075" y="3971925"/>
          <a:chExt cx="7223707" cy="6524625"/>
        </a:xfrm>
      </xdr:grpSpPr>
      <xdr:grpSp>
        <xdr:nvGrpSpPr>
          <xdr:cNvPr id="2" name="Agrupar 1"/>
          <xdr:cNvGrpSpPr/>
        </xdr:nvGrpSpPr>
        <xdr:grpSpPr>
          <a:xfrm>
            <a:off x="5172075" y="3971925"/>
            <a:ext cx="7223707" cy="6524625"/>
            <a:chOff x="5172075" y="3971925"/>
            <a:chExt cx="7223707" cy="6524625"/>
          </a:xfrm>
        </xdr:grpSpPr>
        <xdr:grpSp>
          <xdr:nvGrpSpPr>
            <xdr:cNvPr id="3" name="Agrupar 2"/>
            <xdr:cNvGrpSpPr/>
          </xdr:nvGrpSpPr>
          <xdr:grpSpPr>
            <a:xfrm>
              <a:off x="5172075" y="3971925"/>
              <a:ext cx="6448425" cy="6524625"/>
              <a:chOff x="5172075" y="3971925"/>
              <a:chExt cx="6448425" cy="6524625"/>
            </a:xfrm>
          </xdr:grpSpPr>
          <xdr:sp macro="" textlink="">
            <xdr:nvSpPr>
              <xdr:cNvPr id="42" name="CaixaDeTexto 41"/>
              <xdr:cNvSpPr txBox="1"/>
            </xdr:nvSpPr>
            <xdr:spPr>
              <a:xfrm>
                <a:off x="5172075" y="3971925"/>
                <a:ext cx="6448425" cy="6524625"/>
              </a:xfrm>
              <a:prstGeom prst="rect">
                <a:avLst/>
              </a:prstGeom>
              <a:solidFill>
                <a:schemeClr val="accent6">
                  <a:lumMod val="75000"/>
                </a:schemeClr>
              </a:solidFill>
              <a:ln>
                <a:noFill/>
              </a:ln>
              <a:effectLst>
                <a:outerShdw blurRad="44450" dist="27940" dir="5400000" algn="ctr">
                  <a:srgbClr val="000000">
                    <a:alpha val="32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balanced" dir="t">
                  <a:rot lat="0" lon="0" rev="8700000"/>
                </a:lightRig>
              </a:scene3d>
              <a:sp3d>
                <a:bevelT w="190500" h="38100"/>
              </a:sp3d>
            </xdr:spPr>
            <xdr:style>
              <a:lnRef idx="2">
                <a:schemeClr val="accent6">
                  <a:shade val="50000"/>
                </a:schemeClr>
              </a:lnRef>
              <a:fillRef idx="1">
                <a:schemeClr val="accent6"/>
              </a:fillRef>
              <a:effectRef idx="0">
                <a:schemeClr val="accent6"/>
              </a:effectRef>
              <a:fontRef idx="minor">
                <a:schemeClr val="lt1"/>
              </a:fontRef>
            </xdr:style>
            <xdr:txBody>
              <a:bodyPr vertOverflow="clip" horzOverflow="clip" wrap="square" rtlCol="0" anchor="t">
                <a:noAutofit/>
              </a:bodyPr>
              <a:lstStyle/>
              <a:p>
                <a:r>
                  <a:rPr lang="pt-BR" sz="1100" b="1">
                    <a:latin typeface="Tahoma" panose="020B0604030504040204" pitchFamily="34" charset="0"/>
                    <a:ea typeface="Tahoma" panose="020B0604030504040204" pitchFamily="34" charset="0"/>
                    <a:cs typeface="Tahoma" panose="020B0604030504040204" pitchFamily="34" charset="0"/>
                  </a:rPr>
                  <a:t>NOME</a:t>
                </a:r>
                <a:r>
                  <a:rPr lang="pt-BR" sz="1100" b="1" baseline="0">
                    <a:latin typeface="Tahoma" panose="020B0604030504040204" pitchFamily="34" charset="0"/>
                    <a:ea typeface="Tahoma" panose="020B0604030504040204" pitchFamily="34" charset="0"/>
                    <a:cs typeface="Tahoma" panose="020B0604030504040204" pitchFamily="34" charset="0"/>
                  </a:rPr>
                  <a:t> COMPLETO</a:t>
                </a:r>
              </a:p>
              <a:p>
                <a:r>
                  <a:rPr lang="pt-BR" sz="1000" b="0" baseline="0">
                    <a:latin typeface="Tahoma" panose="020B0604030504040204" pitchFamily="34" charset="0"/>
                    <a:ea typeface="Tahoma" panose="020B0604030504040204" pitchFamily="34" charset="0"/>
                    <a:cs typeface="Tahoma" panose="020B0604030504040204" pitchFamily="34" charset="0"/>
                  </a:rPr>
                  <a:t>Una os valores dos campos </a:t>
                </a:r>
                <a:r>
                  <a:rPr lang="pt-BR" sz="1000" b="1" baseline="0">
                    <a:latin typeface="Tahoma" panose="020B0604030504040204" pitchFamily="34" charset="0"/>
                    <a:ea typeface="Tahoma" panose="020B0604030504040204" pitchFamily="34" charset="0"/>
                    <a:cs typeface="Tahoma" panose="020B0604030504040204" pitchFamily="34" charset="0"/>
                  </a:rPr>
                  <a:t>Nome</a:t>
                </a:r>
                <a:r>
                  <a:rPr lang="pt-BR" sz="1000" b="0" baseline="0">
                    <a:latin typeface="Tahoma" panose="020B0604030504040204" pitchFamily="34" charset="0"/>
                    <a:ea typeface="Tahoma" panose="020B0604030504040204" pitchFamily="34" charset="0"/>
                    <a:cs typeface="Tahoma" panose="020B0604030504040204" pitchFamily="34" charset="0"/>
                  </a:rPr>
                  <a:t> e </a:t>
                </a:r>
                <a:r>
                  <a:rPr lang="pt-BR" sz="1000" b="1" baseline="0">
                    <a:latin typeface="Tahoma" panose="020B0604030504040204" pitchFamily="34" charset="0"/>
                    <a:ea typeface="Tahoma" panose="020B0604030504040204" pitchFamily="34" charset="0"/>
                    <a:cs typeface="Tahoma" panose="020B0604030504040204" pitchFamily="34" charset="0"/>
                  </a:rPr>
                  <a:t>Sobrenome</a:t>
                </a:r>
              </a:p>
              <a:p>
                <a:endParaRPr lang="pt-BR" sz="1000" b="1">
                  <a:latin typeface="Tahoma" panose="020B0604030504040204" pitchFamily="34" charset="0"/>
                  <a:ea typeface="Tahoma" panose="020B0604030504040204" pitchFamily="34" charset="0"/>
                  <a:cs typeface="Tahoma" panose="020B0604030504040204" pitchFamily="34" charset="0"/>
                </a:endParaRPr>
              </a:p>
              <a:p>
                <a:r>
                  <a:rPr lang="pt-BR" sz="1100" b="1">
                    <a:latin typeface="Tahoma" panose="020B0604030504040204" pitchFamily="34" charset="0"/>
                    <a:ea typeface="Tahoma" panose="020B0604030504040204" pitchFamily="34" charset="0"/>
                    <a:cs typeface="Tahoma" panose="020B0604030504040204" pitchFamily="34" charset="0"/>
                  </a:rPr>
                  <a:t>DATA</a:t>
                </a:r>
                <a:r>
                  <a:rPr lang="pt-BR" sz="1100" b="1" baseline="0">
                    <a:latin typeface="Tahoma" panose="020B0604030504040204" pitchFamily="34" charset="0"/>
                    <a:ea typeface="Tahoma" panose="020B0604030504040204" pitchFamily="34" charset="0"/>
                    <a:cs typeface="Tahoma" panose="020B0604030504040204" pitchFamily="34" charset="0"/>
                  </a:rPr>
                  <a:t> DE ENTREGA</a:t>
                </a:r>
              </a:p>
              <a:p>
                <a:r>
                  <a:rPr lang="pt-BR" sz="1000" b="0" baseline="0">
                    <a:latin typeface="Tahoma" panose="020B0604030504040204" pitchFamily="34" charset="0"/>
                    <a:ea typeface="Tahoma" panose="020B0604030504040204" pitchFamily="34" charset="0"/>
                    <a:cs typeface="Tahoma" panose="020B0604030504040204" pitchFamily="34" charset="0"/>
                  </a:rPr>
                  <a:t>Caso o dia da semana seja sábado ou domingo a entrega será realizada na segunda-feira.</a:t>
                </a:r>
                <a:endParaRPr lang="pt-BR" sz="1000" b="0">
                  <a:latin typeface="Tahoma" panose="020B0604030504040204" pitchFamily="34" charset="0"/>
                  <a:ea typeface="Tahoma" panose="020B0604030504040204" pitchFamily="34" charset="0"/>
                  <a:cs typeface="Tahoma" panose="020B0604030504040204" pitchFamily="34" charset="0"/>
                </a:endParaRPr>
              </a:p>
              <a:p>
                <a:endParaRPr lang="pt-BR" sz="1000" b="1">
                  <a:latin typeface="Tahoma" panose="020B0604030504040204" pitchFamily="34" charset="0"/>
                  <a:ea typeface="Tahoma" panose="020B0604030504040204" pitchFamily="34" charset="0"/>
                  <a:cs typeface="Tahoma" panose="020B0604030504040204" pitchFamily="34" charset="0"/>
                </a:endParaRPr>
              </a:p>
              <a:p>
                <a:r>
                  <a:rPr lang="pt-BR" sz="1100" b="1">
                    <a:latin typeface="Tahoma" panose="020B0604030504040204" pitchFamily="34" charset="0"/>
                    <a:ea typeface="Tahoma" panose="020B0604030504040204" pitchFamily="34" charset="0"/>
                    <a:cs typeface="Tahoma" panose="020B0604030504040204" pitchFamily="34" charset="0"/>
                  </a:rPr>
                  <a:t>TOTAL COM</a:t>
                </a:r>
                <a:r>
                  <a:rPr lang="pt-BR" sz="1100" b="1" baseline="0">
                    <a:latin typeface="Tahoma" panose="020B0604030504040204" pitchFamily="34" charset="0"/>
                    <a:ea typeface="Tahoma" panose="020B0604030504040204" pitchFamily="34" charset="0"/>
                    <a:cs typeface="Tahoma" panose="020B0604030504040204" pitchFamily="34" charset="0"/>
                  </a:rPr>
                  <a:t> </a:t>
                </a:r>
                <a:r>
                  <a:rPr lang="pt-BR" sz="1100" b="1">
                    <a:latin typeface="Tahoma" panose="020B0604030504040204" pitchFamily="34" charset="0"/>
                    <a:ea typeface="Tahoma" panose="020B0604030504040204" pitchFamily="34" charset="0"/>
                    <a:cs typeface="Tahoma" panose="020B0604030504040204" pitchFamily="34" charset="0"/>
                  </a:rPr>
                  <a:t>FRETE</a:t>
                </a:r>
                <a:endParaRPr lang="pt-BR" sz="1100">
                  <a:latin typeface="Tahoma" panose="020B0604030504040204" pitchFamily="34" charset="0"/>
                  <a:ea typeface="Tahoma" panose="020B0604030504040204" pitchFamily="34" charset="0"/>
                  <a:cs typeface="Tahoma" panose="020B0604030504040204" pitchFamily="34" charset="0"/>
                </a:endParaRPr>
              </a:p>
              <a:p>
                <a:r>
                  <a:rPr lang="pt-BR" sz="1000">
                    <a:latin typeface="Tahoma" panose="020B0604030504040204" pitchFamily="34" charset="0"/>
                    <a:ea typeface="Tahoma" panose="020B0604030504040204" pitchFamily="34" charset="0"/>
                    <a:cs typeface="Tahoma" panose="020B0604030504040204" pitchFamily="34" charset="0"/>
                  </a:rPr>
                  <a:t>Encomenda</a:t>
                </a:r>
                <a:r>
                  <a:rPr lang="pt-BR" sz="1000" baseline="0">
                    <a:latin typeface="Tahoma" panose="020B0604030504040204" pitchFamily="34" charset="0"/>
                    <a:ea typeface="Tahoma" panose="020B0604030504040204" pitchFamily="34" charset="0"/>
                    <a:cs typeface="Tahoma" panose="020B0604030504040204" pitchFamily="34" charset="0"/>
                  </a:rPr>
                  <a:t> saindo da região Norte.</a:t>
                </a:r>
              </a:p>
              <a:p>
                <a:r>
                  <a:rPr lang="pt-BR" sz="1000" baseline="0">
                    <a:latin typeface="Tahoma" panose="020B0604030504040204" pitchFamily="34" charset="0"/>
                    <a:ea typeface="Tahoma" panose="020B0604030504040204" pitchFamily="34" charset="0"/>
                    <a:cs typeface="Tahoma" panose="020B0604030504040204" pitchFamily="34" charset="0"/>
                  </a:rPr>
                  <a:t>Quando o destino for </a:t>
                </a:r>
                <a:r>
                  <a:rPr lang="pt-BR" sz="1000" b="1" baseline="0">
                    <a:latin typeface="Tahoma" panose="020B0604030504040204" pitchFamily="34" charset="0"/>
                    <a:ea typeface="Tahoma" panose="020B0604030504040204" pitchFamily="34" charset="0"/>
                    <a:cs typeface="Tahoma" panose="020B0604030504040204" pitchFamily="34" charset="0"/>
                  </a:rPr>
                  <a:t>Nordeste</a:t>
                </a:r>
                <a:r>
                  <a:rPr lang="pt-BR" sz="1000" baseline="0">
                    <a:latin typeface="Tahoma" panose="020B0604030504040204" pitchFamily="34" charset="0"/>
                    <a:ea typeface="Tahoma" panose="020B0604030504040204" pitchFamily="34" charset="0"/>
                    <a:cs typeface="Tahoma" panose="020B0604030504040204" pitchFamily="34" charset="0"/>
                  </a:rPr>
                  <a:t> e o </a:t>
                </a:r>
                <a:r>
                  <a:rPr lang="pt-BR" sz="1000" b="1" baseline="0">
                    <a:latin typeface="Tahoma" panose="020B0604030504040204" pitchFamily="34" charset="0"/>
                    <a:ea typeface="Tahoma" panose="020B0604030504040204" pitchFamily="34" charset="0"/>
                    <a:cs typeface="Tahoma" panose="020B0604030504040204" pitchFamily="34" charset="0"/>
                  </a:rPr>
                  <a:t>Peso</a:t>
                </a:r>
                <a:r>
                  <a:rPr lang="pt-BR" sz="1000" baseline="0">
                    <a:latin typeface="Tahoma" panose="020B0604030504040204" pitchFamily="34" charset="0"/>
                    <a:ea typeface="Tahoma" panose="020B0604030504040204" pitchFamily="34" charset="0"/>
                    <a:cs typeface="Tahoma" panose="020B0604030504040204" pitchFamily="34" charset="0"/>
                  </a:rPr>
                  <a:t> superior a 150 Kg, acrescentar R$ 1.000,00 reais ao </a:t>
                </a:r>
                <a:r>
                  <a:rPr lang="pt-BR" sz="1000" b="1" baseline="0">
                    <a:latin typeface="Tahoma" panose="020B0604030504040204" pitchFamily="34" charset="0"/>
                    <a:ea typeface="Tahoma" panose="020B0604030504040204" pitchFamily="34" charset="0"/>
                    <a:cs typeface="Tahoma" panose="020B0604030504040204" pitchFamily="34" charset="0"/>
                  </a:rPr>
                  <a:t>Valor</a:t>
                </a:r>
                <a:r>
                  <a:rPr lang="pt-BR" sz="1000" b="0" baseline="0">
                    <a:latin typeface="Tahoma" panose="020B0604030504040204" pitchFamily="34" charset="0"/>
                    <a:ea typeface="Tahoma" panose="020B0604030504040204" pitchFamily="34" charset="0"/>
                    <a:cs typeface="Tahoma" panose="020B0604030504040204" pitchFamily="34" charset="0"/>
                  </a:rPr>
                  <a:t>. </a:t>
                </a:r>
                <a:r>
                  <a:rPr lang="pt-BR" sz="1000" baseline="0">
                    <a:latin typeface="Tahoma" panose="020B0604030504040204" pitchFamily="34" charset="0"/>
                    <a:ea typeface="Tahoma" panose="020B0604030504040204" pitchFamily="34" charset="0"/>
                    <a:cs typeface="Tahoma" panose="020B0604030504040204" pitchFamily="34" charset="0"/>
                  </a:rPr>
                  <a:t>Quando região </a:t>
                </a:r>
                <a:r>
                  <a:rPr lang="pt-BR" sz="1000" b="1" baseline="0">
                    <a:latin typeface="Tahoma" panose="020B0604030504040204" pitchFamily="34" charset="0"/>
                    <a:ea typeface="Tahoma" panose="020B0604030504040204" pitchFamily="34" charset="0"/>
                    <a:cs typeface="Tahoma" panose="020B0604030504040204" pitchFamily="34" charset="0"/>
                  </a:rPr>
                  <a:t>Sul</a:t>
                </a:r>
                <a:r>
                  <a:rPr lang="pt-BR" sz="1000" baseline="0">
                    <a:latin typeface="Tahoma" panose="020B0604030504040204" pitchFamily="34" charset="0"/>
                    <a:ea typeface="Tahoma" panose="020B0604030504040204" pitchFamily="34" charset="0"/>
                    <a:cs typeface="Tahoma" panose="020B0604030504040204" pitchFamily="34" charset="0"/>
                  </a:rPr>
                  <a:t> ou </a:t>
                </a:r>
                <a:r>
                  <a:rPr lang="pt-BR" sz="1000" b="1" baseline="0">
                    <a:latin typeface="Tahoma" panose="020B0604030504040204" pitchFamily="34" charset="0"/>
                    <a:ea typeface="Tahoma" panose="020B0604030504040204" pitchFamily="34" charset="0"/>
                    <a:cs typeface="Tahoma" panose="020B0604030504040204" pitchFamily="34" charset="0"/>
                  </a:rPr>
                  <a:t>Sudeste </a:t>
                </a:r>
                <a:r>
                  <a:rPr lang="pt-BR" sz="1000" baseline="0">
                    <a:latin typeface="Tahoma" panose="020B0604030504040204" pitchFamily="34" charset="0"/>
                    <a:ea typeface="Tahoma" panose="020B0604030504040204" pitchFamily="34" charset="0"/>
                    <a:cs typeface="Tahoma" panose="020B0604030504040204" pitchFamily="34" charset="0"/>
                  </a:rPr>
                  <a:t>e o </a:t>
                </a:r>
                <a:r>
                  <a:rPr lang="pt-BR" sz="1000" b="1" baseline="0">
                    <a:latin typeface="Tahoma" panose="020B0604030504040204" pitchFamily="34" charset="0"/>
                    <a:ea typeface="Tahoma" panose="020B0604030504040204" pitchFamily="34" charset="0"/>
                    <a:cs typeface="Tahoma" panose="020B0604030504040204" pitchFamily="34" charset="0"/>
                  </a:rPr>
                  <a:t>Peso</a:t>
                </a:r>
                <a:r>
                  <a:rPr lang="pt-BR" sz="1000" baseline="0">
                    <a:latin typeface="Tahoma" panose="020B0604030504040204" pitchFamily="34" charset="0"/>
                    <a:ea typeface="Tahoma" panose="020B0604030504040204" pitchFamily="34" charset="0"/>
                    <a:cs typeface="Tahoma" panose="020B0604030504040204" pitchFamily="34" charset="0"/>
                  </a:rPr>
                  <a:t> acima de 100 Kg e o </a:t>
                </a:r>
                <a:r>
                  <a:rPr lang="pt-BR" sz="1000" b="1" baseline="0">
                    <a:latin typeface="Tahoma" panose="020B0604030504040204" pitchFamily="34" charset="0"/>
                    <a:ea typeface="Tahoma" panose="020B0604030504040204" pitchFamily="34" charset="0"/>
                    <a:cs typeface="Tahoma" panose="020B0604030504040204" pitchFamily="34" charset="0"/>
                  </a:rPr>
                  <a:t>Valor</a:t>
                </a:r>
                <a:r>
                  <a:rPr lang="pt-BR" sz="1000" baseline="0">
                    <a:latin typeface="Tahoma" panose="020B0604030504040204" pitchFamily="34" charset="0"/>
                    <a:ea typeface="Tahoma" panose="020B0604030504040204" pitchFamily="34" charset="0"/>
                    <a:cs typeface="Tahoma" panose="020B0604030504040204" pitchFamily="34" charset="0"/>
                  </a:rPr>
                  <a:t> acima de R$ 13.000,00, acrescente R$ 2.000,00 no valor. Caso nenhuma das condições seja atendida, o frete padrão para as demais regiões será aleatório entre R$ 650,00 e R$ 850,00, independente do peso.</a:t>
                </a:r>
              </a:p>
              <a:p>
                <a:endParaRPr lang="pt-BR" sz="1000" baseline="0">
                  <a:latin typeface="Tahoma" panose="020B0604030504040204" pitchFamily="34" charset="0"/>
                  <a:ea typeface="Tahoma" panose="020B0604030504040204" pitchFamily="34" charset="0"/>
                  <a:cs typeface="Tahoma" panose="020B0604030504040204" pitchFamily="34" charset="0"/>
                </a:endParaRPr>
              </a:p>
              <a:p>
                <a:r>
                  <a:rPr lang="pt-BR" sz="1100" b="1">
                    <a:solidFill>
                      <a:schemeClr val="lt1"/>
                    </a:solidFill>
                    <a:effectLst/>
                    <a:latin typeface="Tahoma" panose="020B0604030504040204" pitchFamily="34" charset="0"/>
                    <a:ea typeface="Tahoma" panose="020B0604030504040204" pitchFamily="34" charset="0"/>
                    <a:cs typeface="Tahoma" panose="020B0604030504040204" pitchFamily="34" charset="0"/>
                  </a:rPr>
                  <a:t>FRETE</a:t>
                </a:r>
                <a:endParaRPr lang="pt-BR" sz="1100">
                  <a:effectLst/>
                  <a:latin typeface="Tahoma" panose="020B0604030504040204" pitchFamily="34" charset="0"/>
                  <a:ea typeface="Tahoma" panose="020B0604030504040204" pitchFamily="34" charset="0"/>
                  <a:cs typeface="Tahoma" panose="020B0604030504040204" pitchFamily="34" charset="0"/>
                </a:endParaRPr>
              </a:p>
              <a:p>
                <a:r>
                  <a:rPr lang="pt-BR" sz="1000">
                    <a:solidFill>
                      <a:schemeClr val="lt1"/>
                    </a:solidFill>
                    <a:effectLst/>
                    <a:latin typeface="Tahoma" panose="020B0604030504040204" pitchFamily="34" charset="0"/>
                    <a:ea typeface="Tahoma" panose="020B0604030504040204" pitchFamily="34" charset="0"/>
                    <a:cs typeface="Tahoma" panose="020B0604030504040204" pitchFamily="34" charset="0"/>
                  </a:rPr>
                  <a:t>Total com Frete - Valor</a:t>
                </a:r>
                <a:endParaRPr lang="pt-BR" sz="1000">
                  <a:latin typeface="Tahoma" panose="020B0604030504040204" pitchFamily="34" charset="0"/>
                  <a:ea typeface="Tahoma" panose="020B0604030504040204" pitchFamily="34" charset="0"/>
                  <a:cs typeface="Tahoma" panose="020B0604030504040204" pitchFamily="34" charset="0"/>
                </a:endParaRPr>
              </a:p>
            </xdr:txBody>
          </xdr:sp>
          <xdr:pic>
            <xdr:nvPicPr>
              <xdr:cNvPr id="41" name="Imagem 40" descr="http://www.clarify.com.br/img/logo_lateral.jpg"/>
              <xdr:cNvPicPr>
                <a:picLocks noChangeAspect="1" noChangeArrowheads="1"/>
              </xdr:cNvPicPr>
            </xdr:nvPicPr>
            <xdr:blipFill rotWithShape="1">
              <a:blip xmlns:r="http://schemas.openxmlformats.org/officeDocument/2006/relationships" r:embed="rId1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rcRect r="60855"/>
              <a:stretch/>
            </xdr:blipFill>
            <xdr:spPr bwMode="auto">
              <a:xfrm>
                <a:off x="10125075" y="4114800"/>
                <a:ext cx="1133475" cy="465671"/>
              </a:xfrm>
              <a:prstGeom prst="rect">
                <a:avLst/>
              </a:prstGeom>
              <a:noFill/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pic>
        </xdr:grpSp>
        <xdr:grpSp>
          <xdr:nvGrpSpPr>
            <xdr:cNvPr id="4" name="Group 5"/>
            <xdr:cNvGrpSpPr>
              <a:grpSpLocks noChangeAspect="1"/>
            </xdr:cNvGrpSpPr>
          </xdr:nvGrpSpPr>
          <xdr:grpSpPr bwMode="auto">
            <a:xfrm>
              <a:off x="11315700" y="4962525"/>
              <a:ext cx="1080082" cy="1190625"/>
              <a:chOff x="1063" y="187"/>
              <a:chExt cx="160" cy="191"/>
            </a:xfrm>
          </xdr:grpSpPr>
          <xdr:sp macro="" textlink="">
            <xdr:nvSpPr>
              <xdr:cNvPr id="5" name="AutoShape 4"/>
              <xdr:cNvSpPr>
                <a:spLocks noChangeAspect="1" noChangeArrowheads="1" noTextEdit="1"/>
              </xdr:cNvSpPr>
            </xdr:nvSpPr>
            <xdr:spPr bwMode="auto">
              <a:xfrm>
                <a:off x="1063" y="187"/>
                <a:ext cx="160" cy="191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6" name="Freeform 12"/>
              <xdr:cNvSpPr>
                <a:spLocks/>
              </xdr:cNvSpPr>
            </xdr:nvSpPr>
            <xdr:spPr bwMode="auto">
              <a:xfrm>
                <a:off x="1179" y="195"/>
                <a:ext cx="11" cy="8"/>
              </a:xfrm>
              <a:custGeom>
                <a:avLst/>
                <a:gdLst>
                  <a:gd name="T0" fmla="*/ 62 w 122"/>
                  <a:gd name="T1" fmla="*/ 84 h 84"/>
                  <a:gd name="T2" fmla="*/ 74 w 122"/>
                  <a:gd name="T3" fmla="*/ 83 h 84"/>
                  <a:gd name="T4" fmla="*/ 85 w 122"/>
                  <a:gd name="T5" fmla="*/ 81 h 84"/>
                  <a:gd name="T6" fmla="*/ 96 w 122"/>
                  <a:gd name="T7" fmla="*/ 77 h 84"/>
                  <a:gd name="T8" fmla="*/ 105 w 122"/>
                  <a:gd name="T9" fmla="*/ 72 h 84"/>
                  <a:gd name="T10" fmla="*/ 111 w 122"/>
                  <a:gd name="T11" fmla="*/ 65 h 84"/>
                  <a:gd name="T12" fmla="*/ 118 w 122"/>
                  <a:gd name="T13" fmla="*/ 59 h 84"/>
                  <a:gd name="T14" fmla="*/ 121 w 122"/>
                  <a:gd name="T15" fmla="*/ 51 h 84"/>
                  <a:gd name="T16" fmla="*/ 122 w 122"/>
                  <a:gd name="T17" fmla="*/ 42 h 84"/>
                  <a:gd name="T18" fmla="*/ 121 w 122"/>
                  <a:gd name="T19" fmla="*/ 34 h 84"/>
                  <a:gd name="T20" fmla="*/ 118 w 122"/>
                  <a:gd name="T21" fmla="*/ 25 h 84"/>
                  <a:gd name="T22" fmla="*/ 111 w 122"/>
                  <a:gd name="T23" fmla="*/ 19 h 84"/>
                  <a:gd name="T24" fmla="*/ 105 w 122"/>
                  <a:gd name="T25" fmla="*/ 13 h 84"/>
                  <a:gd name="T26" fmla="*/ 96 w 122"/>
                  <a:gd name="T27" fmla="*/ 7 h 84"/>
                  <a:gd name="T28" fmla="*/ 85 w 122"/>
                  <a:gd name="T29" fmla="*/ 3 h 84"/>
                  <a:gd name="T30" fmla="*/ 74 w 122"/>
                  <a:gd name="T31" fmla="*/ 1 h 84"/>
                  <a:gd name="T32" fmla="*/ 62 w 122"/>
                  <a:gd name="T33" fmla="*/ 0 h 84"/>
                  <a:gd name="T34" fmla="*/ 49 w 122"/>
                  <a:gd name="T35" fmla="*/ 1 h 84"/>
                  <a:gd name="T36" fmla="*/ 37 w 122"/>
                  <a:gd name="T37" fmla="*/ 3 h 84"/>
                  <a:gd name="T38" fmla="*/ 28 w 122"/>
                  <a:gd name="T39" fmla="*/ 7 h 84"/>
                  <a:gd name="T40" fmla="*/ 18 w 122"/>
                  <a:gd name="T41" fmla="*/ 13 h 84"/>
                  <a:gd name="T42" fmla="*/ 11 w 122"/>
                  <a:gd name="T43" fmla="*/ 19 h 84"/>
                  <a:gd name="T44" fmla="*/ 6 w 122"/>
                  <a:gd name="T45" fmla="*/ 25 h 84"/>
                  <a:gd name="T46" fmla="*/ 1 w 122"/>
                  <a:gd name="T47" fmla="*/ 34 h 84"/>
                  <a:gd name="T48" fmla="*/ 0 w 122"/>
                  <a:gd name="T49" fmla="*/ 42 h 84"/>
                  <a:gd name="T50" fmla="*/ 1 w 122"/>
                  <a:gd name="T51" fmla="*/ 51 h 84"/>
                  <a:gd name="T52" fmla="*/ 6 w 122"/>
                  <a:gd name="T53" fmla="*/ 59 h 84"/>
                  <a:gd name="T54" fmla="*/ 11 w 122"/>
                  <a:gd name="T55" fmla="*/ 65 h 84"/>
                  <a:gd name="T56" fmla="*/ 18 w 122"/>
                  <a:gd name="T57" fmla="*/ 72 h 84"/>
                  <a:gd name="T58" fmla="*/ 28 w 122"/>
                  <a:gd name="T59" fmla="*/ 77 h 84"/>
                  <a:gd name="T60" fmla="*/ 37 w 122"/>
                  <a:gd name="T61" fmla="*/ 81 h 84"/>
                  <a:gd name="T62" fmla="*/ 49 w 122"/>
                  <a:gd name="T63" fmla="*/ 83 h 84"/>
                  <a:gd name="T64" fmla="*/ 62 w 122"/>
                  <a:gd name="T65" fmla="*/ 84 h 84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</a:cxnLst>
                <a:rect l="0" t="0" r="r" b="b"/>
                <a:pathLst>
                  <a:path w="122" h="84">
                    <a:moveTo>
                      <a:pt x="62" y="84"/>
                    </a:moveTo>
                    <a:lnTo>
                      <a:pt x="74" y="83"/>
                    </a:lnTo>
                    <a:lnTo>
                      <a:pt x="85" y="81"/>
                    </a:lnTo>
                    <a:lnTo>
                      <a:pt x="96" y="77"/>
                    </a:lnTo>
                    <a:lnTo>
                      <a:pt x="105" y="72"/>
                    </a:lnTo>
                    <a:lnTo>
                      <a:pt x="111" y="65"/>
                    </a:lnTo>
                    <a:lnTo>
                      <a:pt x="118" y="59"/>
                    </a:lnTo>
                    <a:lnTo>
                      <a:pt x="121" y="51"/>
                    </a:lnTo>
                    <a:lnTo>
                      <a:pt x="122" y="42"/>
                    </a:lnTo>
                    <a:lnTo>
                      <a:pt x="121" y="34"/>
                    </a:lnTo>
                    <a:lnTo>
                      <a:pt x="118" y="25"/>
                    </a:lnTo>
                    <a:lnTo>
                      <a:pt x="111" y="19"/>
                    </a:lnTo>
                    <a:lnTo>
                      <a:pt x="105" y="13"/>
                    </a:lnTo>
                    <a:lnTo>
                      <a:pt x="96" y="7"/>
                    </a:lnTo>
                    <a:lnTo>
                      <a:pt x="85" y="3"/>
                    </a:lnTo>
                    <a:lnTo>
                      <a:pt x="74" y="1"/>
                    </a:lnTo>
                    <a:lnTo>
                      <a:pt x="62" y="0"/>
                    </a:lnTo>
                    <a:lnTo>
                      <a:pt x="49" y="1"/>
                    </a:lnTo>
                    <a:lnTo>
                      <a:pt x="37" y="3"/>
                    </a:lnTo>
                    <a:lnTo>
                      <a:pt x="28" y="7"/>
                    </a:lnTo>
                    <a:lnTo>
                      <a:pt x="18" y="13"/>
                    </a:lnTo>
                    <a:lnTo>
                      <a:pt x="11" y="19"/>
                    </a:lnTo>
                    <a:lnTo>
                      <a:pt x="6" y="25"/>
                    </a:lnTo>
                    <a:lnTo>
                      <a:pt x="1" y="34"/>
                    </a:lnTo>
                    <a:lnTo>
                      <a:pt x="0" y="42"/>
                    </a:lnTo>
                    <a:lnTo>
                      <a:pt x="1" y="51"/>
                    </a:lnTo>
                    <a:lnTo>
                      <a:pt x="6" y="59"/>
                    </a:lnTo>
                    <a:lnTo>
                      <a:pt x="11" y="65"/>
                    </a:lnTo>
                    <a:lnTo>
                      <a:pt x="18" y="72"/>
                    </a:lnTo>
                    <a:lnTo>
                      <a:pt x="28" y="77"/>
                    </a:lnTo>
                    <a:lnTo>
                      <a:pt x="37" y="81"/>
                    </a:lnTo>
                    <a:lnTo>
                      <a:pt x="49" y="83"/>
                    </a:lnTo>
                    <a:lnTo>
                      <a:pt x="62" y="84"/>
                    </a:lnTo>
                    <a:close/>
                  </a:path>
                </a:pathLst>
              </a:custGeom>
              <a:solidFill>
                <a:srgbClr val="000000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7" name="Freeform 13"/>
              <xdr:cNvSpPr>
                <a:spLocks/>
              </xdr:cNvSpPr>
            </xdr:nvSpPr>
            <xdr:spPr bwMode="auto">
              <a:xfrm>
                <a:off x="1100" y="251"/>
                <a:ext cx="113" cy="127"/>
              </a:xfrm>
              <a:custGeom>
                <a:avLst/>
                <a:gdLst>
                  <a:gd name="T0" fmla="*/ 232 w 1250"/>
                  <a:gd name="T1" fmla="*/ 382 h 1395"/>
                  <a:gd name="T2" fmla="*/ 296 w 1250"/>
                  <a:gd name="T3" fmla="*/ 402 h 1395"/>
                  <a:gd name="T4" fmla="*/ 359 w 1250"/>
                  <a:gd name="T5" fmla="*/ 415 h 1395"/>
                  <a:gd name="T6" fmla="*/ 412 w 1250"/>
                  <a:gd name="T7" fmla="*/ 416 h 1395"/>
                  <a:gd name="T8" fmla="*/ 476 w 1250"/>
                  <a:gd name="T9" fmla="*/ 398 h 1395"/>
                  <a:gd name="T10" fmla="*/ 538 w 1250"/>
                  <a:gd name="T11" fmla="*/ 356 h 1395"/>
                  <a:gd name="T12" fmla="*/ 472 w 1250"/>
                  <a:gd name="T13" fmla="*/ 882 h 1395"/>
                  <a:gd name="T14" fmla="*/ 468 w 1250"/>
                  <a:gd name="T15" fmla="*/ 1097 h 1395"/>
                  <a:gd name="T16" fmla="*/ 503 w 1250"/>
                  <a:gd name="T17" fmla="*/ 1216 h 1395"/>
                  <a:gd name="T18" fmla="*/ 672 w 1250"/>
                  <a:gd name="T19" fmla="*/ 1305 h 1395"/>
                  <a:gd name="T20" fmla="*/ 579 w 1250"/>
                  <a:gd name="T21" fmla="*/ 1333 h 1395"/>
                  <a:gd name="T22" fmla="*/ 538 w 1250"/>
                  <a:gd name="T23" fmla="*/ 1394 h 1395"/>
                  <a:gd name="T24" fmla="*/ 808 w 1250"/>
                  <a:gd name="T25" fmla="*/ 1359 h 1395"/>
                  <a:gd name="T26" fmla="*/ 780 w 1250"/>
                  <a:gd name="T27" fmla="*/ 1315 h 1395"/>
                  <a:gd name="T28" fmla="*/ 759 w 1250"/>
                  <a:gd name="T29" fmla="*/ 1181 h 1395"/>
                  <a:gd name="T30" fmla="*/ 764 w 1250"/>
                  <a:gd name="T31" fmla="*/ 900 h 1395"/>
                  <a:gd name="T32" fmla="*/ 895 w 1250"/>
                  <a:gd name="T33" fmla="*/ 1027 h 1395"/>
                  <a:gd name="T34" fmla="*/ 883 w 1250"/>
                  <a:gd name="T35" fmla="*/ 1262 h 1395"/>
                  <a:gd name="T36" fmla="*/ 862 w 1250"/>
                  <a:gd name="T37" fmla="*/ 1329 h 1395"/>
                  <a:gd name="T38" fmla="*/ 840 w 1250"/>
                  <a:gd name="T39" fmla="*/ 1369 h 1395"/>
                  <a:gd name="T40" fmla="*/ 1135 w 1250"/>
                  <a:gd name="T41" fmla="*/ 1377 h 1395"/>
                  <a:gd name="T42" fmla="*/ 1083 w 1250"/>
                  <a:gd name="T43" fmla="*/ 1328 h 1395"/>
                  <a:gd name="T44" fmla="*/ 1076 w 1250"/>
                  <a:gd name="T45" fmla="*/ 1315 h 1395"/>
                  <a:gd name="T46" fmla="*/ 1178 w 1250"/>
                  <a:gd name="T47" fmla="*/ 1182 h 1395"/>
                  <a:gd name="T48" fmla="*/ 1204 w 1250"/>
                  <a:gd name="T49" fmla="*/ 1057 h 1395"/>
                  <a:gd name="T50" fmla="*/ 1177 w 1250"/>
                  <a:gd name="T51" fmla="*/ 836 h 1395"/>
                  <a:gd name="T52" fmla="*/ 1161 w 1250"/>
                  <a:gd name="T53" fmla="*/ 431 h 1395"/>
                  <a:gd name="T54" fmla="*/ 1182 w 1250"/>
                  <a:gd name="T55" fmla="*/ 415 h 1395"/>
                  <a:gd name="T56" fmla="*/ 1224 w 1250"/>
                  <a:gd name="T57" fmla="*/ 374 h 1395"/>
                  <a:gd name="T58" fmla="*/ 1250 w 1250"/>
                  <a:gd name="T59" fmla="*/ 293 h 1395"/>
                  <a:gd name="T60" fmla="*/ 1241 w 1250"/>
                  <a:gd name="T61" fmla="*/ 236 h 1395"/>
                  <a:gd name="T62" fmla="*/ 1213 w 1250"/>
                  <a:gd name="T63" fmla="*/ 182 h 1395"/>
                  <a:gd name="T64" fmla="*/ 1163 w 1250"/>
                  <a:gd name="T65" fmla="*/ 104 h 1395"/>
                  <a:gd name="T66" fmla="*/ 1099 w 1250"/>
                  <a:gd name="T67" fmla="*/ 33 h 1395"/>
                  <a:gd name="T68" fmla="*/ 1047 w 1250"/>
                  <a:gd name="T69" fmla="*/ 6 h 1395"/>
                  <a:gd name="T70" fmla="*/ 1009 w 1250"/>
                  <a:gd name="T71" fmla="*/ 2 h 1395"/>
                  <a:gd name="T72" fmla="*/ 982 w 1250"/>
                  <a:gd name="T73" fmla="*/ 2 h 1395"/>
                  <a:gd name="T74" fmla="*/ 891 w 1250"/>
                  <a:gd name="T75" fmla="*/ 1 h 1395"/>
                  <a:gd name="T76" fmla="*/ 769 w 1250"/>
                  <a:gd name="T77" fmla="*/ 1 h 1395"/>
                  <a:gd name="T78" fmla="*/ 678 w 1250"/>
                  <a:gd name="T79" fmla="*/ 0 h 1395"/>
                  <a:gd name="T80" fmla="*/ 649 w 1250"/>
                  <a:gd name="T81" fmla="*/ 0 h 1395"/>
                  <a:gd name="T82" fmla="*/ 614 w 1250"/>
                  <a:gd name="T83" fmla="*/ 5 h 1395"/>
                  <a:gd name="T84" fmla="*/ 569 w 1250"/>
                  <a:gd name="T85" fmla="*/ 26 h 1395"/>
                  <a:gd name="T86" fmla="*/ 512 w 1250"/>
                  <a:gd name="T87" fmla="*/ 72 h 1395"/>
                  <a:gd name="T88" fmla="*/ 460 w 1250"/>
                  <a:gd name="T89" fmla="*/ 138 h 1395"/>
                  <a:gd name="T90" fmla="*/ 406 w 1250"/>
                  <a:gd name="T91" fmla="*/ 236 h 1395"/>
                  <a:gd name="T92" fmla="*/ 204 w 1250"/>
                  <a:gd name="T93" fmla="*/ 215 h 1395"/>
                  <a:gd name="T94" fmla="*/ 159 w 1250"/>
                  <a:gd name="T95" fmla="*/ 162 h 1395"/>
                  <a:gd name="T96" fmla="*/ 138 w 1250"/>
                  <a:gd name="T97" fmla="*/ 141 h 1395"/>
                  <a:gd name="T98" fmla="*/ 104 w 1250"/>
                  <a:gd name="T99" fmla="*/ 157 h 1395"/>
                  <a:gd name="T100" fmla="*/ 0 w 1250"/>
                  <a:gd name="T101" fmla="*/ 209 h 1395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  <a:cxn ang="0">
                    <a:pos x="T84" y="T85"/>
                  </a:cxn>
                  <a:cxn ang="0">
                    <a:pos x="T86" y="T87"/>
                  </a:cxn>
                  <a:cxn ang="0">
                    <a:pos x="T88" y="T89"/>
                  </a:cxn>
                  <a:cxn ang="0">
                    <a:pos x="T90" y="T91"/>
                  </a:cxn>
                  <a:cxn ang="0">
                    <a:pos x="T92" y="T93"/>
                  </a:cxn>
                  <a:cxn ang="0">
                    <a:pos x="T94" y="T95"/>
                  </a:cxn>
                  <a:cxn ang="0">
                    <a:pos x="T96" y="T97"/>
                  </a:cxn>
                  <a:cxn ang="0">
                    <a:pos x="T98" y="T99"/>
                  </a:cxn>
                  <a:cxn ang="0">
                    <a:pos x="T100" y="T101"/>
                  </a:cxn>
                </a:cxnLst>
                <a:rect l="0" t="0" r="r" b="b"/>
                <a:pathLst>
                  <a:path w="1250" h="1395">
                    <a:moveTo>
                      <a:pt x="192" y="363"/>
                    </a:moveTo>
                    <a:lnTo>
                      <a:pt x="205" y="369"/>
                    </a:lnTo>
                    <a:lnTo>
                      <a:pt x="218" y="376"/>
                    </a:lnTo>
                    <a:lnTo>
                      <a:pt x="232" y="382"/>
                    </a:lnTo>
                    <a:lnTo>
                      <a:pt x="248" y="387"/>
                    </a:lnTo>
                    <a:lnTo>
                      <a:pt x="263" y="393"/>
                    </a:lnTo>
                    <a:lnTo>
                      <a:pt x="280" y="398"/>
                    </a:lnTo>
                    <a:lnTo>
                      <a:pt x="296" y="402"/>
                    </a:lnTo>
                    <a:lnTo>
                      <a:pt x="313" y="406"/>
                    </a:lnTo>
                    <a:lnTo>
                      <a:pt x="328" y="410"/>
                    </a:lnTo>
                    <a:lnTo>
                      <a:pt x="344" y="413"/>
                    </a:lnTo>
                    <a:lnTo>
                      <a:pt x="359" y="415"/>
                    </a:lnTo>
                    <a:lnTo>
                      <a:pt x="374" y="416"/>
                    </a:lnTo>
                    <a:lnTo>
                      <a:pt x="388" y="417"/>
                    </a:lnTo>
                    <a:lnTo>
                      <a:pt x="400" y="417"/>
                    </a:lnTo>
                    <a:lnTo>
                      <a:pt x="412" y="416"/>
                    </a:lnTo>
                    <a:lnTo>
                      <a:pt x="423" y="414"/>
                    </a:lnTo>
                    <a:lnTo>
                      <a:pt x="442" y="408"/>
                    </a:lnTo>
                    <a:lnTo>
                      <a:pt x="460" y="403"/>
                    </a:lnTo>
                    <a:lnTo>
                      <a:pt x="476" y="398"/>
                    </a:lnTo>
                    <a:lnTo>
                      <a:pt x="491" y="390"/>
                    </a:lnTo>
                    <a:lnTo>
                      <a:pt x="507" y="382"/>
                    </a:lnTo>
                    <a:lnTo>
                      <a:pt x="522" y="370"/>
                    </a:lnTo>
                    <a:lnTo>
                      <a:pt x="538" y="356"/>
                    </a:lnTo>
                    <a:lnTo>
                      <a:pt x="555" y="337"/>
                    </a:lnTo>
                    <a:lnTo>
                      <a:pt x="455" y="838"/>
                    </a:lnTo>
                    <a:lnTo>
                      <a:pt x="477" y="837"/>
                    </a:lnTo>
                    <a:lnTo>
                      <a:pt x="472" y="882"/>
                    </a:lnTo>
                    <a:lnTo>
                      <a:pt x="467" y="954"/>
                    </a:lnTo>
                    <a:lnTo>
                      <a:pt x="463" y="1027"/>
                    </a:lnTo>
                    <a:lnTo>
                      <a:pt x="464" y="1077"/>
                    </a:lnTo>
                    <a:lnTo>
                      <a:pt x="468" y="1097"/>
                    </a:lnTo>
                    <a:lnTo>
                      <a:pt x="472" y="1123"/>
                    </a:lnTo>
                    <a:lnTo>
                      <a:pt x="480" y="1153"/>
                    </a:lnTo>
                    <a:lnTo>
                      <a:pt x="489" y="1185"/>
                    </a:lnTo>
                    <a:lnTo>
                      <a:pt x="503" y="1216"/>
                    </a:lnTo>
                    <a:lnTo>
                      <a:pt x="521" y="1249"/>
                    </a:lnTo>
                    <a:lnTo>
                      <a:pt x="544" y="1279"/>
                    </a:lnTo>
                    <a:lnTo>
                      <a:pt x="574" y="1305"/>
                    </a:lnTo>
                    <a:lnTo>
                      <a:pt x="672" y="1305"/>
                    </a:lnTo>
                    <a:lnTo>
                      <a:pt x="647" y="1308"/>
                    </a:lnTo>
                    <a:lnTo>
                      <a:pt x="623" y="1314"/>
                    </a:lnTo>
                    <a:lnTo>
                      <a:pt x="599" y="1322"/>
                    </a:lnTo>
                    <a:lnTo>
                      <a:pt x="579" y="1333"/>
                    </a:lnTo>
                    <a:lnTo>
                      <a:pt x="562" y="1345"/>
                    </a:lnTo>
                    <a:lnTo>
                      <a:pt x="550" y="1360"/>
                    </a:lnTo>
                    <a:lnTo>
                      <a:pt x="541" y="1376"/>
                    </a:lnTo>
                    <a:lnTo>
                      <a:pt x="538" y="1394"/>
                    </a:lnTo>
                    <a:lnTo>
                      <a:pt x="812" y="1394"/>
                    </a:lnTo>
                    <a:lnTo>
                      <a:pt x="814" y="1383"/>
                    </a:lnTo>
                    <a:lnTo>
                      <a:pt x="813" y="1371"/>
                    </a:lnTo>
                    <a:lnTo>
                      <a:pt x="808" y="1359"/>
                    </a:lnTo>
                    <a:lnTo>
                      <a:pt x="801" y="1346"/>
                    </a:lnTo>
                    <a:lnTo>
                      <a:pt x="794" y="1335"/>
                    </a:lnTo>
                    <a:lnTo>
                      <a:pt x="787" y="1324"/>
                    </a:lnTo>
                    <a:lnTo>
                      <a:pt x="780" y="1315"/>
                    </a:lnTo>
                    <a:lnTo>
                      <a:pt x="777" y="1308"/>
                    </a:lnTo>
                    <a:lnTo>
                      <a:pt x="771" y="1282"/>
                    </a:lnTo>
                    <a:lnTo>
                      <a:pt x="764" y="1239"/>
                    </a:lnTo>
                    <a:lnTo>
                      <a:pt x="759" y="1181"/>
                    </a:lnTo>
                    <a:lnTo>
                      <a:pt x="756" y="1115"/>
                    </a:lnTo>
                    <a:lnTo>
                      <a:pt x="755" y="1044"/>
                    </a:lnTo>
                    <a:lnTo>
                      <a:pt x="758" y="971"/>
                    </a:lnTo>
                    <a:lnTo>
                      <a:pt x="764" y="900"/>
                    </a:lnTo>
                    <a:lnTo>
                      <a:pt x="777" y="837"/>
                    </a:lnTo>
                    <a:lnTo>
                      <a:pt x="876" y="837"/>
                    </a:lnTo>
                    <a:lnTo>
                      <a:pt x="888" y="938"/>
                    </a:lnTo>
                    <a:lnTo>
                      <a:pt x="895" y="1027"/>
                    </a:lnTo>
                    <a:lnTo>
                      <a:pt x="897" y="1103"/>
                    </a:lnTo>
                    <a:lnTo>
                      <a:pt x="895" y="1167"/>
                    </a:lnTo>
                    <a:lnTo>
                      <a:pt x="889" y="1219"/>
                    </a:lnTo>
                    <a:lnTo>
                      <a:pt x="883" y="1262"/>
                    </a:lnTo>
                    <a:lnTo>
                      <a:pt x="876" y="1295"/>
                    </a:lnTo>
                    <a:lnTo>
                      <a:pt x="869" y="1318"/>
                    </a:lnTo>
                    <a:lnTo>
                      <a:pt x="867" y="1323"/>
                    </a:lnTo>
                    <a:lnTo>
                      <a:pt x="862" y="1329"/>
                    </a:lnTo>
                    <a:lnTo>
                      <a:pt x="857" y="1337"/>
                    </a:lnTo>
                    <a:lnTo>
                      <a:pt x="850" y="1346"/>
                    </a:lnTo>
                    <a:lnTo>
                      <a:pt x="845" y="1357"/>
                    </a:lnTo>
                    <a:lnTo>
                      <a:pt x="840" y="1369"/>
                    </a:lnTo>
                    <a:lnTo>
                      <a:pt x="837" y="1381"/>
                    </a:lnTo>
                    <a:lnTo>
                      <a:pt x="837" y="1395"/>
                    </a:lnTo>
                    <a:lnTo>
                      <a:pt x="1137" y="1395"/>
                    </a:lnTo>
                    <a:lnTo>
                      <a:pt x="1135" y="1377"/>
                    </a:lnTo>
                    <a:lnTo>
                      <a:pt x="1127" y="1361"/>
                    </a:lnTo>
                    <a:lnTo>
                      <a:pt x="1116" y="1348"/>
                    </a:lnTo>
                    <a:lnTo>
                      <a:pt x="1101" y="1337"/>
                    </a:lnTo>
                    <a:lnTo>
                      <a:pt x="1083" y="1328"/>
                    </a:lnTo>
                    <a:lnTo>
                      <a:pt x="1061" y="1321"/>
                    </a:lnTo>
                    <a:lnTo>
                      <a:pt x="1038" y="1317"/>
                    </a:lnTo>
                    <a:lnTo>
                      <a:pt x="1011" y="1314"/>
                    </a:lnTo>
                    <a:lnTo>
                      <a:pt x="1076" y="1315"/>
                    </a:lnTo>
                    <a:lnTo>
                      <a:pt x="1112" y="1285"/>
                    </a:lnTo>
                    <a:lnTo>
                      <a:pt x="1140" y="1252"/>
                    </a:lnTo>
                    <a:lnTo>
                      <a:pt x="1162" y="1217"/>
                    </a:lnTo>
                    <a:lnTo>
                      <a:pt x="1178" y="1182"/>
                    </a:lnTo>
                    <a:lnTo>
                      <a:pt x="1190" y="1149"/>
                    </a:lnTo>
                    <a:lnTo>
                      <a:pt x="1197" y="1115"/>
                    </a:lnTo>
                    <a:lnTo>
                      <a:pt x="1202" y="1084"/>
                    </a:lnTo>
                    <a:lnTo>
                      <a:pt x="1204" y="1057"/>
                    </a:lnTo>
                    <a:lnTo>
                      <a:pt x="1202" y="1013"/>
                    </a:lnTo>
                    <a:lnTo>
                      <a:pt x="1195" y="947"/>
                    </a:lnTo>
                    <a:lnTo>
                      <a:pt x="1187" y="880"/>
                    </a:lnTo>
                    <a:lnTo>
                      <a:pt x="1177" y="836"/>
                    </a:lnTo>
                    <a:lnTo>
                      <a:pt x="1224" y="834"/>
                    </a:lnTo>
                    <a:lnTo>
                      <a:pt x="1151" y="436"/>
                    </a:lnTo>
                    <a:lnTo>
                      <a:pt x="1156" y="434"/>
                    </a:lnTo>
                    <a:lnTo>
                      <a:pt x="1161" y="431"/>
                    </a:lnTo>
                    <a:lnTo>
                      <a:pt x="1167" y="428"/>
                    </a:lnTo>
                    <a:lnTo>
                      <a:pt x="1172" y="423"/>
                    </a:lnTo>
                    <a:lnTo>
                      <a:pt x="1177" y="419"/>
                    </a:lnTo>
                    <a:lnTo>
                      <a:pt x="1182" y="415"/>
                    </a:lnTo>
                    <a:lnTo>
                      <a:pt x="1189" y="411"/>
                    </a:lnTo>
                    <a:lnTo>
                      <a:pt x="1195" y="405"/>
                    </a:lnTo>
                    <a:lnTo>
                      <a:pt x="1211" y="390"/>
                    </a:lnTo>
                    <a:lnTo>
                      <a:pt x="1224" y="374"/>
                    </a:lnTo>
                    <a:lnTo>
                      <a:pt x="1234" y="356"/>
                    </a:lnTo>
                    <a:lnTo>
                      <a:pt x="1243" y="337"/>
                    </a:lnTo>
                    <a:lnTo>
                      <a:pt x="1248" y="315"/>
                    </a:lnTo>
                    <a:lnTo>
                      <a:pt x="1250" y="293"/>
                    </a:lnTo>
                    <a:lnTo>
                      <a:pt x="1249" y="269"/>
                    </a:lnTo>
                    <a:lnTo>
                      <a:pt x="1244" y="245"/>
                    </a:lnTo>
                    <a:lnTo>
                      <a:pt x="1243" y="242"/>
                    </a:lnTo>
                    <a:lnTo>
                      <a:pt x="1241" y="236"/>
                    </a:lnTo>
                    <a:lnTo>
                      <a:pt x="1235" y="227"/>
                    </a:lnTo>
                    <a:lnTo>
                      <a:pt x="1230" y="214"/>
                    </a:lnTo>
                    <a:lnTo>
                      <a:pt x="1222" y="199"/>
                    </a:lnTo>
                    <a:lnTo>
                      <a:pt x="1213" y="182"/>
                    </a:lnTo>
                    <a:lnTo>
                      <a:pt x="1203" y="163"/>
                    </a:lnTo>
                    <a:lnTo>
                      <a:pt x="1191" y="143"/>
                    </a:lnTo>
                    <a:lnTo>
                      <a:pt x="1178" y="124"/>
                    </a:lnTo>
                    <a:lnTo>
                      <a:pt x="1163" y="104"/>
                    </a:lnTo>
                    <a:lnTo>
                      <a:pt x="1149" y="84"/>
                    </a:lnTo>
                    <a:lnTo>
                      <a:pt x="1133" y="65"/>
                    </a:lnTo>
                    <a:lnTo>
                      <a:pt x="1117" y="48"/>
                    </a:lnTo>
                    <a:lnTo>
                      <a:pt x="1099" y="33"/>
                    </a:lnTo>
                    <a:lnTo>
                      <a:pt x="1081" y="20"/>
                    </a:lnTo>
                    <a:lnTo>
                      <a:pt x="1063" y="11"/>
                    </a:lnTo>
                    <a:lnTo>
                      <a:pt x="1055" y="8"/>
                    </a:lnTo>
                    <a:lnTo>
                      <a:pt x="1047" y="6"/>
                    </a:lnTo>
                    <a:lnTo>
                      <a:pt x="1038" y="5"/>
                    </a:lnTo>
                    <a:lnTo>
                      <a:pt x="1028" y="3"/>
                    </a:lnTo>
                    <a:lnTo>
                      <a:pt x="1017" y="2"/>
                    </a:lnTo>
                    <a:lnTo>
                      <a:pt x="1009" y="2"/>
                    </a:lnTo>
                    <a:lnTo>
                      <a:pt x="1002" y="2"/>
                    </a:lnTo>
                    <a:lnTo>
                      <a:pt x="996" y="2"/>
                    </a:lnTo>
                    <a:lnTo>
                      <a:pt x="992" y="2"/>
                    </a:lnTo>
                    <a:lnTo>
                      <a:pt x="982" y="2"/>
                    </a:lnTo>
                    <a:lnTo>
                      <a:pt x="966" y="2"/>
                    </a:lnTo>
                    <a:lnTo>
                      <a:pt x="944" y="2"/>
                    </a:lnTo>
                    <a:lnTo>
                      <a:pt x="919" y="2"/>
                    </a:lnTo>
                    <a:lnTo>
                      <a:pt x="891" y="1"/>
                    </a:lnTo>
                    <a:lnTo>
                      <a:pt x="861" y="1"/>
                    </a:lnTo>
                    <a:lnTo>
                      <a:pt x="830" y="1"/>
                    </a:lnTo>
                    <a:lnTo>
                      <a:pt x="799" y="1"/>
                    </a:lnTo>
                    <a:lnTo>
                      <a:pt x="769" y="1"/>
                    </a:lnTo>
                    <a:lnTo>
                      <a:pt x="741" y="0"/>
                    </a:lnTo>
                    <a:lnTo>
                      <a:pt x="716" y="0"/>
                    </a:lnTo>
                    <a:lnTo>
                      <a:pt x="694" y="0"/>
                    </a:lnTo>
                    <a:lnTo>
                      <a:pt x="678" y="0"/>
                    </a:lnTo>
                    <a:lnTo>
                      <a:pt x="667" y="0"/>
                    </a:lnTo>
                    <a:lnTo>
                      <a:pt x="663" y="0"/>
                    </a:lnTo>
                    <a:lnTo>
                      <a:pt x="657" y="0"/>
                    </a:lnTo>
                    <a:lnTo>
                      <a:pt x="649" y="0"/>
                    </a:lnTo>
                    <a:lnTo>
                      <a:pt x="641" y="0"/>
                    </a:lnTo>
                    <a:lnTo>
                      <a:pt x="632" y="1"/>
                    </a:lnTo>
                    <a:lnTo>
                      <a:pt x="623" y="3"/>
                    </a:lnTo>
                    <a:lnTo>
                      <a:pt x="614" y="5"/>
                    </a:lnTo>
                    <a:lnTo>
                      <a:pt x="607" y="7"/>
                    </a:lnTo>
                    <a:lnTo>
                      <a:pt x="599" y="9"/>
                    </a:lnTo>
                    <a:lnTo>
                      <a:pt x="585" y="15"/>
                    </a:lnTo>
                    <a:lnTo>
                      <a:pt x="569" y="26"/>
                    </a:lnTo>
                    <a:lnTo>
                      <a:pt x="553" y="37"/>
                    </a:lnTo>
                    <a:lnTo>
                      <a:pt x="537" y="50"/>
                    </a:lnTo>
                    <a:lnTo>
                      <a:pt x="523" y="62"/>
                    </a:lnTo>
                    <a:lnTo>
                      <a:pt x="512" y="72"/>
                    </a:lnTo>
                    <a:lnTo>
                      <a:pt x="505" y="80"/>
                    </a:lnTo>
                    <a:lnTo>
                      <a:pt x="502" y="82"/>
                    </a:lnTo>
                    <a:lnTo>
                      <a:pt x="480" y="109"/>
                    </a:lnTo>
                    <a:lnTo>
                      <a:pt x="460" y="138"/>
                    </a:lnTo>
                    <a:lnTo>
                      <a:pt x="442" y="165"/>
                    </a:lnTo>
                    <a:lnTo>
                      <a:pt x="427" y="192"/>
                    </a:lnTo>
                    <a:lnTo>
                      <a:pt x="415" y="216"/>
                    </a:lnTo>
                    <a:lnTo>
                      <a:pt x="406" y="236"/>
                    </a:lnTo>
                    <a:lnTo>
                      <a:pt x="399" y="251"/>
                    </a:lnTo>
                    <a:lnTo>
                      <a:pt x="395" y="260"/>
                    </a:lnTo>
                    <a:lnTo>
                      <a:pt x="214" y="230"/>
                    </a:lnTo>
                    <a:lnTo>
                      <a:pt x="204" y="215"/>
                    </a:lnTo>
                    <a:lnTo>
                      <a:pt x="192" y="200"/>
                    </a:lnTo>
                    <a:lnTo>
                      <a:pt x="180" y="186"/>
                    </a:lnTo>
                    <a:lnTo>
                      <a:pt x="169" y="174"/>
                    </a:lnTo>
                    <a:lnTo>
                      <a:pt x="159" y="162"/>
                    </a:lnTo>
                    <a:lnTo>
                      <a:pt x="152" y="154"/>
                    </a:lnTo>
                    <a:lnTo>
                      <a:pt x="146" y="148"/>
                    </a:lnTo>
                    <a:lnTo>
                      <a:pt x="144" y="146"/>
                    </a:lnTo>
                    <a:lnTo>
                      <a:pt x="138" y="141"/>
                    </a:lnTo>
                    <a:lnTo>
                      <a:pt x="129" y="138"/>
                    </a:lnTo>
                    <a:lnTo>
                      <a:pt x="121" y="137"/>
                    </a:lnTo>
                    <a:lnTo>
                      <a:pt x="114" y="139"/>
                    </a:lnTo>
                    <a:lnTo>
                      <a:pt x="104" y="157"/>
                    </a:lnTo>
                    <a:lnTo>
                      <a:pt x="103" y="180"/>
                    </a:lnTo>
                    <a:lnTo>
                      <a:pt x="106" y="201"/>
                    </a:lnTo>
                    <a:lnTo>
                      <a:pt x="108" y="210"/>
                    </a:lnTo>
                    <a:lnTo>
                      <a:pt x="0" y="209"/>
                    </a:lnTo>
                    <a:lnTo>
                      <a:pt x="32" y="341"/>
                    </a:lnTo>
                    <a:lnTo>
                      <a:pt x="192" y="342"/>
                    </a:lnTo>
                    <a:lnTo>
                      <a:pt x="192" y="363"/>
                    </a:lnTo>
                    <a:close/>
                  </a:path>
                </a:pathLst>
              </a:custGeom>
              <a:solidFill>
                <a:srgbClr val="000000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8" name="Freeform 14"/>
              <xdr:cNvSpPr>
                <a:spLocks/>
              </xdr:cNvSpPr>
            </xdr:nvSpPr>
            <xdr:spPr bwMode="auto">
              <a:xfrm>
                <a:off x="1145" y="327"/>
                <a:ext cx="22" cy="41"/>
              </a:xfrm>
              <a:custGeom>
                <a:avLst/>
                <a:gdLst>
                  <a:gd name="T0" fmla="*/ 17 w 248"/>
                  <a:gd name="T1" fmla="*/ 0 h 444"/>
                  <a:gd name="T2" fmla="*/ 9 w 248"/>
                  <a:gd name="T3" fmla="*/ 73 h 444"/>
                  <a:gd name="T4" fmla="*/ 3 w 248"/>
                  <a:gd name="T5" fmla="*/ 138 h 444"/>
                  <a:gd name="T6" fmla="*/ 0 w 248"/>
                  <a:gd name="T7" fmla="*/ 204 h 444"/>
                  <a:gd name="T8" fmla="*/ 5 w 248"/>
                  <a:gd name="T9" fmla="*/ 274 h 444"/>
                  <a:gd name="T10" fmla="*/ 18 w 248"/>
                  <a:gd name="T11" fmla="*/ 319 h 444"/>
                  <a:gd name="T12" fmla="*/ 31 w 248"/>
                  <a:gd name="T13" fmla="*/ 356 h 444"/>
                  <a:gd name="T14" fmla="*/ 46 w 248"/>
                  <a:gd name="T15" fmla="*/ 386 h 444"/>
                  <a:gd name="T16" fmla="*/ 60 w 248"/>
                  <a:gd name="T17" fmla="*/ 409 h 444"/>
                  <a:gd name="T18" fmla="*/ 72 w 248"/>
                  <a:gd name="T19" fmla="*/ 425 h 444"/>
                  <a:gd name="T20" fmla="*/ 82 w 248"/>
                  <a:gd name="T21" fmla="*/ 436 h 444"/>
                  <a:gd name="T22" fmla="*/ 88 w 248"/>
                  <a:gd name="T23" fmla="*/ 442 h 444"/>
                  <a:gd name="T24" fmla="*/ 91 w 248"/>
                  <a:gd name="T25" fmla="*/ 444 h 444"/>
                  <a:gd name="T26" fmla="*/ 243 w 248"/>
                  <a:gd name="T27" fmla="*/ 444 h 444"/>
                  <a:gd name="T28" fmla="*/ 242 w 248"/>
                  <a:gd name="T29" fmla="*/ 434 h 444"/>
                  <a:gd name="T30" fmla="*/ 238 w 248"/>
                  <a:gd name="T31" fmla="*/ 406 h 444"/>
                  <a:gd name="T32" fmla="*/ 235 w 248"/>
                  <a:gd name="T33" fmla="*/ 362 h 444"/>
                  <a:gd name="T34" fmla="*/ 230 w 248"/>
                  <a:gd name="T35" fmla="*/ 306 h 444"/>
                  <a:gd name="T36" fmla="*/ 229 w 248"/>
                  <a:gd name="T37" fmla="*/ 239 h 444"/>
                  <a:gd name="T38" fmla="*/ 230 w 248"/>
                  <a:gd name="T39" fmla="*/ 164 h 444"/>
                  <a:gd name="T40" fmla="*/ 237 w 248"/>
                  <a:gd name="T41" fmla="*/ 83 h 444"/>
                  <a:gd name="T42" fmla="*/ 248 w 248"/>
                  <a:gd name="T43" fmla="*/ 0 h 444"/>
                  <a:gd name="T44" fmla="*/ 17 w 248"/>
                  <a:gd name="T45" fmla="*/ 0 h 444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</a:cxnLst>
                <a:rect l="0" t="0" r="r" b="b"/>
                <a:pathLst>
                  <a:path w="248" h="444">
                    <a:moveTo>
                      <a:pt x="17" y="0"/>
                    </a:moveTo>
                    <a:lnTo>
                      <a:pt x="9" y="73"/>
                    </a:lnTo>
                    <a:lnTo>
                      <a:pt x="3" y="138"/>
                    </a:lnTo>
                    <a:lnTo>
                      <a:pt x="0" y="204"/>
                    </a:lnTo>
                    <a:lnTo>
                      <a:pt x="5" y="274"/>
                    </a:lnTo>
                    <a:lnTo>
                      <a:pt x="18" y="319"/>
                    </a:lnTo>
                    <a:lnTo>
                      <a:pt x="31" y="356"/>
                    </a:lnTo>
                    <a:lnTo>
                      <a:pt x="46" y="386"/>
                    </a:lnTo>
                    <a:lnTo>
                      <a:pt x="60" y="409"/>
                    </a:lnTo>
                    <a:lnTo>
                      <a:pt x="72" y="425"/>
                    </a:lnTo>
                    <a:lnTo>
                      <a:pt x="82" y="436"/>
                    </a:lnTo>
                    <a:lnTo>
                      <a:pt x="88" y="442"/>
                    </a:lnTo>
                    <a:lnTo>
                      <a:pt x="91" y="444"/>
                    </a:lnTo>
                    <a:lnTo>
                      <a:pt x="243" y="444"/>
                    </a:lnTo>
                    <a:lnTo>
                      <a:pt x="242" y="434"/>
                    </a:lnTo>
                    <a:lnTo>
                      <a:pt x="238" y="406"/>
                    </a:lnTo>
                    <a:lnTo>
                      <a:pt x="235" y="362"/>
                    </a:lnTo>
                    <a:lnTo>
                      <a:pt x="230" y="306"/>
                    </a:lnTo>
                    <a:lnTo>
                      <a:pt x="229" y="239"/>
                    </a:lnTo>
                    <a:lnTo>
                      <a:pt x="230" y="164"/>
                    </a:lnTo>
                    <a:lnTo>
                      <a:pt x="237" y="83"/>
                    </a:lnTo>
                    <a:lnTo>
                      <a:pt x="248" y="0"/>
                    </a:lnTo>
                    <a:lnTo>
                      <a:pt x="17" y="0"/>
                    </a:lnTo>
                    <a:close/>
                  </a:path>
                </a:pathLst>
              </a:custGeom>
              <a:solidFill>
                <a:srgbClr val="E8A068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9" name="Freeform 15"/>
              <xdr:cNvSpPr>
                <a:spLocks/>
              </xdr:cNvSpPr>
            </xdr:nvSpPr>
            <xdr:spPr bwMode="auto">
              <a:xfrm>
                <a:off x="1182" y="327"/>
                <a:ext cx="24" cy="42"/>
              </a:xfrm>
              <a:custGeom>
                <a:avLst/>
                <a:gdLst>
                  <a:gd name="T0" fmla="*/ 0 w 268"/>
                  <a:gd name="T1" fmla="*/ 0 h 458"/>
                  <a:gd name="T2" fmla="*/ 15 w 268"/>
                  <a:gd name="T3" fmla="*/ 69 h 458"/>
                  <a:gd name="T4" fmla="*/ 22 w 268"/>
                  <a:gd name="T5" fmla="*/ 145 h 458"/>
                  <a:gd name="T6" fmla="*/ 24 w 268"/>
                  <a:gd name="T7" fmla="*/ 221 h 458"/>
                  <a:gd name="T8" fmla="*/ 22 w 268"/>
                  <a:gd name="T9" fmla="*/ 294 h 458"/>
                  <a:gd name="T10" fmla="*/ 19 w 268"/>
                  <a:gd name="T11" fmla="*/ 358 h 458"/>
                  <a:gd name="T12" fmla="*/ 14 w 268"/>
                  <a:gd name="T13" fmla="*/ 410 h 458"/>
                  <a:gd name="T14" fmla="*/ 11 w 268"/>
                  <a:gd name="T15" fmla="*/ 445 h 458"/>
                  <a:gd name="T16" fmla="*/ 9 w 268"/>
                  <a:gd name="T17" fmla="*/ 458 h 458"/>
                  <a:gd name="T18" fmla="*/ 140 w 268"/>
                  <a:gd name="T19" fmla="*/ 458 h 458"/>
                  <a:gd name="T20" fmla="*/ 144 w 268"/>
                  <a:gd name="T21" fmla="*/ 455 h 458"/>
                  <a:gd name="T22" fmla="*/ 153 w 268"/>
                  <a:gd name="T23" fmla="*/ 450 h 458"/>
                  <a:gd name="T24" fmla="*/ 169 w 268"/>
                  <a:gd name="T25" fmla="*/ 441 h 458"/>
                  <a:gd name="T26" fmla="*/ 187 w 268"/>
                  <a:gd name="T27" fmla="*/ 426 h 458"/>
                  <a:gd name="T28" fmla="*/ 207 w 268"/>
                  <a:gd name="T29" fmla="*/ 405 h 458"/>
                  <a:gd name="T30" fmla="*/ 228 w 268"/>
                  <a:gd name="T31" fmla="*/ 377 h 458"/>
                  <a:gd name="T32" fmla="*/ 246 w 268"/>
                  <a:gd name="T33" fmla="*/ 343 h 458"/>
                  <a:gd name="T34" fmla="*/ 259 w 268"/>
                  <a:gd name="T35" fmla="*/ 302 h 458"/>
                  <a:gd name="T36" fmla="*/ 266 w 268"/>
                  <a:gd name="T37" fmla="*/ 269 h 458"/>
                  <a:gd name="T38" fmla="*/ 268 w 268"/>
                  <a:gd name="T39" fmla="*/ 234 h 458"/>
                  <a:gd name="T40" fmla="*/ 268 w 268"/>
                  <a:gd name="T41" fmla="*/ 195 h 458"/>
                  <a:gd name="T42" fmla="*/ 266 w 268"/>
                  <a:gd name="T43" fmla="*/ 155 h 458"/>
                  <a:gd name="T44" fmla="*/ 260 w 268"/>
                  <a:gd name="T45" fmla="*/ 115 h 458"/>
                  <a:gd name="T46" fmla="*/ 255 w 268"/>
                  <a:gd name="T47" fmla="*/ 75 h 458"/>
                  <a:gd name="T48" fmla="*/ 248 w 268"/>
                  <a:gd name="T49" fmla="*/ 36 h 458"/>
                  <a:gd name="T50" fmla="*/ 240 w 268"/>
                  <a:gd name="T51" fmla="*/ 0 h 458"/>
                  <a:gd name="T52" fmla="*/ 0 w 268"/>
                  <a:gd name="T53" fmla="*/ 0 h 458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</a:cxnLst>
                <a:rect l="0" t="0" r="r" b="b"/>
                <a:pathLst>
                  <a:path w="268" h="458">
                    <a:moveTo>
                      <a:pt x="0" y="0"/>
                    </a:moveTo>
                    <a:lnTo>
                      <a:pt x="15" y="69"/>
                    </a:lnTo>
                    <a:lnTo>
                      <a:pt x="22" y="145"/>
                    </a:lnTo>
                    <a:lnTo>
                      <a:pt x="24" y="221"/>
                    </a:lnTo>
                    <a:lnTo>
                      <a:pt x="22" y="294"/>
                    </a:lnTo>
                    <a:lnTo>
                      <a:pt x="19" y="358"/>
                    </a:lnTo>
                    <a:lnTo>
                      <a:pt x="14" y="410"/>
                    </a:lnTo>
                    <a:lnTo>
                      <a:pt x="11" y="445"/>
                    </a:lnTo>
                    <a:lnTo>
                      <a:pt x="9" y="458"/>
                    </a:lnTo>
                    <a:lnTo>
                      <a:pt x="140" y="458"/>
                    </a:lnTo>
                    <a:lnTo>
                      <a:pt x="144" y="455"/>
                    </a:lnTo>
                    <a:lnTo>
                      <a:pt x="153" y="450"/>
                    </a:lnTo>
                    <a:lnTo>
                      <a:pt x="169" y="441"/>
                    </a:lnTo>
                    <a:lnTo>
                      <a:pt x="187" y="426"/>
                    </a:lnTo>
                    <a:lnTo>
                      <a:pt x="207" y="405"/>
                    </a:lnTo>
                    <a:lnTo>
                      <a:pt x="228" y="377"/>
                    </a:lnTo>
                    <a:lnTo>
                      <a:pt x="246" y="343"/>
                    </a:lnTo>
                    <a:lnTo>
                      <a:pt x="259" y="302"/>
                    </a:lnTo>
                    <a:lnTo>
                      <a:pt x="266" y="269"/>
                    </a:lnTo>
                    <a:lnTo>
                      <a:pt x="268" y="234"/>
                    </a:lnTo>
                    <a:lnTo>
                      <a:pt x="268" y="195"/>
                    </a:lnTo>
                    <a:lnTo>
                      <a:pt x="266" y="155"/>
                    </a:lnTo>
                    <a:lnTo>
                      <a:pt x="260" y="115"/>
                    </a:lnTo>
                    <a:lnTo>
                      <a:pt x="255" y="75"/>
                    </a:lnTo>
                    <a:lnTo>
                      <a:pt x="248" y="36"/>
                    </a:lnTo>
                    <a:lnTo>
                      <a:pt x="240" y="0"/>
                    </a:lnTo>
                    <a:lnTo>
                      <a:pt x="0" y="0"/>
                    </a:lnTo>
                    <a:close/>
                  </a:path>
                </a:pathLst>
              </a:custGeom>
              <a:solidFill>
                <a:srgbClr val="E8A068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0" name="Freeform 16"/>
              <xdr:cNvSpPr>
                <a:spLocks/>
              </xdr:cNvSpPr>
            </xdr:nvSpPr>
            <xdr:spPr bwMode="auto">
              <a:xfrm>
                <a:off x="1160" y="234"/>
                <a:ext cx="31" cy="28"/>
              </a:xfrm>
              <a:custGeom>
                <a:avLst/>
                <a:gdLst>
                  <a:gd name="T0" fmla="*/ 341 w 341"/>
                  <a:gd name="T1" fmla="*/ 296 h 304"/>
                  <a:gd name="T2" fmla="*/ 341 w 341"/>
                  <a:gd name="T3" fmla="*/ 0 h 304"/>
                  <a:gd name="T4" fmla="*/ 0 w 341"/>
                  <a:gd name="T5" fmla="*/ 71 h 304"/>
                  <a:gd name="T6" fmla="*/ 0 w 341"/>
                  <a:gd name="T7" fmla="*/ 304 h 304"/>
                  <a:gd name="T8" fmla="*/ 341 w 341"/>
                  <a:gd name="T9" fmla="*/ 296 h 304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</a:cxnLst>
                <a:rect l="0" t="0" r="r" b="b"/>
                <a:pathLst>
                  <a:path w="341" h="304">
                    <a:moveTo>
                      <a:pt x="341" y="296"/>
                    </a:moveTo>
                    <a:lnTo>
                      <a:pt x="341" y="0"/>
                    </a:lnTo>
                    <a:lnTo>
                      <a:pt x="0" y="71"/>
                    </a:lnTo>
                    <a:lnTo>
                      <a:pt x="0" y="304"/>
                    </a:lnTo>
                    <a:lnTo>
                      <a:pt x="341" y="296"/>
                    </a:lnTo>
                    <a:close/>
                  </a:path>
                </a:pathLst>
              </a:custGeom>
              <a:solidFill>
                <a:srgbClr val="000000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1" name="Rectangle 17"/>
              <xdr:cNvSpPr>
                <a:spLocks noChangeArrowheads="1"/>
              </xdr:cNvSpPr>
            </xdr:nvSpPr>
            <xdr:spPr bwMode="auto">
              <a:xfrm>
                <a:off x="1163" y="239"/>
                <a:ext cx="24" cy="12"/>
              </a:xfrm>
              <a:prstGeom prst="rect">
                <a:avLst/>
              </a:prstGeom>
              <a:solidFill>
                <a:srgbClr val="AFAA75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2" name="Freeform 18"/>
              <xdr:cNvSpPr>
                <a:spLocks/>
              </xdr:cNvSpPr>
            </xdr:nvSpPr>
            <xdr:spPr bwMode="auto">
              <a:xfrm>
                <a:off x="1141" y="192"/>
                <a:ext cx="62" cy="56"/>
              </a:xfrm>
              <a:custGeom>
                <a:avLst/>
                <a:gdLst>
                  <a:gd name="T0" fmla="*/ 591 w 691"/>
                  <a:gd name="T1" fmla="*/ 186 h 614"/>
                  <a:gd name="T2" fmla="*/ 590 w 691"/>
                  <a:gd name="T3" fmla="*/ 186 h 614"/>
                  <a:gd name="T4" fmla="*/ 579 w 691"/>
                  <a:gd name="T5" fmla="*/ 166 h 614"/>
                  <a:gd name="T6" fmla="*/ 556 w 691"/>
                  <a:gd name="T7" fmla="*/ 128 h 614"/>
                  <a:gd name="T8" fmla="*/ 528 w 691"/>
                  <a:gd name="T9" fmla="*/ 94 h 614"/>
                  <a:gd name="T10" fmla="*/ 495 w 691"/>
                  <a:gd name="T11" fmla="*/ 65 h 614"/>
                  <a:gd name="T12" fmla="*/ 458 w 691"/>
                  <a:gd name="T13" fmla="*/ 40 h 614"/>
                  <a:gd name="T14" fmla="*/ 418 w 691"/>
                  <a:gd name="T15" fmla="*/ 21 h 614"/>
                  <a:gd name="T16" fmla="*/ 375 w 691"/>
                  <a:gd name="T17" fmla="*/ 7 h 614"/>
                  <a:gd name="T18" fmla="*/ 329 w 691"/>
                  <a:gd name="T19" fmla="*/ 1 h 614"/>
                  <a:gd name="T20" fmla="*/ 275 w 691"/>
                  <a:gd name="T21" fmla="*/ 1 h 614"/>
                  <a:gd name="T22" fmla="*/ 215 w 691"/>
                  <a:gd name="T23" fmla="*/ 14 h 614"/>
                  <a:gd name="T24" fmla="*/ 161 w 691"/>
                  <a:gd name="T25" fmla="*/ 37 h 614"/>
                  <a:gd name="T26" fmla="*/ 111 w 691"/>
                  <a:gd name="T27" fmla="*/ 70 h 614"/>
                  <a:gd name="T28" fmla="*/ 70 w 691"/>
                  <a:gd name="T29" fmla="*/ 112 h 614"/>
                  <a:gd name="T30" fmla="*/ 37 w 691"/>
                  <a:gd name="T31" fmla="*/ 161 h 614"/>
                  <a:gd name="T32" fmla="*/ 14 w 691"/>
                  <a:gd name="T33" fmla="*/ 216 h 614"/>
                  <a:gd name="T34" fmla="*/ 1 w 691"/>
                  <a:gd name="T35" fmla="*/ 276 h 614"/>
                  <a:gd name="T36" fmla="*/ 1 w 691"/>
                  <a:gd name="T37" fmla="*/ 339 h 614"/>
                  <a:gd name="T38" fmla="*/ 14 w 691"/>
                  <a:gd name="T39" fmla="*/ 399 h 614"/>
                  <a:gd name="T40" fmla="*/ 37 w 691"/>
                  <a:gd name="T41" fmla="*/ 454 h 614"/>
                  <a:gd name="T42" fmla="*/ 70 w 691"/>
                  <a:gd name="T43" fmla="*/ 502 h 614"/>
                  <a:gd name="T44" fmla="*/ 111 w 691"/>
                  <a:gd name="T45" fmla="*/ 545 h 614"/>
                  <a:gd name="T46" fmla="*/ 161 w 691"/>
                  <a:gd name="T47" fmla="*/ 577 h 614"/>
                  <a:gd name="T48" fmla="*/ 215 w 691"/>
                  <a:gd name="T49" fmla="*/ 601 h 614"/>
                  <a:gd name="T50" fmla="*/ 275 w 691"/>
                  <a:gd name="T51" fmla="*/ 613 h 614"/>
                  <a:gd name="T52" fmla="*/ 328 w 691"/>
                  <a:gd name="T53" fmla="*/ 613 h 614"/>
                  <a:gd name="T54" fmla="*/ 371 w 691"/>
                  <a:gd name="T55" fmla="*/ 607 h 614"/>
                  <a:gd name="T56" fmla="*/ 413 w 691"/>
                  <a:gd name="T57" fmla="*/ 595 h 614"/>
                  <a:gd name="T58" fmla="*/ 452 w 691"/>
                  <a:gd name="T59" fmla="*/ 578 h 614"/>
                  <a:gd name="T60" fmla="*/ 488 w 691"/>
                  <a:gd name="T61" fmla="*/ 555 h 614"/>
                  <a:gd name="T62" fmla="*/ 520 w 691"/>
                  <a:gd name="T63" fmla="*/ 529 h 614"/>
                  <a:gd name="T64" fmla="*/ 548 w 691"/>
                  <a:gd name="T65" fmla="*/ 498 h 614"/>
                  <a:gd name="T66" fmla="*/ 572 w 691"/>
                  <a:gd name="T67" fmla="*/ 463 h 614"/>
                  <a:gd name="T68" fmla="*/ 584 w 691"/>
                  <a:gd name="T69" fmla="*/ 444 h 614"/>
                  <a:gd name="T70" fmla="*/ 588 w 691"/>
                  <a:gd name="T71" fmla="*/ 445 h 614"/>
                  <a:gd name="T72" fmla="*/ 611 w 691"/>
                  <a:gd name="T73" fmla="*/ 443 h 614"/>
                  <a:gd name="T74" fmla="*/ 647 w 691"/>
                  <a:gd name="T75" fmla="*/ 423 h 614"/>
                  <a:gd name="T76" fmla="*/ 674 w 691"/>
                  <a:gd name="T77" fmla="*/ 388 h 614"/>
                  <a:gd name="T78" fmla="*/ 689 w 691"/>
                  <a:gd name="T79" fmla="*/ 342 h 614"/>
                  <a:gd name="T80" fmla="*/ 689 w 691"/>
                  <a:gd name="T81" fmla="*/ 289 h 614"/>
                  <a:gd name="T82" fmla="*/ 674 w 691"/>
                  <a:gd name="T83" fmla="*/ 243 h 614"/>
                  <a:gd name="T84" fmla="*/ 647 w 691"/>
                  <a:gd name="T85" fmla="*/ 208 h 614"/>
                  <a:gd name="T86" fmla="*/ 611 w 691"/>
                  <a:gd name="T87" fmla="*/ 188 h 614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  <a:cxn ang="0">
                    <a:pos x="T84" y="T85"/>
                  </a:cxn>
                  <a:cxn ang="0">
                    <a:pos x="T86" y="T87"/>
                  </a:cxn>
                </a:cxnLst>
                <a:rect l="0" t="0" r="r" b="b"/>
                <a:pathLst>
                  <a:path w="691" h="614">
                    <a:moveTo>
                      <a:pt x="591" y="186"/>
                    </a:moveTo>
                    <a:lnTo>
                      <a:pt x="591" y="186"/>
                    </a:lnTo>
                    <a:lnTo>
                      <a:pt x="590" y="186"/>
                    </a:lnTo>
                    <a:lnTo>
                      <a:pt x="590" y="186"/>
                    </a:lnTo>
                    <a:lnTo>
                      <a:pt x="588" y="186"/>
                    </a:lnTo>
                    <a:lnTo>
                      <a:pt x="579" y="166"/>
                    </a:lnTo>
                    <a:lnTo>
                      <a:pt x="568" y="147"/>
                    </a:lnTo>
                    <a:lnTo>
                      <a:pt x="556" y="128"/>
                    </a:lnTo>
                    <a:lnTo>
                      <a:pt x="543" y="111"/>
                    </a:lnTo>
                    <a:lnTo>
                      <a:pt x="528" y="94"/>
                    </a:lnTo>
                    <a:lnTo>
                      <a:pt x="512" y="79"/>
                    </a:lnTo>
                    <a:lnTo>
                      <a:pt x="495" y="65"/>
                    </a:lnTo>
                    <a:lnTo>
                      <a:pt x="477" y="52"/>
                    </a:lnTo>
                    <a:lnTo>
                      <a:pt x="458" y="40"/>
                    </a:lnTo>
                    <a:lnTo>
                      <a:pt x="439" y="30"/>
                    </a:lnTo>
                    <a:lnTo>
                      <a:pt x="418" y="21"/>
                    </a:lnTo>
                    <a:lnTo>
                      <a:pt x="397" y="14"/>
                    </a:lnTo>
                    <a:lnTo>
                      <a:pt x="375" y="7"/>
                    </a:lnTo>
                    <a:lnTo>
                      <a:pt x="352" y="3"/>
                    </a:lnTo>
                    <a:lnTo>
                      <a:pt x="329" y="1"/>
                    </a:lnTo>
                    <a:lnTo>
                      <a:pt x="306" y="0"/>
                    </a:lnTo>
                    <a:lnTo>
                      <a:pt x="275" y="1"/>
                    </a:lnTo>
                    <a:lnTo>
                      <a:pt x="244" y="6"/>
                    </a:lnTo>
                    <a:lnTo>
                      <a:pt x="215" y="14"/>
                    </a:lnTo>
                    <a:lnTo>
                      <a:pt x="187" y="24"/>
                    </a:lnTo>
                    <a:lnTo>
                      <a:pt x="161" y="37"/>
                    </a:lnTo>
                    <a:lnTo>
                      <a:pt x="135" y="53"/>
                    </a:lnTo>
                    <a:lnTo>
                      <a:pt x="111" y="70"/>
                    </a:lnTo>
                    <a:lnTo>
                      <a:pt x="90" y="90"/>
                    </a:lnTo>
                    <a:lnTo>
                      <a:pt x="70" y="112"/>
                    </a:lnTo>
                    <a:lnTo>
                      <a:pt x="53" y="135"/>
                    </a:lnTo>
                    <a:lnTo>
                      <a:pt x="37" y="161"/>
                    </a:lnTo>
                    <a:lnTo>
                      <a:pt x="24" y="188"/>
                    </a:lnTo>
                    <a:lnTo>
                      <a:pt x="14" y="216"/>
                    </a:lnTo>
                    <a:lnTo>
                      <a:pt x="6" y="245"/>
                    </a:lnTo>
                    <a:lnTo>
                      <a:pt x="1" y="276"/>
                    </a:lnTo>
                    <a:lnTo>
                      <a:pt x="0" y="308"/>
                    </a:lnTo>
                    <a:lnTo>
                      <a:pt x="1" y="339"/>
                    </a:lnTo>
                    <a:lnTo>
                      <a:pt x="6" y="369"/>
                    </a:lnTo>
                    <a:lnTo>
                      <a:pt x="14" y="399"/>
                    </a:lnTo>
                    <a:lnTo>
                      <a:pt x="24" y="427"/>
                    </a:lnTo>
                    <a:lnTo>
                      <a:pt x="37" y="454"/>
                    </a:lnTo>
                    <a:lnTo>
                      <a:pt x="53" y="479"/>
                    </a:lnTo>
                    <a:lnTo>
                      <a:pt x="70" y="502"/>
                    </a:lnTo>
                    <a:lnTo>
                      <a:pt x="90" y="524"/>
                    </a:lnTo>
                    <a:lnTo>
                      <a:pt x="111" y="545"/>
                    </a:lnTo>
                    <a:lnTo>
                      <a:pt x="135" y="562"/>
                    </a:lnTo>
                    <a:lnTo>
                      <a:pt x="161" y="577"/>
                    </a:lnTo>
                    <a:lnTo>
                      <a:pt x="187" y="590"/>
                    </a:lnTo>
                    <a:lnTo>
                      <a:pt x="215" y="601"/>
                    </a:lnTo>
                    <a:lnTo>
                      <a:pt x="244" y="608"/>
                    </a:lnTo>
                    <a:lnTo>
                      <a:pt x="275" y="613"/>
                    </a:lnTo>
                    <a:lnTo>
                      <a:pt x="306" y="614"/>
                    </a:lnTo>
                    <a:lnTo>
                      <a:pt x="328" y="613"/>
                    </a:lnTo>
                    <a:lnTo>
                      <a:pt x="350" y="611"/>
                    </a:lnTo>
                    <a:lnTo>
                      <a:pt x="371" y="607"/>
                    </a:lnTo>
                    <a:lnTo>
                      <a:pt x="393" y="602"/>
                    </a:lnTo>
                    <a:lnTo>
                      <a:pt x="413" y="595"/>
                    </a:lnTo>
                    <a:lnTo>
                      <a:pt x="433" y="587"/>
                    </a:lnTo>
                    <a:lnTo>
                      <a:pt x="452" y="578"/>
                    </a:lnTo>
                    <a:lnTo>
                      <a:pt x="470" y="567"/>
                    </a:lnTo>
                    <a:lnTo>
                      <a:pt x="488" y="555"/>
                    </a:lnTo>
                    <a:lnTo>
                      <a:pt x="504" y="542"/>
                    </a:lnTo>
                    <a:lnTo>
                      <a:pt x="520" y="529"/>
                    </a:lnTo>
                    <a:lnTo>
                      <a:pt x="534" y="514"/>
                    </a:lnTo>
                    <a:lnTo>
                      <a:pt x="548" y="498"/>
                    </a:lnTo>
                    <a:lnTo>
                      <a:pt x="561" y="480"/>
                    </a:lnTo>
                    <a:lnTo>
                      <a:pt x="572" y="463"/>
                    </a:lnTo>
                    <a:lnTo>
                      <a:pt x="582" y="444"/>
                    </a:lnTo>
                    <a:lnTo>
                      <a:pt x="584" y="444"/>
                    </a:lnTo>
                    <a:lnTo>
                      <a:pt x="586" y="444"/>
                    </a:lnTo>
                    <a:lnTo>
                      <a:pt x="588" y="445"/>
                    </a:lnTo>
                    <a:lnTo>
                      <a:pt x="591" y="445"/>
                    </a:lnTo>
                    <a:lnTo>
                      <a:pt x="611" y="443"/>
                    </a:lnTo>
                    <a:lnTo>
                      <a:pt x="630" y="435"/>
                    </a:lnTo>
                    <a:lnTo>
                      <a:pt x="647" y="423"/>
                    </a:lnTo>
                    <a:lnTo>
                      <a:pt x="661" y="407"/>
                    </a:lnTo>
                    <a:lnTo>
                      <a:pt x="674" y="388"/>
                    </a:lnTo>
                    <a:lnTo>
                      <a:pt x="684" y="366"/>
                    </a:lnTo>
                    <a:lnTo>
                      <a:pt x="689" y="342"/>
                    </a:lnTo>
                    <a:lnTo>
                      <a:pt x="691" y="315"/>
                    </a:lnTo>
                    <a:lnTo>
                      <a:pt x="689" y="289"/>
                    </a:lnTo>
                    <a:lnTo>
                      <a:pt x="684" y="264"/>
                    </a:lnTo>
                    <a:lnTo>
                      <a:pt x="674" y="243"/>
                    </a:lnTo>
                    <a:lnTo>
                      <a:pt x="661" y="223"/>
                    </a:lnTo>
                    <a:lnTo>
                      <a:pt x="647" y="208"/>
                    </a:lnTo>
                    <a:lnTo>
                      <a:pt x="630" y="196"/>
                    </a:lnTo>
                    <a:lnTo>
                      <a:pt x="611" y="188"/>
                    </a:lnTo>
                    <a:lnTo>
                      <a:pt x="591" y="186"/>
                    </a:lnTo>
                    <a:close/>
                  </a:path>
                </a:pathLst>
              </a:custGeom>
              <a:solidFill>
                <a:srgbClr val="000000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3" name="Freeform 19"/>
              <xdr:cNvSpPr>
                <a:spLocks/>
              </xdr:cNvSpPr>
            </xdr:nvSpPr>
            <xdr:spPr bwMode="auto">
              <a:xfrm>
                <a:off x="1145" y="197"/>
                <a:ext cx="55" cy="47"/>
              </a:xfrm>
              <a:custGeom>
                <a:avLst/>
                <a:gdLst>
                  <a:gd name="T0" fmla="*/ 544 w 607"/>
                  <a:gd name="T1" fmla="*/ 197 h 518"/>
                  <a:gd name="T2" fmla="*/ 534 w 607"/>
                  <a:gd name="T3" fmla="*/ 200 h 518"/>
                  <a:gd name="T4" fmla="*/ 525 w 607"/>
                  <a:gd name="T5" fmla="*/ 204 h 518"/>
                  <a:gd name="T6" fmla="*/ 517 w 607"/>
                  <a:gd name="T7" fmla="*/ 209 h 518"/>
                  <a:gd name="T8" fmla="*/ 508 w 607"/>
                  <a:gd name="T9" fmla="*/ 191 h 518"/>
                  <a:gd name="T10" fmla="*/ 492 w 607"/>
                  <a:gd name="T11" fmla="*/ 149 h 518"/>
                  <a:gd name="T12" fmla="*/ 469 w 607"/>
                  <a:gd name="T13" fmla="*/ 110 h 518"/>
                  <a:gd name="T14" fmla="*/ 441 w 607"/>
                  <a:gd name="T15" fmla="*/ 76 h 518"/>
                  <a:gd name="T16" fmla="*/ 407 w 607"/>
                  <a:gd name="T17" fmla="*/ 47 h 518"/>
                  <a:gd name="T18" fmla="*/ 369 w 607"/>
                  <a:gd name="T19" fmla="*/ 25 h 518"/>
                  <a:gd name="T20" fmla="*/ 327 w 607"/>
                  <a:gd name="T21" fmla="*/ 9 h 518"/>
                  <a:gd name="T22" fmla="*/ 281 w 607"/>
                  <a:gd name="T23" fmla="*/ 1 h 518"/>
                  <a:gd name="T24" fmla="*/ 231 w 607"/>
                  <a:gd name="T25" fmla="*/ 1 h 518"/>
                  <a:gd name="T26" fmla="*/ 182 w 607"/>
                  <a:gd name="T27" fmla="*/ 11 h 518"/>
                  <a:gd name="T28" fmla="*/ 135 w 607"/>
                  <a:gd name="T29" fmla="*/ 31 h 518"/>
                  <a:gd name="T30" fmla="*/ 94 w 607"/>
                  <a:gd name="T31" fmla="*/ 59 h 518"/>
                  <a:gd name="T32" fmla="*/ 59 w 607"/>
                  <a:gd name="T33" fmla="*/ 94 h 518"/>
                  <a:gd name="T34" fmla="*/ 31 w 607"/>
                  <a:gd name="T35" fmla="*/ 135 h 518"/>
                  <a:gd name="T36" fmla="*/ 11 w 607"/>
                  <a:gd name="T37" fmla="*/ 182 h 518"/>
                  <a:gd name="T38" fmla="*/ 1 w 607"/>
                  <a:gd name="T39" fmla="*/ 232 h 518"/>
                  <a:gd name="T40" fmla="*/ 1 w 607"/>
                  <a:gd name="T41" fmla="*/ 285 h 518"/>
                  <a:gd name="T42" fmla="*/ 11 w 607"/>
                  <a:gd name="T43" fmla="*/ 336 h 518"/>
                  <a:gd name="T44" fmla="*/ 31 w 607"/>
                  <a:gd name="T45" fmla="*/ 382 h 518"/>
                  <a:gd name="T46" fmla="*/ 59 w 607"/>
                  <a:gd name="T47" fmla="*/ 424 h 518"/>
                  <a:gd name="T48" fmla="*/ 94 w 607"/>
                  <a:gd name="T49" fmla="*/ 459 h 518"/>
                  <a:gd name="T50" fmla="*/ 135 w 607"/>
                  <a:gd name="T51" fmla="*/ 486 h 518"/>
                  <a:gd name="T52" fmla="*/ 182 w 607"/>
                  <a:gd name="T53" fmla="*/ 506 h 518"/>
                  <a:gd name="T54" fmla="*/ 231 w 607"/>
                  <a:gd name="T55" fmla="*/ 517 h 518"/>
                  <a:gd name="T56" fmla="*/ 280 w 607"/>
                  <a:gd name="T57" fmla="*/ 517 h 518"/>
                  <a:gd name="T58" fmla="*/ 322 w 607"/>
                  <a:gd name="T59" fmla="*/ 509 h 518"/>
                  <a:gd name="T60" fmla="*/ 363 w 607"/>
                  <a:gd name="T61" fmla="*/ 496 h 518"/>
                  <a:gd name="T62" fmla="*/ 400 w 607"/>
                  <a:gd name="T63" fmla="*/ 475 h 518"/>
                  <a:gd name="T64" fmla="*/ 432 w 607"/>
                  <a:gd name="T65" fmla="*/ 450 h 518"/>
                  <a:gd name="T66" fmla="*/ 461 w 607"/>
                  <a:gd name="T67" fmla="*/ 419 h 518"/>
                  <a:gd name="T68" fmla="*/ 484 w 607"/>
                  <a:gd name="T69" fmla="*/ 385 h 518"/>
                  <a:gd name="T70" fmla="*/ 501 w 607"/>
                  <a:gd name="T71" fmla="*/ 346 h 518"/>
                  <a:gd name="T72" fmla="*/ 512 w 607"/>
                  <a:gd name="T73" fmla="*/ 331 h 518"/>
                  <a:gd name="T74" fmla="*/ 521 w 607"/>
                  <a:gd name="T75" fmla="*/ 339 h 518"/>
                  <a:gd name="T76" fmla="*/ 532 w 607"/>
                  <a:gd name="T77" fmla="*/ 344 h 518"/>
                  <a:gd name="T78" fmla="*/ 543 w 607"/>
                  <a:gd name="T79" fmla="*/ 348 h 518"/>
                  <a:gd name="T80" fmla="*/ 560 w 607"/>
                  <a:gd name="T81" fmla="*/ 346 h 518"/>
                  <a:gd name="T82" fmla="*/ 582 w 607"/>
                  <a:gd name="T83" fmla="*/ 335 h 518"/>
                  <a:gd name="T84" fmla="*/ 598 w 607"/>
                  <a:gd name="T85" fmla="*/ 315 h 518"/>
                  <a:gd name="T86" fmla="*/ 606 w 607"/>
                  <a:gd name="T87" fmla="*/ 287 h 518"/>
                  <a:gd name="T88" fmla="*/ 606 w 607"/>
                  <a:gd name="T89" fmla="*/ 257 h 518"/>
                  <a:gd name="T90" fmla="*/ 598 w 607"/>
                  <a:gd name="T91" fmla="*/ 230 h 518"/>
                  <a:gd name="T92" fmla="*/ 582 w 607"/>
                  <a:gd name="T93" fmla="*/ 210 h 518"/>
                  <a:gd name="T94" fmla="*/ 560 w 607"/>
                  <a:gd name="T95" fmla="*/ 198 h 518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  <a:cxn ang="0">
                    <a:pos x="T84" y="T85"/>
                  </a:cxn>
                  <a:cxn ang="0">
                    <a:pos x="T86" y="T87"/>
                  </a:cxn>
                  <a:cxn ang="0">
                    <a:pos x="T88" y="T89"/>
                  </a:cxn>
                  <a:cxn ang="0">
                    <a:pos x="T90" y="T91"/>
                  </a:cxn>
                  <a:cxn ang="0">
                    <a:pos x="T92" y="T93"/>
                  </a:cxn>
                  <a:cxn ang="0">
                    <a:pos x="T94" y="T95"/>
                  </a:cxn>
                </a:cxnLst>
                <a:rect l="0" t="0" r="r" b="b"/>
                <a:pathLst>
                  <a:path w="607" h="518">
                    <a:moveTo>
                      <a:pt x="549" y="197"/>
                    </a:moveTo>
                    <a:lnTo>
                      <a:pt x="544" y="197"/>
                    </a:lnTo>
                    <a:lnTo>
                      <a:pt x="538" y="198"/>
                    </a:lnTo>
                    <a:lnTo>
                      <a:pt x="534" y="200"/>
                    </a:lnTo>
                    <a:lnTo>
                      <a:pt x="530" y="202"/>
                    </a:lnTo>
                    <a:lnTo>
                      <a:pt x="525" y="204"/>
                    </a:lnTo>
                    <a:lnTo>
                      <a:pt x="520" y="206"/>
                    </a:lnTo>
                    <a:lnTo>
                      <a:pt x="517" y="209"/>
                    </a:lnTo>
                    <a:lnTo>
                      <a:pt x="513" y="213"/>
                    </a:lnTo>
                    <a:lnTo>
                      <a:pt x="508" y="191"/>
                    </a:lnTo>
                    <a:lnTo>
                      <a:pt x="501" y="169"/>
                    </a:lnTo>
                    <a:lnTo>
                      <a:pt x="492" y="149"/>
                    </a:lnTo>
                    <a:lnTo>
                      <a:pt x="481" y="129"/>
                    </a:lnTo>
                    <a:lnTo>
                      <a:pt x="469" y="110"/>
                    </a:lnTo>
                    <a:lnTo>
                      <a:pt x="456" y="93"/>
                    </a:lnTo>
                    <a:lnTo>
                      <a:pt x="441" y="76"/>
                    </a:lnTo>
                    <a:lnTo>
                      <a:pt x="425" y="61"/>
                    </a:lnTo>
                    <a:lnTo>
                      <a:pt x="407" y="47"/>
                    </a:lnTo>
                    <a:lnTo>
                      <a:pt x="388" y="36"/>
                    </a:lnTo>
                    <a:lnTo>
                      <a:pt x="369" y="25"/>
                    </a:lnTo>
                    <a:lnTo>
                      <a:pt x="348" y="16"/>
                    </a:lnTo>
                    <a:lnTo>
                      <a:pt x="327" y="9"/>
                    </a:lnTo>
                    <a:lnTo>
                      <a:pt x="304" y="4"/>
                    </a:lnTo>
                    <a:lnTo>
                      <a:pt x="281" y="1"/>
                    </a:lnTo>
                    <a:lnTo>
                      <a:pt x="258" y="0"/>
                    </a:lnTo>
                    <a:lnTo>
                      <a:pt x="231" y="1"/>
                    </a:lnTo>
                    <a:lnTo>
                      <a:pt x="206" y="5"/>
                    </a:lnTo>
                    <a:lnTo>
                      <a:pt x="182" y="11"/>
                    </a:lnTo>
                    <a:lnTo>
                      <a:pt x="157" y="20"/>
                    </a:lnTo>
                    <a:lnTo>
                      <a:pt x="135" y="31"/>
                    </a:lnTo>
                    <a:lnTo>
                      <a:pt x="114" y="44"/>
                    </a:lnTo>
                    <a:lnTo>
                      <a:pt x="94" y="59"/>
                    </a:lnTo>
                    <a:lnTo>
                      <a:pt x="76" y="76"/>
                    </a:lnTo>
                    <a:lnTo>
                      <a:pt x="59" y="94"/>
                    </a:lnTo>
                    <a:lnTo>
                      <a:pt x="44" y="114"/>
                    </a:lnTo>
                    <a:lnTo>
                      <a:pt x="31" y="135"/>
                    </a:lnTo>
                    <a:lnTo>
                      <a:pt x="20" y="158"/>
                    </a:lnTo>
                    <a:lnTo>
                      <a:pt x="11" y="182"/>
                    </a:lnTo>
                    <a:lnTo>
                      <a:pt x="5" y="207"/>
                    </a:lnTo>
                    <a:lnTo>
                      <a:pt x="1" y="232"/>
                    </a:lnTo>
                    <a:lnTo>
                      <a:pt x="0" y="259"/>
                    </a:lnTo>
                    <a:lnTo>
                      <a:pt x="1" y="285"/>
                    </a:lnTo>
                    <a:lnTo>
                      <a:pt x="5" y="311"/>
                    </a:lnTo>
                    <a:lnTo>
                      <a:pt x="11" y="336"/>
                    </a:lnTo>
                    <a:lnTo>
                      <a:pt x="20" y="359"/>
                    </a:lnTo>
                    <a:lnTo>
                      <a:pt x="31" y="382"/>
                    </a:lnTo>
                    <a:lnTo>
                      <a:pt x="44" y="404"/>
                    </a:lnTo>
                    <a:lnTo>
                      <a:pt x="59" y="424"/>
                    </a:lnTo>
                    <a:lnTo>
                      <a:pt x="76" y="442"/>
                    </a:lnTo>
                    <a:lnTo>
                      <a:pt x="94" y="459"/>
                    </a:lnTo>
                    <a:lnTo>
                      <a:pt x="114" y="473"/>
                    </a:lnTo>
                    <a:lnTo>
                      <a:pt x="135" y="486"/>
                    </a:lnTo>
                    <a:lnTo>
                      <a:pt x="157" y="498"/>
                    </a:lnTo>
                    <a:lnTo>
                      <a:pt x="182" y="506"/>
                    </a:lnTo>
                    <a:lnTo>
                      <a:pt x="206" y="513"/>
                    </a:lnTo>
                    <a:lnTo>
                      <a:pt x="231" y="517"/>
                    </a:lnTo>
                    <a:lnTo>
                      <a:pt x="258" y="518"/>
                    </a:lnTo>
                    <a:lnTo>
                      <a:pt x="280" y="517"/>
                    </a:lnTo>
                    <a:lnTo>
                      <a:pt x="301" y="514"/>
                    </a:lnTo>
                    <a:lnTo>
                      <a:pt x="322" y="509"/>
                    </a:lnTo>
                    <a:lnTo>
                      <a:pt x="344" y="503"/>
                    </a:lnTo>
                    <a:lnTo>
                      <a:pt x="363" y="496"/>
                    </a:lnTo>
                    <a:lnTo>
                      <a:pt x="382" y="486"/>
                    </a:lnTo>
                    <a:lnTo>
                      <a:pt x="400" y="475"/>
                    </a:lnTo>
                    <a:lnTo>
                      <a:pt x="417" y="463"/>
                    </a:lnTo>
                    <a:lnTo>
                      <a:pt x="432" y="450"/>
                    </a:lnTo>
                    <a:lnTo>
                      <a:pt x="447" y="435"/>
                    </a:lnTo>
                    <a:lnTo>
                      <a:pt x="461" y="419"/>
                    </a:lnTo>
                    <a:lnTo>
                      <a:pt x="473" y="403"/>
                    </a:lnTo>
                    <a:lnTo>
                      <a:pt x="484" y="385"/>
                    </a:lnTo>
                    <a:lnTo>
                      <a:pt x="493" y="367"/>
                    </a:lnTo>
                    <a:lnTo>
                      <a:pt x="501" y="346"/>
                    </a:lnTo>
                    <a:lnTo>
                      <a:pt x="508" y="326"/>
                    </a:lnTo>
                    <a:lnTo>
                      <a:pt x="512" y="331"/>
                    </a:lnTo>
                    <a:lnTo>
                      <a:pt x="516" y="335"/>
                    </a:lnTo>
                    <a:lnTo>
                      <a:pt x="521" y="339"/>
                    </a:lnTo>
                    <a:lnTo>
                      <a:pt x="527" y="341"/>
                    </a:lnTo>
                    <a:lnTo>
                      <a:pt x="532" y="344"/>
                    </a:lnTo>
                    <a:lnTo>
                      <a:pt x="537" y="346"/>
                    </a:lnTo>
                    <a:lnTo>
                      <a:pt x="543" y="348"/>
                    </a:lnTo>
                    <a:lnTo>
                      <a:pt x="549" y="348"/>
                    </a:lnTo>
                    <a:lnTo>
                      <a:pt x="560" y="346"/>
                    </a:lnTo>
                    <a:lnTo>
                      <a:pt x="571" y="341"/>
                    </a:lnTo>
                    <a:lnTo>
                      <a:pt x="582" y="335"/>
                    </a:lnTo>
                    <a:lnTo>
                      <a:pt x="590" y="325"/>
                    </a:lnTo>
                    <a:lnTo>
                      <a:pt x="598" y="315"/>
                    </a:lnTo>
                    <a:lnTo>
                      <a:pt x="603" y="302"/>
                    </a:lnTo>
                    <a:lnTo>
                      <a:pt x="606" y="287"/>
                    </a:lnTo>
                    <a:lnTo>
                      <a:pt x="607" y="272"/>
                    </a:lnTo>
                    <a:lnTo>
                      <a:pt x="606" y="257"/>
                    </a:lnTo>
                    <a:lnTo>
                      <a:pt x="603" y="243"/>
                    </a:lnTo>
                    <a:lnTo>
                      <a:pt x="598" y="230"/>
                    </a:lnTo>
                    <a:lnTo>
                      <a:pt x="590" y="219"/>
                    </a:lnTo>
                    <a:lnTo>
                      <a:pt x="582" y="210"/>
                    </a:lnTo>
                    <a:lnTo>
                      <a:pt x="571" y="203"/>
                    </a:lnTo>
                    <a:lnTo>
                      <a:pt x="560" y="198"/>
                    </a:lnTo>
                    <a:lnTo>
                      <a:pt x="549" y="197"/>
                    </a:lnTo>
                    <a:close/>
                  </a:path>
                </a:pathLst>
              </a:custGeom>
              <a:solidFill>
                <a:srgbClr val="AFAA75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4" name="Freeform 20"/>
              <xdr:cNvSpPr>
                <a:spLocks/>
              </xdr:cNvSpPr>
            </xdr:nvSpPr>
            <xdr:spPr bwMode="auto">
              <a:xfrm>
                <a:off x="1158" y="229"/>
                <a:ext cx="22" cy="8"/>
              </a:xfrm>
              <a:custGeom>
                <a:avLst/>
                <a:gdLst>
                  <a:gd name="T0" fmla="*/ 0 w 247"/>
                  <a:gd name="T1" fmla="*/ 0 h 87"/>
                  <a:gd name="T2" fmla="*/ 2 w 247"/>
                  <a:gd name="T3" fmla="*/ 9 h 87"/>
                  <a:gd name="T4" fmla="*/ 5 w 247"/>
                  <a:gd name="T5" fmla="*/ 17 h 87"/>
                  <a:gd name="T6" fmla="*/ 8 w 247"/>
                  <a:gd name="T7" fmla="*/ 26 h 87"/>
                  <a:gd name="T8" fmla="*/ 12 w 247"/>
                  <a:gd name="T9" fmla="*/ 34 h 87"/>
                  <a:gd name="T10" fmla="*/ 17 w 247"/>
                  <a:gd name="T11" fmla="*/ 44 h 87"/>
                  <a:gd name="T12" fmla="*/ 24 w 247"/>
                  <a:gd name="T13" fmla="*/ 52 h 87"/>
                  <a:gd name="T14" fmla="*/ 33 w 247"/>
                  <a:gd name="T15" fmla="*/ 61 h 87"/>
                  <a:gd name="T16" fmla="*/ 45 w 247"/>
                  <a:gd name="T17" fmla="*/ 69 h 87"/>
                  <a:gd name="T18" fmla="*/ 60 w 247"/>
                  <a:gd name="T19" fmla="*/ 78 h 87"/>
                  <a:gd name="T20" fmla="*/ 77 w 247"/>
                  <a:gd name="T21" fmla="*/ 82 h 87"/>
                  <a:gd name="T22" fmla="*/ 92 w 247"/>
                  <a:gd name="T23" fmla="*/ 85 h 87"/>
                  <a:gd name="T24" fmla="*/ 107 w 247"/>
                  <a:gd name="T25" fmla="*/ 86 h 87"/>
                  <a:gd name="T26" fmla="*/ 120 w 247"/>
                  <a:gd name="T27" fmla="*/ 87 h 87"/>
                  <a:gd name="T28" fmla="*/ 131 w 247"/>
                  <a:gd name="T29" fmla="*/ 86 h 87"/>
                  <a:gd name="T30" fmla="*/ 138 w 247"/>
                  <a:gd name="T31" fmla="*/ 85 h 87"/>
                  <a:gd name="T32" fmla="*/ 140 w 247"/>
                  <a:gd name="T33" fmla="*/ 85 h 87"/>
                  <a:gd name="T34" fmla="*/ 247 w 247"/>
                  <a:gd name="T35" fmla="*/ 0 h 87"/>
                  <a:gd name="T36" fmla="*/ 0 w 247"/>
                  <a:gd name="T37" fmla="*/ 0 h 87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</a:cxnLst>
                <a:rect l="0" t="0" r="r" b="b"/>
                <a:pathLst>
                  <a:path w="247" h="87">
                    <a:moveTo>
                      <a:pt x="0" y="0"/>
                    </a:moveTo>
                    <a:lnTo>
                      <a:pt x="2" y="9"/>
                    </a:lnTo>
                    <a:lnTo>
                      <a:pt x="5" y="17"/>
                    </a:lnTo>
                    <a:lnTo>
                      <a:pt x="8" y="26"/>
                    </a:lnTo>
                    <a:lnTo>
                      <a:pt x="12" y="34"/>
                    </a:lnTo>
                    <a:lnTo>
                      <a:pt x="17" y="44"/>
                    </a:lnTo>
                    <a:lnTo>
                      <a:pt x="24" y="52"/>
                    </a:lnTo>
                    <a:lnTo>
                      <a:pt x="33" y="61"/>
                    </a:lnTo>
                    <a:lnTo>
                      <a:pt x="45" y="69"/>
                    </a:lnTo>
                    <a:lnTo>
                      <a:pt x="60" y="78"/>
                    </a:lnTo>
                    <a:lnTo>
                      <a:pt x="77" y="82"/>
                    </a:lnTo>
                    <a:lnTo>
                      <a:pt x="92" y="85"/>
                    </a:lnTo>
                    <a:lnTo>
                      <a:pt x="107" y="86"/>
                    </a:lnTo>
                    <a:lnTo>
                      <a:pt x="120" y="87"/>
                    </a:lnTo>
                    <a:lnTo>
                      <a:pt x="131" y="86"/>
                    </a:lnTo>
                    <a:lnTo>
                      <a:pt x="138" y="85"/>
                    </a:lnTo>
                    <a:lnTo>
                      <a:pt x="140" y="85"/>
                    </a:lnTo>
                    <a:lnTo>
                      <a:pt x="247" y="0"/>
                    </a:lnTo>
                    <a:lnTo>
                      <a:pt x="0" y="0"/>
                    </a:lnTo>
                    <a:close/>
                  </a:path>
                </a:pathLst>
              </a:custGeom>
              <a:solidFill>
                <a:srgbClr val="000000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5" name="Freeform 21"/>
              <xdr:cNvSpPr>
                <a:spLocks/>
              </xdr:cNvSpPr>
            </xdr:nvSpPr>
            <xdr:spPr bwMode="auto">
              <a:xfrm>
                <a:off x="1161" y="231"/>
                <a:ext cx="13" cy="3"/>
              </a:xfrm>
              <a:custGeom>
                <a:avLst/>
                <a:gdLst>
                  <a:gd name="T0" fmla="*/ 0 w 145"/>
                  <a:gd name="T1" fmla="*/ 0 h 27"/>
                  <a:gd name="T2" fmla="*/ 12 w 145"/>
                  <a:gd name="T3" fmla="*/ 27 h 27"/>
                  <a:gd name="T4" fmla="*/ 109 w 145"/>
                  <a:gd name="T5" fmla="*/ 27 h 27"/>
                  <a:gd name="T6" fmla="*/ 145 w 145"/>
                  <a:gd name="T7" fmla="*/ 0 h 27"/>
                  <a:gd name="T8" fmla="*/ 0 w 145"/>
                  <a:gd name="T9" fmla="*/ 0 h 27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</a:cxnLst>
                <a:rect l="0" t="0" r="r" b="b"/>
                <a:pathLst>
                  <a:path w="145" h="27">
                    <a:moveTo>
                      <a:pt x="0" y="0"/>
                    </a:moveTo>
                    <a:lnTo>
                      <a:pt x="12" y="27"/>
                    </a:lnTo>
                    <a:lnTo>
                      <a:pt x="109" y="27"/>
                    </a:lnTo>
                    <a:lnTo>
                      <a:pt x="145" y="0"/>
                    </a:lnTo>
                    <a:lnTo>
                      <a:pt x="0" y="0"/>
                    </a:lnTo>
                    <a:close/>
                  </a:path>
                </a:pathLst>
              </a:custGeom>
              <a:solidFill>
                <a:srgbClr val="FFFFFF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6" name="Freeform 22"/>
              <xdr:cNvSpPr>
                <a:spLocks/>
              </xdr:cNvSpPr>
            </xdr:nvSpPr>
            <xdr:spPr bwMode="auto">
              <a:xfrm>
                <a:off x="1154" y="206"/>
                <a:ext cx="6" cy="6"/>
              </a:xfrm>
              <a:custGeom>
                <a:avLst/>
                <a:gdLst>
                  <a:gd name="T0" fmla="*/ 32 w 64"/>
                  <a:gd name="T1" fmla="*/ 64 h 64"/>
                  <a:gd name="T2" fmla="*/ 38 w 64"/>
                  <a:gd name="T3" fmla="*/ 63 h 64"/>
                  <a:gd name="T4" fmla="*/ 45 w 64"/>
                  <a:gd name="T5" fmla="*/ 62 h 64"/>
                  <a:gd name="T6" fmla="*/ 50 w 64"/>
                  <a:gd name="T7" fmla="*/ 59 h 64"/>
                  <a:gd name="T8" fmla="*/ 54 w 64"/>
                  <a:gd name="T9" fmla="*/ 54 h 64"/>
                  <a:gd name="T10" fmla="*/ 58 w 64"/>
                  <a:gd name="T11" fmla="*/ 50 h 64"/>
                  <a:gd name="T12" fmla="*/ 62 w 64"/>
                  <a:gd name="T13" fmla="*/ 45 h 64"/>
                  <a:gd name="T14" fmla="*/ 63 w 64"/>
                  <a:gd name="T15" fmla="*/ 39 h 64"/>
                  <a:gd name="T16" fmla="*/ 64 w 64"/>
                  <a:gd name="T17" fmla="*/ 32 h 64"/>
                  <a:gd name="T18" fmla="*/ 63 w 64"/>
                  <a:gd name="T19" fmla="*/ 26 h 64"/>
                  <a:gd name="T20" fmla="*/ 62 w 64"/>
                  <a:gd name="T21" fmla="*/ 20 h 64"/>
                  <a:gd name="T22" fmla="*/ 58 w 64"/>
                  <a:gd name="T23" fmla="*/ 14 h 64"/>
                  <a:gd name="T24" fmla="*/ 54 w 64"/>
                  <a:gd name="T25" fmla="*/ 10 h 64"/>
                  <a:gd name="T26" fmla="*/ 50 w 64"/>
                  <a:gd name="T27" fmla="*/ 6 h 64"/>
                  <a:gd name="T28" fmla="*/ 45 w 64"/>
                  <a:gd name="T29" fmla="*/ 3 h 64"/>
                  <a:gd name="T30" fmla="*/ 38 w 64"/>
                  <a:gd name="T31" fmla="*/ 2 h 64"/>
                  <a:gd name="T32" fmla="*/ 32 w 64"/>
                  <a:gd name="T33" fmla="*/ 0 h 64"/>
                  <a:gd name="T34" fmla="*/ 26 w 64"/>
                  <a:gd name="T35" fmla="*/ 2 h 64"/>
                  <a:gd name="T36" fmla="*/ 19 w 64"/>
                  <a:gd name="T37" fmla="*/ 3 h 64"/>
                  <a:gd name="T38" fmla="*/ 14 w 64"/>
                  <a:gd name="T39" fmla="*/ 6 h 64"/>
                  <a:gd name="T40" fmla="*/ 10 w 64"/>
                  <a:gd name="T41" fmla="*/ 10 h 64"/>
                  <a:gd name="T42" fmla="*/ 5 w 64"/>
                  <a:gd name="T43" fmla="*/ 14 h 64"/>
                  <a:gd name="T44" fmla="*/ 2 w 64"/>
                  <a:gd name="T45" fmla="*/ 20 h 64"/>
                  <a:gd name="T46" fmla="*/ 1 w 64"/>
                  <a:gd name="T47" fmla="*/ 26 h 64"/>
                  <a:gd name="T48" fmla="*/ 0 w 64"/>
                  <a:gd name="T49" fmla="*/ 32 h 64"/>
                  <a:gd name="T50" fmla="*/ 1 w 64"/>
                  <a:gd name="T51" fmla="*/ 39 h 64"/>
                  <a:gd name="T52" fmla="*/ 2 w 64"/>
                  <a:gd name="T53" fmla="*/ 45 h 64"/>
                  <a:gd name="T54" fmla="*/ 5 w 64"/>
                  <a:gd name="T55" fmla="*/ 50 h 64"/>
                  <a:gd name="T56" fmla="*/ 10 w 64"/>
                  <a:gd name="T57" fmla="*/ 54 h 64"/>
                  <a:gd name="T58" fmla="*/ 14 w 64"/>
                  <a:gd name="T59" fmla="*/ 59 h 64"/>
                  <a:gd name="T60" fmla="*/ 19 w 64"/>
                  <a:gd name="T61" fmla="*/ 62 h 64"/>
                  <a:gd name="T62" fmla="*/ 26 w 64"/>
                  <a:gd name="T63" fmla="*/ 63 h 64"/>
                  <a:gd name="T64" fmla="*/ 32 w 64"/>
                  <a:gd name="T65" fmla="*/ 64 h 64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</a:cxnLst>
                <a:rect l="0" t="0" r="r" b="b"/>
                <a:pathLst>
                  <a:path w="64" h="64">
                    <a:moveTo>
                      <a:pt x="32" y="64"/>
                    </a:moveTo>
                    <a:lnTo>
                      <a:pt x="38" y="63"/>
                    </a:lnTo>
                    <a:lnTo>
                      <a:pt x="45" y="62"/>
                    </a:lnTo>
                    <a:lnTo>
                      <a:pt x="50" y="59"/>
                    </a:lnTo>
                    <a:lnTo>
                      <a:pt x="54" y="54"/>
                    </a:lnTo>
                    <a:lnTo>
                      <a:pt x="58" y="50"/>
                    </a:lnTo>
                    <a:lnTo>
                      <a:pt x="62" y="45"/>
                    </a:lnTo>
                    <a:lnTo>
                      <a:pt x="63" y="39"/>
                    </a:lnTo>
                    <a:lnTo>
                      <a:pt x="64" y="32"/>
                    </a:lnTo>
                    <a:lnTo>
                      <a:pt x="63" y="26"/>
                    </a:lnTo>
                    <a:lnTo>
                      <a:pt x="62" y="20"/>
                    </a:lnTo>
                    <a:lnTo>
                      <a:pt x="58" y="14"/>
                    </a:lnTo>
                    <a:lnTo>
                      <a:pt x="54" y="10"/>
                    </a:lnTo>
                    <a:lnTo>
                      <a:pt x="50" y="6"/>
                    </a:lnTo>
                    <a:lnTo>
                      <a:pt x="45" y="3"/>
                    </a:lnTo>
                    <a:lnTo>
                      <a:pt x="38" y="2"/>
                    </a:lnTo>
                    <a:lnTo>
                      <a:pt x="32" y="0"/>
                    </a:lnTo>
                    <a:lnTo>
                      <a:pt x="26" y="2"/>
                    </a:lnTo>
                    <a:lnTo>
                      <a:pt x="19" y="3"/>
                    </a:lnTo>
                    <a:lnTo>
                      <a:pt x="14" y="6"/>
                    </a:lnTo>
                    <a:lnTo>
                      <a:pt x="10" y="10"/>
                    </a:lnTo>
                    <a:lnTo>
                      <a:pt x="5" y="14"/>
                    </a:lnTo>
                    <a:lnTo>
                      <a:pt x="2" y="20"/>
                    </a:lnTo>
                    <a:lnTo>
                      <a:pt x="1" y="26"/>
                    </a:lnTo>
                    <a:lnTo>
                      <a:pt x="0" y="32"/>
                    </a:lnTo>
                    <a:lnTo>
                      <a:pt x="1" y="39"/>
                    </a:lnTo>
                    <a:lnTo>
                      <a:pt x="2" y="45"/>
                    </a:lnTo>
                    <a:lnTo>
                      <a:pt x="5" y="50"/>
                    </a:lnTo>
                    <a:lnTo>
                      <a:pt x="10" y="54"/>
                    </a:lnTo>
                    <a:lnTo>
                      <a:pt x="14" y="59"/>
                    </a:lnTo>
                    <a:lnTo>
                      <a:pt x="19" y="62"/>
                    </a:lnTo>
                    <a:lnTo>
                      <a:pt x="26" y="63"/>
                    </a:lnTo>
                    <a:lnTo>
                      <a:pt x="32" y="64"/>
                    </a:lnTo>
                    <a:close/>
                  </a:path>
                </a:pathLst>
              </a:custGeom>
              <a:solidFill>
                <a:srgbClr val="000000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7" name="Freeform 23"/>
              <xdr:cNvSpPr>
                <a:spLocks/>
              </xdr:cNvSpPr>
            </xdr:nvSpPr>
            <xdr:spPr bwMode="auto">
              <a:xfrm>
                <a:off x="1172" y="206"/>
                <a:ext cx="7" cy="7"/>
              </a:xfrm>
              <a:custGeom>
                <a:avLst/>
                <a:gdLst>
                  <a:gd name="T0" fmla="*/ 37 w 74"/>
                  <a:gd name="T1" fmla="*/ 74 h 74"/>
                  <a:gd name="T2" fmla="*/ 45 w 74"/>
                  <a:gd name="T3" fmla="*/ 73 h 74"/>
                  <a:gd name="T4" fmla="*/ 51 w 74"/>
                  <a:gd name="T5" fmla="*/ 70 h 74"/>
                  <a:gd name="T6" fmla="*/ 57 w 74"/>
                  <a:gd name="T7" fmla="*/ 67 h 74"/>
                  <a:gd name="T8" fmla="*/ 64 w 74"/>
                  <a:gd name="T9" fmla="*/ 63 h 74"/>
                  <a:gd name="T10" fmla="*/ 68 w 74"/>
                  <a:gd name="T11" fmla="*/ 57 h 74"/>
                  <a:gd name="T12" fmla="*/ 71 w 74"/>
                  <a:gd name="T13" fmla="*/ 50 h 74"/>
                  <a:gd name="T14" fmla="*/ 73 w 74"/>
                  <a:gd name="T15" fmla="*/ 44 h 74"/>
                  <a:gd name="T16" fmla="*/ 74 w 74"/>
                  <a:gd name="T17" fmla="*/ 37 h 74"/>
                  <a:gd name="T18" fmla="*/ 73 w 74"/>
                  <a:gd name="T19" fmla="*/ 29 h 74"/>
                  <a:gd name="T20" fmla="*/ 71 w 74"/>
                  <a:gd name="T21" fmla="*/ 22 h 74"/>
                  <a:gd name="T22" fmla="*/ 68 w 74"/>
                  <a:gd name="T23" fmla="*/ 15 h 74"/>
                  <a:gd name="T24" fmla="*/ 64 w 74"/>
                  <a:gd name="T25" fmla="*/ 10 h 74"/>
                  <a:gd name="T26" fmla="*/ 57 w 74"/>
                  <a:gd name="T27" fmla="*/ 6 h 74"/>
                  <a:gd name="T28" fmla="*/ 51 w 74"/>
                  <a:gd name="T29" fmla="*/ 3 h 74"/>
                  <a:gd name="T30" fmla="*/ 45 w 74"/>
                  <a:gd name="T31" fmla="*/ 1 h 74"/>
                  <a:gd name="T32" fmla="*/ 37 w 74"/>
                  <a:gd name="T33" fmla="*/ 0 h 74"/>
                  <a:gd name="T34" fmla="*/ 30 w 74"/>
                  <a:gd name="T35" fmla="*/ 1 h 74"/>
                  <a:gd name="T36" fmla="*/ 23 w 74"/>
                  <a:gd name="T37" fmla="*/ 3 h 74"/>
                  <a:gd name="T38" fmla="*/ 17 w 74"/>
                  <a:gd name="T39" fmla="*/ 6 h 74"/>
                  <a:gd name="T40" fmla="*/ 11 w 74"/>
                  <a:gd name="T41" fmla="*/ 10 h 74"/>
                  <a:gd name="T42" fmla="*/ 7 w 74"/>
                  <a:gd name="T43" fmla="*/ 15 h 74"/>
                  <a:gd name="T44" fmla="*/ 3 w 74"/>
                  <a:gd name="T45" fmla="*/ 22 h 74"/>
                  <a:gd name="T46" fmla="*/ 1 w 74"/>
                  <a:gd name="T47" fmla="*/ 29 h 74"/>
                  <a:gd name="T48" fmla="*/ 0 w 74"/>
                  <a:gd name="T49" fmla="*/ 37 h 74"/>
                  <a:gd name="T50" fmla="*/ 1 w 74"/>
                  <a:gd name="T51" fmla="*/ 44 h 74"/>
                  <a:gd name="T52" fmla="*/ 3 w 74"/>
                  <a:gd name="T53" fmla="*/ 50 h 74"/>
                  <a:gd name="T54" fmla="*/ 7 w 74"/>
                  <a:gd name="T55" fmla="*/ 57 h 74"/>
                  <a:gd name="T56" fmla="*/ 11 w 74"/>
                  <a:gd name="T57" fmla="*/ 63 h 74"/>
                  <a:gd name="T58" fmla="*/ 17 w 74"/>
                  <a:gd name="T59" fmla="*/ 67 h 74"/>
                  <a:gd name="T60" fmla="*/ 23 w 74"/>
                  <a:gd name="T61" fmla="*/ 70 h 74"/>
                  <a:gd name="T62" fmla="*/ 30 w 74"/>
                  <a:gd name="T63" fmla="*/ 73 h 74"/>
                  <a:gd name="T64" fmla="*/ 37 w 74"/>
                  <a:gd name="T65" fmla="*/ 74 h 74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</a:cxnLst>
                <a:rect l="0" t="0" r="r" b="b"/>
                <a:pathLst>
                  <a:path w="74" h="74">
                    <a:moveTo>
                      <a:pt x="37" y="74"/>
                    </a:moveTo>
                    <a:lnTo>
                      <a:pt x="45" y="73"/>
                    </a:lnTo>
                    <a:lnTo>
                      <a:pt x="51" y="70"/>
                    </a:lnTo>
                    <a:lnTo>
                      <a:pt x="57" y="67"/>
                    </a:lnTo>
                    <a:lnTo>
                      <a:pt x="64" y="63"/>
                    </a:lnTo>
                    <a:lnTo>
                      <a:pt x="68" y="57"/>
                    </a:lnTo>
                    <a:lnTo>
                      <a:pt x="71" y="50"/>
                    </a:lnTo>
                    <a:lnTo>
                      <a:pt x="73" y="44"/>
                    </a:lnTo>
                    <a:lnTo>
                      <a:pt x="74" y="37"/>
                    </a:lnTo>
                    <a:lnTo>
                      <a:pt x="73" y="29"/>
                    </a:lnTo>
                    <a:lnTo>
                      <a:pt x="71" y="22"/>
                    </a:lnTo>
                    <a:lnTo>
                      <a:pt x="68" y="15"/>
                    </a:lnTo>
                    <a:lnTo>
                      <a:pt x="64" y="10"/>
                    </a:lnTo>
                    <a:lnTo>
                      <a:pt x="57" y="6"/>
                    </a:lnTo>
                    <a:lnTo>
                      <a:pt x="51" y="3"/>
                    </a:lnTo>
                    <a:lnTo>
                      <a:pt x="45" y="1"/>
                    </a:lnTo>
                    <a:lnTo>
                      <a:pt x="37" y="0"/>
                    </a:lnTo>
                    <a:lnTo>
                      <a:pt x="30" y="1"/>
                    </a:lnTo>
                    <a:lnTo>
                      <a:pt x="23" y="3"/>
                    </a:lnTo>
                    <a:lnTo>
                      <a:pt x="17" y="6"/>
                    </a:lnTo>
                    <a:lnTo>
                      <a:pt x="11" y="10"/>
                    </a:lnTo>
                    <a:lnTo>
                      <a:pt x="7" y="15"/>
                    </a:lnTo>
                    <a:lnTo>
                      <a:pt x="3" y="22"/>
                    </a:lnTo>
                    <a:lnTo>
                      <a:pt x="1" y="29"/>
                    </a:lnTo>
                    <a:lnTo>
                      <a:pt x="0" y="37"/>
                    </a:lnTo>
                    <a:lnTo>
                      <a:pt x="1" y="44"/>
                    </a:lnTo>
                    <a:lnTo>
                      <a:pt x="3" y="50"/>
                    </a:lnTo>
                    <a:lnTo>
                      <a:pt x="7" y="57"/>
                    </a:lnTo>
                    <a:lnTo>
                      <a:pt x="11" y="63"/>
                    </a:lnTo>
                    <a:lnTo>
                      <a:pt x="17" y="67"/>
                    </a:lnTo>
                    <a:lnTo>
                      <a:pt x="23" y="70"/>
                    </a:lnTo>
                    <a:lnTo>
                      <a:pt x="30" y="73"/>
                    </a:lnTo>
                    <a:lnTo>
                      <a:pt x="37" y="74"/>
                    </a:lnTo>
                    <a:close/>
                  </a:path>
                </a:pathLst>
              </a:custGeom>
              <a:solidFill>
                <a:srgbClr val="000000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8" name="Freeform 24"/>
              <xdr:cNvSpPr>
                <a:spLocks/>
              </xdr:cNvSpPr>
            </xdr:nvSpPr>
            <xdr:spPr bwMode="auto">
              <a:xfrm>
                <a:off x="1156" y="207"/>
                <a:ext cx="13" cy="16"/>
              </a:xfrm>
              <a:custGeom>
                <a:avLst/>
                <a:gdLst>
                  <a:gd name="T0" fmla="*/ 40 w 145"/>
                  <a:gd name="T1" fmla="*/ 157 h 182"/>
                  <a:gd name="T2" fmla="*/ 104 w 145"/>
                  <a:gd name="T3" fmla="*/ 43 h 182"/>
                  <a:gd name="T4" fmla="*/ 103 w 145"/>
                  <a:gd name="T5" fmla="*/ 0 h 182"/>
                  <a:gd name="T6" fmla="*/ 0 w 145"/>
                  <a:gd name="T7" fmla="*/ 182 h 182"/>
                  <a:gd name="T8" fmla="*/ 145 w 145"/>
                  <a:gd name="T9" fmla="*/ 182 h 182"/>
                  <a:gd name="T10" fmla="*/ 145 w 145"/>
                  <a:gd name="T11" fmla="*/ 157 h 182"/>
                  <a:gd name="T12" fmla="*/ 40 w 145"/>
                  <a:gd name="T13" fmla="*/ 157 h 18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</a:cxnLst>
                <a:rect l="0" t="0" r="r" b="b"/>
                <a:pathLst>
                  <a:path w="145" h="182">
                    <a:moveTo>
                      <a:pt x="40" y="157"/>
                    </a:moveTo>
                    <a:lnTo>
                      <a:pt x="104" y="43"/>
                    </a:lnTo>
                    <a:lnTo>
                      <a:pt x="103" y="0"/>
                    </a:lnTo>
                    <a:lnTo>
                      <a:pt x="0" y="182"/>
                    </a:lnTo>
                    <a:lnTo>
                      <a:pt x="145" y="182"/>
                    </a:lnTo>
                    <a:lnTo>
                      <a:pt x="145" y="157"/>
                    </a:lnTo>
                    <a:lnTo>
                      <a:pt x="40" y="157"/>
                    </a:lnTo>
                    <a:close/>
                  </a:path>
                </a:pathLst>
              </a:custGeom>
              <a:solidFill>
                <a:srgbClr val="000000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9" name="Freeform 25"/>
              <xdr:cNvSpPr>
                <a:spLocks/>
              </xdr:cNvSpPr>
            </xdr:nvSpPr>
            <xdr:spPr bwMode="auto">
              <a:xfrm>
                <a:off x="1119" y="254"/>
                <a:ext cx="92" cy="71"/>
              </a:xfrm>
              <a:custGeom>
                <a:avLst/>
                <a:gdLst>
                  <a:gd name="T0" fmla="*/ 1000 w 1011"/>
                  <a:gd name="T1" fmla="*/ 309 h 777"/>
                  <a:gd name="T2" fmla="*/ 969 w 1011"/>
                  <a:gd name="T3" fmla="*/ 349 h 777"/>
                  <a:gd name="T4" fmla="*/ 934 w 1011"/>
                  <a:gd name="T5" fmla="*/ 376 h 777"/>
                  <a:gd name="T6" fmla="*/ 911 w 1011"/>
                  <a:gd name="T7" fmla="*/ 391 h 777"/>
                  <a:gd name="T8" fmla="*/ 965 w 1011"/>
                  <a:gd name="T9" fmla="*/ 777 h 777"/>
                  <a:gd name="T10" fmla="*/ 398 w 1011"/>
                  <a:gd name="T11" fmla="*/ 164 h 777"/>
                  <a:gd name="T12" fmla="*/ 386 w 1011"/>
                  <a:gd name="T13" fmla="*/ 181 h 777"/>
                  <a:gd name="T14" fmla="*/ 361 w 1011"/>
                  <a:gd name="T15" fmla="*/ 220 h 777"/>
                  <a:gd name="T16" fmla="*/ 329 w 1011"/>
                  <a:gd name="T17" fmla="*/ 264 h 777"/>
                  <a:gd name="T18" fmla="*/ 305 w 1011"/>
                  <a:gd name="T19" fmla="*/ 297 h 777"/>
                  <a:gd name="T20" fmla="*/ 286 w 1011"/>
                  <a:gd name="T21" fmla="*/ 316 h 777"/>
                  <a:gd name="T22" fmla="*/ 261 w 1011"/>
                  <a:gd name="T23" fmla="*/ 335 h 777"/>
                  <a:gd name="T24" fmla="*/ 230 w 1011"/>
                  <a:gd name="T25" fmla="*/ 350 h 777"/>
                  <a:gd name="T26" fmla="*/ 191 w 1011"/>
                  <a:gd name="T27" fmla="*/ 358 h 777"/>
                  <a:gd name="T28" fmla="*/ 170 w 1011"/>
                  <a:gd name="T29" fmla="*/ 358 h 777"/>
                  <a:gd name="T30" fmla="*/ 145 w 1011"/>
                  <a:gd name="T31" fmla="*/ 355 h 777"/>
                  <a:gd name="T32" fmla="*/ 115 w 1011"/>
                  <a:gd name="T33" fmla="*/ 349 h 777"/>
                  <a:gd name="T34" fmla="*/ 86 w 1011"/>
                  <a:gd name="T35" fmla="*/ 340 h 777"/>
                  <a:gd name="T36" fmla="*/ 57 w 1011"/>
                  <a:gd name="T37" fmla="*/ 332 h 777"/>
                  <a:gd name="T38" fmla="*/ 33 w 1011"/>
                  <a:gd name="T39" fmla="*/ 325 h 777"/>
                  <a:gd name="T40" fmla="*/ 13 w 1011"/>
                  <a:gd name="T41" fmla="*/ 317 h 777"/>
                  <a:gd name="T42" fmla="*/ 1 w 1011"/>
                  <a:gd name="T43" fmla="*/ 313 h 777"/>
                  <a:gd name="T44" fmla="*/ 12 w 1011"/>
                  <a:gd name="T45" fmla="*/ 226 h 777"/>
                  <a:gd name="T46" fmla="*/ 38 w 1011"/>
                  <a:gd name="T47" fmla="*/ 231 h 777"/>
                  <a:gd name="T48" fmla="*/ 67 w 1011"/>
                  <a:gd name="T49" fmla="*/ 237 h 777"/>
                  <a:gd name="T50" fmla="*/ 95 w 1011"/>
                  <a:gd name="T51" fmla="*/ 241 h 777"/>
                  <a:gd name="T52" fmla="*/ 123 w 1011"/>
                  <a:gd name="T53" fmla="*/ 246 h 777"/>
                  <a:gd name="T54" fmla="*/ 147 w 1011"/>
                  <a:gd name="T55" fmla="*/ 249 h 777"/>
                  <a:gd name="T56" fmla="*/ 167 w 1011"/>
                  <a:gd name="T57" fmla="*/ 253 h 777"/>
                  <a:gd name="T58" fmla="*/ 180 w 1011"/>
                  <a:gd name="T59" fmla="*/ 254 h 777"/>
                  <a:gd name="T60" fmla="*/ 191 w 1011"/>
                  <a:gd name="T61" fmla="*/ 255 h 777"/>
                  <a:gd name="T62" fmla="*/ 202 w 1011"/>
                  <a:gd name="T63" fmla="*/ 254 h 777"/>
                  <a:gd name="T64" fmla="*/ 218 w 1011"/>
                  <a:gd name="T65" fmla="*/ 234 h 777"/>
                  <a:gd name="T66" fmla="*/ 235 w 1011"/>
                  <a:gd name="T67" fmla="*/ 200 h 777"/>
                  <a:gd name="T68" fmla="*/ 240 w 1011"/>
                  <a:gd name="T69" fmla="*/ 188 h 777"/>
                  <a:gd name="T70" fmla="*/ 253 w 1011"/>
                  <a:gd name="T71" fmla="*/ 162 h 777"/>
                  <a:gd name="T72" fmla="*/ 277 w 1011"/>
                  <a:gd name="T73" fmla="*/ 118 h 777"/>
                  <a:gd name="T74" fmla="*/ 309 w 1011"/>
                  <a:gd name="T75" fmla="*/ 73 h 777"/>
                  <a:gd name="T76" fmla="*/ 333 w 1011"/>
                  <a:gd name="T77" fmla="*/ 46 h 777"/>
                  <a:gd name="T78" fmla="*/ 352 w 1011"/>
                  <a:gd name="T79" fmla="*/ 31 h 777"/>
                  <a:gd name="T80" fmla="*/ 377 w 1011"/>
                  <a:gd name="T81" fmla="*/ 15 h 777"/>
                  <a:gd name="T82" fmla="*/ 403 w 1011"/>
                  <a:gd name="T83" fmla="*/ 3 h 777"/>
                  <a:gd name="T84" fmla="*/ 505 w 1011"/>
                  <a:gd name="T85" fmla="*/ 0 h 777"/>
                  <a:gd name="T86" fmla="*/ 735 w 1011"/>
                  <a:gd name="T87" fmla="*/ 0 h 777"/>
                  <a:gd name="T88" fmla="*/ 828 w 1011"/>
                  <a:gd name="T89" fmla="*/ 1 h 777"/>
                  <a:gd name="T90" fmla="*/ 859 w 1011"/>
                  <a:gd name="T91" fmla="*/ 16 h 777"/>
                  <a:gd name="T92" fmla="*/ 891 w 1011"/>
                  <a:gd name="T93" fmla="*/ 42 h 777"/>
                  <a:gd name="T94" fmla="*/ 921 w 1011"/>
                  <a:gd name="T95" fmla="*/ 77 h 777"/>
                  <a:gd name="T96" fmla="*/ 947 w 1011"/>
                  <a:gd name="T97" fmla="*/ 115 h 777"/>
                  <a:gd name="T98" fmla="*/ 970 w 1011"/>
                  <a:gd name="T99" fmla="*/ 150 h 777"/>
                  <a:gd name="T100" fmla="*/ 986 w 1011"/>
                  <a:gd name="T101" fmla="*/ 179 h 777"/>
                  <a:gd name="T102" fmla="*/ 996 w 1011"/>
                  <a:gd name="T103" fmla="*/ 196 h 777"/>
                  <a:gd name="T104" fmla="*/ 1000 w 1011"/>
                  <a:gd name="T105" fmla="*/ 206 h 777"/>
                  <a:gd name="T106" fmla="*/ 1011 w 1011"/>
                  <a:gd name="T107" fmla="*/ 256 h 777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  <a:cxn ang="0">
                    <a:pos x="T84" y="T85"/>
                  </a:cxn>
                  <a:cxn ang="0">
                    <a:pos x="T86" y="T87"/>
                  </a:cxn>
                  <a:cxn ang="0">
                    <a:pos x="T88" y="T89"/>
                  </a:cxn>
                  <a:cxn ang="0">
                    <a:pos x="T90" y="T91"/>
                  </a:cxn>
                  <a:cxn ang="0">
                    <a:pos x="T92" y="T93"/>
                  </a:cxn>
                  <a:cxn ang="0">
                    <a:pos x="T94" y="T95"/>
                  </a:cxn>
                  <a:cxn ang="0">
                    <a:pos x="T96" y="T97"/>
                  </a:cxn>
                  <a:cxn ang="0">
                    <a:pos x="T98" y="T99"/>
                  </a:cxn>
                  <a:cxn ang="0">
                    <a:pos x="T100" y="T101"/>
                  </a:cxn>
                  <a:cxn ang="0">
                    <a:pos x="T102" y="T103"/>
                  </a:cxn>
                  <a:cxn ang="0">
                    <a:pos x="T104" y="T105"/>
                  </a:cxn>
                  <a:cxn ang="0">
                    <a:pos x="T106" y="T107"/>
                  </a:cxn>
                </a:cxnLst>
                <a:rect l="0" t="0" r="r" b="b"/>
                <a:pathLst>
                  <a:path w="1011" h="777">
                    <a:moveTo>
                      <a:pt x="1008" y="285"/>
                    </a:moveTo>
                    <a:lnTo>
                      <a:pt x="1000" y="309"/>
                    </a:lnTo>
                    <a:lnTo>
                      <a:pt x="986" y="330"/>
                    </a:lnTo>
                    <a:lnTo>
                      <a:pt x="969" y="349"/>
                    </a:lnTo>
                    <a:lnTo>
                      <a:pt x="951" y="364"/>
                    </a:lnTo>
                    <a:lnTo>
                      <a:pt x="934" y="376"/>
                    </a:lnTo>
                    <a:lnTo>
                      <a:pt x="921" y="386"/>
                    </a:lnTo>
                    <a:lnTo>
                      <a:pt x="911" y="391"/>
                    </a:lnTo>
                    <a:lnTo>
                      <a:pt x="907" y="393"/>
                    </a:lnTo>
                    <a:lnTo>
                      <a:pt x="965" y="777"/>
                    </a:lnTo>
                    <a:lnTo>
                      <a:pt x="286" y="777"/>
                    </a:lnTo>
                    <a:lnTo>
                      <a:pt x="398" y="164"/>
                    </a:lnTo>
                    <a:lnTo>
                      <a:pt x="395" y="168"/>
                    </a:lnTo>
                    <a:lnTo>
                      <a:pt x="386" y="181"/>
                    </a:lnTo>
                    <a:lnTo>
                      <a:pt x="375" y="199"/>
                    </a:lnTo>
                    <a:lnTo>
                      <a:pt x="361" y="220"/>
                    </a:lnTo>
                    <a:lnTo>
                      <a:pt x="345" y="242"/>
                    </a:lnTo>
                    <a:lnTo>
                      <a:pt x="329" y="264"/>
                    </a:lnTo>
                    <a:lnTo>
                      <a:pt x="315" y="283"/>
                    </a:lnTo>
                    <a:lnTo>
                      <a:pt x="305" y="297"/>
                    </a:lnTo>
                    <a:lnTo>
                      <a:pt x="296" y="307"/>
                    </a:lnTo>
                    <a:lnTo>
                      <a:pt x="286" y="316"/>
                    </a:lnTo>
                    <a:lnTo>
                      <a:pt x="274" y="326"/>
                    </a:lnTo>
                    <a:lnTo>
                      <a:pt x="261" y="335"/>
                    </a:lnTo>
                    <a:lnTo>
                      <a:pt x="245" y="344"/>
                    </a:lnTo>
                    <a:lnTo>
                      <a:pt x="230" y="350"/>
                    </a:lnTo>
                    <a:lnTo>
                      <a:pt x="210" y="355"/>
                    </a:lnTo>
                    <a:lnTo>
                      <a:pt x="191" y="358"/>
                    </a:lnTo>
                    <a:lnTo>
                      <a:pt x="182" y="358"/>
                    </a:lnTo>
                    <a:lnTo>
                      <a:pt x="170" y="358"/>
                    </a:lnTo>
                    <a:lnTo>
                      <a:pt x="158" y="357"/>
                    </a:lnTo>
                    <a:lnTo>
                      <a:pt x="145" y="355"/>
                    </a:lnTo>
                    <a:lnTo>
                      <a:pt x="130" y="352"/>
                    </a:lnTo>
                    <a:lnTo>
                      <a:pt x="115" y="349"/>
                    </a:lnTo>
                    <a:lnTo>
                      <a:pt x="100" y="345"/>
                    </a:lnTo>
                    <a:lnTo>
                      <a:pt x="86" y="340"/>
                    </a:lnTo>
                    <a:lnTo>
                      <a:pt x="72" y="336"/>
                    </a:lnTo>
                    <a:lnTo>
                      <a:pt x="57" y="332"/>
                    </a:lnTo>
                    <a:lnTo>
                      <a:pt x="44" y="329"/>
                    </a:lnTo>
                    <a:lnTo>
                      <a:pt x="33" y="325"/>
                    </a:lnTo>
                    <a:lnTo>
                      <a:pt x="22" y="320"/>
                    </a:lnTo>
                    <a:lnTo>
                      <a:pt x="13" y="317"/>
                    </a:lnTo>
                    <a:lnTo>
                      <a:pt x="6" y="315"/>
                    </a:lnTo>
                    <a:lnTo>
                      <a:pt x="1" y="313"/>
                    </a:lnTo>
                    <a:lnTo>
                      <a:pt x="0" y="224"/>
                    </a:lnTo>
                    <a:lnTo>
                      <a:pt x="12" y="226"/>
                    </a:lnTo>
                    <a:lnTo>
                      <a:pt x="24" y="228"/>
                    </a:lnTo>
                    <a:lnTo>
                      <a:pt x="38" y="231"/>
                    </a:lnTo>
                    <a:lnTo>
                      <a:pt x="53" y="234"/>
                    </a:lnTo>
                    <a:lnTo>
                      <a:pt x="67" y="237"/>
                    </a:lnTo>
                    <a:lnTo>
                      <a:pt x="81" y="239"/>
                    </a:lnTo>
                    <a:lnTo>
                      <a:pt x="95" y="241"/>
                    </a:lnTo>
                    <a:lnTo>
                      <a:pt x="110" y="243"/>
                    </a:lnTo>
                    <a:lnTo>
                      <a:pt x="123" y="246"/>
                    </a:lnTo>
                    <a:lnTo>
                      <a:pt x="135" y="247"/>
                    </a:lnTo>
                    <a:lnTo>
                      <a:pt x="147" y="249"/>
                    </a:lnTo>
                    <a:lnTo>
                      <a:pt x="158" y="252"/>
                    </a:lnTo>
                    <a:lnTo>
                      <a:pt x="167" y="253"/>
                    </a:lnTo>
                    <a:lnTo>
                      <a:pt x="175" y="254"/>
                    </a:lnTo>
                    <a:lnTo>
                      <a:pt x="180" y="254"/>
                    </a:lnTo>
                    <a:lnTo>
                      <a:pt x="183" y="254"/>
                    </a:lnTo>
                    <a:lnTo>
                      <a:pt x="191" y="255"/>
                    </a:lnTo>
                    <a:lnTo>
                      <a:pt x="197" y="256"/>
                    </a:lnTo>
                    <a:lnTo>
                      <a:pt x="202" y="254"/>
                    </a:lnTo>
                    <a:lnTo>
                      <a:pt x="209" y="246"/>
                    </a:lnTo>
                    <a:lnTo>
                      <a:pt x="218" y="234"/>
                    </a:lnTo>
                    <a:lnTo>
                      <a:pt x="227" y="216"/>
                    </a:lnTo>
                    <a:lnTo>
                      <a:pt x="235" y="200"/>
                    </a:lnTo>
                    <a:lnTo>
                      <a:pt x="238" y="192"/>
                    </a:lnTo>
                    <a:lnTo>
                      <a:pt x="240" y="188"/>
                    </a:lnTo>
                    <a:lnTo>
                      <a:pt x="245" y="178"/>
                    </a:lnTo>
                    <a:lnTo>
                      <a:pt x="253" y="162"/>
                    </a:lnTo>
                    <a:lnTo>
                      <a:pt x="264" y="142"/>
                    </a:lnTo>
                    <a:lnTo>
                      <a:pt x="277" y="118"/>
                    </a:lnTo>
                    <a:lnTo>
                      <a:pt x="292" y="95"/>
                    </a:lnTo>
                    <a:lnTo>
                      <a:pt x="309" y="73"/>
                    </a:lnTo>
                    <a:lnTo>
                      <a:pt x="327" y="53"/>
                    </a:lnTo>
                    <a:lnTo>
                      <a:pt x="333" y="46"/>
                    </a:lnTo>
                    <a:lnTo>
                      <a:pt x="342" y="39"/>
                    </a:lnTo>
                    <a:lnTo>
                      <a:pt x="352" y="31"/>
                    </a:lnTo>
                    <a:lnTo>
                      <a:pt x="365" y="23"/>
                    </a:lnTo>
                    <a:lnTo>
                      <a:pt x="377" y="15"/>
                    </a:lnTo>
                    <a:lnTo>
                      <a:pt x="390" y="8"/>
                    </a:lnTo>
                    <a:lnTo>
                      <a:pt x="403" y="3"/>
                    </a:lnTo>
                    <a:lnTo>
                      <a:pt x="415" y="0"/>
                    </a:lnTo>
                    <a:lnTo>
                      <a:pt x="505" y="0"/>
                    </a:lnTo>
                    <a:lnTo>
                      <a:pt x="604" y="295"/>
                    </a:lnTo>
                    <a:lnTo>
                      <a:pt x="735" y="0"/>
                    </a:lnTo>
                    <a:lnTo>
                      <a:pt x="813" y="0"/>
                    </a:lnTo>
                    <a:lnTo>
                      <a:pt x="828" y="1"/>
                    </a:lnTo>
                    <a:lnTo>
                      <a:pt x="843" y="6"/>
                    </a:lnTo>
                    <a:lnTo>
                      <a:pt x="859" y="16"/>
                    </a:lnTo>
                    <a:lnTo>
                      <a:pt x="875" y="27"/>
                    </a:lnTo>
                    <a:lnTo>
                      <a:pt x="891" y="42"/>
                    </a:lnTo>
                    <a:lnTo>
                      <a:pt x="906" y="59"/>
                    </a:lnTo>
                    <a:lnTo>
                      <a:pt x="921" y="77"/>
                    </a:lnTo>
                    <a:lnTo>
                      <a:pt x="934" y="96"/>
                    </a:lnTo>
                    <a:lnTo>
                      <a:pt x="947" y="115"/>
                    </a:lnTo>
                    <a:lnTo>
                      <a:pt x="960" y="133"/>
                    </a:lnTo>
                    <a:lnTo>
                      <a:pt x="970" y="150"/>
                    </a:lnTo>
                    <a:lnTo>
                      <a:pt x="979" y="166"/>
                    </a:lnTo>
                    <a:lnTo>
                      <a:pt x="986" y="179"/>
                    </a:lnTo>
                    <a:lnTo>
                      <a:pt x="993" y="189"/>
                    </a:lnTo>
                    <a:lnTo>
                      <a:pt x="996" y="196"/>
                    </a:lnTo>
                    <a:lnTo>
                      <a:pt x="997" y="198"/>
                    </a:lnTo>
                    <a:lnTo>
                      <a:pt x="1000" y="206"/>
                    </a:lnTo>
                    <a:lnTo>
                      <a:pt x="1006" y="227"/>
                    </a:lnTo>
                    <a:lnTo>
                      <a:pt x="1011" y="256"/>
                    </a:lnTo>
                    <a:lnTo>
                      <a:pt x="1008" y="285"/>
                    </a:lnTo>
                    <a:close/>
                  </a:path>
                </a:pathLst>
              </a:custGeom>
              <a:solidFill>
                <a:srgbClr val="DD7A2B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20" name="Freeform 26"/>
              <xdr:cNvSpPr>
                <a:spLocks/>
              </xdr:cNvSpPr>
            </xdr:nvSpPr>
            <xdr:spPr bwMode="auto">
              <a:xfrm>
                <a:off x="1103" y="268"/>
                <a:ext cx="14" cy="12"/>
              </a:xfrm>
              <a:custGeom>
                <a:avLst/>
                <a:gdLst>
                  <a:gd name="T0" fmla="*/ 150 w 150"/>
                  <a:gd name="T1" fmla="*/ 66 h 132"/>
                  <a:gd name="T2" fmla="*/ 143 w 150"/>
                  <a:gd name="T3" fmla="*/ 54 h 132"/>
                  <a:gd name="T4" fmla="*/ 135 w 150"/>
                  <a:gd name="T5" fmla="*/ 42 h 132"/>
                  <a:gd name="T6" fmla="*/ 126 w 150"/>
                  <a:gd name="T7" fmla="*/ 31 h 132"/>
                  <a:gd name="T8" fmla="*/ 118 w 150"/>
                  <a:gd name="T9" fmla="*/ 20 h 132"/>
                  <a:gd name="T10" fmla="*/ 109 w 150"/>
                  <a:gd name="T11" fmla="*/ 12 h 132"/>
                  <a:gd name="T12" fmla="*/ 102 w 150"/>
                  <a:gd name="T13" fmla="*/ 4 h 132"/>
                  <a:gd name="T14" fmla="*/ 96 w 150"/>
                  <a:gd name="T15" fmla="*/ 0 h 132"/>
                  <a:gd name="T16" fmla="*/ 92 w 150"/>
                  <a:gd name="T17" fmla="*/ 0 h 132"/>
                  <a:gd name="T18" fmla="*/ 90 w 150"/>
                  <a:gd name="T19" fmla="*/ 11 h 132"/>
                  <a:gd name="T20" fmla="*/ 96 w 150"/>
                  <a:gd name="T21" fmla="*/ 31 h 132"/>
                  <a:gd name="T22" fmla="*/ 103 w 150"/>
                  <a:gd name="T23" fmla="*/ 50 h 132"/>
                  <a:gd name="T24" fmla="*/ 107 w 150"/>
                  <a:gd name="T25" fmla="*/ 58 h 132"/>
                  <a:gd name="T26" fmla="*/ 0 w 150"/>
                  <a:gd name="T27" fmla="*/ 59 h 132"/>
                  <a:gd name="T28" fmla="*/ 14 w 150"/>
                  <a:gd name="T29" fmla="*/ 132 h 132"/>
                  <a:gd name="T30" fmla="*/ 150 w 150"/>
                  <a:gd name="T31" fmla="*/ 132 h 132"/>
                  <a:gd name="T32" fmla="*/ 150 w 150"/>
                  <a:gd name="T33" fmla="*/ 66 h 13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</a:cxnLst>
                <a:rect l="0" t="0" r="r" b="b"/>
                <a:pathLst>
                  <a:path w="150" h="132">
                    <a:moveTo>
                      <a:pt x="150" y="66"/>
                    </a:moveTo>
                    <a:lnTo>
                      <a:pt x="143" y="54"/>
                    </a:lnTo>
                    <a:lnTo>
                      <a:pt x="135" y="42"/>
                    </a:lnTo>
                    <a:lnTo>
                      <a:pt x="126" y="31"/>
                    </a:lnTo>
                    <a:lnTo>
                      <a:pt x="118" y="20"/>
                    </a:lnTo>
                    <a:lnTo>
                      <a:pt x="109" y="12"/>
                    </a:lnTo>
                    <a:lnTo>
                      <a:pt x="102" y="4"/>
                    </a:lnTo>
                    <a:lnTo>
                      <a:pt x="96" y="0"/>
                    </a:lnTo>
                    <a:lnTo>
                      <a:pt x="92" y="0"/>
                    </a:lnTo>
                    <a:lnTo>
                      <a:pt x="90" y="11"/>
                    </a:lnTo>
                    <a:lnTo>
                      <a:pt x="96" y="31"/>
                    </a:lnTo>
                    <a:lnTo>
                      <a:pt x="103" y="50"/>
                    </a:lnTo>
                    <a:lnTo>
                      <a:pt x="107" y="58"/>
                    </a:lnTo>
                    <a:lnTo>
                      <a:pt x="0" y="59"/>
                    </a:lnTo>
                    <a:lnTo>
                      <a:pt x="14" y="132"/>
                    </a:lnTo>
                    <a:lnTo>
                      <a:pt x="150" y="132"/>
                    </a:lnTo>
                    <a:lnTo>
                      <a:pt x="150" y="66"/>
                    </a:lnTo>
                    <a:close/>
                  </a:path>
                </a:pathLst>
              </a:custGeom>
              <a:solidFill>
                <a:srgbClr val="AFAA75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21" name="Freeform 27"/>
              <xdr:cNvSpPr>
                <a:spLocks/>
              </xdr:cNvSpPr>
            </xdr:nvSpPr>
            <xdr:spPr bwMode="auto">
              <a:xfrm>
                <a:off x="1185" y="197"/>
                <a:ext cx="14" cy="16"/>
              </a:xfrm>
              <a:custGeom>
                <a:avLst/>
                <a:gdLst>
                  <a:gd name="T0" fmla="*/ 74 w 148"/>
                  <a:gd name="T1" fmla="*/ 169 h 169"/>
                  <a:gd name="T2" fmla="*/ 89 w 148"/>
                  <a:gd name="T3" fmla="*/ 167 h 169"/>
                  <a:gd name="T4" fmla="*/ 103 w 148"/>
                  <a:gd name="T5" fmla="*/ 163 h 169"/>
                  <a:gd name="T6" fmla="*/ 115 w 148"/>
                  <a:gd name="T7" fmla="*/ 155 h 169"/>
                  <a:gd name="T8" fmla="*/ 127 w 148"/>
                  <a:gd name="T9" fmla="*/ 144 h 169"/>
                  <a:gd name="T10" fmla="*/ 136 w 148"/>
                  <a:gd name="T11" fmla="*/ 132 h 169"/>
                  <a:gd name="T12" fmla="*/ 143 w 148"/>
                  <a:gd name="T13" fmla="*/ 118 h 169"/>
                  <a:gd name="T14" fmla="*/ 147 w 148"/>
                  <a:gd name="T15" fmla="*/ 102 h 169"/>
                  <a:gd name="T16" fmla="*/ 148 w 148"/>
                  <a:gd name="T17" fmla="*/ 85 h 169"/>
                  <a:gd name="T18" fmla="*/ 147 w 148"/>
                  <a:gd name="T19" fmla="*/ 68 h 169"/>
                  <a:gd name="T20" fmla="*/ 143 w 148"/>
                  <a:gd name="T21" fmla="*/ 52 h 169"/>
                  <a:gd name="T22" fmla="*/ 136 w 148"/>
                  <a:gd name="T23" fmla="*/ 37 h 169"/>
                  <a:gd name="T24" fmla="*/ 127 w 148"/>
                  <a:gd name="T25" fmla="*/ 25 h 169"/>
                  <a:gd name="T26" fmla="*/ 115 w 148"/>
                  <a:gd name="T27" fmla="*/ 15 h 169"/>
                  <a:gd name="T28" fmla="*/ 103 w 148"/>
                  <a:gd name="T29" fmla="*/ 7 h 169"/>
                  <a:gd name="T30" fmla="*/ 89 w 148"/>
                  <a:gd name="T31" fmla="*/ 2 h 169"/>
                  <a:gd name="T32" fmla="*/ 74 w 148"/>
                  <a:gd name="T33" fmla="*/ 0 h 169"/>
                  <a:gd name="T34" fmla="*/ 59 w 148"/>
                  <a:gd name="T35" fmla="*/ 2 h 169"/>
                  <a:gd name="T36" fmla="*/ 46 w 148"/>
                  <a:gd name="T37" fmla="*/ 7 h 169"/>
                  <a:gd name="T38" fmla="*/ 33 w 148"/>
                  <a:gd name="T39" fmla="*/ 15 h 169"/>
                  <a:gd name="T40" fmla="*/ 21 w 148"/>
                  <a:gd name="T41" fmla="*/ 25 h 169"/>
                  <a:gd name="T42" fmla="*/ 13 w 148"/>
                  <a:gd name="T43" fmla="*/ 37 h 169"/>
                  <a:gd name="T44" fmla="*/ 5 w 148"/>
                  <a:gd name="T45" fmla="*/ 52 h 169"/>
                  <a:gd name="T46" fmla="*/ 1 w 148"/>
                  <a:gd name="T47" fmla="*/ 68 h 169"/>
                  <a:gd name="T48" fmla="*/ 0 w 148"/>
                  <a:gd name="T49" fmla="*/ 85 h 169"/>
                  <a:gd name="T50" fmla="*/ 1 w 148"/>
                  <a:gd name="T51" fmla="*/ 102 h 169"/>
                  <a:gd name="T52" fmla="*/ 5 w 148"/>
                  <a:gd name="T53" fmla="*/ 118 h 169"/>
                  <a:gd name="T54" fmla="*/ 13 w 148"/>
                  <a:gd name="T55" fmla="*/ 132 h 169"/>
                  <a:gd name="T56" fmla="*/ 21 w 148"/>
                  <a:gd name="T57" fmla="*/ 144 h 169"/>
                  <a:gd name="T58" fmla="*/ 33 w 148"/>
                  <a:gd name="T59" fmla="*/ 155 h 169"/>
                  <a:gd name="T60" fmla="*/ 46 w 148"/>
                  <a:gd name="T61" fmla="*/ 163 h 169"/>
                  <a:gd name="T62" fmla="*/ 59 w 148"/>
                  <a:gd name="T63" fmla="*/ 167 h 169"/>
                  <a:gd name="T64" fmla="*/ 74 w 148"/>
                  <a:gd name="T65" fmla="*/ 169 h 169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</a:cxnLst>
                <a:rect l="0" t="0" r="r" b="b"/>
                <a:pathLst>
                  <a:path w="148" h="169">
                    <a:moveTo>
                      <a:pt x="74" y="169"/>
                    </a:moveTo>
                    <a:lnTo>
                      <a:pt x="89" y="167"/>
                    </a:lnTo>
                    <a:lnTo>
                      <a:pt x="103" y="163"/>
                    </a:lnTo>
                    <a:lnTo>
                      <a:pt x="115" y="155"/>
                    </a:lnTo>
                    <a:lnTo>
                      <a:pt x="127" y="144"/>
                    </a:lnTo>
                    <a:lnTo>
                      <a:pt x="136" y="132"/>
                    </a:lnTo>
                    <a:lnTo>
                      <a:pt x="143" y="118"/>
                    </a:lnTo>
                    <a:lnTo>
                      <a:pt x="147" y="102"/>
                    </a:lnTo>
                    <a:lnTo>
                      <a:pt x="148" y="85"/>
                    </a:lnTo>
                    <a:lnTo>
                      <a:pt x="147" y="68"/>
                    </a:lnTo>
                    <a:lnTo>
                      <a:pt x="143" y="52"/>
                    </a:lnTo>
                    <a:lnTo>
                      <a:pt x="136" y="37"/>
                    </a:lnTo>
                    <a:lnTo>
                      <a:pt x="127" y="25"/>
                    </a:lnTo>
                    <a:lnTo>
                      <a:pt x="115" y="15"/>
                    </a:lnTo>
                    <a:lnTo>
                      <a:pt x="103" y="7"/>
                    </a:lnTo>
                    <a:lnTo>
                      <a:pt x="89" y="2"/>
                    </a:lnTo>
                    <a:lnTo>
                      <a:pt x="74" y="0"/>
                    </a:lnTo>
                    <a:lnTo>
                      <a:pt x="59" y="2"/>
                    </a:lnTo>
                    <a:lnTo>
                      <a:pt x="46" y="7"/>
                    </a:lnTo>
                    <a:lnTo>
                      <a:pt x="33" y="15"/>
                    </a:lnTo>
                    <a:lnTo>
                      <a:pt x="21" y="25"/>
                    </a:lnTo>
                    <a:lnTo>
                      <a:pt x="13" y="37"/>
                    </a:lnTo>
                    <a:lnTo>
                      <a:pt x="5" y="52"/>
                    </a:lnTo>
                    <a:lnTo>
                      <a:pt x="1" y="68"/>
                    </a:lnTo>
                    <a:lnTo>
                      <a:pt x="0" y="85"/>
                    </a:lnTo>
                    <a:lnTo>
                      <a:pt x="1" y="102"/>
                    </a:lnTo>
                    <a:lnTo>
                      <a:pt x="5" y="118"/>
                    </a:lnTo>
                    <a:lnTo>
                      <a:pt x="13" y="132"/>
                    </a:lnTo>
                    <a:lnTo>
                      <a:pt x="21" y="144"/>
                    </a:lnTo>
                    <a:lnTo>
                      <a:pt x="33" y="155"/>
                    </a:lnTo>
                    <a:lnTo>
                      <a:pt x="46" y="163"/>
                    </a:lnTo>
                    <a:lnTo>
                      <a:pt x="59" y="167"/>
                    </a:lnTo>
                    <a:lnTo>
                      <a:pt x="74" y="169"/>
                    </a:lnTo>
                    <a:close/>
                  </a:path>
                </a:pathLst>
              </a:custGeom>
              <a:solidFill>
                <a:srgbClr val="000000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22" name="Rectangle 28"/>
              <xdr:cNvSpPr>
                <a:spLocks noChangeArrowheads="1"/>
              </xdr:cNvSpPr>
            </xdr:nvSpPr>
            <xdr:spPr bwMode="auto">
              <a:xfrm>
                <a:off x="1188" y="208"/>
                <a:ext cx="4" cy="9"/>
              </a:xfrm>
              <a:prstGeom prst="rect">
                <a:avLst/>
              </a:prstGeom>
              <a:solidFill>
                <a:srgbClr val="000000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23" name="Freeform 29"/>
              <xdr:cNvSpPr>
                <a:spLocks/>
              </xdr:cNvSpPr>
            </xdr:nvSpPr>
            <xdr:spPr bwMode="auto">
              <a:xfrm>
                <a:off x="1157" y="252"/>
                <a:ext cx="36" cy="74"/>
              </a:xfrm>
              <a:custGeom>
                <a:avLst/>
                <a:gdLst>
                  <a:gd name="T0" fmla="*/ 347 w 399"/>
                  <a:gd name="T1" fmla="*/ 92 h 814"/>
                  <a:gd name="T2" fmla="*/ 399 w 399"/>
                  <a:gd name="T3" fmla="*/ 56 h 814"/>
                  <a:gd name="T4" fmla="*/ 357 w 399"/>
                  <a:gd name="T5" fmla="*/ 5 h 814"/>
                  <a:gd name="T6" fmla="*/ 330 w 399"/>
                  <a:gd name="T7" fmla="*/ 5 h 814"/>
                  <a:gd name="T8" fmla="*/ 366 w 399"/>
                  <a:gd name="T9" fmla="*/ 51 h 814"/>
                  <a:gd name="T10" fmla="*/ 315 w 399"/>
                  <a:gd name="T11" fmla="*/ 88 h 814"/>
                  <a:gd name="T12" fmla="*/ 316 w 399"/>
                  <a:gd name="T13" fmla="*/ 90 h 814"/>
                  <a:gd name="T14" fmla="*/ 321 w 399"/>
                  <a:gd name="T15" fmla="*/ 94 h 814"/>
                  <a:gd name="T16" fmla="*/ 326 w 399"/>
                  <a:gd name="T17" fmla="*/ 100 h 814"/>
                  <a:gd name="T18" fmla="*/ 332 w 399"/>
                  <a:gd name="T19" fmla="*/ 107 h 814"/>
                  <a:gd name="T20" fmla="*/ 339 w 399"/>
                  <a:gd name="T21" fmla="*/ 114 h 814"/>
                  <a:gd name="T22" fmla="*/ 344 w 399"/>
                  <a:gd name="T23" fmla="*/ 120 h 814"/>
                  <a:gd name="T24" fmla="*/ 347 w 399"/>
                  <a:gd name="T25" fmla="*/ 125 h 814"/>
                  <a:gd name="T26" fmla="*/ 348 w 399"/>
                  <a:gd name="T27" fmla="*/ 126 h 814"/>
                  <a:gd name="T28" fmla="*/ 173 w 399"/>
                  <a:gd name="T29" fmla="*/ 231 h 814"/>
                  <a:gd name="T30" fmla="*/ 49 w 399"/>
                  <a:gd name="T31" fmla="*/ 124 h 814"/>
                  <a:gd name="T32" fmla="*/ 77 w 399"/>
                  <a:gd name="T33" fmla="*/ 87 h 814"/>
                  <a:gd name="T34" fmla="*/ 31 w 399"/>
                  <a:gd name="T35" fmla="*/ 52 h 814"/>
                  <a:gd name="T36" fmla="*/ 58 w 399"/>
                  <a:gd name="T37" fmla="*/ 0 h 814"/>
                  <a:gd name="T38" fmla="*/ 34 w 399"/>
                  <a:gd name="T39" fmla="*/ 2 h 814"/>
                  <a:gd name="T40" fmla="*/ 0 w 399"/>
                  <a:gd name="T41" fmla="*/ 57 h 814"/>
                  <a:gd name="T42" fmla="*/ 48 w 399"/>
                  <a:gd name="T43" fmla="*/ 91 h 814"/>
                  <a:gd name="T44" fmla="*/ 12 w 399"/>
                  <a:gd name="T45" fmla="*/ 128 h 814"/>
                  <a:gd name="T46" fmla="*/ 157 w 399"/>
                  <a:gd name="T47" fmla="*/ 249 h 814"/>
                  <a:gd name="T48" fmla="*/ 157 w 399"/>
                  <a:gd name="T49" fmla="*/ 814 h 814"/>
                  <a:gd name="T50" fmla="*/ 188 w 399"/>
                  <a:gd name="T51" fmla="*/ 814 h 814"/>
                  <a:gd name="T52" fmla="*/ 188 w 399"/>
                  <a:gd name="T53" fmla="*/ 254 h 814"/>
                  <a:gd name="T54" fmla="*/ 199 w 399"/>
                  <a:gd name="T55" fmla="*/ 247 h 814"/>
                  <a:gd name="T56" fmla="*/ 212 w 399"/>
                  <a:gd name="T57" fmla="*/ 240 h 814"/>
                  <a:gd name="T58" fmla="*/ 225 w 399"/>
                  <a:gd name="T59" fmla="*/ 233 h 814"/>
                  <a:gd name="T60" fmla="*/ 240 w 399"/>
                  <a:gd name="T61" fmla="*/ 223 h 814"/>
                  <a:gd name="T62" fmla="*/ 257 w 399"/>
                  <a:gd name="T63" fmla="*/ 213 h 814"/>
                  <a:gd name="T64" fmla="*/ 273 w 399"/>
                  <a:gd name="T65" fmla="*/ 204 h 814"/>
                  <a:gd name="T66" fmla="*/ 290 w 399"/>
                  <a:gd name="T67" fmla="*/ 193 h 814"/>
                  <a:gd name="T68" fmla="*/ 307 w 399"/>
                  <a:gd name="T69" fmla="*/ 184 h 814"/>
                  <a:gd name="T70" fmla="*/ 322 w 399"/>
                  <a:gd name="T71" fmla="*/ 174 h 814"/>
                  <a:gd name="T72" fmla="*/ 337 w 399"/>
                  <a:gd name="T73" fmla="*/ 165 h 814"/>
                  <a:gd name="T74" fmla="*/ 350 w 399"/>
                  <a:gd name="T75" fmla="*/ 157 h 814"/>
                  <a:gd name="T76" fmla="*/ 363 w 399"/>
                  <a:gd name="T77" fmla="*/ 150 h 814"/>
                  <a:gd name="T78" fmla="*/ 373 w 399"/>
                  <a:gd name="T79" fmla="*/ 144 h 814"/>
                  <a:gd name="T80" fmla="*/ 380 w 399"/>
                  <a:gd name="T81" fmla="*/ 139 h 814"/>
                  <a:gd name="T82" fmla="*/ 384 w 399"/>
                  <a:gd name="T83" fmla="*/ 136 h 814"/>
                  <a:gd name="T84" fmla="*/ 386 w 399"/>
                  <a:gd name="T85" fmla="*/ 135 h 814"/>
                  <a:gd name="T86" fmla="*/ 347 w 399"/>
                  <a:gd name="T87" fmla="*/ 92 h 814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  <a:cxn ang="0">
                    <a:pos x="T84" y="T85"/>
                  </a:cxn>
                  <a:cxn ang="0">
                    <a:pos x="T86" y="T87"/>
                  </a:cxn>
                </a:cxnLst>
                <a:rect l="0" t="0" r="r" b="b"/>
                <a:pathLst>
                  <a:path w="399" h="814">
                    <a:moveTo>
                      <a:pt x="347" y="92"/>
                    </a:moveTo>
                    <a:lnTo>
                      <a:pt x="399" y="56"/>
                    </a:lnTo>
                    <a:lnTo>
                      <a:pt x="357" y="5"/>
                    </a:lnTo>
                    <a:lnTo>
                      <a:pt x="330" y="5"/>
                    </a:lnTo>
                    <a:lnTo>
                      <a:pt x="366" y="51"/>
                    </a:lnTo>
                    <a:lnTo>
                      <a:pt x="315" y="88"/>
                    </a:lnTo>
                    <a:lnTo>
                      <a:pt x="316" y="90"/>
                    </a:lnTo>
                    <a:lnTo>
                      <a:pt x="321" y="94"/>
                    </a:lnTo>
                    <a:lnTo>
                      <a:pt x="326" y="100"/>
                    </a:lnTo>
                    <a:lnTo>
                      <a:pt x="332" y="107"/>
                    </a:lnTo>
                    <a:lnTo>
                      <a:pt x="339" y="114"/>
                    </a:lnTo>
                    <a:lnTo>
                      <a:pt x="344" y="120"/>
                    </a:lnTo>
                    <a:lnTo>
                      <a:pt x="347" y="125"/>
                    </a:lnTo>
                    <a:lnTo>
                      <a:pt x="348" y="126"/>
                    </a:lnTo>
                    <a:lnTo>
                      <a:pt x="173" y="231"/>
                    </a:lnTo>
                    <a:lnTo>
                      <a:pt x="49" y="124"/>
                    </a:lnTo>
                    <a:lnTo>
                      <a:pt x="77" y="87"/>
                    </a:lnTo>
                    <a:lnTo>
                      <a:pt x="31" y="52"/>
                    </a:lnTo>
                    <a:lnTo>
                      <a:pt x="58" y="0"/>
                    </a:lnTo>
                    <a:lnTo>
                      <a:pt x="34" y="2"/>
                    </a:lnTo>
                    <a:lnTo>
                      <a:pt x="0" y="57"/>
                    </a:lnTo>
                    <a:lnTo>
                      <a:pt x="48" y="91"/>
                    </a:lnTo>
                    <a:lnTo>
                      <a:pt x="12" y="128"/>
                    </a:lnTo>
                    <a:lnTo>
                      <a:pt x="157" y="249"/>
                    </a:lnTo>
                    <a:lnTo>
                      <a:pt x="157" y="814"/>
                    </a:lnTo>
                    <a:lnTo>
                      <a:pt x="188" y="814"/>
                    </a:lnTo>
                    <a:lnTo>
                      <a:pt x="188" y="254"/>
                    </a:lnTo>
                    <a:lnTo>
                      <a:pt x="199" y="247"/>
                    </a:lnTo>
                    <a:lnTo>
                      <a:pt x="212" y="240"/>
                    </a:lnTo>
                    <a:lnTo>
                      <a:pt x="225" y="233"/>
                    </a:lnTo>
                    <a:lnTo>
                      <a:pt x="240" y="223"/>
                    </a:lnTo>
                    <a:lnTo>
                      <a:pt x="257" y="213"/>
                    </a:lnTo>
                    <a:lnTo>
                      <a:pt x="273" y="204"/>
                    </a:lnTo>
                    <a:lnTo>
                      <a:pt x="290" y="193"/>
                    </a:lnTo>
                    <a:lnTo>
                      <a:pt x="307" y="184"/>
                    </a:lnTo>
                    <a:lnTo>
                      <a:pt x="322" y="174"/>
                    </a:lnTo>
                    <a:lnTo>
                      <a:pt x="337" y="165"/>
                    </a:lnTo>
                    <a:lnTo>
                      <a:pt x="350" y="157"/>
                    </a:lnTo>
                    <a:lnTo>
                      <a:pt x="363" y="150"/>
                    </a:lnTo>
                    <a:lnTo>
                      <a:pt x="373" y="144"/>
                    </a:lnTo>
                    <a:lnTo>
                      <a:pt x="380" y="139"/>
                    </a:lnTo>
                    <a:lnTo>
                      <a:pt x="384" y="136"/>
                    </a:lnTo>
                    <a:lnTo>
                      <a:pt x="386" y="135"/>
                    </a:lnTo>
                    <a:lnTo>
                      <a:pt x="347" y="92"/>
                    </a:lnTo>
                    <a:close/>
                  </a:path>
                </a:pathLst>
              </a:custGeom>
              <a:solidFill>
                <a:srgbClr val="000000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24" name="Freeform 30"/>
              <xdr:cNvSpPr>
                <a:spLocks/>
              </xdr:cNvSpPr>
            </xdr:nvSpPr>
            <xdr:spPr bwMode="auto">
              <a:xfrm>
                <a:off x="1150" y="307"/>
                <a:ext cx="16" cy="6"/>
              </a:xfrm>
              <a:custGeom>
                <a:avLst/>
                <a:gdLst>
                  <a:gd name="T0" fmla="*/ 177 w 177"/>
                  <a:gd name="T1" fmla="*/ 29 h 59"/>
                  <a:gd name="T2" fmla="*/ 173 w 177"/>
                  <a:gd name="T3" fmla="*/ 0 h 59"/>
                  <a:gd name="T4" fmla="*/ 0 w 177"/>
                  <a:gd name="T5" fmla="*/ 29 h 59"/>
                  <a:gd name="T6" fmla="*/ 4 w 177"/>
                  <a:gd name="T7" fmla="*/ 59 h 59"/>
                  <a:gd name="T8" fmla="*/ 177 w 177"/>
                  <a:gd name="T9" fmla="*/ 29 h 59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</a:cxnLst>
                <a:rect l="0" t="0" r="r" b="b"/>
                <a:pathLst>
                  <a:path w="177" h="59">
                    <a:moveTo>
                      <a:pt x="177" y="29"/>
                    </a:moveTo>
                    <a:lnTo>
                      <a:pt x="173" y="0"/>
                    </a:lnTo>
                    <a:lnTo>
                      <a:pt x="0" y="29"/>
                    </a:lnTo>
                    <a:lnTo>
                      <a:pt x="4" y="59"/>
                    </a:lnTo>
                    <a:lnTo>
                      <a:pt x="177" y="29"/>
                    </a:lnTo>
                    <a:close/>
                  </a:path>
                </a:pathLst>
              </a:custGeom>
              <a:solidFill>
                <a:srgbClr val="000000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25" name="Freeform 31"/>
              <xdr:cNvSpPr>
                <a:spLocks/>
              </xdr:cNvSpPr>
            </xdr:nvSpPr>
            <xdr:spPr bwMode="auto">
              <a:xfrm>
                <a:off x="1185" y="308"/>
                <a:ext cx="16" cy="5"/>
              </a:xfrm>
              <a:custGeom>
                <a:avLst/>
                <a:gdLst>
                  <a:gd name="T0" fmla="*/ 0 w 179"/>
                  <a:gd name="T1" fmla="*/ 30 h 58"/>
                  <a:gd name="T2" fmla="*/ 5 w 179"/>
                  <a:gd name="T3" fmla="*/ 0 h 58"/>
                  <a:gd name="T4" fmla="*/ 179 w 179"/>
                  <a:gd name="T5" fmla="*/ 28 h 58"/>
                  <a:gd name="T6" fmla="*/ 174 w 179"/>
                  <a:gd name="T7" fmla="*/ 58 h 58"/>
                  <a:gd name="T8" fmla="*/ 0 w 179"/>
                  <a:gd name="T9" fmla="*/ 30 h 58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</a:cxnLst>
                <a:rect l="0" t="0" r="r" b="b"/>
                <a:pathLst>
                  <a:path w="179" h="58">
                    <a:moveTo>
                      <a:pt x="0" y="30"/>
                    </a:moveTo>
                    <a:lnTo>
                      <a:pt x="5" y="0"/>
                    </a:lnTo>
                    <a:lnTo>
                      <a:pt x="179" y="28"/>
                    </a:lnTo>
                    <a:lnTo>
                      <a:pt x="174" y="58"/>
                    </a:lnTo>
                    <a:lnTo>
                      <a:pt x="0" y="30"/>
                    </a:lnTo>
                    <a:close/>
                  </a:path>
                </a:pathLst>
              </a:custGeom>
              <a:solidFill>
                <a:srgbClr val="000000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26" name="Freeform 32"/>
              <xdr:cNvSpPr>
                <a:spLocks/>
              </xdr:cNvSpPr>
            </xdr:nvSpPr>
            <xdr:spPr bwMode="auto">
              <a:xfrm>
                <a:off x="1132" y="282"/>
                <a:ext cx="13" cy="6"/>
              </a:xfrm>
              <a:custGeom>
                <a:avLst/>
                <a:gdLst>
                  <a:gd name="T0" fmla="*/ 79 w 145"/>
                  <a:gd name="T1" fmla="*/ 65 h 68"/>
                  <a:gd name="T2" fmla="*/ 94 w 145"/>
                  <a:gd name="T3" fmla="*/ 61 h 68"/>
                  <a:gd name="T4" fmla="*/ 107 w 145"/>
                  <a:gd name="T5" fmla="*/ 57 h 68"/>
                  <a:gd name="T6" fmla="*/ 118 w 145"/>
                  <a:gd name="T7" fmla="*/ 50 h 68"/>
                  <a:gd name="T8" fmla="*/ 129 w 145"/>
                  <a:gd name="T9" fmla="*/ 44 h 68"/>
                  <a:gd name="T10" fmla="*/ 136 w 145"/>
                  <a:gd name="T11" fmla="*/ 38 h 68"/>
                  <a:gd name="T12" fmla="*/ 142 w 145"/>
                  <a:gd name="T13" fmla="*/ 31 h 68"/>
                  <a:gd name="T14" fmla="*/ 145 w 145"/>
                  <a:gd name="T15" fmla="*/ 24 h 68"/>
                  <a:gd name="T16" fmla="*/ 145 w 145"/>
                  <a:gd name="T17" fmla="*/ 18 h 68"/>
                  <a:gd name="T18" fmla="*/ 142 w 145"/>
                  <a:gd name="T19" fmla="*/ 11 h 68"/>
                  <a:gd name="T20" fmla="*/ 136 w 145"/>
                  <a:gd name="T21" fmla="*/ 7 h 68"/>
                  <a:gd name="T22" fmla="*/ 129 w 145"/>
                  <a:gd name="T23" fmla="*/ 3 h 68"/>
                  <a:gd name="T24" fmla="*/ 119 w 145"/>
                  <a:gd name="T25" fmla="*/ 1 h 68"/>
                  <a:gd name="T26" fmla="*/ 108 w 145"/>
                  <a:gd name="T27" fmla="*/ 0 h 68"/>
                  <a:gd name="T28" fmla="*/ 94 w 145"/>
                  <a:gd name="T29" fmla="*/ 0 h 68"/>
                  <a:gd name="T30" fmla="*/ 80 w 145"/>
                  <a:gd name="T31" fmla="*/ 1 h 68"/>
                  <a:gd name="T32" fmla="*/ 65 w 145"/>
                  <a:gd name="T33" fmla="*/ 3 h 68"/>
                  <a:gd name="T34" fmla="*/ 52 w 145"/>
                  <a:gd name="T35" fmla="*/ 7 h 68"/>
                  <a:gd name="T36" fmla="*/ 38 w 145"/>
                  <a:gd name="T37" fmla="*/ 11 h 68"/>
                  <a:gd name="T38" fmla="*/ 26 w 145"/>
                  <a:gd name="T39" fmla="*/ 17 h 68"/>
                  <a:gd name="T40" fmla="*/ 17 w 145"/>
                  <a:gd name="T41" fmla="*/ 23 h 68"/>
                  <a:gd name="T42" fmla="*/ 9 w 145"/>
                  <a:gd name="T43" fmla="*/ 29 h 68"/>
                  <a:gd name="T44" fmla="*/ 3 w 145"/>
                  <a:gd name="T45" fmla="*/ 36 h 68"/>
                  <a:gd name="T46" fmla="*/ 0 w 145"/>
                  <a:gd name="T47" fmla="*/ 43 h 68"/>
                  <a:gd name="T48" fmla="*/ 0 w 145"/>
                  <a:gd name="T49" fmla="*/ 49 h 68"/>
                  <a:gd name="T50" fmla="*/ 3 w 145"/>
                  <a:gd name="T51" fmla="*/ 56 h 68"/>
                  <a:gd name="T52" fmla="*/ 8 w 145"/>
                  <a:gd name="T53" fmla="*/ 61 h 68"/>
                  <a:gd name="T54" fmla="*/ 16 w 145"/>
                  <a:gd name="T55" fmla="*/ 64 h 68"/>
                  <a:gd name="T56" fmla="*/ 26 w 145"/>
                  <a:gd name="T57" fmla="*/ 67 h 68"/>
                  <a:gd name="T58" fmla="*/ 38 w 145"/>
                  <a:gd name="T59" fmla="*/ 68 h 68"/>
                  <a:gd name="T60" fmla="*/ 51 w 145"/>
                  <a:gd name="T61" fmla="*/ 68 h 68"/>
                  <a:gd name="T62" fmla="*/ 64 w 145"/>
                  <a:gd name="T63" fmla="*/ 67 h 68"/>
                  <a:gd name="T64" fmla="*/ 79 w 145"/>
                  <a:gd name="T65" fmla="*/ 65 h 68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</a:cxnLst>
                <a:rect l="0" t="0" r="r" b="b"/>
                <a:pathLst>
                  <a:path w="145" h="68">
                    <a:moveTo>
                      <a:pt x="79" y="65"/>
                    </a:moveTo>
                    <a:lnTo>
                      <a:pt x="94" y="61"/>
                    </a:lnTo>
                    <a:lnTo>
                      <a:pt x="107" y="57"/>
                    </a:lnTo>
                    <a:lnTo>
                      <a:pt x="118" y="50"/>
                    </a:lnTo>
                    <a:lnTo>
                      <a:pt x="129" y="44"/>
                    </a:lnTo>
                    <a:lnTo>
                      <a:pt x="136" y="38"/>
                    </a:lnTo>
                    <a:lnTo>
                      <a:pt x="142" y="31"/>
                    </a:lnTo>
                    <a:lnTo>
                      <a:pt x="145" y="24"/>
                    </a:lnTo>
                    <a:lnTo>
                      <a:pt x="145" y="18"/>
                    </a:lnTo>
                    <a:lnTo>
                      <a:pt x="142" y="11"/>
                    </a:lnTo>
                    <a:lnTo>
                      <a:pt x="136" y="7"/>
                    </a:lnTo>
                    <a:lnTo>
                      <a:pt x="129" y="3"/>
                    </a:lnTo>
                    <a:lnTo>
                      <a:pt x="119" y="1"/>
                    </a:lnTo>
                    <a:lnTo>
                      <a:pt x="108" y="0"/>
                    </a:lnTo>
                    <a:lnTo>
                      <a:pt x="94" y="0"/>
                    </a:lnTo>
                    <a:lnTo>
                      <a:pt x="80" y="1"/>
                    </a:lnTo>
                    <a:lnTo>
                      <a:pt x="65" y="3"/>
                    </a:lnTo>
                    <a:lnTo>
                      <a:pt x="52" y="7"/>
                    </a:lnTo>
                    <a:lnTo>
                      <a:pt x="38" y="11"/>
                    </a:lnTo>
                    <a:lnTo>
                      <a:pt x="26" y="17"/>
                    </a:lnTo>
                    <a:lnTo>
                      <a:pt x="17" y="23"/>
                    </a:lnTo>
                    <a:lnTo>
                      <a:pt x="9" y="29"/>
                    </a:lnTo>
                    <a:lnTo>
                      <a:pt x="3" y="36"/>
                    </a:lnTo>
                    <a:lnTo>
                      <a:pt x="0" y="43"/>
                    </a:lnTo>
                    <a:lnTo>
                      <a:pt x="0" y="49"/>
                    </a:lnTo>
                    <a:lnTo>
                      <a:pt x="3" y="56"/>
                    </a:lnTo>
                    <a:lnTo>
                      <a:pt x="8" y="61"/>
                    </a:lnTo>
                    <a:lnTo>
                      <a:pt x="16" y="64"/>
                    </a:lnTo>
                    <a:lnTo>
                      <a:pt x="26" y="67"/>
                    </a:lnTo>
                    <a:lnTo>
                      <a:pt x="38" y="68"/>
                    </a:lnTo>
                    <a:lnTo>
                      <a:pt x="51" y="68"/>
                    </a:lnTo>
                    <a:lnTo>
                      <a:pt x="64" y="67"/>
                    </a:lnTo>
                    <a:lnTo>
                      <a:pt x="79" y="65"/>
                    </a:lnTo>
                    <a:close/>
                  </a:path>
                </a:pathLst>
              </a:custGeom>
              <a:solidFill>
                <a:srgbClr val="000000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27" name="Freeform 33"/>
              <xdr:cNvSpPr>
                <a:spLocks/>
              </xdr:cNvSpPr>
            </xdr:nvSpPr>
            <xdr:spPr bwMode="auto">
              <a:xfrm>
                <a:off x="1167" y="254"/>
                <a:ext cx="16" cy="21"/>
              </a:xfrm>
              <a:custGeom>
                <a:avLst/>
                <a:gdLst>
                  <a:gd name="T0" fmla="*/ 0 w 173"/>
                  <a:gd name="T1" fmla="*/ 0 h 233"/>
                  <a:gd name="T2" fmla="*/ 173 w 173"/>
                  <a:gd name="T3" fmla="*/ 0 h 233"/>
                  <a:gd name="T4" fmla="*/ 75 w 173"/>
                  <a:gd name="T5" fmla="*/ 233 h 233"/>
                  <a:gd name="T6" fmla="*/ 0 w 173"/>
                  <a:gd name="T7" fmla="*/ 0 h 233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</a:cxnLst>
                <a:rect l="0" t="0" r="r" b="b"/>
                <a:pathLst>
                  <a:path w="173" h="233">
                    <a:moveTo>
                      <a:pt x="0" y="0"/>
                    </a:moveTo>
                    <a:lnTo>
                      <a:pt x="173" y="0"/>
                    </a:lnTo>
                    <a:lnTo>
                      <a:pt x="75" y="233"/>
                    </a:lnTo>
                    <a:lnTo>
                      <a:pt x="0" y="0"/>
                    </a:lnTo>
                    <a:close/>
                  </a:path>
                </a:pathLst>
              </a:custGeom>
              <a:solidFill>
                <a:srgbClr val="FFFFFF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28" name="Freeform 34"/>
              <xdr:cNvSpPr>
                <a:spLocks/>
              </xdr:cNvSpPr>
            </xdr:nvSpPr>
            <xdr:spPr bwMode="auto">
              <a:xfrm>
                <a:off x="1171" y="252"/>
                <a:ext cx="7" cy="15"/>
              </a:xfrm>
              <a:custGeom>
                <a:avLst/>
                <a:gdLst>
                  <a:gd name="T0" fmla="*/ 80 w 80"/>
                  <a:gd name="T1" fmla="*/ 166 h 166"/>
                  <a:gd name="T2" fmla="*/ 56 w 80"/>
                  <a:gd name="T3" fmla="*/ 53 h 166"/>
                  <a:gd name="T4" fmla="*/ 62 w 80"/>
                  <a:gd name="T5" fmla="*/ 48 h 166"/>
                  <a:gd name="T6" fmla="*/ 66 w 80"/>
                  <a:gd name="T7" fmla="*/ 42 h 166"/>
                  <a:gd name="T8" fmla="*/ 68 w 80"/>
                  <a:gd name="T9" fmla="*/ 36 h 166"/>
                  <a:gd name="T10" fmla="*/ 69 w 80"/>
                  <a:gd name="T11" fmla="*/ 28 h 166"/>
                  <a:gd name="T12" fmla="*/ 67 w 80"/>
                  <a:gd name="T13" fmla="*/ 17 h 166"/>
                  <a:gd name="T14" fmla="*/ 61 w 80"/>
                  <a:gd name="T15" fmla="*/ 8 h 166"/>
                  <a:gd name="T16" fmla="*/ 51 w 80"/>
                  <a:gd name="T17" fmla="*/ 2 h 166"/>
                  <a:gd name="T18" fmla="*/ 39 w 80"/>
                  <a:gd name="T19" fmla="*/ 0 h 166"/>
                  <a:gd name="T20" fmla="*/ 28 w 80"/>
                  <a:gd name="T21" fmla="*/ 2 h 166"/>
                  <a:gd name="T22" fmla="*/ 19 w 80"/>
                  <a:gd name="T23" fmla="*/ 8 h 166"/>
                  <a:gd name="T24" fmla="*/ 13 w 80"/>
                  <a:gd name="T25" fmla="*/ 17 h 166"/>
                  <a:gd name="T26" fmla="*/ 11 w 80"/>
                  <a:gd name="T27" fmla="*/ 28 h 166"/>
                  <a:gd name="T28" fmla="*/ 12 w 80"/>
                  <a:gd name="T29" fmla="*/ 36 h 166"/>
                  <a:gd name="T30" fmla="*/ 15 w 80"/>
                  <a:gd name="T31" fmla="*/ 43 h 166"/>
                  <a:gd name="T32" fmla="*/ 19 w 80"/>
                  <a:gd name="T33" fmla="*/ 49 h 166"/>
                  <a:gd name="T34" fmla="*/ 26 w 80"/>
                  <a:gd name="T35" fmla="*/ 54 h 166"/>
                  <a:gd name="T36" fmla="*/ 0 w 80"/>
                  <a:gd name="T37" fmla="*/ 164 h 166"/>
                  <a:gd name="T38" fmla="*/ 80 w 80"/>
                  <a:gd name="T39" fmla="*/ 166 h 166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</a:cxnLst>
                <a:rect l="0" t="0" r="r" b="b"/>
                <a:pathLst>
                  <a:path w="80" h="166">
                    <a:moveTo>
                      <a:pt x="80" y="166"/>
                    </a:moveTo>
                    <a:lnTo>
                      <a:pt x="56" y="53"/>
                    </a:lnTo>
                    <a:lnTo>
                      <a:pt x="62" y="48"/>
                    </a:lnTo>
                    <a:lnTo>
                      <a:pt x="66" y="42"/>
                    </a:lnTo>
                    <a:lnTo>
                      <a:pt x="68" y="36"/>
                    </a:lnTo>
                    <a:lnTo>
                      <a:pt x="69" y="28"/>
                    </a:lnTo>
                    <a:lnTo>
                      <a:pt x="67" y="17"/>
                    </a:lnTo>
                    <a:lnTo>
                      <a:pt x="61" y="8"/>
                    </a:lnTo>
                    <a:lnTo>
                      <a:pt x="51" y="2"/>
                    </a:lnTo>
                    <a:lnTo>
                      <a:pt x="39" y="0"/>
                    </a:lnTo>
                    <a:lnTo>
                      <a:pt x="28" y="2"/>
                    </a:lnTo>
                    <a:lnTo>
                      <a:pt x="19" y="8"/>
                    </a:lnTo>
                    <a:lnTo>
                      <a:pt x="13" y="17"/>
                    </a:lnTo>
                    <a:lnTo>
                      <a:pt x="11" y="28"/>
                    </a:lnTo>
                    <a:lnTo>
                      <a:pt x="12" y="36"/>
                    </a:lnTo>
                    <a:lnTo>
                      <a:pt x="15" y="43"/>
                    </a:lnTo>
                    <a:lnTo>
                      <a:pt x="19" y="49"/>
                    </a:lnTo>
                    <a:lnTo>
                      <a:pt x="26" y="54"/>
                    </a:lnTo>
                    <a:lnTo>
                      <a:pt x="0" y="164"/>
                    </a:lnTo>
                    <a:lnTo>
                      <a:pt x="80" y="166"/>
                    </a:lnTo>
                    <a:close/>
                  </a:path>
                </a:pathLst>
              </a:custGeom>
              <a:solidFill>
                <a:srgbClr val="000000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29" name="Freeform 35"/>
              <xdr:cNvSpPr>
                <a:spLocks/>
              </xdr:cNvSpPr>
            </xdr:nvSpPr>
            <xdr:spPr bwMode="auto">
              <a:xfrm>
                <a:off x="1161" y="262"/>
                <a:ext cx="39" cy="42"/>
              </a:xfrm>
              <a:custGeom>
                <a:avLst/>
                <a:gdLst>
                  <a:gd name="T0" fmla="*/ 327 w 429"/>
                  <a:gd name="T1" fmla="*/ 0 h 464"/>
                  <a:gd name="T2" fmla="*/ 393 w 429"/>
                  <a:gd name="T3" fmla="*/ 25 h 464"/>
                  <a:gd name="T4" fmla="*/ 429 w 429"/>
                  <a:gd name="T5" fmla="*/ 442 h 464"/>
                  <a:gd name="T6" fmla="*/ 87 w 429"/>
                  <a:gd name="T7" fmla="*/ 464 h 464"/>
                  <a:gd name="T8" fmla="*/ 51 w 429"/>
                  <a:gd name="T9" fmla="*/ 427 h 464"/>
                  <a:gd name="T10" fmla="*/ 0 w 429"/>
                  <a:gd name="T11" fmla="*/ 23 h 464"/>
                  <a:gd name="T12" fmla="*/ 327 w 429"/>
                  <a:gd name="T13" fmla="*/ 0 h 464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</a:cxnLst>
                <a:rect l="0" t="0" r="r" b="b"/>
                <a:pathLst>
                  <a:path w="429" h="464">
                    <a:moveTo>
                      <a:pt x="327" y="0"/>
                    </a:moveTo>
                    <a:lnTo>
                      <a:pt x="393" y="25"/>
                    </a:lnTo>
                    <a:lnTo>
                      <a:pt x="429" y="442"/>
                    </a:lnTo>
                    <a:lnTo>
                      <a:pt x="87" y="464"/>
                    </a:lnTo>
                    <a:lnTo>
                      <a:pt x="51" y="427"/>
                    </a:lnTo>
                    <a:lnTo>
                      <a:pt x="0" y="23"/>
                    </a:lnTo>
                    <a:lnTo>
                      <a:pt x="327" y="0"/>
                    </a:lnTo>
                    <a:close/>
                  </a:path>
                </a:pathLst>
              </a:custGeom>
              <a:solidFill>
                <a:srgbClr val="000000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30" name="Freeform 36"/>
              <xdr:cNvSpPr>
                <a:spLocks/>
              </xdr:cNvSpPr>
            </xdr:nvSpPr>
            <xdr:spPr bwMode="auto">
              <a:xfrm>
                <a:off x="1165" y="266"/>
                <a:ext cx="33" cy="35"/>
              </a:xfrm>
              <a:custGeom>
                <a:avLst/>
                <a:gdLst>
                  <a:gd name="T0" fmla="*/ 310 w 356"/>
                  <a:gd name="T1" fmla="*/ 0 h 387"/>
                  <a:gd name="T2" fmla="*/ 356 w 356"/>
                  <a:gd name="T3" fmla="*/ 366 h 387"/>
                  <a:gd name="T4" fmla="*/ 40 w 356"/>
                  <a:gd name="T5" fmla="*/ 387 h 387"/>
                  <a:gd name="T6" fmla="*/ 0 w 356"/>
                  <a:gd name="T7" fmla="*/ 21 h 387"/>
                  <a:gd name="T8" fmla="*/ 310 w 356"/>
                  <a:gd name="T9" fmla="*/ 0 h 387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</a:cxnLst>
                <a:rect l="0" t="0" r="r" b="b"/>
                <a:pathLst>
                  <a:path w="356" h="387">
                    <a:moveTo>
                      <a:pt x="310" y="0"/>
                    </a:moveTo>
                    <a:lnTo>
                      <a:pt x="356" y="366"/>
                    </a:lnTo>
                    <a:lnTo>
                      <a:pt x="40" y="387"/>
                    </a:lnTo>
                    <a:lnTo>
                      <a:pt x="0" y="21"/>
                    </a:lnTo>
                    <a:lnTo>
                      <a:pt x="310" y="0"/>
                    </a:lnTo>
                    <a:close/>
                  </a:path>
                </a:pathLst>
              </a:custGeom>
              <a:solidFill>
                <a:srgbClr val="5BE8F4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31" name="Freeform 37"/>
              <xdr:cNvSpPr>
                <a:spLocks/>
              </xdr:cNvSpPr>
            </xdr:nvSpPr>
            <xdr:spPr bwMode="auto">
              <a:xfrm>
                <a:off x="1163" y="263"/>
                <a:ext cx="29" cy="3"/>
              </a:xfrm>
              <a:custGeom>
                <a:avLst/>
                <a:gdLst>
                  <a:gd name="T0" fmla="*/ 297 w 322"/>
                  <a:gd name="T1" fmla="*/ 0 h 30"/>
                  <a:gd name="T2" fmla="*/ 322 w 322"/>
                  <a:gd name="T3" fmla="*/ 7 h 30"/>
                  <a:gd name="T4" fmla="*/ 19 w 322"/>
                  <a:gd name="T5" fmla="*/ 30 h 30"/>
                  <a:gd name="T6" fmla="*/ 0 w 322"/>
                  <a:gd name="T7" fmla="*/ 21 h 30"/>
                  <a:gd name="T8" fmla="*/ 297 w 322"/>
                  <a:gd name="T9" fmla="*/ 0 h 30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</a:cxnLst>
                <a:rect l="0" t="0" r="r" b="b"/>
                <a:pathLst>
                  <a:path w="322" h="30">
                    <a:moveTo>
                      <a:pt x="297" y="0"/>
                    </a:moveTo>
                    <a:lnTo>
                      <a:pt x="322" y="7"/>
                    </a:lnTo>
                    <a:lnTo>
                      <a:pt x="19" y="30"/>
                    </a:lnTo>
                    <a:lnTo>
                      <a:pt x="0" y="21"/>
                    </a:lnTo>
                    <a:lnTo>
                      <a:pt x="297" y="0"/>
                    </a:lnTo>
                    <a:close/>
                  </a:path>
                </a:pathLst>
              </a:custGeom>
              <a:solidFill>
                <a:srgbClr val="FFFFFF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32" name="Freeform 38"/>
              <xdr:cNvSpPr>
                <a:spLocks/>
              </xdr:cNvSpPr>
            </xdr:nvSpPr>
            <xdr:spPr bwMode="auto">
              <a:xfrm>
                <a:off x="1161" y="277"/>
                <a:ext cx="47" cy="21"/>
              </a:xfrm>
              <a:custGeom>
                <a:avLst/>
                <a:gdLst>
                  <a:gd name="T0" fmla="*/ 202 w 517"/>
                  <a:gd name="T1" fmla="*/ 229 h 229"/>
                  <a:gd name="T2" fmla="*/ 230 w 517"/>
                  <a:gd name="T3" fmla="*/ 225 h 229"/>
                  <a:gd name="T4" fmla="*/ 273 w 517"/>
                  <a:gd name="T5" fmla="*/ 215 h 229"/>
                  <a:gd name="T6" fmla="*/ 323 w 517"/>
                  <a:gd name="T7" fmla="*/ 203 h 229"/>
                  <a:gd name="T8" fmla="*/ 377 w 517"/>
                  <a:gd name="T9" fmla="*/ 186 h 229"/>
                  <a:gd name="T10" fmla="*/ 429 w 517"/>
                  <a:gd name="T11" fmla="*/ 167 h 229"/>
                  <a:gd name="T12" fmla="*/ 474 w 517"/>
                  <a:gd name="T13" fmla="*/ 147 h 229"/>
                  <a:gd name="T14" fmla="*/ 507 w 517"/>
                  <a:gd name="T15" fmla="*/ 126 h 229"/>
                  <a:gd name="T16" fmla="*/ 421 w 517"/>
                  <a:gd name="T17" fmla="*/ 0 h 229"/>
                  <a:gd name="T18" fmla="*/ 411 w 517"/>
                  <a:gd name="T19" fmla="*/ 18 h 229"/>
                  <a:gd name="T20" fmla="*/ 400 w 517"/>
                  <a:gd name="T21" fmla="*/ 30 h 229"/>
                  <a:gd name="T22" fmla="*/ 386 w 517"/>
                  <a:gd name="T23" fmla="*/ 41 h 229"/>
                  <a:gd name="T24" fmla="*/ 368 w 517"/>
                  <a:gd name="T25" fmla="*/ 49 h 229"/>
                  <a:gd name="T26" fmla="*/ 351 w 517"/>
                  <a:gd name="T27" fmla="*/ 58 h 229"/>
                  <a:gd name="T28" fmla="*/ 330 w 517"/>
                  <a:gd name="T29" fmla="*/ 67 h 229"/>
                  <a:gd name="T30" fmla="*/ 304 w 517"/>
                  <a:gd name="T31" fmla="*/ 76 h 229"/>
                  <a:gd name="T32" fmla="*/ 278 w 517"/>
                  <a:gd name="T33" fmla="*/ 84 h 229"/>
                  <a:gd name="T34" fmla="*/ 249 w 517"/>
                  <a:gd name="T35" fmla="*/ 91 h 229"/>
                  <a:gd name="T36" fmla="*/ 222 w 517"/>
                  <a:gd name="T37" fmla="*/ 96 h 229"/>
                  <a:gd name="T38" fmla="*/ 195 w 517"/>
                  <a:gd name="T39" fmla="*/ 99 h 229"/>
                  <a:gd name="T40" fmla="*/ 171 w 517"/>
                  <a:gd name="T41" fmla="*/ 100 h 229"/>
                  <a:gd name="T42" fmla="*/ 150 w 517"/>
                  <a:gd name="T43" fmla="*/ 64 h 229"/>
                  <a:gd name="T44" fmla="*/ 128 w 517"/>
                  <a:gd name="T45" fmla="*/ 36 h 229"/>
                  <a:gd name="T46" fmla="*/ 103 w 517"/>
                  <a:gd name="T47" fmla="*/ 20 h 229"/>
                  <a:gd name="T48" fmla="*/ 78 w 517"/>
                  <a:gd name="T49" fmla="*/ 20 h 229"/>
                  <a:gd name="T50" fmla="*/ 69 w 517"/>
                  <a:gd name="T51" fmla="*/ 59 h 229"/>
                  <a:gd name="T52" fmla="*/ 74 w 517"/>
                  <a:gd name="T53" fmla="*/ 95 h 229"/>
                  <a:gd name="T54" fmla="*/ 23 w 517"/>
                  <a:gd name="T55" fmla="*/ 224 h 229"/>
                  <a:gd name="T56" fmla="*/ 59 w 517"/>
                  <a:gd name="T57" fmla="*/ 225 h 229"/>
                  <a:gd name="T58" fmla="*/ 104 w 517"/>
                  <a:gd name="T59" fmla="*/ 224 h 229"/>
                  <a:gd name="T60" fmla="*/ 149 w 517"/>
                  <a:gd name="T61" fmla="*/ 219 h 229"/>
                  <a:gd name="T62" fmla="*/ 183 w 517"/>
                  <a:gd name="T63" fmla="*/ 209 h 229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</a:cxnLst>
                <a:rect l="0" t="0" r="r" b="b"/>
                <a:pathLst>
                  <a:path w="517" h="229">
                    <a:moveTo>
                      <a:pt x="193" y="229"/>
                    </a:moveTo>
                    <a:lnTo>
                      <a:pt x="202" y="229"/>
                    </a:lnTo>
                    <a:lnTo>
                      <a:pt x="214" y="228"/>
                    </a:lnTo>
                    <a:lnTo>
                      <a:pt x="230" y="225"/>
                    </a:lnTo>
                    <a:lnTo>
                      <a:pt x="250" y="221"/>
                    </a:lnTo>
                    <a:lnTo>
                      <a:pt x="273" y="215"/>
                    </a:lnTo>
                    <a:lnTo>
                      <a:pt x="297" y="209"/>
                    </a:lnTo>
                    <a:lnTo>
                      <a:pt x="323" y="203"/>
                    </a:lnTo>
                    <a:lnTo>
                      <a:pt x="350" y="194"/>
                    </a:lnTo>
                    <a:lnTo>
                      <a:pt x="377" y="186"/>
                    </a:lnTo>
                    <a:lnTo>
                      <a:pt x="404" y="176"/>
                    </a:lnTo>
                    <a:lnTo>
                      <a:pt x="429" y="167"/>
                    </a:lnTo>
                    <a:lnTo>
                      <a:pt x="453" y="156"/>
                    </a:lnTo>
                    <a:lnTo>
                      <a:pt x="474" y="147"/>
                    </a:lnTo>
                    <a:lnTo>
                      <a:pt x="492" y="136"/>
                    </a:lnTo>
                    <a:lnTo>
                      <a:pt x="507" y="126"/>
                    </a:lnTo>
                    <a:lnTo>
                      <a:pt x="517" y="115"/>
                    </a:lnTo>
                    <a:lnTo>
                      <a:pt x="421" y="0"/>
                    </a:lnTo>
                    <a:lnTo>
                      <a:pt x="416" y="10"/>
                    </a:lnTo>
                    <a:lnTo>
                      <a:pt x="411" y="18"/>
                    </a:lnTo>
                    <a:lnTo>
                      <a:pt x="405" y="25"/>
                    </a:lnTo>
                    <a:lnTo>
                      <a:pt x="400" y="30"/>
                    </a:lnTo>
                    <a:lnTo>
                      <a:pt x="393" y="36"/>
                    </a:lnTo>
                    <a:lnTo>
                      <a:pt x="386" y="41"/>
                    </a:lnTo>
                    <a:lnTo>
                      <a:pt x="377" y="45"/>
                    </a:lnTo>
                    <a:lnTo>
                      <a:pt x="368" y="49"/>
                    </a:lnTo>
                    <a:lnTo>
                      <a:pt x="361" y="54"/>
                    </a:lnTo>
                    <a:lnTo>
                      <a:pt x="351" y="58"/>
                    </a:lnTo>
                    <a:lnTo>
                      <a:pt x="340" y="62"/>
                    </a:lnTo>
                    <a:lnTo>
                      <a:pt x="330" y="67"/>
                    </a:lnTo>
                    <a:lnTo>
                      <a:pt x="317" y="72"/>
                    </a:lnTo>
                    <a:lnTo>
                      <a:pt x="304" y="76"/>
                    </a:lnTo>
                    <a:lnTo>
                      <a:pt x="292" y="80"/>
                    </a:lnTo>
                    <a:lnTo>
                      <a:pt x="278" y="84"/>
                    </a:lnTo>
                    <a:lnTo>
                      <a:pt x="264" y="88"/>
                    </a:lnTo>
                    <a:lnTo>
                      <a:pt x="249" y="91"/>
                    </a:lnTo>
                    <a:lnTo>
                      <a:pt x="236" y="94"/>
                    </a:lnTo>
                    <a:lnTo>
                      <a:pt x="222" y="96"/>
                    </a:lnTo>
                    <a:lnTo>
                      <a:pt x="208" y="98"/>
                    </a:lnTo>
                    <a:lnTo>
                      <a:pt x="195" y="99"/>
                    </a:lnTo>
                    <a:lnTo>
                      <a:pt x="183" y="100"/>
                    </a:lnTo>
                    <a:lnTo>
                      <a:pt x="171" y="100"/>
                    </a:lnTo>
                    <a:lnTo>
                      <a:pt x="160" y="81"/>
                    </a:lnTo>
                    <a:lnTo>
                      <a:pt x="150" y="64"/>
                    </a:lnTo>
                    <a:lnTo>
                      <a:pt x="138" y="49"/>
                    </a:lnTo>
                    <a:lnTo>
                      <a:pt x="128" y="36"/>
                    </a:lnTo>
                    <a:lnTo>
                      <a:pt x="116" y="26"/>
                    </a:lnTo>
                    <a:lnTo>
                      <a:pt x="103" y="20"/>
                    </a:lnTo>
                    <a:lnTo>
                      <a:pt x="91" y="18"/>
                    </a:lnTo>
                    <a:lnTo>
                      <a:pt x="78" y="20"/>
                    </a:lnTo>
                    <a:lnTo>
                      <a:pt x="71" y="34"/>
                    </a:lnTo>
                    <a:lnTo>
                      <a:pt x="69" y="59"/>
                    </a:lnTo>
                    <a:lnTo>
                      <a:pt x="72" y="84"/>
                    </a:lnTo>
                    <a:lnTo>
                      <a:pt x="74" y="95"/>
                    </a:lnTo>
                    <a:lnTo>
                      <a:pt x="0" y="96"/>
                    </a:lnTo>
                    <a:lnTo>
                      <a:pt x="23" y="224"/>
                    </a:lnTo>
                    <a:lnTo>
                      <a:pt x="39" y="225"/>
                    </a:lnTo>
                    <a:lnTo>
                      <a:pt x="59" y="225"/>
                    </a:lnTo>
                    <a:lnTo>
                      <a:pt x="81" y="225"/>
                    </a:lnTo>
                    <a:lnTo>
                      <a:pt x="104" y="224"/>
                    </a:lnTo>
                    <a:lnTo>
                      <a:pt x="127" y="222"/>
                    </a:lnTo>
                    <a:lnTo>
                      <a:pt x="149" y="219"/>
                    </a:lnTo>
                    <a:lnTo>
                      <a:pt x="168" y="214"/>
                    </a:lnTo>
                    <a:lnTo>
                      <a:pt x="183" y="209"/>
                    </a:lnTo>
                    <a:lnTo>
                      <a:pt x="193" y="229"/>
                    </a:lnTo>
                    <a:close/>
                  </a:path>
                </a:pathLst>
              </a:custGeom>
              <a:solidFill>
                <a:srgbClr val="000000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33" name="Freeform 39"/>
              <xdr:cNvSpPr>
                <a:spLocks/>
              </xdr:cNvSpPr>
            </xdr:nvSpPr>
            <xdr:spPr bwMode="auto">
              <a:xfrm>
                <a:off x="1178" y="273"/>
                <a:ext cx="32" cy="22"/>
              </a:xfrm>
              <a:custGeom>
                <a:avLst/>
                <a:gdLst>
                  <a:gd name="T0" fmla="*/ 28 w 356"/>
                  <a:gd name="T1" fmla="*/ 238 h 238"/>
                  <a:gd name="T2" fmla="*/ 43 w 356"/>
                  <a:gd name="T3" fmla="*/ 238 h 238"/>
                  <a:gd name="T4" fmla="*/ 60 w 356"/>
                  <a:gd name="T5" fmla="*/ 236 h 238"/>
                  <a:gd name="T6" fmla="*/ 78 w 356"/>
                  <a:gd name="T7" fmla="*/ 233 h 238"/>
                  <a:gd name="T8" fmla="*/ 98 w 356"/>
                  <a:gd name="T9" fmla="*/ 229 h 238"/>
                  <a:gd name="T10" fmla="*/ 119 w 356"/>
                  <a:gd name="T11" fmla="*/ 224 h 238"/>
                  <a:gd name="T12" fmla="*/ 142 w 356"/>
                  <a:gd name="T13" fmla="*/ 217 h 238"/>
                  <a:gd name="T14" fmla="*/ 164 w 356"/>
                  <a:gd name="T15" fmla="*/ 211 h 238"/>
                  <a:gd name="T16" fmla="*/ 186 w 356"/>
                  <a:gd name="T17" fmla="*/ 203 h 238"/>
                  <a:gd name="T18" fmla="*/ 208 w 356"/>
                  <a:gd name="T19" fmla="*/ 196 h 238"/>
                  <a:gd name="T20" fmla="*/ 228 w 356"/>
                  <a:gd name="T21" fmla="*/ 188 h 238"/>
                  <a:gd name="T22" fmla="*/ 248 w 356"/>
                  <a:gd name="T23" fmla="*/ 179 h 238"/>
                  <a:gd name="T24" fmla="*/ 268 w 356"/>
                  <a:gd name="T25" fmla="*/ 171 h 238"/>
                  <a:gd name="T26" fmla="*/ 283 w 356"/>
                  <a:gd name="T27" fmla="*/ 162 h 238"/>
                  <a:gd name="T28" fmla="*/ 298 w 356"/>
                  <a:gd name="T29" fmla="*/ 155 h 238"/>
                  <a:gd name="T30" fmla="*/ 310 w 356"/>
                  <a:gd name="T31" fmla="*/ 147 h 238"/>
                  <a:gd name="T32" fmla="*/ 318 w 356"/>
                  <a:gd name="T33" fmla="*/ 140 h 238"/>
                  <a:gd name="T34" fmla="*/ 328 w 356"/>
                  <a:gd name="T35" fmla="*/ 128 h 238"/>
                  <a:gd name="T36" fmla="*/ 337 w 356"/>
                  <a:gd name="T37" fmla="*/ 113 h 238"/>
                  <a:gd name="T38" fmla="*/ 345 w 356"/>
                  <a:gd name="T39" fmla="*/ 96 h 238"/>
                  <a:gd name="T40" fmla="*/ 351 w 356"/>
                  <a:gd name="T41" fmla="*/ 77 h 238"/>
                  <a:gd name="T42" fmla="*/ 354 w 356"/>
                  <a:gd name="T43" fmla="*/ 57 h 238"/>
                  <a:gd name="T44" fmla="*/ 356 w 356"/>
                  <a:gd name="T45" fmla="*/ 36 h 238"/>
                  <a:gd name="T46" fmla="*/ 354 w 356"/>
                  <a:gd name="T47" fmla="*/ 17 h 238"/>
                  <a:gd name="T48" fmla="*/ 350 w 356"/>
                  <a:gd name="T49" fmla="*/ 0 h 238"/>
                  <a:gd name="T50" fmla="*/ 259 w 356"/>
                  <a:gd name="T51" fmla="*/ 39 h 238"/>
                  <a:gd name="T52" fmla="*/ 260 w 356"/>
                  <a:gd name="T53" fmla="*/ 48 h 238"/>
                  <a:gd name="T54" fmla="*/ 258 w 356"/>
                  <a:gd name="T55" fmla="*/ 58 h 238"/>
                  <a:gd name="T56" fmla="*/ 254 w 356"/>
                  <a:gd name="T57" fmla="*/ 67 h 238"/>
                  <a:gd name="T58" fmla="*/ 247 w 356"/>
                  <a:gd name="T59" fmla="*/ 77 h 238"/>
                  <a:gd name="T60" fmla="*/ 242 w 356"/>
                  <a:gd name="T61" fmla="*/ 86 h 238"/>
                  <a:gd name="T62" fmla="*/ 236 w 356"/>
                  <a:gd name="T63" fmla="*/ 92 h 238"/>
                  <a:gd name="T64" fmla="*/ 232 w 356"/>
                  <a:gd name="T65" fmla="*/ 98 h 238"/>
                  <a:gd name="T66" fmla="*/ 228 w 356"/>
                  <a:gd name="T67" fmla="*/ 100 h 238"/>
                  <a:gd name="T68" fmla="*/ 210 w 356"/>
                  <a:gd name="T69" fmla="*/ 108 h 238"/>
                  <a:gd name="T70" fmla="*/ 193 w 356"/>
                  <a:gd name="T71" fmla="*/ 116 h 238"/>
                  <a:gd name="T72" fmla="*/ 177 w 356"/>
                  <a:gd name="T73" fmla="*/ 123 h 238"/>
                  <a:gd name="T74" fmla="*/ 160 w 356"/>
                  <a:gd name="T75" fmla="*/ 129 h 238"/>
                  <a:gd name="T76" fmla="*/ 143 w 356"/>
                  <a:gd name="T77" fmla="*/ 136 h 238"/>
                  <a:gd name="T78" fmla="*/ 127 w 356"/>
                  <a:gd name="T79" fmla="*/ 141 h 238"/>
                  <a:gd name="T80" fmla="*/ 111 w 356"/>
                  <a:gd name="T81" fmla="*/ 145 h 238"/>
                  <a:gd name="T82" fmla="*/ 95 w 356"/>
                  <a:gd name="T83" fmla="*/ 150 h 238"/>
                  <a:gd name="T84" fmla="*/ 81 w 356"/>
                  <a:gd name="T85" fmla="*/ 153 h 238"/>
                  <a:gd name="T86" fmla="*/ 66 w 356"/>
                  <a:gd name="T87" fmla="*/ 156 h 238"/>
                  <a:gd name="T88" fmla="*/ 54 w 356"/>
                  <a:gd name="T89" fmla="*/ 158 h 238"/>
                  <a:gd name="T90" fmla="*/ 41 w 356"/>
                  <a:gd name="T91" fmla="*/ 160 h 238"/>
                  <a:gd name="T92" fmla="*/ 29 w 356"/>
                  <a:gd name="T93" fmla="*/ 161 h 238"/>
                  <a:gd name="T94" fmla="*/ 19 w 356"/>
                  <a:gd name="T95" fmla="*/ 162 h 238"/>
                  <a:gd name="T96" fmla="*/ 8 w 356"/>
                  <a:gd name="T97" fmla="*/ 163 h 238"/>
                  <a:gd name="T98" fmla="*/ 0 w 356"/>
                  <a:gd name="T99" fmla="*/ 163 h 238"/>
                  <a:gd name="T100" fmla="*/ 28 w 356"/>
                  <a:gd name="T101" fmla="*/ 238 h 238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  <a:cxn ang="0">
                    <a:pos x="T64" y="T65"/>
                  </a:cxn>
                  <a:cxn ang="0">
                    <a:pos x="T66" y="T67"/>
                  </a:cxn>
                  <a:cxn ang="0">
                    <a:pos x="T68" y="T69"/>
                  </a:cxn>
                  <a:cxn ang="0">
                    <a:pos x="T70" y="T71"/>
                  </a:cxn>
                  <a:cxn ang="0">
                    <a:pos x="T72" y="T73"/>
                  </a:cxn>
                  <a:cxn ang="0">
                    <a:pos x="T74" y="T75"/>
                  </a:cxn>
                  <a:cxn ang="0">
                    <a:pos x="T76" y="T77"/>
                  </a:cxn>
                  <a:cxn ang="0">
                    <a:pos x="T78" y="T79"/>
                  </a:cxn>
                  <a:cxn ang="0">
                    <a:pos x="T80" y="T81"/>
                  </a:cxn>
                  <a:cxn ang="0">
                    <a:pos x="T82" y="T83"/>
                  </a:cxn>
                  <a:cxn ang="0">
                    <a:pos x="T84" y="T85"/>
                  </a:cxn>
                  <a:cxn ang="0">
                    <a:pos x="T86" y="T87"/>
                  </a:cxn>
                  <a:cxn ang="0">
                    <a:pos x="T88" y="T89"/>
                  </a:cxn>
                  <a:cxn ang="0">
                    <a:pos x="T90" y="T91"/>
                  </a:cxn>
                  <a:cxn ang="0">
                    <a:pos x="T92" y="T93"/>
                  </a:cxn>
                  <a:cxn ang="0">
                    <a:pos x="T94" y="T95"/>
                  </a:cxn>
                  <a:cxn ang="0">
                    <a:pos x="T96" y="T97"/>
                  </a:cxn>
                  <a:cxn ang="0">
                    <a:pos x="T98" y="T99"/>
                  </a:cxn>
                  <a:cxn ang="0">
                    <a:pos x="T100" y="T101"/>
                  </a:cxn>
                </a:cxnLst>
                <a:rect l="0" t="0" r="r" b="b"/>
                <a:pathLst>
                  <a:path w="356" h="238">
                    <a:moveTo>
                      <a:pt x="28" y="238"/>
                    </a:moveTo>
                    <a:lnTo>
                      <a:pt x="43" y="238"/>
                    </a:lnTo>
                    <a:lnTo>
                      <a:pt x="60" y="236"/>
                    </a:lnTo>
                    <a:lnTo>
                      <a:pt x="78" y="233"/>
                    </a:lnTo>
                    <a:lnTo>
                      <a:pt x="98" y="229"/>
                    </a:lnTo>
                    <a:lnTo>
                      <a:pt x="119" y="224"/>
                    </a:lnTo>
                    <a:lnTo>
                      <a:pt x="142" y="217"/>
                    </a:lnTo>
                    <a:lnTo>
                      <a:pt x="164" y="211"/>
                    </a:lnTo>
                    <a:lnTo>
                      <a:pt x="186" y="203"/>
                    </a:lnTo>
                    <a:lnTo>
                      <a:pt x="208" y="196"/>
                    </a:lnTo>
                    <a:lnTo>
                      <a:pt x="228" y="188"/>
                    </a:lnTo>
                    <a:lnTo>
                      <a:pt x="248" y="179"/>
                    </a:lnTo>
                    <a:lnTo>
                      <a:pt x="268" y="171"/>
                    </a:lnTo>
                    <a:lnTo>
                      <a:pt x="283" y="162"/>
                    </a:lnTo>
                    <a:lnTo>
                      <a:pt x="298" y="155"/>
                    </a:lnTo>
                    <a:lnTo>
                      <a:pt x="310" y="147"/>
                    </a:lnTo>
                    <a:lnTo>
                      <a:pt x="318" y="140"/>
                    </a:lnTo>
                    <a:lnTo>
                      <a:pt x="328" y="128"/>
                    </a:lnTo>
                    <a:lnTo>
                      <a:pt x="337" y="113"/>
                    </a:lnTo>
                    <a:lnTo>
                      <a:pt x="345" y="96"/>
                    </a:lnTo>
                    <a:lnTo>
                      <a:pt x="351" y="77"/>
                    </a:lnTo>
                    <a:lnTo>
                      <a:pt x="354" y="57"/>
                    </a:lnTo>
                    <a:lnTo>
                      <a:pt x="356" y="36"/>
                    </a:lnTo>
                    <a:lnTo>
                      <a:pt x="354" y="17"/>
                    </a:lnTo>
                    <a:lnTo>
                      <a:pt x="350" y="0"/>
                    </a:lnTo>
                    <a:lnTo>
                      <a:pt x="259" y="39"/>
                    </a:lnTo>
                    <a:lnTo>
                      <a:pt x="260" y="48"/>
                    </a:lnTo>
                    <a:lnTo>
                      <a:pt x="258" y="58"/>
                    </a:lnTo>
                    <a:lnTo>
                      <a:pt x="254" y="67"/>
                    </a:lnTo>
                    <a:lnTo>
                      <a:pt x="247" y="77"/>
                    </a:lnTo>
                    <a:lnTo>
                      <a:pt x="242" y="86"/>
                    </a:lnTo>
                    <a:lnTo>
                      <a:pt x="236" y="92"/>
                    </a:lnTo>
                    <a:lnTo>
                      <a:pt x="232" y="98"/>
                    </a:lnTo>
                    <a:lnTo>
                      <a:pt x="228" y="100"/>
                    </a:lnTo>
                    <a:lnTo>
                      <a:pt x="210" y="108"/>
                    </a:lnTo>
                    <a:lnTo>
                      <a:pt x="193" y="116"/>
                    </a:lnTo>
                    <a:lnTo>
                      <a:pt x="177" y="123"/>
                    </a:lnTo>
                    <a:lnTo>
                      <a:pt x="160" y="129"/>
                    </a:lnTo>
                    <a:lnTo>
                      <a:pt x="143" y="136"/>
                    </a:lnTo>
                    <a:lnTo>
                      <a:pt x="127" y="141"/>
                    </a:lnTo>
                    <a:lnTo>
                      <a:pt x="111" y="145"/>
                    </a:lnTo>
                    <a:lnTo>
                      <a:pt x="95" y="150"/>
                    </a:lnTo>
                    <a:lnTo>
                      <a:pt x="81" y="153"/>
                    </a:lnTo>
                    <a:lnTo>
                      <a:pt x="66" y="156"/>
                    </a:lnTo>
                    <a:lnTo>
                      <a:pt x="54" y="158"/>
                    </a:lnTo>
                    <a:lnTo>
                      <a:pt x="41" y="160"/>
                    </a:lnTo>
                    <a:lnTo>
                      <a:pt x="29" y="161"/>
                    </a:lnTo>
                    <a:lnTo>
                      <a:pt x="19" y="162"/>
                    </a:lnTo>
                    <a:lnTo>
                      <a:pt x="8" y="163"/>
                    </a:lnTo>
                    <a:lnTo>
                      <a:pt x="0" y="163"/>
                    </a:lnTo>
                    <a:lnTo>
                      <a:pt x="28" y="238"/>
                    </a:lnTo>
                    <a:close/>
                  </a:path>
                </a:pathLst>
              </a:custGeom>
              <a:solidFill>
                <a:srgbClr val="DD7A2B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34" name="Freeform 40"/>
              <xdr:cNvSpPr>
                <a:spLocks/>
              </xdr:cNvSpPr>
            </xdr:nvSpPr>
            <xdr:spPr bwMode="auto">
              <a:xfrm>
                <a:off x="1164" y="282"/>
                <a:ext cx="13" cy="13"/>
              </a:xfrm>
              <a:custGeom>
                <a:avLst/>
                <a:gdLst>
                  <a:gd name="T0" fmla="*/ 122 w 144"/>
                  <a:gd name="T1" fmla="*/ 65 h 142"/>
                  <a:gd name="T2" fmla="*/ 116 w 144"/>
                  <a:gd name="T3" fmla="*/ 54 h 142"/>
                  <a:gd name="T4" fmla="*/ 109 w 144"/>
                  <a:gd name="T5" fmla="*/ 42 h 142"/>
                  <a:gd name="T6" fmla="*/ 103 w 144"/>
                  <a:gd name="T7" fmla="*/ 31 h 142"/>
                  <a:gd name="T8" fmla="*/ 96 w 144"/>
                  <a:gd name="T9" fmla="*/ 21 h 142"/>
                  <a:gd name="T10" fmla="*/ 89 w 144"/>
                  <a:gd name="T11" fmla="*/ 12 h 142"/>
                  <a:gd name="T12" fmla="*/ 83 w 144"/>
                  <a:gd name="T13" fmla="*/ 5 h 142"/>
                  <a:gd name="T14" fmla="*/ 78 w 144"/>
                  <a:gd name="T15" fmla="*/ 1 h 142"/>
                  <a:gd name="T16" fmla="*/ 72 w 144"/>
                  <a:gd name="T17" fmla="*/ 0 h 142"/>
                  <a:gd name="T18" fmla="*/ 68 w 144"/>
                  <a:gd name="T19" fmla="*/ 10 h 142"/>
                  <a:gd name="T20" fmla="*/ 72 w 144"/>
                  <a:gd name="T21" fmla="*/ 31 h 142"/>
                  <a:gd name="T22" fmla="*/ 79 w 144"/>
                  <a:gd name="T23" fmla="*/ 54 h 142"/>
                  <a:gd name="T24" fmla="*/ 82 w 144"/>
                  <a:gd name="T25" fmla="*/ 64 h 142"/>
                  <a:gd name="T26" fmla="*/ 0 w 144"/>
                  <a:gd name="T27" fmla="*/ 63 h 142"/>
                  <a:gd name="T28" fmla="*/ 12 w 144"/>
                  <a:gd name="T29" fmla="*/ 141 h 142"/>
                  <a:gd name="T30" fmla="*/ 23 w 144"/>
                  <a:gd name="T31" fmla="*/ 142 h 142"/>
                  <a:gd name="T32" fmla="*/ 35 w 144"/>
                  <a:gd name="T33" fmla="*/ 142 h 142"/>
                  <a:gd name="T34" fmla="*/ 47 w 144"/>
                  <a:gd name="T35" fmla="*/ 142 h 142"/>
                  <a:gd name="T36" fmla="*/ 59 w 144"/>
                  <a:gd name="T37" fmla="*/ 142 h 142"/>
                  <a:gd name="T38" fmla="*/ 70 w 144"/>
                  <a:gd name="T39" fmla="*/ 142 h 142"/>
                  <a:gd name="T40" fmla="*/ 80 w 144"/>
                  <a:gd name="T41" fmla="*/ 141 h 142"/>
                  <a:gd name="T42" fmla="*/ 87 w 144"/>
                  <a:gd name="T43" fmla="*/ 141 h 142"/>
                  <a:gd name="T44" fmla="*/ 91 w 144"/>
                  <a:gd name="T45" fmla="*/ 141 h 142"/>
                  <a:gd name="T46" fmla="*/ 99 w 144"/>
                  <a:gd name="T47" fmla="*/ 141 h 142"/>
                  <a:gd name="T48" fmla="*/ 105 w 144"/>
                  <a:gd name="T49" fmla="*/ 140 h 142"/>
                  <a:gd name="T50" fmla="*/ 111 w 144"/>
                  <a:gd name="T51" fmla="*/ 139 h 142"/>
                  <a:gd name="T52" fmla="*/ 118 w 144"/>
                  <a:gd name="T53" fmla="*/ 137 h 142"/>
                  <a:gd name="T54" fmla="*/ 124 w 144"/>
                  <a:gd name="T55" fmla="*/ 135 h 142"/>
                  <a:gd name="T56" fmla="*/ 132 w 144"/>
                  <a:gd name="T57" fmla="*/ 132 h 142"/>
                  <a:gd name="T58" fmla="*/ 138 w 144"/>
                  <a:gd name="T59" fmla="*/ 130 h 142"/>
                  <a:gd name="T60" fmla="*/ 144 w 144"/>
                  <a:gd name="T61" fmla="*/ 127 h 142"/>
                  <a:gd name="T62" fmla="*/ 122 w 144"/>
                  <a:gd name="T63" fmla="*/ 65 h 142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  <a:cxn ang="0">
                    <a:pos x="T58" y="T59"/>
                  </a:cxn>
                  <a:cxn ang="0">
                    <a:pos x="T60" y="T61"/>
                  </a:cxn>
                  <a:cxn ang="0">
                    <a:pos x="T62" y="T63"/>
                  </a:cxn>
                </a:cxnLst>
                <a:rect l="0" t="0" r="r" b="b"/>
                <a:pathLst>
                  <a:path w="144" h="142">
                    <a:moveTo>
                      <a:pt x="122" y="65"/>
                    </a:moveTo>
                    <a:lnTo>
                      <a:pt x="116" y="54"/>
                    </a:lnTo>
                    <a:lnTo>
                      <a:pt x="109" y="42"/>
                    </a:lnTo>
                    <a:lnTo>
                      <a:pt x="103" y="31"/>
                    </a:lnTo>
                    <a:lnTo>
                      <a:pt x="96" y="21"/>
                    </a:lnTo>
                    <a:lnTo>
                      <a:pt x="89" y="12"/>
                    </a:lnTo>
                    <a:lnTo>
                      <a:pt x="83" y="5"/>
                    </a:lnTo>
                    <a:lnTo>
                      <a:pt x="78" y="1"/>
                    </a:lnTo>
                    <a:lnTo>
                      <a:pt x="72" y="0"/>
                    </a:lnTo>
                    <a:lnTo>
                      <a:pt x="68" y="10"/>
                    </a:lnTo>
                    <a:lnTo>
                      <a:pt x="72" y="31"/>
                    </a:lnTo>
                    <a:lnTo>
                      <a:pt x="79" y="54"/>
                    </a:lnTo>
                    <a:lnTo>
                      <a:pt x="82" y="64"/>
                    </a:lnTo>
                    <a:lnTo>
                      <a:pt x="0" y="63"/>
                    </a:lnTo>
                    <a:lnTo>
                      <a:pt x="12" y="141"/>
                    </a:lnTo>
                    <a:lnTo>
                      <a:pt x="23" y="142"/>
                    </a:lnTo>
                    <a:lnTo>
                      <a:pt x="35" y="142"/>
                    </a:lnTo>
                    <a:lnTo>
                      <a:pt x="47" y="142"/>
                    </a:lnTo>
                    <a:lnTo>
                      <a:pt x="59" y="142"/>
                    </a:lnTo>
                    <a:lnTo>
                      <a:pt x="70" y="142"/>
                    </a:lnTo>
                    <a:lnTo>
                      <a:pt x="80" y="141"/>
                    </a:lnTo>
                    <a:lnTo>
                      <a:pt x="87" y="141"/>
                    </a:lnTo>
                    <a:lnTo>
                      <a:pt x="91" y="141"/>
                    </a:lnTo>
                    <a:lnTo>
                      <a:pt x="99" y="141"/>
                    </a:lnTo>
                    <a:lnTo>
                      <a:pt x="105" y="140"/>
                    </a:lnTo>
                    <a:lnTo>
                      <a:pt x="111" y="139"/>
                    </a:lnTo>
                    <a:lnTo>
                      <a:pt x="118" y="137"/>
                    </a:lnTo>
                    <a:lnTo>
                      <a:pt x="124" y="135"/>
                    </a:lnTo>
                    <a:lnTo>
                      <a:pt x="132" y="132"/>
                    </a:lnTo>
                    <a:lnTo>
                      <a:pt x="138" y="130"/>
                    </a:lnTo>
                    <a:lnTo>
                      <a:pt x="144" y="127"/>
                    </a:lnTo>
                    <a:lnTo>
                      <a:pt x="122" y="65"/>
                    </a:lnTo>
                    <a:close/>
                  </a:path>
                </a:pathLst>
              </a:custGeom>
              <a:solidFill>
                <a:srgbClr val="AFAA75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35" name="Freeform 41"/>
              <xdr:cNvSpPr>
                <a:spLocks/>
              </xdr:cNvSpPr>
            </xdr:nvSpPr>
            <xdr:spPr bwMode="auto">
              <a:xfrm>
                <a:off x="1207" y="272"/>
                <a:ext cx="6" cy="13"/>
              </a:xfrm>
              <a:custGeom>
                <a:avLst/>
                <a:gdLst>
                  <a:gd name="T0" fmla="*/ 64 w 64"/>
                  <a:gd name="T1" fmla="*/ 73 h 148"/>
                  <a:gd name="T2" fmla="*/ 63 w 64"/>
                  <a:gd name="T3" fmla="*/ 58 h 148"/>
                  <a:gd name="T4" fmla="*/ 61 w 64"/>
                  <a:gd name="T5" fmla="*/ 44 h 148"/>
                  <a:gd name="T6" fmla="*/ 57 w 64"/>
                  <a:gd name="T7" fmla="*/ 31 h 148"/>
                  <a:gd name="T8" fmla="*/ 53 w 64"/>
                  <a:gd name="T9" fmla="*/ 20 h 148"/>
                  <a:gd name="T10" fmla="*/ 49 w 64"/>
                  <a:gd name="T11" fmla="*/ 11 h 148"/>
                  <a:gd name="T12" fmla="*/ 43 w 64"/>
                  <a:gd name="T13" fmla="*/ 5 h 148"/>
                  <a:gd name="T14" fmla="*/ 37 w 64"/>
                  <a:gd name="T15" fmla="*/ 1 h 148"/>
                  <a:gd name="T16" fmla="*/ 31 w 64"/>
                  <a:gd name="T17" fmla="*/ 0 h 148"/>
                  <a:gd name="T18" fmla="*/ 25 w 64"/>
                  <a:gd name="T19" fmla="*/ 1 h 148"/>
                  <a:gd name="T20" fmla="*/ 18 w 64"/>
                  <a:gd name="T21" fmla="*/ 5 h 148"/>
                  <a:gd name="T22" fmla="*/ 13 w 64"/>
                  <a:gd name="T23" fmla="*/ 12 h 148"/>
                  <a:gd name="T24" fmla="*/ 9 w 64"/>
                  <a:gd name="T25" fmla="*/ 21 h 148"/>
                  <a:gd name="T26" fmla="*/ 4 w 64"/>
                  <a:gd name="T27" fmla="*/ 32 h 148"/>
                  <a:gd name="T28" fmla="*/ 2 w 64"/>
                  <a:gd name="T29" fmla="*/ 45 h 148"/>
                  <a:gd name="T30" fmla="*/ 0 w 64"/>
                  <a:gd name="T31" fmla="*/ 59 h 148"/>
                  <a:gd name="T32" fmla="*/ 0 w 64"/>
                  <a:gd name="T33" fmla="*/ 74 h 148"/>
                  <a:gd name="T34" fmla="*/ 1 w 64"/>
                  <a:gd name="T35" fmla="*/ 88 h 148"/>
                  <a:gd name="T36" fmla="*/ 2 w 64"/>
                  <a:gd name="T37" fmla="*/ 102 h 148"/>
                  <a:gd name="T38" fmla="*/ 6 w 64"/>
                  <a:gd name="T39" fmla="*/ 115 h 148"/>
                  <a:gd name="T40" fmla="*/ 10 w 64"/>
                  <a:gd name="T41" fmla="*/ 126 h 148"/>
                  <a:gd name="T42" fmla="*/ 15 w 64"/>
                  <a:gd name="T43" fmla="*/ 135 h 148"/>
                  <a:gd name="T44" fmla="*/ 20 w 64"/>
                  <a:gd name="T45" fmla="*/ 142 h 148"/>
                  <a:gd name="T46" fmla="*/ 27 w 64"/>
                  <a:gd name="T47" fmla="*/ 147 h 148"/>
                  <a:gd name="T48" fmla="*/ 33 w 64"/>
                  <a:gd name="T49" fmla="*/ 148 h 148"/>
                  <a:gd name="T50" fmla="*/ 45 w 64"/>
                  <a:gd name="T51" fmla="*/ 141 h 148"/>
                  <a:gd name="T52" fmla="*/ 55 w 64"/>
                  <a:gd name="T53" fmla="*/ 125 h 148"/>
                  <a:gd name="T54" fmla="*/ 62 w 64"/>
                  <a:gd name="T55" fmla="*/ 102 h 148"/>
                  <a:gd name="T56" fmla="*/ 64 w 64"/>
                  <a:gd name="T57" fmla="*/ 73 h 148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  <a:cxn ang="0">
                    <a:pos x="T36" y="T37"/>
                  </a:cxn>
                  <a:cxn ang="0">
                    <a:pos x="T38" y="T39"/>
                  </a:cxn>
                  <a:cxn ang="0">
                    <a:pos x="T40" y="T41"/>
                  </a:cxn>
                  <a:cxn ang="0">
                    <a:pos x="T42" y="T43"/>
                  </a:cxn>
                  <a:cxn ang="0">
                    <a:pos x="T44" y="T45"/>
                  </a:cxn>
                  <a:cxn ang="0">
                    <a:pos x="T46" y="T47"/>
                  </a:cxn>
                  <a:cxn ang="0">
                    <a:pos x="T48" y="T49"/>
                  </a:cxn>
                  <a:cxn ang="0">
                    <a:pos x="T50" y="T51"/>
                  </a:cxn>
                  <a:cxn ang="0">
                    <a:pos x="T52" y="T53"/>
                  </a:cxn>
                  <a:cxn ang="0">
                    <a:pos x="T54" y="T55"/>
                  </a:cxn>
                  <a:cxn ang="0">
                    <a:pos x="T56" y="T57"/>
                  </a:cxn>
                </a:cxnLst>
                <a:rect l="0" t="0" r="r" b="b"/>
                <a:pathLst>
                  <a:path w="64" h="148">
                    <a:moveTo>
                      <a:pt x="64" y="73"/>
                    </a:moveTo>
                    <a:lnTo>
                      <a:pt x="63" y="58"/>
                    </a:lnTo>
                    <a:lnTo>
                      <a:pt x="61" y="44"/>
                    </a:lnTo>
                    <a:lnTo>
                      <a:pt x="57" y="31"/>
                    </a:lnTo>
                    <a:lnTo>
                      <a:pt x="53" y="20"/>
                    </a:lnTo>
                    <a:lnTo>
                      <a:pt x="49" y="11"/>
                    </a:lnTo>
                    <a:lnTo>
                      <a:pt x="43" y="5"/>
                    </a:lnTo>
                    <a:lnTo>
                      <a:pt x="37" y="1"/>
                    </a:lnTo>
                    <a:lnTo>
                      <a:pt x="31" y="0"/>
                    </a:lnTo>
                    <a:lnTo>
                      <a:pt x="25" y="1"/>
                    </a:lnTo>
                    <a:lnTo>
                      <a:pt x="18" y="5"/>
                    </a:lnTo>
                    <a:lnTo>
                      <a:pt x="13" y="12"/>
                    </a:lnTo>
                    <a:lnTo>
                      <a:pt x="9" y="21"/>
                    </a:lnTo>
                    <a:lnTo>
                      <a:pt x="4" y="32"/>
                    </a:lnTo>
                    <a:lnTo>
                      <a:pt x="2" y="45"/>
                    </a:lnTo>
                    <a:lnTo>
                      <a:pt x="0" y="59"/>
                    </a:lnTo>
                    <a:lnTo>
                      <a:pt x="0" y="74"/>
                    </a:lnTo>
                    <a:lnTo>
                      <a:pt x="1" y="88"/>
                    </a:lnTo>
                    <a:lnTo>
                      <a:pt x="2" y="102"/>
                    </a:lnTo>
                    <a:lnTo>
                      <a:pt x="6" y="115"/>
                    </a:lnTo>
                    <a:lnTo>
                      <a:pt x="10" y="126"/>
                    </a:lnTo>
                    <a:lnTo>
                      <a:pt x="15" y="135"/>
                    </a:lnTo>
                    <a:lnTo>
                      <a:pt x="20" y="142"/>
                    </a:lnTo>
                    <a:lnTo>
                      <a:pt x="27" y="147"/>
                    </a:lnTo>
                    <a:lnTo>
                      <a:pt x="33" y="148"/>
                    </a:lnTo>
                    <a:lnTo>
                      <a:pt x="45" y="141"/>
                    </a:lnTo>
                    <a:lnTo>
                      <a:pt x="55" y="125"/>
                    </a:lnTo>
                    <a:lnTo>
                      <a:pt x="62" y="102"/>
                    </a:lnTo>
                    <a:lnTo>
                      <a:pt x="64" y="73"/>
                    </a:lnTo>
                    <a:close/>
                  </a:path>
                </a:pathLst>
              </a:custGeom>
              <a:solidFill>
                <a:srgbClr val="000000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36" name="Freeform 42"/>
              <xdr:cNvSpPr>
                <a:spLocks/>
              </xdr:cNvSpPr>
            </xdr:nvSpPr>
            <xdr:spPr bwMode="auto">
              <a:xfrm>
                <a:off x="1091" y="208"/>
                <a:ext cx="30" cy="106"/>
              </a:xfrm>
              <a:custGeom>
                <a:avLst/>
                <a:gdLst>
                  <a:gd name="T0" fmla="*/ 332 w 332"/>
                  <a:gd name="T1" fmla="*/ 1143 h 1157"/>
                  <a:gd name="T2" fmla="*/ 58 w 332"/>
                  <a:gd name="T3" fmla="*/ 0 h 1157"/>
                  <a:gd name="T4" fmla="*/ 0 w 332"/>
                  <a:gd name="T5" fmla="*/ 13 h 1157"/>
                  <a:gd name="T6" fmla="*/ 274 w 332"/>
                  <a:gd name="T7" fmla="*/ 1157 h 1157"/>
                  <a:gd name="T8" fmla="*/ 332 w 332"/>
                  <a:gd name="T9" fmla="*/ 1143 h 1157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</a:cxnLst>
                <a:rect l="0" t="0" r="r" b="b"/>
                <a:pathLst>
                  <a:path w="332" h="1157">
                    <a:moveTo>
                      <a:pt x="332" y="1143"/>
                    </a:moveTo>
                    <a:lnTo>
                      <a:pt x="58" y="0"/>
                    </a:lnTo>
                    <a:lnTo>
                      <a:pt x="0" y="13"/>
                    </a:lnTo>
                    <a:lnTo>
                      <a:pt x="274" y="1157"/>
                    </a:lnTo>
                    <a:lnTo>
                      <a:pt x="332" y="1143"/>
                    </a:lnTo>
                    <a:close/>
                  </a:path>
                </a:pathLst>
              </a:custGeom>
              <a:solidFill>
                <a:srgbClr val="000000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37" name="Freeform 43"/>
              <xdr:cNvSpPr>
                <a:spLocks/>
              </xdr:cNvSpPr>
            </xdr:nvSpPr>
            <xdr:spPr bwMode="auto">
              <a:xfrm>
                <a:off x="1089" y="205"/>
                <a:ext cx="9" cy="8"/>
              </a:xfrm>
              <a:custGeom>
                <a:avLst/>
                <a:gdLst>
                  <a:gd name="T0" fmla="*/ 91 w 91"/>
                  <a:gd name="T1" fmla="*/ 77 h 94"/>
                  <a:gd name="T2" fmla="*/ 73 w 91"/>
                  <a:gd name="T3" fmla="*/ 0 h 94"/>
                  <a:gd name="T4" fmla="*/ 0 w 91"/>
                  <a:gd name="T5" fmla="*/ 17 h 94"/>
                  <a:gd name="T6" fmla="*/ 18 w 91"/>
                  <a:gd name="T7" fmla="*/ 94 h 94"/>
                  <a:gd name="T8" fmla="*/ 91 w 91"/>
                  <a:gd name="T9" fmla="*/ 77 h 94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</a:cxnLst>
                <a:rect l="0" t="0" r="r" b="b"/>
                <a:pathLst>
                  <a:path w="91" h="94">
                    <a:moveTo>
                      <a:pt x="91" y="77"/>
                    </a:moveTo>
                    <a:lnTo>
                      <a:pt x="73" y="0"/>
                    </a:lnTo>
                    <a:lnTo>
                      <a:pt x="0" y="17"/>
                    </a:lnTo>
                    <a:lnTo>
                      <a:pt x="18" y="94"/>
                    </a:lnTo>
                    <a:lnTo>
                      <a:pt x="91" y="77"/>
                    </a:lnTo>
                    <a:close/>
                  </a:path>
                </a:pathLst>
              </a:custGeom>
              <a:solidFill>
                <a:srgbClr val="000000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38" name="Freeform 44"/>
              <xdr:cNvSpPr>
                <a:spLocks/>
              </xdr:cNvSpPr>
            </xdr:nvSpPr>
            <xdr:spPr bwMode="auto">
              <a:xfrm>
                <a:off x="1094" y="212"/>
                <a:ext cx="25" cy="99"/>
              </a:xfrm>
              <a:custGeom>
                <a:avLst/>
                <a:gdLst>
                  <a:gd name="T0" fmla="*/ 275 w 275"/>
                  <a:gd name="T1" fmla="*/ 1085 h 1088"/>
                  <a:gd name="T2" fmla="*/ 14 w 275"/>
                  <a:gd name="T3" fmla="*/ 0 h 1088"/>
                  <a:gd name="T4" fmla="*/ 0 w 275"/>
                  <a:gd name="T5" fmla="*/ 3 h 1088"/>
                  <a:gd name="T6" fmla="*/ 260 w 275"/>
                  <a:gd name="T7" fmla="*/ 1088 h 1088"/>
                  <a:gd name="T8" fmla="*/ 275 w 275"/>
                  <a:gd name="T9" fmla="*/ 1085 h 1088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</a:cxnLst>
                <a:rect l="0" t="0" r="r" b="b"/>
                <a:pathLst>
                  <a:path w="275" h="1088">
                    <a:moveTo>
                      <a:pt x="275" y="1085"/>
                    </a:moveTo>
                    <a:lnTo>
                      <a:pt x="14" y="0"/>
                    </a:lnTo>
                    <a:lnTo>
                      <a:pt x="0" y="3"/>
                    </a:lnTo>
                    <a:lnTo>
                      <a:pt x="260" y="1088"/>
                    </a:lnTo>
                    <a:lnTo>
                      <a:pt x="275" y="1085"/>
                    </a:lnTo>
                    <a:close/>
                  </a:path>
                </a:pathLst>
              </a:custGeom>
              <a:solidFill>
                <a:srgbClr val="D19663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39" name="Freeform 45"/>
              <xdr:cNvSpPr>
                <a:spLocks/>
              </xdr:cNvSpPr>
            </xdr:nvSpPr>
            <xdr:spPr bwMode="auto">
              <a:xfrm>
                <a:off x="1103" y="272"/>
                <a:ext cx="5" cy="8"/>
              </a:xfrm>
              <a:custGeom>
                <a:avLst/>
                <a:gdLst>
                  <a:gd name="T0" fmla="*/ 0 w 54"/>
                  <a:gd name="T1" fmla="*/ 0 h 81"/>
                  <a:gd name="T2" fmla="*/ 7 w 54"/>
                  <a:gd name="T3" fmla="*/ 0 h 81"/>
                  <a:gd name="T4" fmla="*/ 15 w 54"/>
                  <a:gd name="T5" fmla="*/ 2 h 81"/>
                  <a:gd name="T6" fmla="*/ 23 w 54"/>
                  <a:gd name="T7" fmla="*/ 5 h 81"/>
                  <a:gd name="T8" fmla="*/ 32 w 54"/>
                  <a:gd name="T9" fmla="*/ 9 h 81"/>
                  <a:gd name="T10" fmla="*/ 39 w 54"/>
                  <a:gd name="T11" fmla="*/ 15 h 81"/>
                  <a:gd name="T12" fmla="*/ 46 w 54"/>
                  <a:gd name="T13" fmla="*/ 21 h 81"/>
                  <a:gd name="T14" fmla="*/ 51 w 54"/>
                  <a:gd name="T15" fmla="*/ 26 h 81"/>
                  <a:gd name="T16" fmla="*/ 53 w 54"/>
                  <a:gd name="T17" fmla="*/ 33 h 81"/>
                  <a:gd name="T18" fmla="*/ 54 w 54"/>
                  <a:gd name="T19" fmla="*/ 39 h 81"/>
                  <a:gd name="T20" fmla="*/ 54 w 54"/>
                  <a:gd name="T21" fmla="*/ 47 h 81"/>
                  <a:gd name="T22" fmla="*/ 54 w 54"/>
                  <a:gd name="T23" fmla="*/ 56 h 81"/>
                  <a:gd name="T24" fmla="*/ 52 w 54"/>
                  <a:gd name="T25" fmla="*/ 63 h 81"/>
                  <a:gd name="T26" fmla="*/ 49 w 54"/>
                  <a:gd name="T27" fmla="*/ 71 h 81"/>
                  <a:gd name="T28" fmla="*/ 42 w 54"/>
                  <a:gd name="T29" fmla="*/ 77 h 81"/>
                  <a:gd name="T30" fmla="*/ 34 w 54"/>
                  <a:gd name="T31" fmla="*/ 80 h 81"/>
                  <a:gd name="T32" fmla="*/ 21 w 54"/>
                  <a:gd name="T33" fmla="*/ 81 h 81"/>
                  <a:gd name="T34" fmla="*/ 0 w 54"/>
                  <a:gd name="T35" fmla="*/ 0 h 81"/>
                </a:gdLst>
                <a:ahLst/>
                <a:cxnLst>
                  <a:cxn ang="0">
                    <a:pos x="T0" y="T1"/>
                  </a:cxn>
                  <a:cxn ang="0">
                    <a:pos x="T2" y="T3"/>
                  </a:cxn>
                  <a:cxn ang="0">
                    <a:pos x="T4" y="T5"/>
                  </a:cxn>
                  <a:cxn ang="0">
                    <a:pos x="T6" y="T7"/>
                  </a:cxn>
                  <a:cxn ang="0">
                    <a:pos x="T8" y="T9"/>
                  </a:cxn>
                  <a:cxn ang="0">
                    <a:pos x="T10" y="T11"/>
                  </a:cxn>
                  <a:cxn ang="0">
                    <a:pos x="T12" y="T13"/>
                  </a:cxn>
                  <a:cxn ang="0">
                    <a:pos x="T14" y="T15"/>
                  </a:cxn>
                  <a:cxn ang="0">
                    <a:pos x="T16" y="T17"/>
                  </a:cxn>
                  <a:cxn ang="0">
                    <a:pos x="T18" y="T19"/>
                  </a:cxn>
                  <a:cxn ang="0">
                    <a:pos x="T20" y="T21"/>
                  </a:cxn>
                  <a:cxn ang="0">
                    <a:pos x="T22" y="T23"/>
                  </a:cxn>
                  <a:cxn ang="0">
                    <a:pos x="T24" y="T25"/>
                  </a:cxn>
                  <a:cxn ang="0">
                    <a:pos x="T26" y="T27"/>
                  </a:cxn>
                  <a:cxn ang="0">
                    <a:pos x="T28" y="T29"/>
                  </a:cxn>
                  <a:cxn ang="0">
                    <a:pos x="T30" y="T31"/>
                  </a:cxn>
                  <a:cxn ang="0">
                    <a:pos x="T32" y="T33"/>
                  </a:cxn>
                  <a:cxn ang="0">
                    <a:pos x="T34" y="T35"/>
                  </a:cxn>
                </a:cxnLst>
                <a:rect l="0" t="0" r="r" b="b"/>
                <a:pathLst>
                  <a:path w="54" h="81">
                    <a:moveTo>
                      <a:pt x="0" y="0"/>
                    </a:moveTo>
                    <a:lnTo>
                      <a:pt x="7" y="0"/>
                    </a:lnTo>
                    <a:lnTo>
                      <a:pt x="15" y="2"/>
                    </a:lnTo>
                    <a:lnTo>
                      <a:pt x="23" y="5"/>
                    </a:lnTo>
                    <a:lnTo>
                      <a:pt x="32" y="9"/>
                    </a:lnTo>
                    <a:lnTo>
                      <a:pt x="39" y="15"/>
                    </a:lnTo>
                    <a:lnTo>
                      <a:pt x="46" y="21"/>
                    </a:lnTo>
                    <a:lnTo>
                      <a:pt x="51" y="26"/>
                    </a:lnTo>
                    <a:lnTo>
                      <a:pt x="53" y="33"/>
                    </a:lnTo>
                    <a:lnTo>
                      <a:pt x="54" y="39"/>
                    </a:lnTo>
                    <a:lnTo>
                      <a:pt x="54" y="47"/>
                    </a:lnTo>
                    <a:lnTo>
                      <a:pt x="54" y="56"/>
                    </a:lnTo>
                    <a:lnTo>
                      <a:pt x="52" y="63"/>
                    </a:lnTo>
                    <a:lnTo>
                      <a:pt x="49" y="71"/>
                    </a:lnTo>
                    <a:lnTo>
                      <a:pt x="42" y="77"/>
                    </a:lnTo>
                    <a:lnTo>
                      <a:pt x="34" y="80"/>
                    </a:lnTo>
                    <a:lnTo>
                      <a:pt x="21" y="81"/>
                    </a:lnTo>
                    <a:lnTo>
                      <a:pt x="0" y="0"/>
                    </a:lnTo>
                    <a:close/>
                  </a:path>
                </a:pathLst>
              </a:custGeom>
              <a:solidFill>
                <a:srgbClr val="AFAA75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round/>
                    <a:headEnd/>
                    <a:tailEnd/>
                  </a14:hiddenLine>
                </a:ext>
              </a:extLst>
            </xdr:spPr>
          </xdr:sp>
        </xdr:grpSp>
      </xdr:grpSp>
      <xdr:pic>
        <xdr:nvPicPr>
          <xdr:cNvPr id="44" name="Imagem 43"/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6515100" y="6477000"/>
            <a:ext cx="4285714" cy="3847619"/>
          </a:xfrm>
          <a:prstGeom prst="rect">
            <a:avLst/>
          </a:prstGeom>
          <a:ln>
            <a:solidFill>
              <a:schemeClr val="bg1"/>
            </a:solidFill>
          </a:ln>
          <a:effectLst>
            <a:reflection blurRad="6350" stA="52000" endA="300" endPos="35000" dir="5400000" sy="-100000" algn="bl" rotWithShape="0"/>
          </a:effectLst>
        </xdr:spPr>
      </xdr:pic>
    </xdr:grpSp>
    <xdr:clientData/>
  </xdr:twoCellAnchor>
</xdr:wsDr>
</file>

<file path=xl/drawings/drawing9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28576</xdr:colOff>
      <xdr:row>11</xdr:row>
      <xdr:rowOff>57150</xdr:rowOff>
    </xdr:from>
    <xdr:to>
      <xdr:col>2</xdr:col>
      <xdr:colOff>1876426</xdr:colOff>
      <xdr:row>30</xdr:row>
      <xdr:rowOff>171450</xdr:rowOff>
    </xdr:to>
    <xdr:grpSp>
      <xdr:nvGrpSpPr>
        <xdr:cNvPr id="47" name="Agrupar 46"/>
        <xdr:cNvGrpSpPr/>
      </xdr:nvGrpSpPr>
      <xdr:grpSpPr>
        <a:xfrm>
          <a:off x="28576" y="2419350"/>
          <a:ext cx="6134100" cy="3781425"/>
          <a:chOff x="561976" y="2657475"/>
          <a:chExt cx="6134100" cy="3781425"/>
        </a:xfrm>
      </xdr:grpSpPr>
      <xdr:grpSp>
        <xdr:nvGrpSpPr>
          <xdr:cNvPr id="5" name="Agrupar 4"/>
          <xdr:cNvGrpSpPr/>
        </xdr:nvGrpSpPr>
        <xdr:grpSpPr>
          <a:xfrm>
            <a:off x="561976" y="2657475"/>
            <a:ext cx="6134100" cy="3781425"/>
            <a:chOff x="5172076" y="3971925"/>
            <a:chExt cx="6134100" cy="3747048"/>
          </a:xfrm>
        </xdr:grpSpPr>
        <xdr:sp macro="" textlink="">
          <xdr:nvSpPr>
            <xdr:cNvPr id="42" name="CaixaDeTexto 41"/>
            <xdr:cNvSpPr txBox="1"/>
          </xdr:nvSpPr>
          <xdr:spPr>
            <a:xfrm>
              <a:off x="5172076" y="3971925"/>
              <a:ext cx="6134100" cy="3747048"/>
            </a:xfrm>
            <a:prstGeom prst="rect">
              <a:avLst/>
            </a:prstGeom>
            <a:solidFill>
              <a:schemeClr val="accent6">
                <a:lumMod val="75000"/>
              </a:schemeClr>
            </a:solidFill>
            <a:ln>
              <a:noFill/>
            </a:ln>
            <a:effectLst>
              <a:outerShdw blurRad="44450" dist="27940" dir="5400000" algn="ctr">
                <a:srgbClr val="000000">
                  <a:alpha val="32000"/>
                </a:srgbClr>
              </a:outerShdw>
            </a:effectLst>
            <a:scene3d>
              <a:camera prst="orthographicFront">
                <a:rot lat="0" lon="0" rev="0"/>
              </a:camera>
              <a:lightRig rig="balanced" dir="t">
                <a:rot lat="0" lon="0" rev="8700000"/>
              </a:lightRig>
            </a:scene3d>
            <a:sp3d>
              <a:bevelT w="190500" h="38100"/>
            </a:sp3d>
          </xdr:spPr>
          <xdr:style>
            <a:lnRef idx="2">
              <a:schemeClr val="accent6">
                <a:shade val="50000"/>
              </a:schemeClr>
            </a:lnRef>
            <a:fillRef idx="1">
              <a:schemeClr val="accent6"/>
            </a:fillRef>
            <a:effectRef idx="0">
              <a:schemeClr val="accent6"/>
            </a:effectRef>
            <a:fontRef idx="minor">
              <a:schemeClr val="lt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:r>
                <a:rPr lang="pt-BR" sz="1100" b="1">
                  <a:latin typeface="Tahoma" panose="020B0604030504040204" pitchFamily="34" charset="0"/>
                  <a:ea typeface="Tahoma" panose="020B0604030504040204" pitchFamily="34" charset="0"/>
                  <a:cs typeface="Tahoma" panose="020B0604030504040204" pitchFamily="34" charset="0"/>
                </a:rPr>
                <a:t>AUMENTO</a:t>
              </a:r>
              <a:endParaRPr lang="pt-BR" sz="1100" b="1" baseline="0"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endParaRPr>
            </a:p>
            <a:p>
              <a:r>
                <a:rPr lang="pt-BR" sz="1000" b="0" baseline="0">
                  <a:latin typeface="Tahoma" panose="020B0604030504040204" pitchFamily="34" charset="0"/>
                  <a:ea typeface="Tahoma" panose="020B0604030504040204" pitchFamily="34" charset="0"/>
                  <a:cs typeface="Tahoma" panose="020B0604030504040204" pitchFamily="34" charset="0"/>
                </a:rPr>
                <a:t>Quando o </a:t>
              </a:r>
              <a:r>
                <a:rPr lang="pt-BR" sz="1000" b="1" baseline="0">
                  <a:latin typeface="Tahoma" panose="020B0604030504040204" pitchFamily="34" charset="0"/>
                  <a:ea typeface="Tahoma" panose="020B0604030504040204" pitchFamily="34" charset="0"/>
                  <a:cs typeface="Tahoma" panose="020B0604030504040204" pitchFamily="34" charset="0"/>
                </a:rPr>
                <a:t>Salário atual</a:t>
              </a:r>
              <a:r>
                <a:rPr lang="pt-BR" sz="1000" b="0" baseline="0">
                  <a:latin typeface="Tahoma" panose="020B0604030504040204" pitchFamily="34" charset="0"/>
                  <a:ea typeface="Tahoma" panose="020B0604030504040204" pitchFamily="34" charset="0"/>
                  <a:cs typeface="Tahoma" panose="020B0604030504040204" pitchFamily="34" charset="0"/>
                </a:rPr>
                <a:t> for até R$ 5.000,00 e o Tempo for a partir de 5 anos, calcule</a:t>
              </a:r>
            </a:p>
            <a:p>
              <a:r>
                <a:rPr lang="pt-BR" sz="1000" b="0" baseline="0">
                  <a:latin typeface="Tahoma" panose="020B0604030504040204" pitchFamily="34" charset="0"/>
                  <a:ea typeface="Tahoma" panose="020B0604030504040204" pitchFamily="34" charset="0"/>
                  <a:cs typeface="Tahoma" panose="020B0604030504040204" pitchFamily="34" charset="0"/>
                </a:rPr>
                <a:t>aumento 10%, senão, sem aumento.</a:t>
              </a:r>
              <a:endParaRPr lang="pt-BR" sz="1000">
                <a:latin typeface="Tahoma" panose="020B0604030504040204" pitchFamily="34" charset="0"/>
                <a:ea typeface="Tahoma" panose="020B0604030504040204" pitchFamily="34" charset="0"/>
                <a:cs typeface="Tahoma" panose="020B0604030504040204" pitchFamily="34" charset="0"/>
              </a:endParaRPr>
            </a:p>
          </xdr:txBody>
        </xdr:sp>
        <xdr:pic>
          <xdr:nvPicPr>
            <xdr:cNvPr id="43" name="Imagem 42" descr="http://www.clarify.com.br/img/logo_lateral.jpg"/>
            <xdr:cNvPicPr>
              <a:picLocks noChangeAspect="1" noChangeArrowheads="1"/>
            </xdr:cNvPicPr>
          </xdr:nvPicPr>
          <xdr:blipFill rotWithShape="1">
            <a:blip xmlns:r="http://schemas.openxmlformats.org/officeDocument/2006/relationships" r:embed="rId1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 r="60855"/>
            <a:stretch/>
          </xdr:blipFill>
          <xdr:spPr bwMode="auto">
            <a:xfrm>
              <a:off x="10125075" y="4114800"/>
              <a:ext cx="1133475" cy="465671"/>
            </a:xfrm>
            <a:prstGeom prst="rect">
              <a:avLst/>
            </a:prstGeom>
            <a:noFill/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pic>
      </xdr:grpSp>
      <xdr:grpSp>
        <xdr:nvGrpSpPr>
          <xdr:cNvPr id="46" name="Agrupar 45"/>
          <xdr:cNvGrpSpPr/>
        </xdr:nvGrpSpPr>
        <xdr:grpSpPr>
          <a:xfrm>
            <a:off x="952500" y="3448050"/>
            <a:ext cx="4943352" cy="2933646"/>
            <a:chOff x="895350" y="3381375"/>
            <a:chExt cx="4943352" cy="2933646"/>
          </a:xfrm>
        </xdr:grpSpPr>
        <xdr:pic>
          <xdr:nvPicPr>
            <xdr:cNvPr id="44" name="Imagem 43"/>
            <xdr:cNvPicPr>
              <a:picLocks noChangeAspect="1"/>
            </xdr:cNvPicPr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895350" y="3381375"/>
              <a:ext cx="4942857" cy="2371429"/>
            </a:xfrm>
            <a:prstGeom prst="rect">
              <a:avLst/>
            </a:prstGeom>
            <a:ln>
              <a:solidFill>
                <a:schemeClr val="bg1"/>
              </a:solidFill>
            </a:ln>
          </xdr:spPr>
        </xdr:pic>
        <xdr:pic>
          <xdr:nvPicPr>
            <xdr:cNvPr id="45" name="Imagem 44"/>
            <xdr:cNvPicPr>
              <a:picLocks noChangeAspect="1"/>
            </xdr:cNvPicPr>
          </xdr:nvPicPr>
          <xdr:blipFill>
            <a:blip xmlns:r="http://schemas.openxmlformats.org/officeDocument/2006/relationships" r:embed="rId3"/>
            <a:stretch>
              <a:fillRect/>
            </a:stretch>
          </xdr:blipFill>
          <xdr:spPr>
            <a:xfrm>
              <a:off x="4857750" y="5886450"/>
              <a:ext cx="980952" cy="428571"/>
            </a:xfrm>
            <a:prstGeom prst="rect">
              <a:avLst/>
            </a:prstGeom>
            <a:ln>
              <a:solidFill>
                <a:schemeClr val="bg1"/>
              </a:solidFill>
            </a:ln>
          </xdr:spPr>
        </xdr:pic>
      </xdr:grpSp>
    </xdr:grpSp>
    <xdr:clientData/>
  </xdr:twoCellAnchor>
  <xdr:twoCellAnchor>
    <xdr:from>
      <xdr:col>4</xdr:col>
      <xdr:colOff>819150</xdr:colOff>
      <xdr:row>11</xdr:row>
      <xdr:rowOff>66675</xdr:rowOff>
    </xdr:from>
    <xdr:to>
      <xdr:col>4</xdr:col>
      <xdr:colOff>819150</xdr:colOff>
      <xdr:row>13</xdr:row>
      <xdr:rowOff>161925</xdr:rowOff>
    </xdr:to>
    <xdr:cxnSp macro="">
      <xdr:nvCxnSpPr>
        <xdr:cNvPr id="3" name="Conector de Seta Reta 2"/>
        <xdr:cNvCxnSpPr/>
      </xdr:nvCxnSpPr>
      <xdr:spPr>
        <a:xfrm flipV="1">
          <a:off x="8048625" y="2428875"/>
          <a:ext cx="0" cy="495300"/>
        </a:xfrm>
        <a:prstGeom prst="straightConnector1">
          <a:avLst/>
        </a:prstGeom>
        <a:ln w="28575">
          <a:solidFill>
            <a:srgbClr val="00206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OCUME~1\COORDE~1\CONFIG~1\Temp\atual\Exercic&#237;os22647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d.docs.live.net/DOCUME~1/COORDE~1/CONFIG~1/Temp/atual/Exercic&#237;os22647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Users\aluno\AppData\Local\Microsoft\Windows\Temporary%20Internet%20Files\Content.IE5\Y7M4QOZU\Exercicios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d.docs.live.net/Users/aluno/AppData/Local/Microsoft/Windows/Temporary%20Internet%20Files/Content.IE5/Y7M4QOZU/Exercicios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Excel%202010%20FB%20-%20Avan&#231;ado\Exemplos%20Resolvidos\Formulario_Resolvido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AVANCADO%20-%20Copia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2016\zLuzinete.xlsx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comparativo-realxpresumidoxsimples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d.docs.live.net/comparativo-realxpresumidoxsimples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felix\Desktop\Avan&#231;ado%202016%20-%20Respondido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ráf2Produção"/>
      <sheetName val="Analise"/>
      <sheetName val="GrafProduçãoMensal"/>
      <sheetName val="Produçao"/>
      <sheetName val="Preços"/>
      <sheetName val="copia"/>
      <sheetName val="produção"/>
      <sheetName val="Previsao de Pgto"/>
      <sheetName val="Metas da Empresa"/>
      <sheetName val="Relatório de vendas"/>
      <sheetName val="Loja 1"/>
      <sheetName val="Loja 2"/>
      <sheetName val="Loja 1e2"/>
      <sheetName val="Convênios"/>
      <sheetName val="Orçamento"/>
      <sheetName val="Plan1"/>
      <sheetName val="MAGAZINE"/>
      <sheetName val="Pedido"/>
    </sheetNames>
    <sheetDataSet>
      <sheetData sheetId="0" refreshError="1"/>
      <sheetData sheetId="1">
        <row r="1">
          <cell r="A1" t="str">
            <v>Analise de Produçao</v>
          </cell>
        </row>
      </sheetData>
      <sheetData sheetId="2" refreshError="1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ráf2Produção"/>
      <sheetName val="Analise"/>
      <sheetName val="GrafProduçãoMensal"/>
      <sheetName val="Produçao"/>
      <sheetName val="Preços"/>
      <sheetName val="copia"/>
      <sheetName val="produção"/>
      <sheetName val="Previsao de Pgto"/>
      <sheetName val="Metas da Empresa"/>
      <sheetName val="Relatório de vendas"/>
      <sheetName val="Loja 1"/>
      <sheetName val="Loja 2"/>
      <sheetName val="Loja 1e2"/>
      <sheetName val="Convênios"/>
      <sheetName val="Orçamento"/>
      <sheetName val="Plan1"/>
      <sheetName val="MAGAZINE"/>
      <sheetName val="Pedido"/>
    </sheetNames>
    <sheetDataSet>
      <sheetData sheetId="0" refreshError="1"/>
      <sheetData sheetId="1">
        <row r="1">
          <cell r="A1" t="str">
            <v>Analise de Produçao</v>
          </cell>
        </row>
      </sheetData>
      <sheetData sheetId="2" refreshError="1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gistro semanal de horas (2)"/>
      <sheetName val="EXTRA"/>
      <sheetName val="Gráfitau"/>
      <sheetName val="itaú"/>
      <sheetName val="Info"/>
      <sheetName val="Marisa"/>
      <sheetName val="Vendas"/>
      <sheetName val="controle"/>
      <sheetName val="Boletim"/>
      <sheetName val="Boletim Escolar"/>
      <sheetName val="MAGAZINE"/>
      <sheetName val="Pesquisa"/>
      <sheetName val="cargos"/>
      <sheetName val="Gráfvend08"/>
      <sheetName val="ven08"/>
      <sheetName val="Semestre"/>
      <sheetName val="estoque"/>
      <sheetName val="EMPRESA NACIONAL"/>
      <sheetName val="CópiaRELATIVA"/>
      <sheetName val="CópiaABSOLUTA"/>
      <sheetName val="Org"/>
      <sheetName val="Compras"/>
      <sheetName val="GráfCompras"/>
      <sheetName val="Etapas"/>
      <sheetName val="GráfBoletim"/>
      <sheetName val="Metas"/>
      <sheetName val="Lojas 1"/>
      <sheetName val="Loja 2"/>
      <sheetName val="Metas Lojas 1,2"/>
      <sheetName val="Gráf7"/>
      <sheetName val="Vínculo"/>
      <sheetName val="For.Cond."/>
      <sheetName val="Região"/>
      <sheetName val="Gráfaumento"/>
      <sheetName val="FOLHA"/>
      <sheetName val="Dias Trabalhados"/>
      <sheetName val="pedido"/>
      <sheetName val="copia1"/>
      <sheetName val="cor"/>
      <sheetName val="FOLHA (2)"/>
      <sheetName val="Gráfvendas"/>
      <sheetName val="tdvc"/>
      <sheetName val="Gráf2"/>
      <sheetName val="vendascursos"/>
      <sheetName val="banco"/>
      <sheetName val="clinica"/>
      <sheetName val="texto"/>
      <sheetName val="Previsao de Pgto (2)"/>
      <sheetName val="FOLHA (6)"/>
      <sheetName val="Previsao de Pgto"/>
      <sheetName val="FOLHA (5)"/>
      <sheetName val="FOLHA (4)"/>
      <sheetName val="FOLHAFINAL"/>
      <sheetName val="Região (2)"/>
      <sheetName val="reajuste"/>
      <sheetName val="novomes"/>
      <sheetName val="metas1"/>
      <sheetName val="fita"/>
      <sheetName val="solicitação"/>
      <sheetName val="Gráffolha"/>
      <sheetName val="PAGAMENTO FOLHA"/>
      <sheetName val="Comissão"/>
      <sheetName val="Gráfgasolçina"/>
      <sheetName val="gasolina"/>
      <sheetName val="contrcursos"/>
      <sheetName val="produção"/>
      <sheetName val="MAIORIDADE"/>
      <sheetName val="Registro semanal de horas"/>
      <sheetName val="produto"/>
      <sheetName val="produtofinal"/>
      <sheetName val="Exercicio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>
        <row r="11">
          <cell r="E11" t="str">
            <v>Tabela de Comissões</v>
          </cell>
        </row>
        <row r="12">
          <cell r="E12" t="str">
            <v>Valor Vendido</v>
          </cell>
          <cell r="G12" t="str">
            <v>Comissões</v>
          </cell>
        </row>
        <row r="13">
          <cell r="E13">
            <v>0</v>
          </cell>
          <cell r="F13">
            <v>2000</v>
          </cell>
          <cell r="G13">
            <v>0.03</v>
          </cell>
        </row>
        <row r="14">
          <cell r="E14">
            <v>2001</v>
          </cell>
          <cell r="F14">
            <v>4000</v>
          </cell>
          <cell r="G14">
            <v>0.05</v>
          </cell>
        </row>
        <row r="15">
          <cell r="E15">
            <v>4001</v>
          </cell>
          <cell r="F15">
            <v>7000</v>
          </cell>
          <cell r="G15">
            <v>7.0000000000000007E-2</v>
          </cell>
        </row>
        <row r="16">
          <cell r="E16">
            <v>7001</v>
          </cell>
          <cell r="F16">
            <v>15000</v>
          </cell>
          <cell r="G16">
            <v>0.1</v>
          </cell>
        </row>
      </sheetData>
      <sheetData sheetId="11" refreshError="1"/>
      <sheetData sheetId="12">
        <row r="11">
          <cell r="A11" t="str">
            <v>Tabelas de Cargos e Salários</v>
          </cell>
        </row>
        <row r="12">
          <cell r="A12" t="str">
            <v>Código</v>
          </cell>
          <cell r="B12" t="str">
            <v>Cargo</v>
          </cell>
          <cell r="C12" t="str">
            <v>Salário</v>
          </cell>
        </row>
        <row r="13">
          <cell r="A13">
            <v>1</v>
          </cell>
          <cell r="B13" t="str">
            <v>Supervisor</v>
          </cell>
          <cell r="C13">
            <v>2000</v>
          </cell>
        </row>
        <row r="14">
          <cell r="A14">
            <v>2</v>
          </cell>
          <cell r="B14" t="str">
            <v>Aux. Administrativo</v>
          </cell>
          <cell r="C14">
            <v>1200</v>
          </cell>
        </row>
        <row r="15">
          <cell r="A15">
            <v>3</v>
          </cell>
          <cell r="B15" t="str">
            <v>Aux. de Estoque</v>
          </cell>
          <cell r="C15">
            <v>1000</v>
          </cell>
        </row>
        <row r="16">
          <cell r="A16">
            <v>4</v>
          </cell>
          <cell r="B16" t="str">
            <v>Secretária</v>
          </cell>
          <cell r="C16">
            <v>1800</v>
          </cell>
        </row>
        <row r="17">
          <cell r="A17">
            <v>5</v>
          </cell>
          <cell r="B17" t="str">
            <v>Gerente</v>
          </cell>
          <cell r="C17">
            <v>5000</v>
          </cell>
        </row>
      </sheetData>
      <sheetData sheetId="13" refreshError="1"/>
      <sheetData sheetId="14">
        <row r="10">
          <cell r="A10" t="str">
            <v>Tabela de Comissão</v>
          </cell>
        </row>
      </sheetData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>
        <row r="6">
          <cell r="F6" t="str">
            <v>Compras</v>
          </cell>
        </row>
        <row r="8">
          <cell r="F8" t="str">
            <v>CÓDIGO</v>
          </cell>
          <cell r="G8" t="str">
            <v>DESCRIÇÃO DOS PRODUTOS</v>
          </cell>
          <cell r="H8" t="str">
            <v>UN</v>
          </cell>
        </row>
        <row r="9">
          <cell r="G9" t="str">
            <v>ALIMENTOS, COPA E COZINHA</v>
          </cell>
        </row>
        <row r="10">
          <cell r="F10">
            <v>1</v>
          </cell>
          <cell r="G10" t="str">
            <v>Arroz</v>
          </cell>
          <cell r="H10" t="str">
            <v>Kg</v>
          </cell>
        </row>
        <row r="11">
          <cell r="F11">
            <v>2</v>
          </cell>
          <cell r="G11" t="str">
            <v>Feijão</v>
          </cell>
          <cell r="H11" t="str">
            <v>Kg</v>
          </cell>
        </row>
        <row r="12">
          <cell r="F12">
            <v>3</v>
          </cell>
          <cell r="G12" t="str">
            <v>Acucar refinado</v>
          </cell>
          <cell r="H12" t="str">
            <v>Kg</v>
          </cell>
        </row>
        <row r="13">
          <cell r="F13">
            <v>4</v>
          </cell>
          <cell r="G13" t="str">
            <v>Café moido</v>
          </cell>
          <cell r="H13" t="str">
            <v>UN</v>
          </cell>
        </row>
        <row r="14">
          <cell r="G14" t="str">
            <v>DESCARTÁVEIS e LIMPEZA</v>
          </cell>
        </row>
        <row r="15">
          <cell r="F15">
            <v>10</v>
          </cell>
          <cell r="G15" t="str">
            <v>Detergente</v>
          </cell>
          <cell r="H15" t="str">
            <v>UN</v>
          </cell>
        </row>
        <row r="16">
          <cell r="F16">
            <v>11</v>
          </cell>
          <cell r="G16" t="str">
            <v>Sabão em pó</v>
          </cell>
          <cell r="H16" t="str">
            <v>UN</v>
          </cell>
        </row>
        <row r="17">
          <cell r="F17">
            <v>12</v>
          </cell>
          <cell r="G17" t="str">
            <v>Veja multiuso</v>
          </cell>
          <cell r="H17" t="str">
            <v>UN</v>
          </cell>
        </row>
        <row r="18">
          <cell r="F18">
            <v>13</v>
          </cell>
          <cell r="G18" t="str">
            <v>Papel higienico</v>
          </cell>
          <cell r="H18" t="str">
            <v>UN</v>
          </cell>
        </row>
        <row r="19">
          <cell r="G19" t="str">
            <v>ESCRITÓRIO</v>
          </cell>
        </row>
        <row r="20">
          <cell r="F20">
            <v>20</v>
          </cell>
          <cell r="G20" t="str">
            <v>Agenda</v>
          </cell>
          <cell r="H20" t="str">
            <v>UN</v>
          </cell>
        </row>
        <row r="21">
          <cell r="F21">
            <v>21</v>
          </cell>
          <cell r="G21" t="str">
            <v>caderno</v>
          </cell>
          <cell r="H21" t="str">
            <v>CX</v>
          </cell>
        </row>
        <row r="22">
          <cell r="F22">
            <v>22</v>
          </cell>
          <cell r="G22" t="str">
            <v>caneta</v>
          </cell>
          <cell r="H22" t="str">
            <v>UN</v>
          </cell>
        </row>
        <row r="23">
          <cell r="F23">
            <v>23</v>
          </cell>
          <cell r="G23" t="str">
            <v>Lápis</v>
          </cell>
          <cell r="H23" t="str">
            <v>UN</v>
          </cell>
        </row>
      </sheetData>
      <sheetData sheetId="59" refreshError="1"/>
      <sheetData sheetId="60">
        <row r="12">
          <cell r="D12" t="str">
            <v>Tabela de Aumento</v>
          </cell>
        </row>
        <row r="13">
          <cell r="D13" t="str">
            <v>de</v>
          </cell>
          <cell r="E13" t="str">
            <v>até</v>
          </cell>
          <cell r="F13" t="str">
            <v>Índice</v>
          </cell>
        </row>
        <row r="14">
          <cell r="D14">
            <v>450</v>
          </cell>
          <cell r="E14">
            <v>1000</v>
          </cell>
          <cell r="F14">
            <v>0.04</v>
          </cell>
        </row>
        <row r="15">
          <cell r="D15">
            <v>1001</v>
          </cell>
          <cell r="E15">
            <v>3000</v>
          </cell>
          <cell r="F15">
            <v>0.02</v>
          </cell>
        </row>
        <row r="16">
          <cell r="D16">
            <v>3003</v>
          </cell>
          <cell r="E16">
            <v>6000</v>
          </cell>
          <cell r="F16">
            <v>1.4999999999999999E-2</v>
          </cell>
        </row>
      </sheetData>
      <sheetData sheetId="61">
        <row r="11">
          <cell r="E11" t="str">
            <v>Tabela de Comissões</v>
          </cell>
        </row>
        <row r="12">
          <cell r="E12" t="str">
            <v>Valor Vendido</v>
          </cell>
          <cell r="G12" t="str">
            <v>Comissões</v>
          </cell>
        </row>
        <row r="13">
          <cell r="E13">
            <v>100</v>
          </cell>
          <cell r="F13">
            <v>2000</v>
          </cell>
          <cell r="G13">
            <v>0.03</v>
          </cell>
        </row>
        <row r="14">
          <cell r="E14">
            <v>2001</v>
          </cell>
          <cell r="F14">
            <v>4000</v>
          </cell>
          <cell r="G14">
            <v>0.05</v>
          </cell>
        </row>
        <row r="15">
          <cell r="E15">
            <v>4001</v>
          </cell>
          <cell r="F15">
            <v>7000</v>
          </cell>
          <cell r="G15">
            <v>7.0000000000000007E-2</v>
          </cell>
        </row>
        <row r="16">
          <cell r="E16">
            <v>7001</v>
          </cell>
          <cell r="F16">
            <v>16000</v>
          </cell>
          <cell r="G16">
            <v>0.1</v>
          </cell>
        </row>
      </sheetData>
      <sheetData sheetId="62" refreshError="1"/>
      <sheetData sheetId="63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gistro semanal de horas (2)"/>
      <sheetName val="EXTRA"/>
      <sheetName val="Gráfitau"/>
      <sheetName val="itaú"/>
      <sheetName val="Info"/>
      <sheetName val="Marisa"/>
      <sheetName val="Vendas"/>
      <sheetName val="controle"/>
      <sheetName val="Boletim"/>
      <sheetName val="Boletim Escolar"/>
      <sheetName val="MAGAZINE"/>
      <sheetName val="Pesquisa"/>
      <sheetName val="cargos"/>
      <sheetName val="Gráfvend08"/>
      <sheetName val="ven08"/>
      <sheetName val="Semestre"/>
      <sheetName val="estoque"/>
      <sheetName val="EMPRESA NACIONAL"/>
      <sheetName val="CópiaRELATIVA"/>
      <sheetName val="CópiaABSOLUTA"/>
      <sheetName val="Org"/>
      <sheetName val="Compras"/>
      <sheetName val="GráfCompras"/>
      <sheetName val="Etapas"/>
      <sheetName val="GráfBoletim"/>
      <sheetName val="Metas"/>
      <sheetName val="Lojas 1"/>
      <sheetName val="Loja 2"/>
      <sheetName val="Metas Lojas 1,2"/>
      <sheetName val="Gráf7"/>
      <sheetName val="Vínculo"/>
      <sheetName val="For.Cond."/>
      <sheetName val="Região"/>
      <sheetName val="Gráfaumento"/>
      <sheetName val="FOLHA"/>
      <sheetName val="Dias Trabalhados"/>
      <sheetName val="pedido"/>
      <sheetName val="copia1"/>
      <sheetName val="cor"/>
      <sheetName val="FOLHA (2)"/>
      <sheetName val="Gráfvendas"/>
      <sheetName val="tdvc"/>
      <sheetName val="Gráf2"/>
      <sheetName val="vendascursos"/>
      <sheetName val="banco"/>
      <sheetName val="clinica"/>
      <sheetName val="texto"/>
      <sheetName val="Previsao de Pgto (2)"/>
      <sheetName val="FOLHA (6)"/>
      <sheetName val="Previsao de Pgto"/>
      <sheetName val="FOLHA (5)"/>
      <sheetName val="FOLHA (4)"/>
      <sheetName val="FOLHAFINAL"/>
      <sheetName val="Região (2)"/>
      <sheetName val="reajuste"/>
      <sheetName val="novomes"/>
      <sheetName val="metas1"/>
      <sheetName val="fita"/>
      <sheetName val="solicitação"/>
      <sheetName val="Gráffolha"/>
      <sheetName val="PAGAMENTO FOLHA"/>
      <sheetName val="Comissão"/>
      <sheetName val="Gráfgasolçina"/>
      <sheetName val="gasolina"/>
      <sheetName val="contrcursos"/>
      <sheetName val="produção"/>
      <sheetName val="MAIORIDADE"/>
      <sheetName val="Registro semanal de horas"/>
      <sheetName val="produto"/>
      <sheetName val="produtofinal"/>
      <sheetName val="Exercicio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>
        <row r="11">
          <cell r="E11" t="str">
            <v>Tabela de Comissões</v>
          </cell>
        </row>
        <row r="12">
          <cell r="E12" t="str">
            <v>Valor Vendido</v>
          </cell>
          <cell r="G12" t="str">
            <v>Comissões</v>
          </cell>
        </row>
        <row r="13">
          <cell r="E13">
            <v>0</v>
          </cell>
          <cell r="F13">
            <v>2000</v>
          </cell>
          <cell r="G13">
            <v>0.03</v>
          </cell>
        </row>
        <row r="14">
          <cell r="E14">
            <v>2001</v>
          </cell>
          <cell r="F14">
            <v>4000</v>
          </cell>
          <cell r="G14">
            <v>0.05</v>
          </cell>
        </row>
        <row r="15">
          <cell r="E15">
            <v>4001</v>
          </cell>
          <cell r="F15">
            <v>7000</v>
          </cell>
          <cell r="G15">
            <v>7.0000000000000007E-2</v>
          </cell>
        </row>
        <row r="16">
          <cell r="E16">
            <v>7001</v>
          </cell>
          <cell r="F16">
            <v>15000</v>
          </cell>
          <cell r="G16">
            <v>0.1</v>
          </cell>
        </row>
      </sheetData>
      <sheetData sheetId="11" refreshError="1"/>
      <sheetData sheetId="12">
        <row r="11">
          <cell r="A11" t="str">
            <v>Tabelas de Cargos e Salários</v>
          </cell>
        </row>
        <row r="12">
          <cell r="A12" t="str">
            <v>Código</v>
          </cell>
          <cell r="B12" t="str">
            <v>Cargo</v>
          </cell>
          <cell r="C12" t="str">
            <v>Salário</v>
          </cell>
        </row>
        <row r="13">
          <cell r="A13">
            <v>1</v>
          </cell>
          <cell r="B13" t="str">
            <v>Supervisor</v>
          </cell>
          <cell r="C13">
            <v>2000</v>
          </cell>
        </row>
        <row r="14">
          <cell r="A14">
            <v>2</v>
          </cell>
          <cell r="B14" t="str">
            <v>Aux. Administrativo</v>
          </cell>
          <cell r="C14">
            <v>1200</v>
          </cell>
        </row>
        <row r="15">
          <cell r="A15">
            <v>3</v>
          </cell>
          <cell r="B15" t="str">
            <v>Aux. de Estoque</v>
          </cell>
          <cell r="C15">
            <v>1000</v>
          </cell>
        </row>
        <row r="16">
          <cell r="A16">
            <v>4</v>
          </cell>
          <cell r="B16" t="str">
            <v>Secretária</v>
          </cell>
          <cell r="C16">
            <v>1800</v>
          </cell>
        </row>
        <row r="17">
          <cell r="A17">
            <v>5</v>
          </cell>
          <cell r="B17" t="str">
            <v>Gerente</v>
          </cell>
          <cell r="C17">
            <v>5000</v>
          </cell>
        </row>
      </sheetData>
      <sheetData sheetId="13" refreshError="1"/>
      <sheetData sheetId="14">
        <row r="10">
          <cell r="A10" t="str">
            <v>Tabela de Comissão</v>
          </cell>
        </row>
      </sheetData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>
        <row r="6">
          <cell r="F6" t="str">
            <v>Compras</v>
          </cell>
        </row>
        <row r="8">
          <cell r="F8" t="str">
            <v>CÓDIGO</v>
          </cell>
          <cell r="G8" t="str">
            <v>DESCRIÇÃO DOS PRODUTOS</v>
          </cell>
          <cell r="H8" t="str">
            <v>UN</v>
          </cell>
        </row>
        <row r="9">
          <cell r="G9" t="str">
            <v>ALIMENTOS, COPA E COZINHA</v>
          </cell>
        </row>
        <row r="10">
          <cell r="F10">
            <v>1</v>
          </cell>
          <cell r="G10" t="str">
            <v>Arroz</v>
          </cell>
          <cell r="H10" t="str">
            <v>Kg</v>
          </cell>
        </row>
        <row r="11">
          <cell r="F11">
            <v>2</v>
          </cell>
          <cell r="G11" t="str">
            <v>Feijão</v>
          </cell>
          <cell r="H11" t="str">
            <v>Kg</v>
          </cell>
        </row>
        <row r="12">
          <cell r="F12">
            <v>3</v>
          </cell>
          <cell r="G12" t="str">
            <v>Acucar refinado</v>
          </cell>
          <cell r="H12" t="str">
            <v>Kg</v>
          </cell>
        </row>
        <row r="13">
          <cell r="F13">
            <v>4</v>
          </cell>
          <cell r="G13" t="str">
            <v>Café moido</v>
          </cell>
          <cell r="H13" t="str">
            <v>UN</v>
          </cell>
        </row>
        <row r="14">
          <cell r="G14" t="str">
            <v>DESCARTÁVEIS e LIMPEZA</v>
          </cell>
        </row>
        <row r="15">
          <cell r="F15">
            <v>10</v>
          </cell>
          <cell r="G15" t="str">
            <v>Detergente</v>
          </cell>
          <cell r="H15" t="str">
            <v>UN</v>
          </cell>
        </row>
        <row r="16">
          <cell r="F16">
            <v>11</v>
          </cell>
          <cell r="G16" t="str">
            <v>Sabão em pó</v>
          </cell>
          <cell r="H16" t="str">
            <v>UN</v>
          </cell>
        </row>
        <row r="17">
          <cell r="F17">
            <v>12</v>
          </cell>
          <cell r="G17" t="str">
            <v>Veja multiuso</v>
          </cell>
          <cell r="H17" t="str">
            <v>UN</v>
          </cell>
        </row>
        <row r="18">
          <cell r="F18">
            <v>13</v>
          </cell>
          <cell r="G18" t="str">
            <v>Papel higienico</v>
          </cell>
          <cell r="H18" t="str">
            <v>UN</v>
          </cell>
        </row>
        <row r="19">
          <cell r="G19" t="str">
            <v>ESCRITÓRIO</v>
          </cell>
        </row>
        <row r="20">
          <cell r="F20">
            <v>20</v>
          </cell>
          <cell r="G20" t="str">
            <v>Agenda</v>
          </cell>
          <cell r="H20" t="str">
            <v>UN</v>
          </cell>
        </row>
        <row r="21">
          <cell r="F21">
            <v>21</v>
          </cell>
          <cell r="G21" t="str">
            <v>caderno</v>
          </cell>
          <cell r="H21" t="str">
            <v>CX</v>
          </cell>
        </row>
        <row r="22">
          <cell r="F22">
            <v>22</v>
          </cell>
          <cell r="G22" t="str">
            <v>caneta</v>
          </cell>
          <cell r="H22" t="str">
            <v>UN</v>
          </cell>
        </row>
        <row r="23">
          <cell r="F23">
            <v>23</v>
          </cell>
          <cell r="G23" t="str">
            <v>Lápis</v>
          </cell>
          <cell r="H23" t="str">
            <v>UN</v>
          </cell>
        </row>
      </sheetData>
      <sheetData sheetId="59" refreshError="1"/>
      <sheetData sheetId="60">
        <row r="12">
          <cell r="D12" t="str">
            <v>Tabela de Aumento</v>
          </cell>
        </row>
        <row r="13">
          <cell r="D13" t="str">
            <v>de</v>
          </cell>
          <cell r="E13" t="str">
            <v>até</v>
          </cell>
          <cell r="F13" t="str">
            <v>Índice</v>
          </cell>
        </row>
        <row r="14">
          <cell r="D14">
            <v>450</v>
          </cell>
          <cell r="E14">
            <v>1000</v>
          </cell>
          <cell r="F14">
            <v>0.04</v>
          </cell>
        </row>
        <row r="15">
          <cell r="D15">
            <v>1001</v>
          </cell>
          <cell r="E15">
            <v>3000</v>
          </cell>
          <cell r="F15">
            <v>0.02</v>
          </cell>
        </row>
        <row r="16">
          <cell r="D16">
            <v>3003</v>
          </cell>
          <cell r="E16">
            <v>6000</v>
          </cell>
          <cell r="F16">
            <v>1.4999999999999999E-2</v>
          </cell>
        </row>
      </sheetData>
      <sheetData sheetId="61">
        <row r="11">
          <cell r="E11" t="str">
            <v>Tabela de Comissões</v>
          </cell>
        </row>
        <row r="12">
          <cell r="E12" t="str">
            <v>Valor Vendido</v>
          </cell>
          <cell r="G12" t="str">
            <v>Comissões</v>
          </cell>
        </row>
        <row r="13">
          <cell r="E13">
            <v>100</v>
          </cell>
          <cell r="F13">
            <v>2000</v>
          </cell>
          <cell r="G13">
            <v>0.03</v>
          </cell>
        </row>
        <row r="14">
          <cell r="E14">
            <v>2001</v>
          </cell>
          <cell r="F14">
            <v>4000</v>
          </cell>
          <cell r="G14">
            <v>0.05</v>
          </cell>
        </row>
        <row r="15">
          <cell r="E15">
            <v>4001</v>
          </cell>
          <cell r="F15">
            <v>7000</v>
          </cell>
          <cell r="G15">
            <v>7.0000000000000007E-2</v>
          </cell>
        </row>
        <row r="16">
          <cell r="E16">
            <v>7001</v>
          </cell>
          <cell r="F16">
            <v>16000</v>
          </cell>
          <cell r="G16">
            <v>0.1</v>
          </cell>
        </row>
      </sheetData>
      <sheetData sheetId="62" refreshError="1"/>
      <sheetData sheetId="63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sulta_Precos"/>
      <sheetName val="Base_Dados"/>
    </sheetNames>
    <sheetDataSet>
      <sheetData sheetId="0"/>
      <sheetData sheetId="1">
        <row r="5">
          <cell r="B5" t="str">
            <v>A4 Sport</v>
          </cell>
          <cell r="E5">
            <v>231900</v>
          </cell>
          <cell r="F5">
            <v>278280</v>
          </cell>
          <cell r="G5">
            <v>259728.00000000003</v>
          </cell>
          <cell r="H5">
            <v>255090.00000000003</v>
          </cell>
          <cell r="I5">
            <v>250452.00000000003</v>
          </cell>
          <cell r="J5">
            <v>164</v>
          </cell>
        </row>
        <row r="6">
          <cell r="B6" t="str">
            <v>R8 Spyder</v>
          </cell>
          <cell r="E6">
            <v>777000</v>
          </cell>
          <cell r="F6">
            <v>932400</v>
          </cell>
          <cell r="G6">
            <v>870240.00000000012</v>
          </cell>
          <cell r="H6">
            <v>854700.00000000012</v>
          </cell>
          <cell r="I6">
            <v>839160</v>
          </cell>
          <cell r="J6">
            <v>168</v>
          </cell>
        </row>
        <row r="7">
          <cell r="B7" t="str">
            <v>X5 Top</v>
          </cell>
          <cell r="E7">
            <v>318000</v>
          </cell>
          <cell r="F7">
            <v>381600</v>
          </cell>
          <cell r="G7">
            <v>356160.00000000006</v>
          </cell>
          <cell r="H7">
            <v>349800</v>
          </cell>
          <cell r="I7">
            <v>343440</v>
          </cell>
          <cell r="J7">
            <v>20</v>
          </cell>
        </row>
        <row r="8">
          <cell r="B8" t="str">
            <v>X5 Sport</v>
          </cell>
          <cell r="E8">
            <v>448000</v>
          </cell>
          <cell r="F8">
            <v>537600</v>
          </cell>
          <cell r="G8">
            <v>501760.00000000006</v>
          </cell>
          <cell r="H8">
            <v>492800.00000000006</v>
          </cell>
          <cell r="I8">
            <v>483840.00000000006</v>
          </cell>
          <cell r="J8">
            <v>132</v>
          </cell>
        </row>
        <row r="9">
          <cell r="B9" t="str">
            <v>Vectra Sedan Elite Blindado N3</v>
          </cell>
          <cell r="E9">
            <v>122500</v>
          </cell>
          <cell r="F9">
            <v>147000</v>
          </cell>
          <cell r="G9">
            <v>137200</v>
          </cell>
          <cell r="H9">
            <v>134750</v>
          </cell>
          <cell r="I9">
            <v>132300</v>
          </cell>
          <cell r="J9">
            <v>136</v>
          </cell>
        </row>
        <row r="10">
          <cell r="B10" t="str">
            <v>Town &amp; Country Touring</v>
          </cell>
          <cell r="E10">
            <v>166000</v>
          </cell>
          <cell r="F10">
            <v>199200</v>
          </cell>
          <cell r="G10">
            <v>185920.00000000003</v>
          </cell>
          <cell r="H10">
            <v>182600.00000000003</v>
          </cell>
          <cell r="I10">
            <v>179280</v>
          </cell>
          <cell r="J10">
            <v>140</v>
          </cell>
        </row>
        <row r="11">
          <cell r="B11" t="str">
            <v>C3 Exclusive</v>
          </cell>
          <cell r="E11">
            <v>42500</v>
          </cell>
          <cell r="F11">
            <v>51000</v>
          </cell>
          <cell r="G11">
            <v>47600.000000000007</v>
          </cell>
          <cell r="H11">
            <v>46750.000000000007</v>
          </cell>
          <cell r="I11">
            <v>45900</v>
          </cell>
          <cell r="J11">
            <v>144</v>
          </cell>
        </row>
        <row r="12">
          <cell r="B12" t="str">
            <v>C3 Exclusive Automático</v>
          </cell>
          <cell r="E12">
            <v>48000</v>
          </cell>
          <cell r="F12">
            <v>57600</v>
          </cell>
          <cell r="G12">
            <v>53760.000000000007</v>
          </cell>
          <cell r="H12">
            <v>52800.000000000007</v>
          </cell>
          <cell r="I12">
            <v>51840</v>
          </cell>
          <cell r="J12">
            <v>148</v>
          </cell>
        </row>
        <row r="13">
          <cell r="B13" t="str">
            <v>C4 Hatch Sport</v>
          </cell>
          <cell r="E13">
            <v>66500</v>
          </cell>
          <cell r="F13">
            <v>79800</v>
          </cell>
          <cell r="G13">
            <v>74480</v>
          </cell>
          <cell r="H13">
            <v>73150</v>
          </cell>
          <cell r="I13">
            <v>71820</v>
          </cell>
          <cell r="J13">
            <v>152</v>
          </cell>
        </row>
        <row r="14">
          <cell r="B14" t="str">
            <v>C4 Pallas</v>
          </cell>
          <cell r="E14">
            <v>109900</v>
          </cell>
          <cell r="F14">
            <v>131880</v>
          </cell>
          <cell r="G14">
            <v>123088.00000000001</v>
          </cell>
          <cell r="H14">
            <v>120890.00000000001</v>
          </cell>
          <cell r="I14">
            <v>118692.00000000001</v>
          </cell>
          <cell r="J14">
            <v>156</v>
          </cell>
        </row>
        <row r="15">
          <cell r="B15" t="str">
            <v>Xsara Picasso</v>
          </cell>
          <cell r="E15">
            <v>54075</v>
          </cell>
          <cell r="F15">
            <v>64890</v>
          </cell>
          <cell r="G15">
            <v>60564.000000000007</v>
          </cell>
          <cell r="H15">
            <v>59482.500000000007</v>
          </cell>
          <cell r="I15">
            <v>58401.000000000007</v>
          </cell>
          <cell r="J15">
            <v>160</v>
          </cell>
        </row>
        <row r="16">
          <cell r="B16" t="str">
            <v>500 Sport</v>
          </cell>
          <cell r="E16">
            <v>62100</v>
          </cell>
          <cell r="F16">
            <v>74520</v>
          </cell>
          <cell r="G16">
            <v>69552</v>
          </cell>
          <cell r="H16">
            <v>68310</v>
          </cell>
          <cell r="I16">
            <v>67068</v>
          </cell>
          <cell r="J16">
            <v>104</v>
          </cell>
        </row>
        <row r="17">
          <cell r="B17" t="str">
            <v>Doblo Cargo</v>
          </cell>
          <cell r="E17">
            <v>41000</v>
          </cell>
          <cell r="F17">
            <v>49200</v>
          </cell>
          <cell r="G17">
            <v>45920.000000000007</v>
          </cell>
          <cell r="H17">
            <v>45100.000000000007</v>
          </cell>
          <cell r="I17">
            <v>44280</v>
          </cell>
          <cell r="J17">
            <v>108</v>
          </cell>
        </row>
        <row r="18">
          <cell r="B18" t="str">
            <v>Palio Adventure</v>
          </cell>
          <cell r="E18">
            <v>50000</v>
          </cell>
          <cell r="F18">
            <v>60000</v>
          </cell>
          <cell r="G18">
            <v>56000.000000000007</v>
          </cell>
          <cell r="H18">
            <v>55000.000000000007</v>
          </cell>
          <cell r="I18">
            <v>54000</v>
          </cell>
          <cell r="J18">
            <v>112</v>
          </cell>
        </row>
        <row r="19">
          <cell r="B19" t="str">
            <v>Palio Attractive</v>
          </cell>
          <cell r="E19">
            <v>35956</v>
          </cell>
          <cell r="F19">
            <v>43147.199999999997</v>
          </cell>
          <cell r="G19">
            <v>40270.720000000001</v>
          </cell>
          <cell r="H19">
            <v>39551.600000000006</v>
          </cell>
          <cell r="I19">
            <v>38832.480000000003</v>
          </cell>
          <cell r="J19">
            <v>116</v>
          </cell>
        </row>
        <row r="20">
          <cell r="B20" t="str">
            <v>Palio Essence</v>
          </cell>
          <cell r="E20">
            <v>42636</v>
          </cell>
          <cell r="F20">
            <v>51163.199999999997</v>
          </cell>
          <cell r="G20">
            <v>47752.320000000007</v>
          </cell>
          <cell r="H20">
            <v>46899.600000000006</v>
          </cell>
          <cell r="I20">
            <v>46046.880000000005</v>
          </cell>
          <cell r="J20">
            <v>120</v>
          </cell>
        </row>
        <row r="21">
          <cell r="B21" t="str">
            <v>Siena Essence</v>
          </cell>
          <cell r="E21">
            <v>51600</v>
          </cell>
          <cell r="F21">
            <v>61920</v>
          </cell>
          <cell r="G21">
            <v>57792.000000000007</v>
          </cell>
          <cell r="H21">
            <v>56760.000000000007</v>
          </cell>
          <cell r="I21">
            <v>55728.000000000007</v>
          </cell>
          <cell r="J21">
            <v>124</v>
          </cell>
        </row>
        <row r="22">
          <cell r="B22" t="str">
            <v>Siena Essence Evolution</v>
          </cell>
          <cell r="E22">
            <v>52632</v>
          </cell>
          <cell r="F22">
            <v>63158.399999999994</v>
          </cell>
          <cell r="G22">
            <v>58947.840000000004</v>
          </cell>
          <cell r="H22">
            <v>57895.200000000004</v>
          </cell>
          <cell r="I22">
            <v>56842.560000000005</v>
          </cell>
          <cell r="J22">
            <v>80</v>
          </cell>
        </row>
        <row r="23">
          <cell r="B23" t="str">
            <v>Siena Fire</v>
          </cell>
          <cell r="E23">
            <v>28840</v>
          </cell>
          <cell r="F23">
            <v>34608</v>
          </cell>
          <cell r="G23">
            <v>32300.800000000003</v>
          </cell>
          <cell r="H23">
            <v>31724.000000000004</v>
          </cell>
          <cell r="I23">
            <v>31147.200000000001</v>
          </cell>
          <cell r="J23">
            <v>84</v>
          </cell>
        </row>
        <row r="24">
          <cell r="B24" t="str">
            <v>Uno Evo Attractive Celebration</v>
          </cell>
          <cell r="E24">
            <v>38781</v>
          </cell>
          <cell r="F24">
            <v>46537.2</v>
          </cell>
          <cell r="G24">
            <v>43434.720000000001</v>
          </cell>
          <cell r="H24">
            <v>42659.100000000006</v>
          </cell>
          <cell r="I24">
            <v>41883.480000000003</v>
          </cell>
          <cell r="J24">
            <v>88</v>
          </cell>
        </row>
        <row r="25">
          <cell r="B25" t="str">
            <v>Uno Evo Vivace HSD</v>
          </cell>
          <cell r="E25">
            <v>37975</v>
          </cell>
          <cell r="F25">
            <v>45570</v>
          </cell>
          <cell r="G25">
            <v>42532.000000000007</v>
          </cell>
          <cell r="H25">
            <v>41772.5</v>
          </cell>
          <cell r="I25">
            <v>41013</v>
          </cell>
          <cell r="J25">
            <v>92</v>
          </cell>
        </row>
        <row r="26">
          <cell r="B26" t="str">
            <v>Uno Vivace Kit Visibilidade</v>
          </cell>
          <cell r="E26">
            <v>36903</v>
          </cell>
          <cell r="F26">
            <v>44283.6</v>
          </cell>
          <cell r="G26">
            <v>41331.360000000001</v>
          </cell>
          <cell r="H26">
            <v>40593.300000000003</v>
          </cell>
          <cell r="I26">
            <v>39855.240000000005</v>
          </cell>
          <cell r="J26">
            <v>12</v>
          </cell>
        </row>
        <row r="27">
          <cell r="B27" t="str">
            <v>Uno Vivace Smile</v>
          </cell>
          <cell r="E27">
            <v>38178</v>
          </cell>
          <cell r="F27">
            <v>45813.599999999999</v>
          </cell>
          <cell r="G27">
            <v>42759.360000000001</v>
          </cell>
          <cell r="H27">
            <v>41995.8</v>
          </cell>
          <cell r="I27">
            <v>41232.240000000005</v>
          </cell>
          <cell r="J27">
            <v>16</v>
          </cell>
        </row>
        <row r="28">
          <cell r="B28" t="str">
            <v>Courier L</v>
          </cell>
          <cell r="E28">
            <v>31000</v>
          </cell>
          <cell r="F28">
            <v>37200</v>
          </cell>
          <cell r="G28">
            <v>34720</v>
          </cell>
          <cell r="H28">
            <v>34100</v>
          </cell>
          <cell r="I28">
            <v>33480</v>
          </cell>
          <cell r="J28">
            <v>128</v>
          </cell>
        </row>
        <row r="29">
          <cell r="B29" t="str">
            <v>Ecosport XLS</v>
          </cell>
          <cell r="E29">
            <v>51800</v>
          </cell>
          <cell r="F29">
            <v>62160</v>
          </cell>
          <cell r="G29">
            <v>58016.000000000007</v>
          </cell>
          <cell r="H29">
            <v>56980.000000000007</v>
          </cell>
          <cell r="I29">
            <v>55944.000000000007</v>
          </cell>
          <cell r="J29">
            <v>96</v>
          </cell>
        </row>
        <row r="30">
          <cell r="B30" t="str">
            <v>Focus Sedan GLX Kinetic</v>
          </cell>
          <cell r="E30">
            <v>62000</v>
          </cell>
          <cell r="F30">
            <v>74400</v>
          </cell>
          <cell r="G30">
            <v>69440</v>
          </cell>
          <cell r="H30">
            <v>68200</v>
          </cell>
          <cell r="I30">
            <v>66960</v>
          </cell>
          <cell r="J30">
            <v>100</v>
          </cell>
        </row>
        <row r="31">
          <cell r="B31" t="str">
            <v>KA Kinetic</v>
          </cell>
          <cell r="E31">
            <v>24000</v>
          </cell>
          <cell r="F31">
            <v>28800</v>
          </cell>
          <cell r="G31">
            <v>26880.000000000004</v>
          </cell>
          <cell r="H31">
            <v>26400.000000000004</v>
          </cell>
          <cell r="I31">
            <v>25920</v>
          </cell>
          <cell r="J31">
            <v>24</v>
          </cell>
        </row>
        <row r="32">
          <cell r="B32" t="str">
            <v>Ranger XLT</v>
          </cell>
          <cell r="E32">
            <v>83500</v>
          </cell>
          <cell r="F32">
            <v>100200</v>
          </cell>
          <cell r="G32">
            <v>93520.000000000015</v>
          </cell>
          <cell r="H32">
            <v>91850.000000000015</v>
          </cell>
          <cell r="I32">
            <v>90180</v>
          </cell>
          <cell r="J32">
            <v>28</v>
          </cell>
        </row>
        <row r="33">
          <cell r="B33" t="str">
            <v>City Sedan</v>
          </cell>
          <cell r="E33">
            <v>53620</v>
          </cell>
          <cell r="F33">
            <v>64344</v>
          </cell>
          <cell r="G33">
            <v>60054.400000000009</v>
          </cell>
          <cell r="H33">
            <v>58982.000000000007</v>
          </cell>
          <cell r="I33">
            <v>57909.600000000006</v>
          </cell>
          <cell r="J33">
            <v>32</v>
          </cell>
        </row>
        <row r="34">
          <cell r="B34" t="str">
            <v>New Fit</v>
          </cell>
          <cell r="E34">
            <v>114000</v>
          </cell>
          <cell r="F34">
            <v>136800</v>
          </cell>
          <cell r="G34">
            <v>127680.00000000001</v>
          </cell>
          <cell r="H34">
            <v>125400.00000000001</v>
          </cell>
          <cell r="I34">
            <v>123120.00000000001</v>
          </cell>
          <cell r="J34">
            <v>36</v>
          </cell>
        </row>
        <row r="35">
          <cell r="B35" t="str">
            <v>Elantra Sedan</v>
          </cell>
          <cell r="E35">
            <v>83500</v>
          </cell>
          <cell r="F35">
            <v>100200</v>
          </cell>
          <cell r="G35">
            <v>93520.000000000015</v>
          </cell>
          <cell r="H35">
            <v>91850.000000000015</v>
          </cell>
          <cell r="I35">
            <v>90180</v>
          </cell>
          <cell r="J35">
            <v>40</v>
          </cell>
        </row>
        <row r="36">
          <cell r="B36" t="str">
            <v>IX35 GLS</v>
          </cell>
          <cell r="E36">
            <v>153000</v>
          </cell>
          <cell r="F36">
            <v>183600</v>
          </cell>
          <cell r="G36">
            <v>171360.00000000003</v>
          </cell>
          <cell r="H36">
            <v>168300</v>
          </cell>
          <cell r="I36">
            <v>165240</v>
          </cell>
          <cell r="J36">
            <v>44</v>
          </cell>
        </row>
        <row r="37">
          <cell r="B37" t="str">
            <v>Santa FE GLS</v>
          </cell>
          <cell r="E37">
            <v>99000</v>
          </cell>
          <cell r="F37">
            <v>118800</v>
          </cell>
          <cell r="G37">
            <v>110880.00000000001</v>
          </cell>
          <cell r="H37">
            <v>108900.00000000001</v>
          </cell>
          <cell r="I37">
            <v>106920</v>
          </cell>
          <cell r="J37">
            <v>48</v>
          </cell>
        </row>
        <row r="38">
          <cell r="B38" t="str">
            <v>Sonata Sedan GLS</v>
          </cell>
          <cell r="E38">
            <v>106232</v>
          </cell>
          <cell r="F38">
            <v>127478.39999999999</v>
          </cell>
          <cell r="G38">
            <v>118979.84000000001</v>
          </cell>
          <cell r="H38">
            <v>116855.20000000001</v>
          </cell>
          <cell r="I38">
            <v>114730.56000000001</v>
          </cell>
          <cell r="J38">
            <v>52</v>
          </cell>
        </row>
        <row r="39">
          <cell r="B39" t="str">
            <v>Veloster</v>
          </cell>
          <cell r="E39">
            <v>83500</v>
          </cell>
          <cell r="F39">
            <v>100200</v>
          </cell>
          <cell r="G39">
            <v>93520.000000000015</v>
          </cell>
          <cell r="H39">
            <v>91850.000000000015</v>
          </cell>
          <cell r="I39">
            <v>90180</v>
          </cell>
          <cell r="J39">
            <v>56</v>
          </cell>
        </row>
        <row r="40">
          <cell r="B40" t="str">
            <v>FX-50S AWD</v>
          </cell>
          <cell r="E40">
            <v>325000</v>
          </cell>
          <cell r="F40">
            <v>390000</v>
          </cell>
          <cell r="G40">
            <v>364000.00000000006</v>
          </cell>
          <cell r="H40">
            <v>357500</v>
          </cell>
          <cell r="I40">
            <v>351000</v>
          </cell>
          <cell r="J40">
            <v>60</v>
          </cell>
        </row>
        <row r="41">
          <cell r="B41" t="str">
            <v>J3 Turin</v>
          </cell>
          <cell r="E41">
            <v>38900</v>
          </cell>
          <cell r="F41">
            <v>46680</v>
          </cell>
          <cell r="G41">
            <v>43568.000000000007</v>
          </cell>
          <cell r="H41">
            <v>42790</v>
          </cell>
          <cell r="I41">
            <v>42012</v>
          </cell>
          <cell r="J41">
            <v>64</v>
          </cell>
        </row>
        <row r="42">
          <cell r="B42" t="str">
            <v>Compass Limited</v>
          </cell>
          <cell r="E42">
            <v>157000</v>
          </cell>
          <cell r="F42">
            <v>188400</v>
          </cell>
          <cell r="G42">
            <v>175840.00000000003</v>
          </cell>
          <cell r="H42">
            <v>172700</v>
          </cell>
          <cell r="I42">
            <v>169560</v>
          </cell>
          <cell r="J42">
            <v>68</v>
          </cell>
        </row>
        <row r="43">
          <cell r="B43" t="str">
            <v>New Cerato</v>
          </cell>
          <cell r="E43">
            <v>62800</v>
          </cell>
          <cell r="F43">
            <v>75360</v>
          </cell>
          <cell r="G43">
            <v>70336</v>
          </cell>
          <cell r="H43">
            <v>69080</v>
          </cell>
          <cell r="I43">
            <v>67824</v>
          </cell>
          <cell r="J43">
            <v>72</v>
          </cell>
        </row>
        <row r="44">
          <cell r="B44" t="str">
            <v>Picanto</v>
          </cell>
          <cell r="E44">
            <v>44900</v>
          </cell>
          <cell r="F44">
            <v>53880</v>
          </cell>
          <cell r="G44">
            <v>50288.000000000007</v>
          </cell>
          <cell r="H44">
            <v>49390.000000000007</v>
          </cell>
          <cell r="I44">
            <v>48492</v>
          </cell>
          <cell r="J44">
            <v>76</v>
          </cell>
        </row>
      </sheetData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P01 - INTERVALOS"/>
      <sheetName val="Congelamento"/>
      <sheetName val="Matriz"/>
      <sheetName val="Nomes Definidos"/>
      <sheetName val="Tabela"/>
      <sheetName val="Exercício Tabuada"/>
      <sheetName val="Exercício Cotação de Metais"/>
      <sheetName val="CAP02 - DATA"/>
      <sheetName val="DATAM"/>
      <sheetName val="FIMMÊS"/>
      <sheetName val="Exercício Parcelas I"/>
      <sheetName val="Exercício Parcelas II"/>
      <sheetName val="Trabalho &amp; Folga"/>
      <sheetName val="DIATRABALHO.INTL"/>
      <sheetName val="DIATRABALHOTOTAL.INTL"/>
      <sheetName val="Exercício Duração"/>
      <sheetName val="Exercício Término"/>
      <sheetName val="Exercício Banco de Horas"/>
      <sheetName val="CAP03 - FINANCEIRAS"/>
      <sheetName val="Vocabulário"/>
      <sheetName val="VP"/>
      <sheetName val="VF"/>
      <sheetName val="TAXA"/>
      <sheetName val="PGTO"/>
      <sheetName val="NPER"/>
      <sheetName val="VFPLANO"/>
      <sheetName val="Exercício Novo Carro"/>
      <sheetName val="Exercício Simulado Parcelas"/>
      <sheetName val="Exercício Hot Money"/>
      <sheetName val="CAP04 - ESTATÍSTICAS"/>
      <sheetName val="PREVISÃO"/>
      <sheetName val="TENDÊNCIA"/>
      <sheetName val="CRESCIMENTO"/>
      <sheetName val="Exercício Matrículas"/>
      <sheetName val="CAP05 - ASSEMELHADAS"/>
      <sheetName val="SOMASES"/>
      <sheetName val="Exercício Vendas Vendedor"/>
      <sheetName val="CONT.SES"/>
      <sheetName val="MÉDIASES"/>
      <sheetName val="Exercíco Vendas Vendedor I"/>
      <sheetName val="Exercíco Vendas Vendedor II"/>
      <sheetName val="CAP06 - LÓGICAS E DE PESQUISA"/>
      <sheetName val="Termos &amp; Operadores"/>
      <sheetName val="E"/>
      <sheetName val="OU"/>
      <sheetName val="Exercício  Cobrança"/>
      <sheetName val="Exercício Comissão"/>
      <sheetName val="Exercício Salários"/>
      <sheetName val="Exercício Boletim"/>
      <sheetName val="Exercício Exame"/>
      <sheetName val="HIPERLINK"/>
      <sheetName val="Exercício Link Dinâmico"/>
      <sheetName val="Plan1"/>
      <sheetName val="DESLOC"/>
      <sheetName val="Base de Dados"/>
      <sheetName val="Exercício Resposta"/>
      <sheetName val="ÍNDICE (Matriz)"/>
      <sheetName val="Exercício Produtos por Mês I"/>
      <sheetName val="ÍNDICE (Referência)"/>
      <sheetName val="Exercício Produtos por Mês II"/>
      <sheetName val="Exercício Poupança 2014"/>
      <sheetName val="CORRESP"/>
      <sheetName val="ÍNDICE &amp; CORRESP"/>
      <sheetName val="Exercício Distâncias"/>
      <sheetName val="Exercício Poupança"/>
      <sheetName val="CAP07 - BANCO DE DADOS"/>
      <sheetName val="BDCONTARA"/>
      <sheetName val="BDSOMA"/>
      <sheetName val="BDMÉDIA"/>
      <sheetName val="BDMÍN"/>
      <sheetName val="BDCONTAR"/>
      <sheetName val="BDMÁX"/>
      <sheetName val="Exercício Visão Resumida"/>
      <sheetName val="CAP08 - AUTOMAÇÃO"/>
      <sheetName val="Ficha"/>
      <sheetName val="Cadastro"/>
      <sheetName val="Parâmetros"/>
      <sheetName val="INDIRETO"/>
      <sheetName val="CAP09 - FILTRO AVANÇADO"/>
      <sheetName val="Uma Linha de Critério"/>
      <sheetName val="Mais Linhas de Critério"/>
      <sheetName val="Modos de Exibição"/>
      <sheetName val="CAP10 - IMPORTANDO DADOS"/>
      <sheetName val="Delimitado"/>
      <sheetName val="Largura Fixa"/>
      <sheetName val="Access"/>
      <sheetName val="Plan2"/>
      <sheetName val="Plan3"/>
      <sheetName val="Plan4"/>
      <sheetName val="XML"/>
      <sheetName val="Web"/>
      <sheetName val="CAP11 - TABELA DINÂMICA"/>
      <sheetName val="Vendas por Estrutura Geográfica"/>
      <sheetName val="Plan6"/>
      <sheetName val="Plan7"/>
      <sheetName val="Vendas por Geografia"/>
      <sheetName val="Plan8"/>
      <sheetName val="Histórico Diário de Vendas"/>
      <sheetName val="Plan9"/>
      <sheetName val="Plan10"/>
      <sheetName val="Histórico de Atendimentos"/>
      <sheetName val="CAP12 - FORMATAÇÃO CONDICIONAL"/>
      <sheetName val="Formatação Condicional"/>
      <sheetName val="Exercício Folha de Ponto"/>
      <sheetName val="CAPÍTULO 13 - CENÁRIOS"/>
      <sheetName val="Vendas"/>
      <sheetName val="Esperado"/>
      <sheetName val="Otimista"/>
      <sheetName val="Pessimista"/>
      <sheetName val="ATINGIR META - SOLVER"/>
      <sheetName val="Atingir Meta"/>
      <sheetName val="Solver"/>
      <sheetName val="CAP 15 - FORMULÁRIO"/>
      <sheetName val="Sorveteria"/>
      <sheetName val="Base"/>
      <sheetName val="Registro"/>
      <sheetName val="Cola"/>
    </sheetNames>
    <sheetDataSet>
      <sheetData sheetId="0"/>
      <sheetData sheetId="1"/>
      <sheetData sheetId="2"/>
      <sheetData sheetId="3">
        <row r="2">
          <cell r="B2">
            <v>1200</v>
          </cell>
          <cell r="E2">
            <v>26697.25</v>
          </cell>
          <cell r="G2">
            <v>1</v>
          </cell>
          <cell r="I2">
            <v>4</v>
          </cell>
        </row>
        <row r="3">
          <cell r="B3">
            <v>560</v>
          </cell>
          <cell r="G3">
            <v>9</v>
          </cell>
          <cell r="I3">
            <v>3</v>
          </cell>
        </row>
        <row r="4">
          <cell r="B4">
            <v>1200</v>
          </cell>
          <cell r="G4">
            <v>12</v>
          </cell>
          <cell r="I4">
            <v>2</v>
          </cell>
        </row>
        <row r="5">
          <cell r="B5">
            <v>4800</v>
          </cell>
          <cell r="G5">
            <v>16</v>
          </cell>
          <cell r="I5">
            <v>1</v>
          </cell>
        </row>
        <row r="6">
          <cell r="B6">
            <v>8585</v>
          </cell>
          <cell r="I6">
            <v>71</v>
          </cell>
        </row>
        <row r="7">
          <cell r="B7">
            <v>6750</v>
          </cell>
        </row>
        <row r="8">
          <cell r="B8">
            <v>120</v>
          </cell>
        </row>
        <row r="9">
          <cell r="B9">
            <v>23215</v>
          </cell>
        </row>
      </sheetData>
      <sheetData sheetId="4"/>
      <sheetData sheetId="5"/>
      <sheetData sheetId="6">
        <row r="2">
          <cell r="B2">
            <v>2226</v>
          </cell>
        </row>
        <row r="3">
          <cell r="B3">
            <v>2260</v>
          </cell>
        </row>
        <row r="4">
          <cell r="B4">
            <v>7409.5</v>
          </cell>
        </row>
        <row r="5">
          <cell r="B5">
            <v>17550</v>
          </cell>
        </row>
        <row r="6">
          <cell r="B6">
            <v>21395</v>
          </cell>
        </row>
        <row r="7">
          <cell r="B7">
            <v>2336</v>
          </cell>
        </row>
        <row r="10">
          <cell r="C10">
            <v>2.6913999999999998</v>
          </cell>
          <cell r="D10">
            <v>2.7080000000000002</v>
          </cell>
          <cell r="E10">
            <v>2.7010000000000001</v>
          </cell>
          <cell r="F10">
            <v>2.7021999999999999</v>
          </cell>
          <cell r="G10">
            <v>2.6714000000000002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xcel"/>
      <sheetName val="CAPÍTULO 01"/>
      <sheetName val="Condomínio_Congelamento"/>
      <sheetName val="Atividade 1 - Tabuada"/>
      <sheetName val="Atividade 2 - Cotação de Metais"/>
      <sheetName val="Condomínio_Matrizes"/>
      <sheetName val="Atividade 3 - Tabuada"/>
      <sheetName val="Atividade 4 - Cotação de Metais"/>
      <sheetName val="Condomínio_Nomes Definidos"/>
      <sheetName val="Atividade 5 - Tabuada"/>
      <sheetName val="Atividade 6 - Cotação de Metais"/>
      <sheetName val="Condomínio_Tabela"/>
      <sheetName val="Atividade 7 - Tabuada"/>
      <sheetName val="Atividade 8 - Cotação de Metais"/>
      <sheetName val="CAPÍTULO 02"/>
      <sheetName val="DataM"/>
      <sheetName val="FimM"/>
      <sheetName val="Atividade 9 - Parccelas I"/>
      <sheetName val="Atividade 10 - Parcelas II"/>
      <sheetName val="Trabalho &amp; Folga"/>
      <sheetName val="DIATRABALHO.INTL"/>
      <sheetName val="DIATRABALHOTOTAL.INTL"/>
      <sheetName val="Atividade 11 - Duração"/>
      <sheetName val="Atividade 12 - Término"/>
      <sheetName val="Atividade 13- Bco de Horas"/>
      <sheetName val="CAPITULO 3"/>
      <sheetName val="VOCABULÁRIO"/>
      <sheetName val="VP"/>
      <sheetName val="VF"/>
      <sheetName val="TAXA"/>
      <sheetName val="NPER"/>
      <sheetName val="PGTO"/>
      <sheetName val="VFPLANO"/>
      <sheetName val="Atividade 14 - Novo Carro"/>
      <sheetName val="Atividade 15 - Matriz"/>
      <sheetName val="Atividade 16 - Hot Money"/>
      <sheetName val="CAPÍTULO 4"/>
      <sheetName val="PREVISÃO"/>
      <sheetName val="TENDÊNCIA_VERDADEIRO"/>
      <sheetName val="TENDÊNCIA_FALSO"/>
      <sheetName val="CRESCIMENTO_VERDADEIRO"/>
      <sheetName val="CRESCIMENTO_FALSO"/>
      <sheetName val="Atividade 17 - Matrícula"/>
      <sheetName val="CAPÍTULO -5"/>
      <sheetName val="CONTSES"/>
      <sheetName val="Atividade 17 - Vendas VendedorI"/>
      <sheetName val="SOMASES"/>
      <sheetName val="MÉDIASES"/>
      <sheetName val="Atividade 18 -Vendas VendedorI"/>
      <sheetName val="Atividade 19 -Vendas VendedorII"/>
      <sheetName val="Termos e Operadores"/>
      <sheetName val="NÃO"/>
      <sheetName val="E"/>
      <sheetName val="OU"/>
      <sheetName val="XOR"/>
      <sheetName val="Atividade 20 - Cobrança"/>
      <sheetName val="Atividade 21 - Comissão"/>
      <sheetName val="Atividade 22 - Novo Salário"/>
      <sheetName val="Atividade 23 - Boletim"/>
      <sheetName val="Atividade 24 - Seleção I"/>
      <sheetName val="Seleção II"/>
      <sheetName val="Atividade 25 - Exame"/>
      <sheetName val="CAPÍTULO 6"/>
      <sheetName val="ESCOLHER"/>
      <sheetName val="HIPERLINK"/>
      <sheetName val="Atividade 26 - Link Dinâmico"/>
      <sheetName val="TRANSPOR"/>
      <sheetName val="DESLOC"/>
      <sheetName val="Base de Dados"/>
      <sheetName val="Atividade 27 - Resposta "/>
      <sheetName val="ÍNDICE MATRIZ"/>
      <sheetName val="Atividade 28 -Produto por MêsI "/>
      <sheetName val="ÍNDICE REFERÊNCIA"/>
      <sheetName val="Atividade 29 -Produto por MêsII"/>
      <sheetName val="Atividadde 30 - Poupança 2014"/>
      <sheetName val="CORRESP"/>
      <sheetName val="Índice - CORRESP"/>
      <sheetName val="Atividade 31 - Distância"/>
      <sheetName val="INDIRETO"/>
      <sheetName val="Atividade 32 - Vendas"/>
      <sheetName val="CAPÍTULO - 07"/>
      <sheetName val="BDSOMA"/>
      <sheetName val="BDCONTARA"/>
      <sheetName val="BDCONTAR"/>
      <sheetName val="BDMÉDIA"/>
      <sheetName val="BDMÁX"/>
      <sheetName val="BDMÍN"/>
      <sheetName val="Exercício Visão Resumida"/>
      <sheetName val="CAPÍTULO - 08"/>
      <sheetName val="Ficha"/>
      <sheetName val="Sexo"/>
      <sheetName val="Atividade 33 - Cadastro"/>
      <sheetName val="Atvidade 34 - Registro"/>
      <sheetName val="Atividade 35 - Lista em Cascata"/>
      <sheetName val="CAPÍTULO 9"/>
      <sheetName val="Uma Linha de Critério"/>
      <sheetName val="Mais de Uma Linha de Critério"/>
      <sheetName val="Modo de Exibição Personalizado"/>
      <sheetName val="CAPÍTULO 10"/>
      <sheetName val="Texto para Colunas"/>
      <sheetName val="Largura Fixa"/>
      <sheetName val="Access"/>
      <sheetName val="Web"/>
      <sheetName val="Texto Delimitado PontoVirgula"/>
      <sheetName val="Texto Delimitado Tabulação"/>
      <sheetName val="Texto Delimitado Virgula"/>
      <sheetName val="Texto Largura Fixa"/>
      <sheetName val="XML"/>
      <sheetName val="Excel_Importação"/>
      <sheetName val="Remover Duplicatas"/>
      <sheetName val="CAPÍTULO 11"/>
      <sheetName val="Estrutura de Tópicos"/>
      <sheetName val="Vendas por Geografia"/>
      <sheetName val="Histórico Diário de Vendas"/>
      <sheetName val="Histórico de Atendimento"/>
      <sheetName val="Criando Relações"/>
      <sheetName val="CAPÍTULO 12"/>
      <sheetName val="Anállise Rápida - Intervalo"/>
      <sheetName val="Análise Rápida - Tabela"/>
      <sheetName val="CAPÍTULO 13"/>
      <sheetName val="Formatação Condicional"/>
      <sheetName val="Atividade 36 - Folha de Ponto"/>
      <sheetName val="CAPÍTULO 14"/>
      <sheetName val="Tabela de Dados"/>
      <sheetName val="Atividade 37 - Tabuada"/>
      <sheetName val="Atividade 38 - Pagamento"/>
      <sheetName val="Atividade 39 - Pagamento Linha"/>
      <sheetName val="Atividade 40 - Pagamento Coluna"/>
      <sheetName val="Cenário Venda"/>
      <sheetName val="Atividade 41 - Vendas Cerveja"/>
      <sheetName val="Atingir Meta"/>
      <sheetName val="Atividade - Meta de Peso"/>
      <sheetName val="Solver - Parte 1"/>
      <sheetName val="Solver Parte 2"/>
      <sheetName val="CAPITULO 15"/>
      <sheetName val="Compartilhamento"/>
      <sheetName val="CAPÍTULO 16"/>
      <sheetName val="Sroveteria"/>
      <sheetName val="Parâmetro"/>
      <sheetName val="Registro"/>
      <sheetName val="Col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mércio"/>
      <sheetName val="Anexo 1"/>
      <sheetName val="Serviços (III)"/>
      <sheetName val="Anexo III"/>
      <sheetName val="Serviços IV"/>
      <sheetName val="Anexo IV"/>
    </sheetNames>
    <sheetDataSet>
      <sheetData sheetId="0"/>
      <sheetData sheetId="1">
        <row r="33">
          <cell r="L33" t="str">
            <v>ICMS - Simples</v>
          </cell>
        </row>
        <row r="34">
          <cell r="L34" t="str">
            <v>Isenção</v>
          </cell>
        </row>
        <row r="35">
          <cell r="L35" t="str">
            <v>Substituição Tributária</v>
          </cell>
        </row>
      </sheetData>
      <sheetData sheetId="2"/>
      <sheetData sheetId="3"/>
      <sheetData sheetId="4"/>
      <sheetData sheetId="5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mércio"/>
      <sheetName val="Anexo 1"/>
      <sheetName val="Serviços (III)"/>
      <sheetName val="Anexo III"/>
      <sheetName val="Serviços IV"/>
      <sheetName val="Anexo IV"/>
    </sheetNames>
    <sheetDataSet>
      <sheetData sheetId="0"/>
      <sheetData sheetId="1">
        <row r="33">
          <cell r="L33" t="str">
            <v>ICMS - Simples</v>
          </cell>
        </row>
        <row r="34">
          <cell r="L34" t="str">
            <v>Isenção</v>
          </cell>
        </row>
        <row r="35">
          <cell r="L35" t="str">
            <v>Substituição Tributária</v>
          </cell>
        </row>
      </sheetData>
      <sheetData sheetId="2"/>
      <sheetData sheetId="3"/>
      <sheetData sheetId="4"/>
      <sheetData sheetId="5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P01 - TÉCNICAS DE INTERVALOS"/>
      <sheetName val="INTRODUÇÃO CAP01"/>
      <sheetName val="Matriz"/>
      <sheetName val="Nomes Definidos"/>
      <sheetName val="Tabela"/>
      <sheetName val="Atividade 1 - Venda de Veículos"/>
      <sheetName val="Base Atividade 1"/>
      <sheetName val="Atividade 2 - Conversão"/>
      <sheetName val="Atividade 3 - Porc. Particip."/>
      <sheetName val="Atividade 4 - Descontos "/>
      <sheetName val="Base de Descontos"/>
      <sheetName val="Atividade 5 - Folgas"/>
      <sheetName val="CAP02 - FUNÇÕES DE DATA"/>
      <sheetName val="INTRODUÇÃO CAP02"/>
      <sheetName val="DATAM_FIMMÊS"/>
      <sheetName val="Trabalho &amp; Folga"/>
      <sheetName val="DIAS ÚTEIS"/>
      <sheetName val="Atividade 6 - Parcelas I"/>
      <sheetName val="Atividade 7 - Parcelas II"/>
      <sheetName val="Atividade 8 - Entrega"/>
      <sheetName val="Base - Atividade 8"/>
      <sheetName val="Atividade 9 - Banco de Horas"/>
      <sheetName val="Atividade 10 - Término Projeto"/>
      <sheetName val="CAP03 - FUNÇÕES FINANCEIRAS"/>
      <sheetName val="INTRODUÇÃO CAP03"/>
      <sheetName val="Vocabulário"/>
      <sheetName val="Funções Financeiras"/>
      <sheetName val="Atividade 11 - Moto Nova"/>
      <sheetName val="Atividade 12 - Tabela Simulação"/>
      <sheetName val="Atividade 13 - Hot Money"/>
      <sheetName val="CAP04 - FUNÇÕES LÓGICAS"/>
      <sheetName val="INTRODUÇÃO CAP04"/>
      <sheetName val="Assemelhadas"/>
      <sheetName val="E OU"/>
      <sheetName val="Atividade 14 - Cobrança"/>
      <sheetName val="Atividade 15"/>
      <sheetName val="Base Atividade 15"/>
      <sheetName val="Atividade 16 - Exame"/>
      <sheetName val="CAP05 - PESQUISA &amp; REFERÊNCIA"/>
      <sheetName val="INTRODUÇÃO CAP05"/>
      <sheetName val="Corresp"/>
      <sheetName val="Índice (Matriz)"/>
      <sheetName val="Índice (Referência)"/>
      <sheetName val="Desloc"/>
      <sheetName val="Escolher"/>
      <sheetName val="Indireto"/>
      <sheetName val="PlanCitroen"/>
      <sheetName val="PlanFiat"/>
      <sheetName val="Atividade 16 - Total por Mês"/>
      <sheetName val="Atividade 17 - Distâncias"/>
      <sheetName val="Atividade 18 - Mês &amp; Vendedor"/>
      <sheetName val="Atividade 19 - Gráfico Vendas"/>
      <sheetName val="Base Atividade 19"/>
      <sheetName val="CAP06 - FUNÇÕES BANCO DE DADOS"/>
      <sheetName val="INTRODUÇÃO CAP06"/>
      <sheetName val="Funções de BD"/>
      <sheetName val="Atividade 20 - Visão Resumida"/>
      <sheetName val="Base Atividade 20"/>
      <sheetName val="CAP07 - VALIDAÇÃO E MACRO"/>
      <sheetName val="INTRODUÇÃO CAP07"/>
      <sheetName val="Validação de Dados &amp; Macro"/>
      <sheetName val="Base de Dados"/>
      <sheetName val="CAP08 - FILTRO AV &amp; MODO EXB "/>
      <sheetName val="INTRODUÇÃO CAP08"/>
      <sheetName val="Filtro Avançado"/>
      <sheetName val="Modo de Exibição"/>
      <sheetName val="CAP09 - IMPORTANDO DADOS"/>
      <sheetName val="INTRODUÇÃO CAP09"/>
      <sheetName val="TEXTO PARA COLUNAS"/>
      <sheetName val="Texto Delimitado"/>
      <sheetName val="Texto Largura Fixa"/>
      <sheetName val="DADOS EXTERNOS"/>
      <sheetName val="De Texto"/>
      <sheetName val="Do Access"/>
      <sheetName val="XML"/>
      <sheetName val="Da Web"/>
      <sheetName val="CAP10 - TABELA DINÂMICA"/>
      <sheetName val="INTRODUÇÃO CAP10"/>
      <sheetName val="Estrutura de Tópicos"/>
      <sheetName val="Tabela Dinâmica &amp; Gráfico Din"/>
      <sheetName val="Vendas por Geografia"/>
      <sheetName val="Histórico Diário de Vendas"/>
      <sheetName val="Histórico de Atendimento"/>
      <sheetName val="Relações"/>
      <sheetName val="M.E.R"/>
      <sheetName val="Relação Consolidada"/>
      <sheetName val="Atividade 21"/>
      <sheetName val="TblClientes"/>
      <sheetName val="TblPedidos"/>
      <sheetName val="TblDetalhesDoPedido"/>
      <sheetName val="TblProdutos"/>
      <sheetName val="CAP11 - FRMT. CONDICIONAL"/>
      <sheetName val="INTRODUÇÃO CAP11"/>
      <sheetName val="Formatação Condicional"/>
      <sheetName val="Formatação de Data"/>
      <sheetName val="Repetidos &amp; Exclusivos"/>
      <sheetName val="Vazias"/>
      <sheetName val="Formatação com Fórmulas"/>
      <sheetName val="Atividade 22 - Status"/>
      <sheetName val="Atividade 23 - Aniversariantes"/>
      <sheetName val="Atividade 24 - Pesq. Censo"/>
      <sheetName val="CAP12 - TESTES DE HIP &amp; ANÁLISE"/>
      <sheetName val="INTRODUÇÃO CAP12"/>
      <sheetName val="Gerenciador de Cenários"/>
      <sheetName val="Vendas"/>
      <sheetName val="Otimista"/>
      <sheetName val="Esperado"/>
      <sheetName val="Pessimista"/>
      <sheetName val="Atividade 25 - Bar"/>
      <sheetName val="Bar - Carnaval"/>
      <sheetName val="Bar - Reveillon"/>
      <sheetName val="Bar - Natal"/>
      <sheetName val="Atingir Meta"/>
      <sheetName val="Venda de Acessórios"/>
      <sheetName val="Atividade 26 - Financiamento"/>
      <sheetName val="Solver"/>
      <sheetName val="Despesas"/>
      <sheetName val="CAP13 - FORMULÁRIO E PROTEÇÃO"/>
      <sheetName val="Cadastro"/>
      <sheetName val="Consulta de Veículos"/>
      <sheetName val="Base de Automóveis"/>
      <sheetName val="Consulta Produtos"/>
      <sheetName val="Base de Produtos"/>
      <sheetName val="CAP14 - 3D MAP CHART"/>
      <sheetName val="3D Map Chart"/>
      <sheetName val="Atividade 27 - Vendas Região"/>
      <sheetName val="Atividades de Fixação(OPCIONAL)"/>
      <sheetName val="Fixação 1 - Financeiras"/>
      <sheetName val="Fixação 2 - Empreendimento"/>
      <sheetName val="Fixação 3 - Passeio"/>
      <sheetName val="Fixação 4 - Resgate"/>
      <sheetName val="Fixação 5 - Taxa"/>
      <sheetName val="Fixação 6 - Prazo"/>
      <sheetName val="Fixação 7- Pagamentos"/>
      <sheetName val="Fixação 8 - Pesq &amp; Ref"/>
      <sheetName val="Fixação 9 - Entrega"/>
      <sheetName val="Fixação 10 - Reajuste Salário"/>
      <sheetName val="Sorveteria"/>
      <sheetName val="Parâmetro"/>
      <sheetName val="Registro"/>
      <sheetName val="Cola_Sorveteri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/>
      <sheetData sheetId="139" refreshError="1"/>
      <sheetData sheetId="140" refreshError="1"/>
    </sheetDataSet>
  </externalBook>
</externalLink>
</file>

<file path=xl/queryTables/queryTable1.xml><?xml version="1.0" encoding="utf-8"?>
<queryTable xmlns="http://schemas.openxmlformats.org/spreadsheetml/2006/main" name="países" connectionId="1" autoFormatId="16" applyNumberFormats="0" applyBorderFormats="0" applyFontFormats="0" applyPatternFormats="0" applyAlignmentFormats="0" applyWidthHeightFormats="0"/>
</file>

<file path=xl/tables/table1.xml><?xml version="1.0" encoding="utf-8"?>
<table xmlns="http://schemas.openxmlformats.org/spreadsheetml/2006/main" id="4" name="Tbl_Produtos_Congelada" displayName="Tbl_Produtos_Congelada" ref="A4:D9">
  <autoFilter ref="A4:D9">
    <filterColumn colId="0" hiddenButton="1"/>
    <filterColumn colId="1" hiddenButton="1"/>
    <filterColumn colId="2" hiddenButton="1"/>
    <filterColumn colId="3" hiddenButton="1"/>
  </autoFilter>
  <tableColumns count="4">
    <tableColumn id="1" name="Produto" totalsRowLabel="Total" dataDxfId="495"/>
    <tableColumn id="2" name="Valor ($)" dataDxfId="494"/>
    <tableColumn id="3" name="Valor (R$)" dataDxfId="493" totalsRowDxfId="492" dataCellStyle="Moeda"/>
    <tableColumn id="4" name="Quantidade" totalsRowFunction="sum" dataDxfId="491" totalsRowDxfId="490"/>
  </tableColumns>
  <tableStyleInfo name="Tabela Clarify" showFirstColumn="0" showLastColumn="0" showRowStripes="1" showColumnStripes="0"/>
</table>
</file>

<file path=xl/tables/table2.xml><?xml version="1.0" encoding="utf-8"?>
<table xmlns="http://schemas.openxmlformats.org/spreadsheetml/2006/main" id="5" name="Tbl_Cotação" displayName="Tbl_Cotação" ref="A1:A2" dataDxfId="489">
  <autoFilter ref="A1:A2">
    <filterColumn colId="0" hiddenButton="1"/>
  </autoFilter>
  <tableColumns count="1">
    <tableColumn id="1" name="Cotação ($)" totalsRowFunction="sum" dataDxfId="488" totalsRowDxfId="487"/>
  </tableColumns>
  <tableStyleInfo name="Tabela Clarify" showFirstColumn="0" showLastColumn="0" showRowStripes="1" showColumnStripes="0"/>
</table>
</file>

<file path=xl/tables/table3.xml><?xml version="1.0" encoding="utf-8"?>
<table xmlns="http://schemas.openxmlformats.org/spreadsheetml/2006/main" id="7" name="TblVendaDeVeiculos" displayName="TblVendaDeVeiculos" ref="A4:F14" totalsRowShown="0" headerRowDxfId="486" tableBorderDxfId="485">
  <autoFilter ref="A4:F14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</autoFilter>
  <tableColumns count="6">
    <tableColumn id="1" name="Vendedor" dataDxfId="484"/>
    <tableColumn id="7" name="Veículo" dataDxfId="483"/>
    <tableColumn id="2" name="Carroceria" dataDxfId="482"/>
    <tableColumn id="3" name="Quantidade Vendida" dataDxfId="481"/>
    <tableColumn id="5" name="Preço (R$)" dataDxfId="480" dataCellStyle="Porcentagem"/>
    <tableColumn id="6" name="Total de Vendas (R$)" dataDxfId="479" dataCellStyle="Moeda"/>
  </tableColumns>
  <tableStyleInfo name="Atividade_Avançado" showFirstColumn="0" showLastColumn="0" showRowStripes="1" showColumnStripes="0"/>
</table>
</file>

<file path=xl/tables/table4.xml><?xml version="1.0" encoding="utf-8"?>
<table xmlns="http://schemas.openxmlformats.org/spreadsheetml/2006/main" id="8" name="TblCotação" displayName="TblCotação" ref="A1:A2" totalsRowShown="0" headerRowDxfId="478" dataDxfId="477" tableBorderDxfId="476">
  <autoFilter ref="A1:A2">
    <filterColumn colId="0" hiddenButton="1"/>
  </autoFilter>
  <tableColumns count="1">
    <tableColumn id="1" name="Cotação" dataDxfId="475"/>
  </tableColumns>
  <tableStyleInfo name="Atividade_Avançado" showFirstColumn="0" showLastColumn="0" showRowStripes="1" showColumnStripes="0"/>
</table>
</file>

<file path=xl/tables/table5.xml><?xml version="1.0" encoding="utf-8"?>
<table xmlns="http://schemas.openxmlformats.org/spreadsheetml/2006/main" id="56" name="BaseVeículos" displayName="BaseVeículos" ref="A1:C11" totalsRowShown="0">
  <autoFilter ref="A1:C11">
    <filterColumn colId="0" hiddenButton="1"/>
    <filterColumn colId="1" hiddenButton="1"/>
    <filterColumn colId="2" hiddenButton="1"/>
  </autoFilter>
  <tableColumns count="3">
    <tableColumn id="1" name="Veículo"/>
    <tableColumn id="2" name="Sedan" dataDxfId="474" dataCellStyle="Vírgula"/>
    <tableColumn id="3" name="Hatch" dataDxfId="473" dataCellStyle="Vírgula"/>
  </tableColumns>
  <tableStyleInfo name="Atividade_Avançado" showFirstColumn="0" showLastColumn="0" showRowStripes="1" showColumnStripes="0"/>
</table>
</file>

<file path=xl/tables/table6.xml><?xml version="1.0" encoding="utf-8"?>
<table xmlns="http://schemas.openxmlformats.org/spreadsheetml/2006/main" id="9" name="Atividade_4" displayName="Atividade_4" ref="A1:B5" totalsRowShown="0">
  <autoFilter ref="A1:B5">
    <filterColumn colId="0" hiddenButton="1"/>
    <filterColumn colId="1" hiddenButton="1"/>
  </autoFilter>
  <tableColumns count="2">
    <tableColumn id="1" name="Campo"/>
    <tableColumn id="2" name="Valor" dataDxfId="472"/>
  </tableColumns>
  <tableStyleInfo name="Atividade_Avançado" showFirstColumn="1" showLastColumn="0" showRowStripes="1" showColumnStripes="0"/>
</table>
</file>

<file path=xl/tables/table7.xml><?xml version="1.0" encoding="utf-8"?>
<table xmlns="http://schemas.openxmlformats.org/spreadsheetml/2006/main" id="66" name="TblDescontos" displayName="TblDescontos" ref="A1:C14" totalsRowShown="0" headerRowDxfId="471" tableBorderDxfId="470">
  <autoFilter ref="A1:C14">
    <filterColumn colId="0" hiddenButton="1"/>
    <filterColumn colId="1" hiddenButton="1"/>
    <filterColumn colId="2" hiddenButton="1"/>
  </autoFilter>
  <tableColumns count="3">
    <tableColumn id="1" name="Valor" dataDxfId="469" dataCellStyle="Moeda"/>
    <tableColumn id="2" name="Percentual" dataDxfId="468"/>
    <tableColumn id="4" name="Fixo" dataCellStyle="Vírgula"/>
  </tableColumns>
  <tableStyleInfo name="Atividade_Avançado" showFirstColumn="0" showLastColumn="0" showRowStripes="1" showColumnStripes="0"/>
</table>
</file>

<file path=xl/tables/table8.xml><?xml version="1.0" encoding="utf-8"?>
<table xmlns="http://schemas.openxmlformats.org/spreadsheetml/2006/main" id="160" name="Atividade5_ListaFeriados" displayName="Atividade5_ListaFeriados" ref="A1:B20" totalsRowShown="0">
  <autoFilter ref="A1:B20">
    <filterColumn colId="0" hiddenButton="1"/>
    <filterColumn colId="1" hiddenButton="1"/>
  </autoFilter>
  <tableColumns count="2">
    <tableColumn id="1" name="Feriado" dataDxfId="467"/>
    <tableColumn id="2" name="Nome"/>
  </tableColumns>
  <tableStyleInfo name="Atividade_Avançado" showFirstColumn="0" showLastColumn="0" showRowStripes="1" showColumnStripes="0"/>
</table>
</file>

<file path=xl/tables/table9.xml><?xml version="1.0" encoding="utf-8"?>
<table xmlns="http://schemas.openxmlformats.org/spreadsheetml/2006/main" id="10" name="DATAM_FIMMES" displayName="DATAM_FIMMES" ref="A1:D10" totalsRowShown="0">
  <autoFilter ref="A1:D10">
    <filterColumn colId="0" hiddenButton="1"/>
    <filterColumn colId="1" hiddenButton="1"/>
    <filterColumn colId="2" hiddenButton="1"/>
    <filterColumn colId="3" hiddenButton="1"/>
  </autoFilter>
  <tableColumns count="4">
    <tableColumn id="1" name="Início" dataDxfId="466"/>
    <tableColumn id="2" name="Meses"/>
    <tableColumn id="3" name="DATAM" dataDxfId="465"/>
    <tableColumn id="4" name="FIMMES" dataDxfId="464"/>
  </tableColumns>
  <tableStyleInfo name="Exemplo_Avançado" showFirstColumn="0" showLastColumn="0" showRowStripes="1" showColumnStripes="0"/>
</table>
</file>

<file path=xl/tables/table10.xml><?xml version="1.0" encoding="utf-8"?>
<table xmlns="http://schemas.openxmlformats.org/spreadsheetml/2006/main" id="11" name="FeriadosLista" displayName="FeriadosLista" ref="A1:B20" totalsRowShown="0">
  <autoFilter ref="A1:B20">
    <filterColumn colId="0" hiddenButton="1"/>
    <filterColumn colId="1" hiddenButton="1"/>
  </autoFilter>
  <tableColumns count="2">
    <tableColumn id="1" name="Feriado" dataDxfId="463"/>
    <tableColumn id="2" name="Nome"/>
  </tableColumns>
  <tableStyleInfo name="TableStyleMedium10" showFirstColumn="0" showLastColumn="0" showRowStripes="1" showColumnStripes="0"/>
</table>
</file>

<file path=xl/tables/table11.xml><?xml version="1.0" encoding="utf-8"?>
<table xmlns="http://schemas.openxmlformats.org/spreadsheetml/2006/main" id="12" name="DiasDeTrabalho" displayName="DiasDeTrabalho" ref="D1:L16">
  <autoFilter ref="D1:L16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</autoFilter>
  <tableColumns count="9">
    <tableColumn id="1" name="Tipo" totalsRowLabel="Total"/>
    <tableColumn id="2" name="Dom"/>
    <tableColumn id="3" name="Seg"/>
    <tableColumn id="4" name="Ter"/>
    <tableColumn id="5" name="Qua"/>
    <tableColumn id="6" name="Qui"/>
    <tableColumn id="7" name="Sex"/>
    <tableColumn id="8" name="Sáb"/>
    <tableColumn id="9" name="Feriado" totalsRowFunction="count"/>
  </tableColumns>
  <tableStyleInfo name="TableStyleMedium10" showFirstColumn="1" showLastColumn="0" showRowStripes="1" showColumnStripes="0"/>
</table>
</file>

<file path=xl/tables/table12.xml><?xml version="1.0" encoding="utf-8"?>
<table xmlns="http://schemas.openxmlformats.org/spreadsheetml/2006/main" id="13" name="Tbl_DIATRABALHO.INT" displayName="Tbl_DIATRABALHO.INT" ref="A2:D6" totalsRowShown="0">
  <autoFilter ref="A2:D6">
    <filterColumn colId="0" hiddenButton="1"/>
    <filterColumn colId="1" hiddenButton="1"/>
    <filterColumn colId="2" hiddenButton="1"/>
    <filterColumn colId="3" hiddenButton="1"/>
  </autoFilter>
  <tableColumns count="4">
    <tableColumn id="1" name="Início" dataDxfId="462"/>
    <tableColumn id="2" name="Dias"/>
    <tableColumn id="3" name="Pula Folgas" dataDxfId="461"/>
    <tableColumn id="4" name="Pula Folgas e Feriados" dataDxfId="460"/>
  </tableColumns>
  <tableStyleInfo name="Exemplo_Avançado" showFirstColumn="0" showLastColumn="0" showRowStripes="1" showColumnStripes="0"/>
</table>
</file>

<file path=xl/tables/table13.xml><?xml version="1.0" encoding="utf-8"?>
<table xmlns="http://schemas.openxmlformats.org/spreadsheetml/2006/main" id="14" name="Tbl_DIATRABALHO.INT15" displayName="Tbl_DIATRABALHO.INT15" ref="A10:D14" totalsRowShown="0">
  <autoFilter ref="A10:D14">
    <filterColumn colId="0" hiddenButton="1"/>
    <filterColumn colId="1" hiddenButton="1"/>
    <filterColumn colId="2" hiddenButton="1"/>
    <filterColumn colId="3" hiddenButton="1"/>
  </autoFilter>
  <tableColumns count="4">
    <tableColumn id="1" name="Início" dataDxfId="459"/>
    <tableColumn id="2" name="Término" dataDxfId="458"/>
    <tableColumn id="3" name="Pula Folgas" dataDxfId="457" dataCellStyle="Vírgula"/>
    <tableColumn id="4" name="Pula Folgas e Feriados" dataDxfId="456"/>
  </tableColumns>
  <tableStyleInfo name="Exemplo_Avançado" showFirstColumn="0" showLastColumn="0" showRowStripes="1" showColumnStripes="0"/>
</table>
</file>

<file path=xl/tables/table14.xml><?xml version="1.0" encoding="utf-8"?>
<table xmlns="http://schemas.openxmlformats.org/spreadsheetml/2006/main" id="15" name="Tabela15" displayName="Tabela15" ref="J4:L22" totalsRowShown="0">
  <autoFilter ref="J4:L22">
    <filterColumn colId="0" hiddenButton="1"/>
    <filterColumn colId="1" hiddenButton="1"/>
    <filterColumn colId="2" hiddenButton="1"/>
  </autoFilter>
  <tableColumns count="3">
    <tableColumn id="1" name="número de fim de semana"/>
    <tableColumn id="2" name="Dias de fim de semana"/>
    <tableColumn id="3" name="Texto de fim de semana" dataDxfId="455"/>
  </tableColumns>
  <tableStyleInfo name="TableStyleMedium10" showFirstColumn="1" showLastColumn="0" showRowStripes="1" showColumnStripes="0"/>
</table>
</file>

<file path=xl/tables/table15.xml><?xml version="1.0" encoding="utf-8"?>
<table xmlns="http://schemas.openxmlformats.org/spreadsheetml/2006/main" id="162" name="Feriados" displayName="Feriados" ref="G4:H23" totalsRowShown="0">
  <autoFilter ref="G4:H23">
    <filterColumn colId="0" hiddenButton="1"/>
    <filterColumn colId="1" hiddenButton="1"/>
  </autoFilter>
  <tableColumns count="2">
    <tableColumn id="1" name="Feriado" dataDxfId="454"/>
    <tableColumn id="2" name="Nome"/>
  </tableColumns>
  <tableStyleInfo name="Exemplo_Avançado" showFirstColumn="0" showLastColumn="0" showRowStripes="1" showColumnStripes="0"/>
</table>
</file>

<file path=xl/tables/table16.xml><?xml version="1.0" encoding="utf-8"?>
<table xmlns="http://schemas.openxmlformats.org/spreadsheetml/2006/main" id="16" name="Atividade_5" displayName="Atividade_5" ref="A1:C13" headerRowDxfId="453" dataDxfId="452" totalsRowDxfId="451">
  <autoFilter ref="A1:C13">
    <filterColumn colId="0" hiddenButton="1"/>
    <filterColumn colId="1" hiddenButton="1"/>
    <filterColumn colId="2" hiddenButton="1"/>
  </autoFilter>
  <tableColumns count="3">
    <tableColumn id="2" name="Mês" totalsRowLabel="Total" dataDxfId="450"/>
    <tableColumn id="3" name="Vencimento" dataDxfId="449" dataCellStyle="Normal 4"/>
    <tableColumn id="1" name="Parcela(R$)" dataDxfId="448">
      <calculatedColumnFormula>Financiamento[Parcela(R$)]</calculatedColumnFormula>
    </tableColumn>
  </tableColumns>
  <tableStyleInfo name="Atividade_Avançado" showFirstColumn="0" showLastColumn="0" showRowStripes="1" showColumnStripes="0"/>
</table>
</file>

<file path=xl/tables/table17.xml><?xml version="1.0" encoding="utf-8"?>
<table xmlns="http://schemas.openxmlformats.org/spreadsheetml/2006/main" id="17" name="DataDaCompra" displayName="DataDaCompra" ref="E1:E2" totalsRowShown="0" dataCellStyle="Normal 4">
  <autoFilter ref="E1:E2">
    <filterColumn colId="0" hiddenButton="1"/>
  </autoFilter>
  <tableColumns count="1">
    <tableColumn id="1" name="Data da Compra" dataDxfId="447" dataCellStyle="Normal 4"/>
  </tableColumns>
  <tableStyleInfo name="Atividade_Avançado" showFirstColumn="0" showLastColumn="0" showRowStripes="1" showColumnStripes="0"/>
</table>
</file>

<file path=xl/tables/table18.xml><?xml version="1.0" encoding="utf-8"?>
<table xmlns="http://schemas.openxmlformats.org/spreadsheetml/2006/main" id="18" name="Financiamento" displayName="Financiamento" ref="G1:J2" totalsRowShown="0">
  <autoFilter ref="G1:J2">
    <filterColumn colId="0" hiddenButton="1"/>
    <filterColumn colId="1" hiddenButton="1"/>
    <filterColumn colId="2" hiddenButton="1"/>
    <filterColumn colId="3" hiddenButton="1"/>
  </autoFilter>
  <tableColumns count="4">
    <tableColumn id="1" name="Valor Do Carro" dataDxfId="446"/>
    <tableColumn id="2" name="Taxa"/>
    <tableColumn id="3" name="Parcelas"/>
    <tableColumn id="4" name="Parcela(R$)" dataDxfId="445">
      <calculatedColumnFormula>PMT(Financiamento[Taxa],Financiamento[Parcelas],Financiamento[Valor Do Carro])</calculatedColumnFormula>
    </tableColumn>
  </tableColumns>
  <tableStyleInfo name="Atividade_Avançado" showFirstColumn="0" showLastColumn="1" showRowStripes="1" showColumnStripes="0"/>
</table>
</file>

<file path=xl/tables/table19.xml><?xml version="1.0" encoding="utf-8"?>
<table xmlns="http://schemas.openxmlformats.org/spreadsheetml/2006/main" id="21" name="Atividade_6" displayName="Atividade_6" ref="A1:C13" headerRowDxfId="444" dataDxfId="443" totalsRowDxfId="442">
  <autoFilter ref="A1:C13">
    <filterColumn colId="0" hiddenButton="1"/>
    <filterColumn colId="1" hiddenButton="1"/>
    <filterColumn colId="2" hiddenButton="1"/>
  </autoFilter>
  <tableColumns count="3">
    <tableColumn id="2" name="Mês" totalsRowLabel="Total" dataDxfId="441"/>
    <tableColumn id="3" name="Vencimento" dataDxfId="440" dataCellStyle="Normal 4"/>
    <tableColumn id="1" name="Parcela(R$)" dataDxfId="439">
      <calculatedColumnFormula>Financiamento28[Parcela(R$)]</calculatedColumnFormula>
    </tableColumn>
  </tableColumns>
  <tableStyleInfo name="Atividade_Avançado" showFirstColumn="0" showLastColumn="0" showRowStripes="1" showColumnStripes="0"/>
</table>
</file>

<file path=xl/tables/table20.xml><?xml version="1.0" encoding="utf-8"?>
<table xmlns="http://schemas.openxmlformats.org/spreadsheetml/2006/main" id="22" name="DataDaCompra27" displayName="DataDaCompra27" ref="E1:E2" totalsRowShown="0" dataCellStyle="Normal 4">
  <autoFilter ref="E1:E2">
    <filterColumn colId="0" hiddenButton="1"/>
  </autoFilter>
  <tableColumns count="1">
    <tableColumn id="1" name="Data da Compra" dataDxfId="438" dataCellStyle="Normal 4"/>
  </tableColumns>
  <tableStyleInfo name="Atividade_Avançado" showFirstColumn="0" showLastColumn="0" showRowStripes="1" showColumnStripes="0"/>
</table>
</file>

<file path=xl/tables/table21.xml><?xml version="1.0" encoding="utf-8"?>
<table xmlns="http://schemas.openxmlformats.org/spreadsheetml/2006/main" id="23" name="Financiamento28" displayName="Financiamento28" ref="G1:J2" totalsRowShown="0">
  <autoFilter ref="G1:J2">
    <filterColumn colId="0" hiddenButton="1"/>
    <filterColumn colId="1" hiddenButton="1"/>
    <filterColumn colId="2" hiddenButton="1"/>
    <filterColumn colId="3" hiddenButton="1"/>
  </autoFilter>
  <tableColumns count="4">
    <tableColumn id="1" name="Valor Do Carro" dataDxfId="437"/>
    <tableColumn id="2" name="Taxa"/>
    <tableColumn id="3" name="Parcelas"/>
    <tableColumn id="4" name="Parcela(R$)" dataDxfId="436">
      <calculatedColumnFormula>PMT(Financiamento28[Taxa],Financiamento28[Parcelas],Financiamento28[Valor Do Carro])</calculatedColumnFormula>
    </tableColumn>
  </tableColumns>
  <tableStyleInfo name="Atividade_Avançado" showFirstColumn="0" showLastColumn="1" showRowStripes="1" showColumnStripes="0"/>
</table>
</file>

<file path=xl/tables/table22.xml><?xml version="1.0" encoding="utf-8"?>
<table xmlns="http://schemas.openxmlformats.org/spreadsheetml/2006/main" id="19" name="Atividade_7" displayName="Atividade_7" ref="A1:F11" totalsRowShown="0">
  <autoFilter ref="A1:F11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</autoFilter>
  <tableColumns count="6">
    <tableColumn id="1" name="Cód"/>
    <tableColumn id="2" name="MARCA/MODELO"/>
    <tableColumn id="3" name="Data de Postagem" dataDxfId="435"/>
    <tableColumn id="5" name="Dias até a entrega" dataDxfId="434"/>
    <tableColumn id="6" name="Data da Entrega" dataDxfId="433"/>
    <tableColumn id="7" name="Dias úteis para a entrega" dataDxfId="432"/>
  </tableColumns>
  <tableStyleInfo name="Atividade_Avançado" showFirstColumn="0" showLastColumn="0" showRowStripes="1" showColumnStripes="0"/>
</table>
</file>

<file path=xl/tables/table23.xml><?xml version="1.0" encoding="utf-8"?>
<table xmlns="http://schemas.openxmlformats.org/spreadsheetml/2006/main" id="20" name="ListaDeFeriados" displayName="ListaDeFeriados" ref="A13:B32" totalsRowShown="0" headerRowDxfId="431">
  <autoFilter ref="A13:B32">
    <filterColumn colId="0" hiddenButton="1"/>
    <filterColumn colId="1" hiddenButton="1"/>
  </autoFilter>
  <tableColumns count="2">
    <tableColumn id="1" name="Feriado" dataDxfId="430"/>
    <tableColumn id="2" name="Nome" dataDxfId="429"/>
  </tableColumns>
  <tableStyleInfo name="TableStyleMedium10" showFirstColumn="1" showLastColumn="0" showRowStripes="1" showColumnStripes="0"/>
</table>
</file>

<file path=xl/tables/table24.xml><?xml version="1.0" encoding="utf-8"?>
<table xmlns="http://schemas.openxmlformats.org/spreadsheetml/2006/main" id="24" name="BaseDeEntrega" displayName="BaseDeEntrega" ref="A1:C35" totalsRowShown="0">
  <autoFilter ref="A1:C35">
    <filterColumn colId="0" hiddenButton="1"/>
    <filterColumn colId="1" hiddenButton="1"/>
    <filterColumn colId="2" hiddenButton="1"/>
  </autoFilter>
  <tableColumns count="3">
    <tableColumn id="1" name="Cód" dataDxfId="428"/>
    <tableColumn id="2" name="MARCA/MODELO"/>
    <tableColumn id="3" name="Data de Postagem" dataDxfId="427"/>
  </tableColumns>
  <tableStyleInfo name="Atividade_Avançado" showFirstColumn="0" showLastColumn="0" showRowStripes="1" showColumnStripes="0"/>
</table>
</file>

<file path=xl/tables/table25.xml><?xml version="1.0" encoding="utf-8"?>
<table xmlns="http://schemas.openxmlformats.org/spreadsheetml/2006/main" id="25" name="Atividade_8" displayName="Atividade_8" ref="A1:F33" totalsRowCount="1">
  <autoFilter ref="A1:F32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</autoFilter>
  <tableColumns count="6">
    <tableColumn id="1" name="Data" totalsRowLabel="Total" dataDxfId="426"/>
    <tableColumn id="2" name="Entrada Manhã" dataDxfId="425"/>
    <tableColumn id="3" name="Saída Manhã" dataDxfId="424"/>
    <tableColumn id="4" name="Entrada Tarde" dataDxfId="423"/>
    <tableColumn id="5" name="Saída Tarde" dataDxfId="422"/>
    <tableColumn id="6" name="Trabalhado" totalsRowFunction="sum" dataDxfId="421" totalsRowDxfId="420"/>
  </tableColumns>
  <tableStyleInfo name="Atividade_Avançado" showFirstColumn="0" showLastColumn="0" showRowStripes="1" showColumnStripes="0"/>
</table>
</file>

<file path=xl/tables/table26.xml><?xml version="1.0" encoding="utf-8"?>
<table xmlns="http://schemas.openxmlformats.org/spreadsheetml/2006/main" id="26" name="Tabela26" displayName="Tabela26" ref="H2:O3" totalsRowShown="0">
  <autoFilter ref="H2:O3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</autoFilter>
  <tableColumns count="8">
    <tableColumn id="1" name="Início" dataDxfId="419"/>
    <tableColumn id="2" name="Término" dataDxfId="418"/>
    <tableColumn id="3" name="Dias"/>
    <tableColumn id="4" name="Horas por Dia" dataDxfId="417"/>
    <tableColumn id="5" name="Horas por Mês" dataDxfId="416"/>
    <tableColumn id="6" name="Horas Trabalhadas" dataDxfId="415"/>
    <tableColumn id="7" name="Saldo" dataDxfId="414"/>
    <tableColumn id="8" name="Tipo" dataDxfId="413"/>
  </tableColumns>
  <tableStyleInfo name="Atividade_Avançado" showFirstColumn="0" showLastColumn="0" showRowStripes="1" showColumnStripes="0"/>
</table>
</file>

<file path=xl/tables/table27.xml><?xml version="1.0" encoding="utf-8"?>
<table xmlns="http://schemas.openxmlformats.org/spreadsheetml/2006/main" id="27" name="Atividade_9" displayName="Atividade_9" ref="A1:F24" totalsRowShown="0">
  <autoFilter ref="A1:F24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</autoFilter>
  <tableColumns count="6">
    <tableColumn id="1" name="Família"/>
    <tableColumn id="2" name="Grupo"/>
    <tableColumn id="4" name="Início" dataDxfId="412"/>
    <tableColumn id="5" name="Estimado"/>
    <tableColumn id="6" name="Término" dataDxfId="411"/>
    <tableColumn id="7" name="Dias Úteis" dataDxfId="410"/>
  </tableColumns>
  <tableStyleInfo name="Atividade_Avançado" showFirstColumn="0" showLastColumn="0" showRowStripes="1" showColumnStripes="0"/>
</table>
</file>

<file path=xl/tables/table28.xml><?xml version="1.0" encoding="utf-8"?>
<table xmlns="http://schemas.openxmlformats.org/spreadsheetml/2006/main" id="1" name="Tabela1" displayName="Tabela1" ref="A1:B10" totalsRowShown="0">
  <autoFilter ref="A1:B10">
    <filterColumn colId="0" hiddenButton="1"/>
    <filterColumn colId="1" hiddenButton="1"/>
  </autoFilter>
  <tableColumns count="2">
    <tableColumn id="1" name="Termo" dataDxfId="409"/>
    <tableColumn id="2" name="Significado" dataDxfId="408"/>
  </tableColumns>
  <tableStyleInfo name="TableStyleMedium3" showFirstColumn="0" showLastColumn="0" showRowStripes="1" showColumnStripes="0"/>
</table>
</file>

<file path=xl/tables/table29.xml><?xml version="1.0" encoding="utf-8"?>
<table xmlns="http://schemas.openxmlformats.org/spreadsheetml/2006/main" id="2" name="ValorPresente" displayName="ValorPresente" ref="A2:B6">
  <autoFilter ref="A2:B6">
    <filterColumn colId="0" hiddenButton="1"/>
    <filterColumn colId="1" hiddenButton="1"/>
  </autoFilter>
  <tableColumns count="2">
    <tableColumn id="1" name="Tipo" totalsRowLabel="Total" totalsRowDxfId="407"/>
    <tableColumn id="2" name="Valores" totalsRowFunction="sum" totalsRowDxfId="406"/>
  </tableColumns>
  <tableStyleInfo name="Exemplo_Avançado" showFirstColumn="1" showLastColumn="0" showRowStripes="1" showColumnStripes="0"/>
</table>
</file>

<file path=xl/tables/table30.xml><?xml version="1.0" encoding="utf-8"?>
<table xmlns="http://schemas.openxmlformats.org/spreadsheetml/2006/main" id="3" name="ValorFuturo" displayName="ValorFuturo" ref="A10:B14" totalsRowShown="0">
  <autoFilter ref="A10:B14">
    <filterColumn colId="0" hiddenButton="1"/>
    <filterColumn colId="1" hiddenButton="1"/>
  </autoFilter>
  <tableColumns count="2">
    <tableColumn id="1" name="Tipo"/>
    <tableColumn id="2" name="Valores"/>
  </tableColumns>
  <tableStyleInfo name="Exemplo_Avançado" showFirstColumn="1" showLastColumn="0" showRowStripes="1" showColumnStripes="0"/>
</table>
</file>

<file path=xl/tables/table31.xml><?xml version="1.0" encoding="utf-8"?>
<table xmlns="http://schemas.openxmlformats.org/spreadsheetml/2006/main" id="29" name="Tabela_Taxa" displayName="Tabela_Taxa" ref="A18:B22" totalsRowShown="0">
  <autoFilter ref="A18:B22">
    <filterColumn colId="0" hiddenButton="1"/>
    <filterColumn colId="1" hiddenButton="1"/>
  </autoFilter>
  <tableColumns count="2">
    <tableColumn id="1" name="Tipo"/>
    <tableColumn id="2" name="Valores"/>
  </tableColumns>
  <tableStyleInfo name="Exemplo_Avançado" showFirstColumn="1" showLastColumn="0" showRowStripes="1" showColumnStripes="0"/>
</table>
</file>

<file path=xl/tables/table32.xml><?xml version="1.0" encoding="utf-8"?>
<table xmlns="http://schemas.openxmlformats.org/spreadsheetml/2006/main" id="30" name="NumeroDePeriodos" displayName="NumeroDePeriodos" ref="K10:L15" totalsRowShown="0">
  <autoFilter ref="K10:L15">
    <filterColumn colId="0" hiddenButton="1"/>
    <filterColumn colId="1" hiddenButton="1"/>
  </autoFilter>
  <tableColumns count="2">
    <tableColumn id="1" name="Tipo"/>
    <tableColumn id="2" name="Valores"/>
  </tableColumns>
  <tableStyleInfo name="Exemplo_Avançado" showFirstColumn="1" showLastColumn="0" showRowStripes="1" showColumnStripes="0"/>
</table>
</file>

<file path=xl/tables/table33.xml><?xml version="1.0" encoding="utf-8"?>
<table xmlns="http://schemas.openxmlformats.org/spreadsheetml/2006/main" id="31" name="Tbl_Pagamento" displayName="Tbl_Pagamento" ref="K2:L6" totalsRowShown="0">
  <autoFilter ref="K2:L6">
    <filterColumn colId="0" hiddenButton="1"/>
    <filterColumn colId="1" hiddenButton="1"/>
  </autoFilter>
  <tableColumns count="2">
    <tableColumn id="1" name="Tipo" dataDxfId="405"/>
    <tableColumn id="2" name="Valores"/>
  </tableColumns>
  <tableStyleInfo name="Exemplo_Avançado" showFirstColumn="1" showLastColumn="0" showRowStripes="1" showColumnStripes="0"/>
</table>
</file>

<file path=xl/tables/table34.xml><?xml version="1.0" encoding="utf-8"?>
<table xmlns="http://schemas.openxmlformats.org/spreadsheetml/2006/main" id="32" name="tbl_VFPLANO" displayName="tbl_VFPLANO" ref="K19:L20" totalsRowShown="0">
  <autoFilter ref="K19:L20">
    <filterColumn colId="0" hiddenButton="1"/>
    <filterColumn colId="1" hiddenButton="1"/>
  </autoFilter>
  <tableColumns count="2">
    <tableColumn id="1" name="Capital Inicial" dataDxfId="404" dataCellStyle="Moeda"/>
    <tableColumn id="2" name="Valor Futuro" dataDxfId="403"/>
  </tableColumns>
  <tableStyleInfo name="Exemplo_Avançado" showFirstColumn="0" showLastColumn="0" showRowStripes="1" showColumnStripes="0"/>
</table>
</file>

<file path=xl/tables/table35.xml><?xml version="1.0" encoding="utf-8"?>
<table xmlns="http://schemas.openxmlformats.org/spreadsheetml/2006/main" id="33" name="PLANO" displayName="PLANO" ref="K22:L34" totalsRowShown="0">
  <autoFilter ref="K22:L34">
    <filterColumn colId="0" hiddenButton="1"/>
    <filterColumn colId="1" hiddenButton="1"/>
  </autoFilter>
  <tableColumns count="2">
    <tableColumn id="1" name="Aniversário" dataDxfId="402"/>
    <tableColumn id="2" name="Rendimento" dataDxfId="401" dataCellStyle="Porcentagem"/>
  </tableColumns>
  <tableStyleInfo name="Exemplo_Avançado" showFirstColumn="0" showLastColumn="0" showRowStripes="1" showColumnStripes="0"/>
</table>
</file>

<file path=xl/tables/table36.xml><?xml version="1.0" encoding="utf-8"?>
<table xmlns="http://schemas.openxmlformats.org/spreadsheetml/2006/main" id="34" name="Atividade_10" displayName="Atividade_10" ref="A1:H2" totalsRowShown="0" headerRowDxfId="400">
  <autoFilter ref="A1:H2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</autoFilter>
  <tableColumns count="8">
    <tableColumn id="1" name="Valor da Moto" dataDxfId="399" dataCellStyle="Moeda 4"/>
    <tableColumn id="2" name="Entrada" dataDxfId="398" dataCellStyle="Moeda 4"/>
    <tableColumn id="3" name="Valor Financiado" dataDxfId="397" dataCellStyle="Moeda 4"/>
    <tableColumn id="4" name="Parcelas" dataDxfId="396"/>
    <tableColumn id="5" name="Valor da Parcela" dataDxfId="395" dataCellStyle="Moeda 4"/>
    <tableColumn id="6" name="Taxa" dataDxfId="394" dataCellStyle="Porcentagem"/>
    <tableColumn id="7" name="Valor Devolvido" dataDxfId="393" dataCellStyle="Moeda 4"/>
    <tableColumn id="8" name="Ágio" dataDxfId="392" dataCellStyle="Moeda 4"/>
  </tableColumns>
  <tableStyleInfo name="Atividade_Avançado" showFirstColumn="0" showLastColumn="0" showRowStripes="1" showColumnStripes="0"/>
</table>
</file>

<file path=xl/tables/table37.xml><?xml version="1.0" encoding="utf-8"?>
<table xmlns="http://schemas.openxmlformats.org/spreadsheetml/2006/main" id="36" name="Atividade_12" displayName="Atividade_12" ref="A1:F2" totalsRowShown="0" headerRowDxfId="391" headerRowCellStyle="Normal 2 2">
  <autoFilter ref="A1:F2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</autoFilter>
  <tableColumns count="6">
    <tableColumn id="1" name="Valor do Empréstimo" dataDxfId="390" dataCellStyle="Moeda 3"/>
    <tableColumn id="2" name="Taxa Diária" dataDxfId="389" dataCellStyle="Porcentagem"/>
    <tableColumn id="3" name="Data do Empréstimo" dataDxfId="388" dataCellStyle="Normal 2 2"/>
    <tableColumn id="4" name="Data da Devolução" dataDxfId="387" dataCellStyle="Normal 2 2"/>
    <tableColumn id="5" name="Dias Úteis" dataDxfId="386" dataCellStyle="Ênfase3"/>
    <tableColumn id="6" name="Valor Corrigido" dataDxfId="385" dataCellStyle="Ênfase3"/>
  </tableColumns>
  <tableStyleInfo name="Atividade_Avançado" showFirstColumn="0" showLastColumn="0" showRowStripes="1" showColumnStripes="0"/>
</table>
</file>

<file path=xl/tables/table38.xml><?xml version="1.0" encoding="utf-8"?>
<table xmlns="http://schemas.openxmlformats.org/spreadsheetml/2006/main" id="28" name="TblPedidos" displayName="TblPedidos" ref="A2:C16" totalsRowShown="0">
  <autoFilter ref="A2:C16">
    <filterColumn colId="0" hiddenButton="1"/>
    <filterColumn colId="1" hiddenButton="1"/>
    <filterColumn colId="2" hiddenButton="1"/>
  </autoFilter>
  <tableColumns count="3">
    <tableColumn id="1" name="Peça" dataDxfId="384"/>
    <tableColumn id="2" name="Cliente" dataDxfId="383"/>
    <tableColumn id="4" name="Valores" dataDxfId="382" dataCellStyle="Moeda"/>
  </tableColumns>
  <tableStyleInfo name="Exemplo_Avançado" showFirstColumn="0" showLastColumn="1" showRowStripes="1" showColumnStripes="0"/>
</table>
</file>

<file path=xl/tables/table39.xml><?xml version="1.0" encoding="utf-8"?>
<table xmlns="http://schemas.openxmlformats.org/spreadsheetml/2006/main" id="35" name="SomaGeral" displayName="SomaGeral" ref="D18:D19" totalsRowShown="0" headerRowDxfId="381" dataCellStyle="Vírgula">
  <autoFilter ref="D18:D19">
    <filterColumn colId="0" hiddenButton="1"/>
  </autoFilter>
  <tableColumns count="1">
    <tableColumn id="2" name="TOTAL GERAL" dataDxfId="380" dataCellStyle="Vírgula"/>
  </tableColumns>
  <tableStyleInfo name="Exemplo_Avançado" showFirstColumn="0" showLastColumn="1" showRowStripes="1" showColumnStripes="0"/>
</table>
</file>

<file path=xl/tables/table40.xml><?xml version="1.0" encoding="utf-8"?>
<table xmlns="http://schemas.openxmlformats.org/spreadsheetml/2006/main" id="38" name="PeçaCliente" displayName="PeçaCliente" ref="A19:B20" totalsRowShown="0">
  <autoFilter ref="A19:B20">
    <filterColumn colId="0" hiddenButton="1"/>
    <filterColumn colId="1" hiddenButton="1"/>
  </autoFilter>
  <tableColumns count="2">
    <tableColumn id="1" name="Peça"/>
    <tableColumn id="2" name="Cliente"/>
  </tableColumns>
  <tableStyleInfo name="Exemplo_Avançado" showFirstColumn="0" showLastColumn="0" showRowStripes="1" showColumnStripes="0"/>
</table>
</file>

<file path=xl/tables/table41.xml><?xml version="1.0" encoding="utf-8"?>
<table xmlns="http://schemas.openxmlformats.org/spreadsheetml/2006/main" id="40" name="MediaGeral" displayName="MediaGeral" ref="F18:F19" totalsRowShown="0" headerRowDxfId="379" dataDxfId="378" dataCellStyle="Vírgula">
  <autoFilter ref="F18:F19">
    <filterColumn colId="0" hiddenButton="1"/>
  </autoFilter>
  <tableColumns count="1">
    <tableColumn id="2" name="MÉDIA" dataDxfId="377" dataCellStyle="Vírgula"/>
  </tableColumns>
  <tableStyleInfo name="Exemplo_Avançado" showFirstColumn="0" showLastColumn="1" showRowStripes="1" showColumnStripes="0"/>
</table>
</file>

<file path=xl/tables/table42.xml><?xml version="1.0" encoding="utf-8"?>
<table xmlns="http://schemas.openxmlformats.org/spreadsheetml/2006/main" id="42" name="ContGeral" displayName="ContGeral" ref="H18:H19" totalsRowShown="0" headerRowDxfId="376" dataCellStyle="Vírgula">
  <autoFilter ref="H18:H19">
    <filterColumn colId="0" hiddenButton="1"/>
  </autoFilter>
  <tableColumns count="1">
    <tableColumn id="2" name="QUANTIDADE" dataDxfId="375" dataCellStyle="Vírgula"/>
  </tableColumns>
  <tableStyleInfo name="Exemplo_Avançado" showFirstColumn="0" showLastColumn="1" showRowStripes="1" showColumnStripes="0"/>
</table>
</file>

<file path=xl/tables/table43.xml><?xml version="1.0" encoding="utf-8"?>
<table xmlns="http://schemas.openxmlformats.org/spreadsheetml/2006/main" id="54" name="TblEOuNão" displayName="TblEOuNão" ref="A1:L11">
  <autoFilter ref="A1:L11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</autoFilter>
  <tableColumns count="12">
    <tableColumn id="1" name="Vendedor" dataDxfId="374" totalsRowDxfId="373" dataCellStyle="Normal 10"/>
    <tableColumn id="2" name="Jan" dataDxfId="372" dataCellStyle="Vírgula"/>
    <tableColumn id="3" name="Fev" dataDxfId="371" dataCellStyle="Vírgula"/>
    <tableColumn id="4" name="Mar" dataDxfId="370" dataCellStyle="Vírgula"/>
    <tableColumn id="20" name="Meta/Mês 1º TR" dataDxfId="369" totalsRowDxfId="368" dataCellStyle="Vírgula"/>
    <tableColumn id="8" name="Status 1º TR" dataDxfId="367" totalsRowDxfId="366"/>
    <tableColumn id="15" name="Abr" dataDxfId="365" totalsRowDxfId="364" dataCellStyle="Vírgula"/>
    <tableColumn id="16" name="Mai" dataDxfId="363" totalsRowDxfId="362" dataCellStyle="Vírgula"/>
    <tableColumn id="17" name="Jun" dataDxfId="361" totalsRowDxfId="360" dataCellStyle="Vírgula"/>
    <tableColumn id="21" name="Meta/Mês 2º TR" dataDxfId="359" dataCellStyle="Vírgula"/>
    <tableColumn id="18" name="Status 2º TR" dataDxfId="358" dataCellStyle="Vírgula"/>
    <tableColumn id="19" name="Prêmio" dataDxfId="357" dataCellStyle="Vírgula"/>
  </tableColumns>
  <tableStyleInfo name="Exemplo_Avançado" showFirstColumn="0" showLastColumn="0" showRowStripes="1" showColumnStripes="0"/>
</table>
</file>

<file path=xl/tables/table44.xml><?xml version="1.0" encoding="utf-8"?>
<table xmlns="http://schemas.openxmlformats.org/spreadsheetml/2006/main" id="58" name="CobrançaSeE" displayName="CobrançaSeE" ref="A1:H7" totalsRowShown="0" headerRowDxfId="356">
  <autoFilter ref="A1:H7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</autoFilter>
  <tableColumns count="8">
    <tableColumn id="1" name="Emissão" dataDxfId="355"/>
    <tableColumn id="2" name="Valor" dataDxfId="354"/>
    <tableColumn id="3" name="Vencimento" dataDxfId="353" dataCellStyle="Ênfase3"/>
    <tableColumn id="4" name="Situação" dataDxfId="352" dataCellStyle="Ênfase3"/>
    <tableColumn id="5" name="Dias de Atraso" dataDxfId="351" dataCellStyle="Ênfase3"/>
    <tableColumn id="6" name="Multa" dataDxfId="350" dataCellStyle="Ênfase3"/>
    <tableColumn id="7" name="Total" dataDxfId="349" dataCellStyle="Ênfase3"/>
    <tableColumn id="8" name="Cartório" dataDxfId="348" dataCellStyle="Ênfase3"/>
  </tableColumns>
  <tableStyleInfo name="Atividade_Avançado" showFirstColumn="1" showLastColumn="0" showRowStripes="1" showColumnStripes="0"/>
</table>
</file>

<file path=xl/tables/table45.xml><?xml version="1.0" encoding="utf-8"?>
<table xmlns="http://schemas.openxmlformats.org/spreadsheetml/2006/main" id="59" name="TblDataBase" displayName="TblDataBase" ref="A9:B10" totalsRowShown="0" headerRowDxfId="347">
  <autoFilter ref="A9:B10">
    <filterColumn colId="0" hiddenButton="1"/>
    <filterColumn colId="1" hiddenButton="1"/>
  </autoFilter>
  <tableColumns count="2">
    <tableColumn id="1" name="Data Base" dataDxfId="346"/>
    <tableColumn id="2" name="Taxa" dataDxfId="345"/>
  </tableColumns>
  <tableStyleInfo name="Atividade_Avançado" showFirstColumn="1" showLastColumn="0" showRowStripes="1" showColumnStripes="0"/>
</table>
</file>

<file path=xl/tables/table46.xml><?xml version="1.0" encoding="utf-8"?>
<table xmlns="http://schemas.openxmlformats.org/spreadsheetml/2006/main" id="64" name="Tbl_Atividade20" displayName="Tbl_Atividade20" ref="A1:D1082" totalsRowShown="0">
  <autoFilter ref="A1:D1082">
    <filterColumn colId="0" hiddenButton="1"/>
    <filterColumn colId="1" hiddenButton="1"/>
    <filterColumn colId="2" hiddenButton="1"/>
    <filterColumn colId="3" hiddenButton="1"/>
  </autoFilter>
  <sortState ref="A2:D1082">
    <sortCondition ref="D1:D1082"/>
  </sortState>
  <tableColumns count="4">
    <tableColumn id="1" name="Produto"/>
    <tableColumn id="2" name="Vendedor"/>
    <tableColumn id="6" name="Tipo" dataDxfId="344"/>
    <tableColumn id="5" name="Vendas(R$)" dataDxfId="343"/>
  </tableColumns>
  <tableStyleInfo name="Atividade_Avançado" showFirstColumn="0" showLastColumn="0" showRowStripes="1" showColumnStripes="0"/>
</table>
</file>

<file path=xl/tables/table47.xml><?xml version="1.0" encoding="utf-8"?>
<table xmlns="http://schemas.openxmlformats.org/spreadsheetml/2006/main" id="65" name="Tabela61" displayName="Tabela61" ref="F1:H2" totalsRowShown="0" dataDxfId="342">
  <autoFilter ref="F1:H2">
    <filterColumn colId="0" hiddenButton="1"/>
    <filterColumn colId="1" hiddenButton="1"/>
    <filterColumn colId="2" hiddenButton="1"/>
  </autoFilter>
  <tableColumns count="3">
    <tableColumn id="1" name="Vendedor" dataDxfId="341"/>
    <tableColumn id="2" name="Produto" dataDxfId="340"/>
    <tableColumn id="3" name="Tipo" dataDxfId="339"/>
  </tableColumns>
  <tableStyleInfo name="Atividade_Avançado" showFirstColumn="0" showLastColumn="0" showRowStripes="1" showColumnStripes="0"/>
</table>
</file>

<file path=xl/tables/table48.xml><?xml version="1.0" encoding="utf-8"?>
<table xmlns="http://schemas.openxmlformats.org/spreadsheetml/2006/main" id="60" name="Tbl_Clientes" displayName="Tbl_Clientes" ref="A1:A12" totalsRowShown="0" headerRowDxfId="338" headerRowCellStyle="Normal 4">
  <autoFilter ref="A1:A12">
    <filterColumn colId="0" hiddenButton="1"/>
  </autoFilter>
  <tableColumns count="1">
    <tableColumn id="1" name="Cliente" dataDxfId="337" dataCellStyle="Normal 4"/>
  </tableColumns>
  <tableStyleInfo name="Tabela Clarify" showFirstColumn="1" showLastColumn="0" showRowStripes="1" showColumnStripes="0"/>
</table>
</file>

<file path=xl/tables/table49.xml><?xml version="1.0" encoding="utf-8"?>
<table xmlns="http://schemas.openxmlformats.org/spreadsheetml/2006/main" id="61" name="Tbl_Supervisor" displayName="Tbl_Supervisor" ref="C1:C9" totalsRowShown="0">
  <autoFilter ref="C1:C9">
    <filterColumn colId="0" hiddenButton="1"/>
  </autoFilter>
  <tableColumns count="1">
    <tableColumn id="1" name="Supervisor"/>
  </tableColumns>
  <tableStyleInfo name="Tabela Clarify" showFirstColumn="1" showLastColumn="0" showRowStripes="1" showColumnStripes="0"/>
</table>
</file>

<file path=xl/tables/table50.xml><?xml version="1.0" encoding="utf-8"?>
<table xmlns="http://schemas.openxmlformats.org/spreadsheetml/2006/main" id="62" name="Tbl_Produtos" displayName="Tbl_Produtos" ref="E1:E35" totalsRowShown="0">
  <autoFilter ref="E1:E35">
    <filterColumn colId="0" hiddenButton="1"/>
  </autoFilter>
  <tableColumns count="1">
    <tableColumn id="1" name="Produto"/>
  </tableColumns>
  <tableStyleInfo name="Tabela Clarify" showFirstColumn="1" showLastColumn="0" showRowStripes="1" showColumnStripes="0"/>
</table>
</file>

<file path=xl/tables/table51.xml><?xml version="1.0" encoding="utf-8"?>
<table xmlns="http://schemas.openxmlformats.org/spreadsheetml/2006/main" id="63" name="Tbl_Tipo" displayName="Tbl_Tipo" ref="G1:G4" totalsRowShown="0">
  <autoFilter ref="G1:G4">
    <filterColumn colId="0" hiddenButton="1"/>
  </autoFilter>
  <tableColumns count="1">
    <tableColumn id="1" name="Tipo"/>
  </tableColumns>
  <tableStyleInfo name="Tabela Clarify" showFirstColumn="1" showLastColumn="0" showRowStripes="1" showColumnStripes="0"/>
</table>
</file>

<file path=xl/tables/table52.xml><?xml version="1.0" encoding="utf-8"?>
<table xmlns="http://schemas.openxmlformats.org/spreadsheetml/2006/main" id="70" name="TblExame" displayName="TblExame" ref="A1:D15" totalsRowShown="0">
  <autoFilter ref="A1:D15">
    <filterColumn colId="0" hiddenButton="1"/>
    <filterColumn colId="1" hiddenButton="1"/>
    <filterColumn colId="2" hiddenButton="1"/>
    <filterColumn colId="3" hiddenButton="1"/>
  </autoFilter>
  <tableColumns count="4">
    <tableColumn id="1" name="Nome"/>
    <tableColumn id="3" name="Gênero"/>
    <tableColumn id="4" name="Idade"/>
    <tableColumn id="5" name="Exame" dataDxfId="336"/>
  </tableColumns>
  <tableStyleInfo name="Atividade_Avançado" showFirstColumn="0" showLastColumn="0" showRowStripes="1" showColumnStripes="0"/>
</table>
</file>

<file path=xl/tables/table53.xml><?xml version="1.0" encoding="utf-8"?>
<table xmlns="http://schemas.openxmlformats.org/spreadsheetml/2006/main" id="78" name="TblSemana" displayName="TblSemana" ref="A1:A8" totalsRowShown="0" headerRowDxfId="335" dataDxfId="333" headerRowBorderDxfId="334" tableBorderDxfId="332" totalsRowBorderDxfId="331">
  <autoFilter ref="A1:A8">
    <filterColumn colId="0" hiddenButton="1"/>
  </autoFilter>
  <tableColumns count="1">
    <tableColumn id="1" name="Semana" dataDxfId="330"/>
  </tableColumns>
  <tableStyleInfo name="Exemplo_Avançado" showFirstColumn="0" showLastColumn="0" showRowStripes="1" showColumnStripes="0"/>
</table>
</file>

<file path=xl/tables/table54.xml><?xml version="1.0" encoding="utf-8"?>
<table xmlns="http://schemas.openxmlformats.org/spreadsheetml/2006/main" id="79" name="TblMeses" displayName="TblMeses" ref="F1:F13" totalsRowShown="0" headerRowDxfId="329" dataDxfId="327" headerRowBorderDxfId="328" tableBorderDxfId="326" totalsRowBorderDxfId="325">
  <autoFilter ref="F1:F13">
    <filterColumn colId="0" hiddenButton="1"/>
  </autoFilter>
  <tableColumns count="1">
    <tableColumn id="1" name="Mês" dataDxfId="324"/>
  </tableColumns>
  <tableStyleInfo name="Exemplo_Avançado" showFirstColumn="0" showLastColumn="0" showRowStripes="1" showColumnStripes="0"/>
</table>
</file>

<file path=xl/tables/table55.xml><?xml version="1.0" encoding="utf-8"?>
<table xmlns="http://schemas.openxmlformats.org/spreadsheetml/2006/main" id="82" name="Tabela82" displayName="Tabela82" ref="H11:I15" totalsRowShown="0" headerRowDxfId="323" tableBorderDxfId="322">
  <autoFilter ref="H11:I15">
    <filterColumn colId="0" hiddenButton="1"/>
    <filterColumn colId="1" hiddenButton="1"/>
  </autoFilter>
  <tableColumns count="2">
    <tableColumn id="1" name="Valor" dataDxfId="321"/>
    <tableColumn id="2" name="Posição" dataDxfId="320"/>
  </tableColumns>
  <tableStyleInfo name="Exemplo_Avançado" showFirstColumn="0" showLastColumn="0" showRowStripes="1" showColumnStripes="0"/>
</table>
</file>

<file path=xl/tables/table56.xml><?xml version="1.0" encoding="utf-8"?>
<table xmlns="http://schemas.openxmlformats.org/spreadsheetml/2006/main" id="83" name="Tabela8284" displayName="Tabela8284" ref="K11:L15" totalsRowShown="0" headerRowDxfId="319" tableBorderDxfId="318">
  <autoFilter ref="K11:L15">
    <filterColumn colId="0" hiddenButton="1"/>
    <filterColumn colId="1" hiddenButton="1"/>
  </autoFilter>
  <tableColumns count="2">
    <tableColumn id="1" name="Contagem" dataDxfId="317"/>
    <tableColumn id="2" name="Posição" dataDxfId="316"/>
  </tableColumns>
  <tableStyleInfo name="Exemplo_Avançado" showFirstColumn="0" showLastColumn="0" showRowStripes="1" showColumnStripes="0"/>
</table>
</file>

<file path=xl/tables/table57.xml><?xml version="1.0" encoding="utf-8"?>
<table xmlns="http://schemas.openxmlformats.org/spreadsheetml/2006/main" id="84" name="TblCrescente" displayName="TblCrescente" ref="H1:I7" totalsRowShown="0" headerRowDxfId="315" tableBorderDxfId="314">
  <autoFilter ref="H1:I7">
    <filterColumn colId="0" hiddenButton="1"/>
    <filterColumn colId="1" hiddenButton="1"/>
  </autoFilter>
  <sortState ref="H2:I7">
    <sortCondition descending="1" ref="I4"/>
  </sortState>
  <tableColumns count="2">
    <tableColumn id="1" name="Produto" dataDxfId="313"/>
    <tableColumn id="2" name="Contagem" dataDxfId="312"/>
  </tableColumns>
  <tableStyleInfo name="Exemplo_Avançado" showFirstColumn="1" showLastColumn="0" showRowStripes="1" showColumnStripes="0"/>
</table>
</file>

<file path=xl/tables/table58.xml><?xml version="1.0" encoding="utf-8"?>
<table xmlns="http://schemas.openxmlformats.org/spreadsheetml/2006/main" id="85" name="TblDecrescente" displayName="TblDecrescente" ref="K1:L7" totalsRowShown="0" headerRowDxfId="311" tableBorderDxfId="310">
  <autoFilter ref="K1:L7">
    <filterColumn colId="0" hiddenButton="1"/>
    <filterColumn colId="1" hiddenButton="1"/>
  </autoFilter>
  <sortState ref="K2:L7">
    <sortCondition ref="L4"/>
  </sortState>
  <tableColumns count="2">
    <tableColumn id="1" name="Produto" dataDxfId="309"/>
    <tableColumn id="2" name="Contagem" dataDxfId="308"/>
  </tableColumns>
  <tableStyleInfo name="Exemplo_Avançado" showFirstColumn="1" showLastColumn="0" showRowStripes="1" showColumnStripes="0"/>
</table>
</file>

<file path=xl/tables/table59.xml><?xml version="1.0" encoding="utf-8"?>
<table xmlns="http://schemas.openxmlformats.org/spreadsheetml/2006/main" id="71" name="Tabela2674" displayName="Tabela2674" ref="I1:S11" totalsRowShown="0">
  <tableColumns count="11">
    <tableColumn id="1" name="x" dataDxfId="307"/>
    <tableColumn id="2" name="Coluna 1"/>
    <tableColumn id="3" name="Coluna 2"/>
    <tableColumn id="4" name="Coluna 3"/>
    <tableColumn id="5" name="Coluna 4"/>
    <tableColumn id="6" name="Coluna 5"/>
    <tableColumn id="7" name="Coluna 6"/>
    <tableColumn id="8" name="Coluna 7"/>
    <tableColumn id="9" name="Coluna 8"/>
    <tableColumn id="10" name="Coluna 9"/>
    <tableColumn id="11" name="Coluna 10"/>
  </tableColumns>
  <tableStyleInfo name="Exemplo_Avançado" showFirstColumn="1" showLastColumn="0" showRowStripes="0" showColumnStripes="0"/>
</table>
</file>

<file path=xl/tables/table60.xml><?xml version="1.0" encoding="utf-8"?>
<table xmlns="http://schemas.openxmlformats.org/spreadsheetml/2006/main" id="72" name="Tabela273537" displayName="Tabela273537" ref="A1:C6" totalsRowShown="0">
  <autoFilter ref="A1:C6">
    <filterColumn colId="0" hiddenButton="1"/>
    <filterColumn colId="1" hiddenButton="1"/>
    <filterColumn colId="2" hiddenButton="1"/>
  </autoFilter>
  <tableColumns count="3">
    <tableColumn id="1" name="Linha"/>
    <tableColumn id="2" name="Coluna"/>
    <tableColumn id="4" name="Resultado" dataDxfId="306"/>
  </tableColumns>
  <tableStyleInfo name="Tabela Clarify" showFirstColumn="0" showLastColumn="1" showRowStripes="0" showColumnStripes="0"/>
</table>
</file>

<file path=xl/tables/table61.xml><?xml version="1.0" encoding="utf-8"?>
<table xmlns="http://schemas.openxmlformats.org/spreadsheetml/2006/main" id="73" name="Tabela27353638" displayName="Tabela27353638" ref="E1:G6" totalsRowShown="0">
  <autoFilter ref="E1:G6">
    <filterColumn colId="0" hiddenButton="1"/>
    <filterColumn colId="1" hiddenButton="1"/>
    <filterColumn colId="2" hiddenButton="1"/>
  </autoFilter>
  <tableColumns count="3">
    <tableColumn id="1" name="Linha"/>
    <tableColumn id="2" name="Coluna"/>
    <tableColumn id="4" name="Resultado" dataDxfId="305"/>
  </tableColumns>
  <tableStyleInfo name="Tabela Clarify" showFirstColumn="0" showLastColumn="1" showRowStripes="0" showColumnStripes="0"/>
</table>
</file>

<file path=xl/tables/table62.xml><?xml version="1.0" encoding="utf-8"?>
<table xmlns="http://schemas.openxmlformats.org/spreadsheetml/2006/main" id="74" name="Tabela2634" displayName="Tabela2634" ref="K13:U23" totalsRowShown="0">
  <tableColumns count="11">
    <tableColumn id="1" name="x" dataDxfId="304"/>
    <tableColumn id="2" name="Coluna 1"/>
    <tableColumn id="3" name="Coluna 2"/>
    <tableColumn id="4" name="Coluna 3"/>
    <tableColumn id="5" name="Coluna 4"/>
    <tableColumn id="6" name="Coluna 5"/>
    <tableColumn id="7" name="Coluna 6"/>
    <tableColumn id="8" name="Coluna 7"/>
    <tableColumn id="9" name="Coluna 8"/>
    <tableColumn id="10" name="Coluna 9"/>
    <tableColumn id="11" name="Coluna 10"/>
  </tableColumns>
  <tableStyleInfo name="Exemplo_Avançado" showFirstColumn="1" showLastColumn="0" showRowStripes="0" showColumnStripes="0"/>
</table>
</file>

<file path=xl/tables/table63.xml><?xml version="1.0" encoding="utf-8"?>
<table xmlns="http://schemas.openxmlformats.org/spreadsheetml/2006/main" id="75" name="Tabela2735" displayName="Tabela2735" ref="A1:D7" totalsRowShown="0">
  <autoFilter ref="A1:D7">
    <filterColumn colId="0" hiddenButton="1"/>
    <filterColumn colId="1" hiddenButton="1"/>
    <filterColumn colId="2" hiddenButton="1"/>
    <filterColumn colId="3" hiddenButton="1"/>
  </autoFilter>
  <tableColumns count="4">
    <tableColumn id="1" name="Linha"/>
    <tableColumn id="2" name="Coluna"/>
    <tableColumn id="3" name="Área" dataDxfId="303"/>
    <tableColumn id="4" name="Resultado" dataDxfId="302"/>
  </tableColumns>
  <tableStyleInfo name="Tabela Clarify" showFirstColumn="0" showLastColumn="1" showRowStripes="0" showColumnStripes="0"/>
</table>
</file>

<file path=xl/tables/table64.xml><?xml version="1.0" encoding="utf-8"?>
<table xmlns="http://schemas.openxmlformats.org/spreadsheetml/2006/main" id="76" name="Area2" displayName="Area2" ref="F1:I7" totalsRowShown="0">
  <autoFilter ref="F1:I7">
    <filterColumn colId="0" hiddenButton="1"/>
    <filterColumn colId="1" hiddenButton="1"/>
    <filterColumn colId="2" hiddenButton="1"/>
    <filterColumn colId="3" hiddenButton="1"/>
  </autoFilter>
  <tableColumns count="4">
    <tableColumn id="1" name="Linha"/>
    <tableColumn id="2" name="Coluna"/>
    <tableColumn id="3" name="Área" dataDxfId="301"/>
    <tableColumn id="4" name="Resultado" dataDxfId="300"/>
  </tableColumns>
  <tableStyleInfo name="Tabela Clarify" showFirstColumn="0" showLastColumn="1" showRowStripes="0" showColumnStripes="0"/>
</table>
</file>

<file path=xl/tables/table65.xml><?xml version="1.0" encoding="utf-8"?>
<table xmlns="http://schemas.openxmlformats.org/spreadsheetml/2006/main" id="77" name="Area1" displayName="Area1" ref="K1:U11" totalsRowShown="0">
  <tableColumns count="11">
    <tableColumn id="1" name="x" dataDxfId="299"/>
    <tableColumn id="2" name="Coluna 1"/>
    <tableColumn id="3" name="Coluna 2"/>
    <tableColumn id="4" name="Coluna 3"/>
    <tableColumn id="5" name="Coluna 4"/>
    <tableColumn id="6" name="Coluna 5"/>
    <tableColumn id="7" name="Coluna 6"/>
    <tableColumn id="8" name="Coluna 7"/>
    <tableColumn id="9" name="Coluna 8"/>
    <tableColumn id="10" name="Coluna 9"/>
    <tableColumn id="11" name="Coluna 10"/>
  </tableColumns>
  <tableStyleInfo name="Exemplo_Avançado" showFirstColumn="1" showLastColumn="0" showRowStripes="0" showColumnStripes="0"/>
</table>
</file>

<file path=xl/tables/table66.xml><?xml version="1.0" encoding="utf-8"?>
<table xmlns="http://schemas.openxmlformats.org/spreadsheetml/2006/main" id="86" name="Tabela27353713" displayName="Tabela27353713" ref="A1:C2" totalsRowShown="0">
  <autoFilter ref="A1:C2">
    <filterColumn colId="0" hiddenButton="1"/>
    <filterColumn colId="1" hiddenButton="1"/>
    <filterColumn colId="2" hiddenButton="1"/>
  </autoFilter>
  <tableColumns count="3">
    <tableColumn id="1" name="Linha"/>
    <tableColumn id="2" name="Coluna"/>
    <tableColumn id="4" name="Resultado" dataDxfId="298"/>
  </tableColumns>
  <tableStyleInfo name="Exemplo_Avançado" showFirstColumn="0" showLastColumn="1" showRowStripes="1" showColumnStripes="0"/>
</table>
</file>

<file path=xl/tables/table67.xml><?xml version="1.0" encoding="utf-8"?>
<table xmlns="http://schemas.openxmlformats.org/spreadsheetml/2006/main" id="87" name="Tabela2735363816" displayName="Tabela2735363816" ref="A4:E5" totalsRowShown="0">
  <autoFilter ref="A4:E5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name="Linha"/>
    <tableColumn id="2" name="Coluna"/>
    <tableColumn id="5" name="Altura"/>
    <tableColumn id="3" name="Largura"/>
    <tableColumn id="4" name="Resultado" dataDxfId="297"/>
  </tableColumns>
  <tableStyleInfo name="Exemplo_Avançado" showFirstColumn="0" showLastColumn="1" showRowStripes="1" showColumnStripes="0"/>
</table>
</file>

<file path=xl/tables/table68.xml><?xml version="1.0" encoding="utf-8"?>
<table xmlns="http://schemas.openxmlformats.org/spreadsheetml/2006/main" id="88" name="Tabela267" displayName="Tabela267" ref="G1:Q11" totalsRowShown="0">
  <tableColumns count="11">
    <tableColumn id="1" name="Coluna1" dataDxfId="296"/>
    <tableColumn id="2" name="Coluna 0"/>
    <tableColumn id="3" name="Coluna 1"/>
    <tableColumn id="4" name="Coluna 2"/>
    <tableColumn id="5" name="Coluna 3"/>
    <tableColumn id="6" name="Coluna 4"/>
    <tableColumn id="7" name="Coluna 5"/>
    <tableColumn id="8" name="Coluna 6"/>
    <tableColumn id="9" name="Coluna 7"/>
    <tableColumn id="10" name="Coluna 8"/>
    <tableColumn id="11" name="Coluna 9"/>
  </tableColumns>
  <tableStyleInfo name="Exemplo_Avançado" showFirstColumn="1" showLastColumn="0" showRowStripes="1" showColumnStripes="0"/>
</table>
</file>

<file path=xl/tables/table69.xml><?xml version="1.0" encoding="utf-8"?>
<table xmlns="http://schemas.openxmlformats.org/spreadsheetml/2006/main" id="99" name="Tbl_Escolher" displayName="Tbl_Escolher" ref="A1:E13">
  <autoFilter ref="A1:E13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name="Mês" totalsRowLabel="Total" dataDxfId="295"/>
    <tableColumn id="2" name="Monitor" totalsRowFunction="sum" totalsRowDxfId="294"/>
    <tableColumn id="3" name="Cadeira" totalsRowFunction="sum" totalsRowDxfId="293"/>
    <tableColumn id="4" name="Mesa" totalsRowFunction="sum" totalsRowDxfId="292"/>
    <tableColumn id="5" name="Notebook" totalsRowFunction="sum" totalsRowDxfId="291"/>
  </tableColumns>
  <tableStyleInfo name="Exemplo_Avançado" showFirstColumn="1" showLastColumn="0" showRowStripes="1" showColumnStripes="0"/>
</table>
</file>

<file path=xl/tables/table70.xml><?xml version="1.0" encoding="utf-8"?>
<table xmlns="http://schemas.openxmlformats.org/spreadsheetml/2006/main" id="100" name="Tabela72" displayName="Tabela72" ref="G1:H2" totalsRowShown="0">
  <autoFilter ref="G1:H2">
    <filterColumn colId="0" hiddenButton="1"/>
    <filterColumn colId="1" hiddenButton="1"/>
  </autoFilter>
  <tableColumns count="2">
    <tableColumn id="1" name="Produto"/>
    <tableColumn id="2" name="Soma (Escolher)" dataDxfId="290"/>
  </tableColumns>
  <tableStyleInfo name="Exemplo_Avançado" showFirstColumn="0" showLastColumn="1" showRowStripes="1" showColumnStripes="0"/>
</table>
</file>

<file path=xl/tables/table71.xml><?xml version="1.0" encoding="utf-8"?>
<table xmlns="http://schemas.openxmlformats.org/spreadsheetml/2006/main" id="89" name="Tbl_TotalPorMes" displayName="Tbl_TotalPorMes" ref="A4:F16" totalsRowShown="0" dataDxfId="289">
  <autoFilter ref="A4:F16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</autoFilter>
  <tableColumns count="6">
    <tableColumn id="1" name="Meses"/>
    <tableColumn id="2" name="Norte" dataDxfId="288"/>
    <tableColumn id="3" name="Nordeste" dataDxfId="287"/>
    <tableColumn id="4" name="Centro-Oeste" dataDxfId="286"/>
    <tableColumn id="5" name="Sudeste" dataDxfId="285"/>
    <tableColumn id="6" name="Sul" dataDxfId="284"/>
  </tableColumns>
  <tableStyleInfo name="Atividade_Avançado" showFirstColumn="0" showLastColumn="0" showRowStripes="1" showColumnStripes="0"/>
</table>
</file>

<file path=xl/tables/table72.xml><?xml version="1.0" encoding="utf-8"?>
<table xmlns="http://schemas.openxmlformats.org/spreadsheetml/2006/main" id="96" name="DistânciaEntreCidades" displayName="DistânciaEntreCidades" ref="G1:AR112" headerRowDxfId="283">
  <tableColumns count="38">
    <tableColumn id="1" name="Cidades" totalsRowLabel="Total"/>
    <tableColumn id="2" name="Aracajú" dataDxfId="282"/>
    <tableColumn id="3" name="Belém" dataDxfId="281"/>
    <tableColumn id="4" name="Belo Horizonte" dataDxfId="280"/>
    <tableColumn id="5" name="Boa Vista" dataDxfId="279"/>
    <tableColumn id="6" name="Brasília" dataDxfId="278"/>
    <tableColumn id="7" name="Campinas" dataDxfId="277"/>
    <tableColumn id="8" name="Campo Grande" dataDxfId="276"/>
    <tableColumn id="9" name="Caxias do Sul" dataDxfId="275"/>
    <tableColumn id="10" name="Cuiabá" dataDxfId="274"/>
    <tableColumn id="11" name="Curitiba" dataDxfId="273"/>
    <tableColumn id="12" name="Feira de Santana" dataDxfId="272"/>
    <tableColumn id="13" name="Florianópolis" dataDxfId="271"/>
    <tableColumn id="14" name="Fortaleza" dataDxfId="270"/>
    <tableColumn id="15" name="Goiânia" dataDxfId="269"/>
    <tableColumn id="16" name="João Pessoa" dataDxfId="268"/>
    <tableColumn id="17" name="Joinville" dataDxfId="267"/>
    <tableColumn id="18" name="Juiz de Fora" dataDxfId="266"/>
    <tableColumn id="19" name="Londrina" dataDxfId="265"/>
    <tableColumn id="20" name="Maceió" dataDxfId="264"/>
    <tableColumn id="21" name="Manaus" dataDxfId="263"/>
    <tableColumn id="22" name="Natal" dataDxfId="262"/>
    <tableColumn id="23" name="Palmas" dataDxfId="261"/>
    <tableColumn id="24" name="Pelotas" dataDxfId="260"/>
    <tableColumn id="25" name="Porto Alegre" dataDxfId="259"/>
    <tableColumn id="26" name="Porto Velho" dataDxfId="258"/>
    <tableColumn id="27" name="Recife" dataDxfId="257"/>
    <tableColumn id="28" name="Ribeirão Preto" dataDxfId="256"/>
    <tableColumn id="29" name="Rio Branco" dataDxfId="255"/>
    <tableColumn id="30" name="Rio de Janeiro" dataDxfId="254"/>
    <tableColumn id="31" name="Salvador" dataDxfId="253"/>
    <tableColumn id="32" name="Santos" dataDxfId="252"/>
    <tableColumn id="33" name="São José dos Campos" dataDxfId="251"/>
    <tableColumn id="34" name="São Luís" dataDxfId="250"/>
    <tableColumn id="35" name="São Paulo" dataDxfId="249"/>
    <tableColumn id="36" name="Teresina" dataDxfId="248"/>
    <tableColumn id="37" name="Uberlândia" dataDxfId="247"/>
    <tableColumn id="38" name="Vitória" totalsRowFunction="sum" dataDxfId="246"/>
  </tableColumns>
  <tableStyleInfo name="Atividade_Avançado" showFirstColumn="1" showLastColumn="0" showRowStripes="1" showColumnStripes="0"/>
</table>
</file>

<file path=xl/tables/table73.xml><?xml version="1.0" encoding="utf-8"?>
<table xmlns="http://schemas.openxmlformats.org/spreadsheetml/2006/main" id="97" name="Distâncias" displayName="Distâncias" ref="A1:C10" totalsRowShown="0" headerRowDxfId="245" dataDxfId="244">
  <autoFilter ref="A1:C10">
    <filterColumn colId="0" hiddenButton="1"/>
    <filterColumn colId="1" hiddenButton="1"/>
    <filterColumn colId="2" hiddenButton="1"/>
  </autoFilter>
  <tableColumns count="3">
    <tableColumn id="1" name="Origem" dataDxfId="243"/>
    <tableColumn id="2" name="Destino" dataDxfId="242"/>
    <tableColumn id="5" name="Distância" dataDxfId="241"/>
  </tableColumns>
  <tableStyleInfo name="Atividade_Avançado" showFirstColumn="0" showLastColumn="0" showRowStripes="1" showColumnStripes="0"/>
</table>
</file>

<file path=xl/tables/table74.xml><?xml version="1.0" encoding="utf-8"?>
<table xmlns="http://schemas.openxmlformats.org/spreadsheetml/2006/main" id="98" name="Table22" displayName="Table22" ref="A1:G8" totalsRowShown="0" headerRowDxfId="240" dataDxfId="239">
  <autoFilter ref="A1:G8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</autoFilter>
  <tableColumns count="7">
    <tableColumn id="1" name="Vendedores" dataDxfId="238" dataCellStyle="Normal 10"/>
    <tableColumn id="2" name="Jan" dataDxfId="237"/>
    <tableColumn id="3" name="Fev" dataDxfId="236"/>
    <tableColumn id="4" name="Mar" dataDxfId="235"/>
    <tableColumn id="5" name="Abr" dataDxfId="234"/>
    <tableColumn id="6" name="Mai" dataDxfId="233"/>
    <tableColumn id="7" name="Jun" dataDxfId="232"/>
  </tableColumns>
  <tableStyleInfo name="Atividade_Avançado" showFirstColumn="0" showLastColumn="0" showRowStripes="1" showColumnStripes="0"/>
</table>
</file>

<file path=xl/tables/table75.xml><?xml version="1.0" encoding="utf-8"?>
<table xmlns="http://schemas.openxmlformats.org/spreadsheetml/2006/main" id="114" name="Linhas" displayName="Linhas" ref="A1:A2" totalsRowShown="0">
  <autoFilter ref="A1:A2">
    <filterColumn colId="0" hiddenButton="1"/>
  </autoFilter>
  <tableColumns count="1">
    <tableColumn id="1" name="Início"/>
  </tableColumns>
  <tableStyleInfo name="Atividade_Avançado" showFirstColumn="0" showLastColumn="0" showRowStripes="1" showColumnStripes="0"/>
</table>
</file>

<file path=xl/tables/table76.xml><?xml version="1.0" encoding="utf-8"?>
<table xmlns="http://schemas.openxmlformats.org/spreadsheetml/2006/main" id="115" name="BaseGráfico" displayName="BaseGráfico" ref="C1:E6" totalsRowShown="0">
  <autoFilter ref="C1:E6">
    <filterColumn colId="0" hiddenButton="1"/>
    <filterColumn colId="1" hiddenButton="1"/>
    <filterColumn colId="2" hiddenButton="1"/>
  </autoFilter>
  <tableColumns count="3">
    <tableColumn id="1" name="Fabricante" dataDxfId="231"/>
    <tableColumn id="2" name="Modelo" dataDxfId="230"/>
    <tableColumn id="3" name="Custo" dataDxfId="229" dataCellStyle="Moeda"/>
  </tableColumns>
  <tableStyleInfo name="Atividade_Avançado" showFirstColumn="0" showLastColumn="0" showRowStripes="1" showColumnStripes="0"/>
</table>
</file>

<file path=xl/tables/table77.xml><?xml version="1.0" encoding="utf-8"?>
<table xmlns="http://schemas.openxmlformats.org/spreadsheetml/2006/main" id="113" name="BaseDeDados" displayName="BaseDeDados" ref="A1:C41" totalsRowShown="0" headerRowDxfId="228">
  <autoFilter ref="A1:C41">
    <filterColumn colId="0" hiddenButton="1"/>
    <filterColumn colId="1" hiddenButton="1"/>
    <filterColumn colId="2" hiddenButton="1"/>
  </autoFilter>
  <tableColumns count="3">
    <tableColumn id="1" name="Fabricante"/>
    <tableColumn id="2" name="Modelo" dataDxfId="227"/>
    <tableColumn id="3" name="Custo" dataDxfId="226" dataCellStyle="Moeda 5"/>
  </tableColumns>
  <tableStyleInfo name="Atividade_Avançado" showFirstColumn="0" showLastColumn="0" showRowStripes="1" showColumnStripes="0"/>
</table>
</file>

<file path=xl/tables/table78.xml><?xml version="1.0" encoding="utf-8"?>
<table xmlns="http://schemas.openxmlformats.org/spreadsheetml/2006/main" id="80" name="TblBDSOMA" displayName="TblBDSOMA" ref="H2:I3" totalsRowShown="0" headerRowDxfId="225" dataDxfId="224">
  <autoFilter ref="H2:I3">
    <filterColumn colId="0" hiddenButton="1"/>
    <filterColumn colId="1" hiddenButton="1"/>
  </autoFilter>
  <tableColumns count="2">
    <tableColumn id="1" name="Fabricante" dataDxfId="223"/>
    <tableColumn id="2" name="Modelo" dataDxfId="222"/>
  </tableColumns>
  <tableStyleInfo name="Exemplo_Avançado" showFirstColumn="0" showLastColumn="0" showRowStripes="1" showColumnStripes="0"/>
</table>
</file>

<file path=xl/tables/table79.xml><?xml version="1.0" encoding="utf-8"?>
<table xmlns="http://schemas.openxmlformats.org/spreadsheetml/2006/main" id="81" name="Tbl_FuncoesBD" displayName="Tbl_FuncoesBD" ref="A1:F13172" totalsRowShown="0" headerRowDxfId="221" dataDxfId="220" tableBorderDxfId="219" dataCellStyle="Moeda 5">
  <autoFilter ref="A1:F13172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</autoFilter>
  <sortState ref="A2:H13172">
    <sortCondition ref="E7"/>
  </sortState>
  <tableColumns count="6">
    <tableColumn id="1" name="Fabricante" dataDxfId="218"/>
    <tableColumn id="2" name="Modelo" dataDxfId="217"/>
    <tableColumn id="3" name="CC" dataDxfId="216"/>
    <tableColumn id="4" name="Valvulas" dataDxfId="215"/>
    <tableColumn id="5" name="Custo" dataDxfId="214" dataCellStyle="Moeda 5"/>
    <tableColumn id="10" name="Estoque" dataDxfId="213"/>
  </tableColumns>
  <tableStyleInfo name="Exemplo_Avançado" showFirstColumn="1" showLastColumn="0" showRowStripes="1" showColumnStripes="0"/>
</table>
</file>

<file path=xl/tables/table80.xml><?xml version="1.0" encoding="utf-8"?>
<table xmlns="http://schemas.openxmlformats.org/spreadsheetml/2006/main" id="102" name="TblBDMEDIA" displayName="TblBDMEDIA" ref="H10:I15" totalsRowShown="0" headerRowDxfId="212" dataDxfId="211">
  <autoFilter ref="H10:I15">
    <filterColumn colId="0" hiddenButton="1"/>
    <filterColumn colId="1" hiddenButton="1"/>
  </autoFilter>
  <tableColumns count="2">
    <tableColumn id="1" name="Soma" dataDxfId="210"/>
    <tableColumn id="2" name="    " dataDxfId="209"/>
  </tableColumns>
  <tableStyleInfo name="Exemplo_Avançado" showFirstColumn="1" showLastColumn="0" showRowStripes="1" showColumnStripes="0"/>
</table>
</file>

<file path=xl/tables/table81.xml><?xml version="1.0" encoding="utf-8"?>
<table xmlns="http://schemas.openxmlformats.org/spreadsheetml/2006/main" id="6" name="VendedorRegiao" displayName="VendedorRegiao" ref="A1:B3" totalsRowShown="0" headerRowDxfId="208" tableBorderDxfId="207">
  <autoFilter ref="A1:B3">
    <filterColumn colId="0" hiddenButton="1"/>
    <filterColumn colId="1" hiddenButton="1"/>
  </autoFilter>
  <tableColumns count="2">
    <tableColumn id="1" name="Vendedor"/>
    <tableColumn id="2" name="Região"/>
  </tableColumns>
  <tableStyleInfo name="Atividade_Avançado" showFirstColumn="0" showLastColumn="0" showRowStripes="1" showColumnStripes="0"/>
</table>
</file>

<file path=xl/tables/table82.xml><?xml version="1.0" encoding="utf-8"?>
<table xmlns="http://schemas.openxmlformats.org/spreadsheetml/2006/main" id="116" name="VendasPorRegiao" displayName="VendasPorRegiao" ref="A1:F636" totalsRowShown="0">
  <autoFilter ref="A1:F636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</autoFilter>
  <tableColumns count="6">
    <tableColumn id="1" name="Vendedor" dataDxfId="206"/>
    <tableColumn id="2" name="Data" dataDxfId="205"/>
    <tableColumn id="3" name="Valor" dataDxfId="204"/>
    <tableColumn id="4" name="Região"/>
    <tableColumn id="5" name="UF"/>
    <tableColumn id="6" name="Cidade"/>
  </tableColumns>
  <tableStyleInfo name="Atividade_Avançado" showFirstColumn="0" showLastColumn="0" showRowStripes="1" showColumnStripes="0"/>
</table>
</file>

<file path=xl/tables/table83.xml><?xml version="1.0" encoding="utf-8"?>
<table xmlns="http://schemas.openxmlformats.org/spreadsheetml/2006/main" id="117" name="FiltroLista" displayName="FiltroLista" ref="A8:G68" totalsRowShown="0">
  <tableColumns count="7">
    <tableColumn id="1" name="Região"/>
    <tableColumn id="2" name="UF"/>
    <tableColumn id="3" name="Cidade"/>
    <tableColumn id="4" name="Jan"/>
    <tableColumn id="5" name="Fev"/>
    <tableColumn id="6" name="Mar"/>
    <tableColumn id="7" name="Abr"/>
  </tableColumns>
  <tableStyleInfo name="Exemplo_Avançado" showFirstColumn="0" showLastColumn="0" showRowStripes="1" showColumnStripes="0"/>
</table>
</file>

<file path=xl/tables/table84.xml><?xml version="1.0" encoding="utf-8"?>
<table xmlns="http://schemas.openxmlformats.org/spreadsheetml/2006/main" id="118" name="CritériosCompostos" displayName="CritériosCompostos" ref="A1:G5" totalsRowShown="0" headerRowDxfId="203" dataDxfId="202">
  <tableColumns count="7">
    <tableColumn id="1" name="Região" dataDxfId="201"/>
    <tableColumn id="2" name="UF" dataDxfId="200"/>
    <tableColumn id="3" name="Cidade" dataDxfId="199"/>
    <tableColumn id="4" name="Jan" dataDxfId="198"/>
    <tableColumn id="5" name="Fev" dataDxfId="197"/>
    <tableColumn id="6" name="Mar" dataDxfId="196"/>
    <tableColumn id="7" name="Abr" dataDxfId="195"/>
  </tableColumns>
  <tableStyleInfo name="Exemplo_Avançado" showFirstColumn="0" showLastColumn="0" showRowStripes="0" showColumnStripes="0"/>
</table>
</file>

<file path=xl/tables/table85.xml><?xml version="1.0" encoding="utf-8"?>
<table xmlns="http://schemas.openxmlformats.org/spreadsheetml/2006/main" id="103" name="VendasPorGeografia" displayName="VendasPorGeografia" ref="A1:O634" totalsRowShown="0">
  <autoFilter ref="A1:O634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</autoFilter>
  <tableColumns count="15">
    <tableColumn id="1" name="Região"/>
    <tableColumn id="2" name="UF"/>
    <tableColumn id="3" name="Cidade"/>
    <tableColumn id="4" name="Jan"/>
    <tableColumn id="5" name="Fev"/>
    <tableColumn id="6" name="Mar"/>
    <tableColumn id="7" name="Abr"/>
    <tableColumn id="8" name="Mai"/>
    <tableColumn id="9" name="Jun"/>
    <tableColumn id="10" name="Jul"/>
    <tableColumn id="11" name="Ago"/>
    <tableColumn id="12" name="Set"/>
    <tableColumn id="13" name="Out"/>
    <tableColumn id="14" name="Nov"/>
    <tableColumn id="15" name="Dez"/>
  </tableColumns>
  <tableStyleInfo name="Exemplo_Avançado" showFirstColumn="0" showLastColumn="0" showRowStripes="1" showColumnStripes="0"/>
</table>
</file>

<file path=xl/tables/table86.xml><?xml version="1.0" encoding="utf-8"?>
<table xmlns="http://schemas.openxmlformats.org/spreadsheetml/2006/main" id="69" name="HistóricoDiárioDeVendas" displayName="HistóricoDiárioDeVendas" ref="A1:D50" totalsRowShown="0">
  <autoFilter ref="A1:D50">
    <filterColumn colId="0" hiddenButton="1"/>
    <filterColumn colId="1" hiddenButton="1"/>
    <filterColumn colId="2" hiddenButton="1"/>
    <filterColumn colId="3" hiddenButton="1"/>
  </autoFilter>
  <tableColumns count="4">
    <tableColumn id="1" name="Vendedor"/>
    <tableColumn id="2" name="Valor" dataDxfId="194"/>
    <tableColumn id="3" name="Venda" dataDxfId="193"/>
    <tableColumn id="4" name="Especial"/>
  </tableColumns>
  <tableStyleInfo name="Exemplo_Avançado" showFirstColumn="0" showLastColumn="0" showRowStripes="1" showColumnStripes="0"/>
</table>
</file>

<file path=xl/tables/table87.xml><?xml version="1.0" encoding="utf-8"?>
<table xmlns="http://schemas.openxmlformats.org/spreadsheetml/2006/main" id="119" name="HistóricoDeAtendimentos" displayName="HistóricoDeAtendimentos" ref="A1:G107" totalsRowShown="0" headerRowCellStyle="Normal 4" dataCellStyle="Normal 4">
  <autoFilter ref="A1:G107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</autoFilter>
  <tableColumns count="7">
    <tableColumn id="1" name="Data" dataDxfId="192" dataCellStyle="Normal 4"/>
    <tableColumn id="2" name="Supervisor" dataCellStyle="Normal 4"/>
    <tableColumn id="3" name="Cliente" dataCellStyle="Normal 4"/>
    <tableColumn id="4" name="Cidade" dataCellStyle="Normal 4"/>
    <tableColumn id="5" name="Produto" dataCellStyle="Normal 4"/>
    <tableColumn id="6" name="Previsto" dataDxfId="191" dataCellStyle="Normal 4"/>
    <tableColumn id="7" name="Realizado" dataDxfId="190" dataCellStyle="Normal 4"/>
  </tableColumns>
  <tableStyleInfo name="Exemplo_Avançado" showFirstColumn="0" showLastColumn="0" showRowStripes="1" showColumnStripes="0"/>
</table>
</file>

<file path=xl/tables/table88.xml><?xml version="1.0" encoding="utf-8"?>
<table xmlns="http://schemas.openxmlformats.org/spreadsheetml/2006/main" id="120" name="Rel_Departamentos" displayName="Rel_Departamentos" ref="A1:B9" totalsRowShown="0">
  <autoFilter ref="A1:B9">
    <filterColumn colId="0" hiddenButton="1"/>
    <filterColumn colId="1" hiddenButton="1"/>
  </autoFilter>
  <tableColumns count="2">
    <tableColumn id="1" name="Sigla"/>
    <tableColumn id="2" name="Departamento"/>
  </tableColumns>
  <tableStyleInfo name="Exemplo_Avançado" showFirstColumn="0" showLastColumn="0" showRowStripes="1" showColumnStripes="0"/>
</table>
</file>

<file path=xl/tables/table89.xml><?xml version="1.0" encoding="utf-8"?>
<table xmlns="http://schemas.openxmlformats.org/spreadsheetml/2006/main" id="121" name="Rel_UnidadesFederativas" displayName="Rel_UnidadesFederativas" ref="E1:F28" totalsRowShown="0">
  <autoFilter ref="E1:F28">
    <filterColumn colId="0" hiddenButton="1"/>
    <filterColumn colId="1" hiddenButton="1"/>
  </autoFilter>
  <tableColumns count="2">
    <tableColumn id="1" name="UF"/>
    <tableColumn id="2" name="Região"/>
  </tableColumns>
  <tableStyleInfo name="Exemplo_Avançado" showFirstColumn="0" showLastColumn="0" showRowStripes="1" showColumnStripes="0"/>
</table>
</file>

<file path=xl/tables/table90.xml><?xml version="1.0" encoding="utf-8"?>
<table xmlns="http://schemas.openxmlformats.org/spreadsheetml/2006/main" id="122" name="Rel_Vendas" displayName="Rel_Vendas" ref="I1:K55" totalsRowShown="0">
  <autoFilter ref="I1:K55">
    <filterColumn colId="0" hiddenButton="1"/>
    <filterColumn colId="1" hiddenButton="1"/>
    <filterColumn colId="2" hiddenButton="1"/>
  </autoFilter>
  <tableColumns count="3">
    <tableColumn id="1" name="Sigla"/>
    <tableColumn id="2" name="UF"/>
    <tableColumn id="3" name="Valor" dataDxfId="189"/>
  </tableColumns>
  <tableStyleInfo name="Exemplo_Avançado" showFirstColumn="0" showLastColumn="0" showRowStripes="1" showColumnStripes="0"/>
</table>
</file>

<file path=xl/tables/table91.xml><?xml version="1.0" encoding="utf-8"?>
<table xmlns="http://schemas.openxmlformats.org/spreadsheetml/2006/main" id="123" name="_Clientes" displayName="_Clientes" ref="A1:K121" totalsRowShown="0" headerRowDxfId="188" headerRowBorderDxfId="187" tableBorderDxfId="186" totalsRowBorderDxfId="185">
  <autoFilter ref="A1:K121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</autoFilter>
  <tableColumns count="11">
    <tableColumn id="1" name="CodigoDoCliente" dataDxfId="184"/>
    <tableColumn id="2" name="NomeDaEmpresa" dataDxfId="183"/>
    <tableColumn id="3" name="NomeDoContato" dataDxfId="182"/>
    <tableColumn id="4" name="CargoDoContato" dataDxfId="181"/>
    <tableColumn id="5" name="Endereco" dataDxfId="180" dataCellStyle="Normal_TblClientes"/>
    <tableColumn id="6" name="Cidade" dataDxfId="179"/>
    <tableColumn id="7" name="Regiao" dataDxfId="178"/>
    <tableColumn id="8" name="CEP" dataDxfId="177"/>
    <tableColumn id="9" name="Pais" dataDxfId="176"/>
    <tableColumn id="10" name="Telefone" dataDxfId="175"/>
    <tableColumn id="11" name="Fax" dataDxfId="174"/>
  </tableColumns>
  <tableStyleInfo name="Atividade_Avançado" showFirstColumn="0" showLastColumn="0" showRowStripes="1" showColumnStripes="0"/>
</table>
</file>

<file path=xl/tables/table92.xml><?xml version="1.0" encoding="utf-8"?>
<table xmlns="http://schemas.openxmlformats.org/spreadsheetml/2006/main" id="124" name="_Pedidos" displayName="_Pedidos" ref="A1:N50" totalsRowShown="0">
  <autoFilter ref="A1:N50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</autoFilter>
  <sortState ref="A2:N854">
    <sortCondition ref="A10"/>
  </sortState>
  <tableColumns count="14">
    <tableColumn id="1" name="NumeroDoPedido"/>
    <tableColumn id="2" name="CodigoDoCliente"/>
    <tableColumn id="3" name="CodigoDoFuncionario"/>
    <tableColumn id="4" name="DataDoPedido" dataDxfId="173"/>
    <tableColumn id="5" name="DataDeEntrega" dataDxfId="172"/>
    <tableColumn id="6" name="DataDeEnvio" dataDxfId="171"/>
    <tableColumn id="7" name="Transportado Via"/>
    <tableColumn id="8" name="Frete"/>
    <tableColumn id="9" name="NomeDoDestinatario"/>
    <tableColumn id="10" name="EnderecoDoDestinatario"/>
    <tableColumn id="11" name="CidadeDeDestino"/>
    <tableColumn id="12" name="RegiaoDeDestino"/>
    <tableColumn id="13" name="CEPdeDestino"/>
    <tableColumn id="14" name="PaisDeDestino"/>
  </tableColumns>
  <tableStyleInfo name="Atividade_Avançado" showFirstColumn="0" showLastColumn="0" showRowStripes="1" showColumnStripes="0"/>
</table>
</file>

<file path=xl/tables/table93.xml><?xml version="1.0" encoding="utf-8"?>
<table xmlns="http://schemas.openxmlformats.org/spreadsheetml/2006/main" id="125" name="_DetalhesDoPedido" displayName="_DetalhesDoPedido" ref="A1:E133" totalsRowShown="0" headerRowDxfId="170" headerRowBorderDxfId="169" tableBorderDxfId="168" totalsRowBorderDxfId="167">
  <tableColumns count="5">
    <tableColumn id="1" name="NumeroDoPedido" dataDxfId="166"/>
    <tableColumn id="2" name="CodigoDoProduto" dataDxfId="165"/>
    <tableColumn id="3" name="PrecoUnitario" dataDxfId="164"/>
    <tableColumn id="4" name="Quantidade" dataDxfId="163"/>
    <tableColumn id="5" name="Desconto" dataDxfId="162"/>
  </tableColumns>
  <tableStyleInfo name="Atividade_Avançado" showFirstColumn="0" showLastColumn="0" showRowStripes="1" showColumnStripes="0"/>
</table>
</file>

<file path=xl/tables/table94.xml><?xml version="1.0" encoding="utf-8"?>
<table xmlns="http://schemas.openxmlformats.org/spreadsheetml/2006/main" id="126" name="_Produtos" displayName="_Produtos" ref="A1:J122" totalsRowShown="0" headerRowDxfId="161" dataDxfId="159" headerRowBorderDxfId="160" tableBorderDxfId="158" totalsRowBorderDxfId="157">
  <autoFilter ref="A1:J122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</autoFilter>
  <tableColumns count="10">
    <tableColumn id="1" name="CodigoDoProduto" dataDxfId="156"/>
    <tableColumn id="2" name="NomeDoProduto" dataDxfId="155"/>
    <tableColumn id="3" name="CodigoDoFornecedor" dataDxfId="154"/>
    <tableColumn id="4" name="CodigoDaCategoria" dataDxfId="153"/>
    <tableColumn id="5" name="QuantidadePorUnidade" dataDxfId="152"/>
    <tableColumn id="6" name="PrecoUnitario" dataDxfId="151"/>
    <tableColumn id="7" name="UnidadesEmEstoque" dataDxfId="150"/>
    <tableColumn id="8" name="UnidadesPedidas" dataDxfId="149"/>
    <tableColumn id="9" name="NivelDeReposicao" dataDxfId="148"/>
    <tableColumn id="10" name="Descontinuado" dataDxfId="147"/>
  </tableColumns>
  <tableStyleInfo name="Atividade_Avançado" showFirstColumn="0" showLastColumn="0" showRowStripes="1" showColumnStripes="0"/>
</table>
</file>

<file path=xl/tables/table95.xml><?xml version="1.0" encoding="utf-8"?>
<table xmlns="http://schemas.openxmlformats.org/spreadsheetml/2006/main" id="128" name="FormataData" displayName="FormataData" ref="A1:L32" totalsRowShown="0" headerRowDxfId="146" dataDxfId="144" headerRowBorderDxfId="145" headerRowCellStyle="Título 3">
  <autoFilter ref="A1:L32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</autoFilter>
  <tableColumns count="12">
    <tableColumn id="1" name="jan/2016" dataDxfId="143"/>
    <tableColumn id="2" name="fev/2016" dataDxfId="142"/>
    <tableColumn id="3" name="mar/2016" dataDxfId="141"/>
    <tableColumn id="4" name="abr/2016" dataDxfId="140"/>
    <tableColumn id="5" name="mai/2016" dataDxfId="139"/>
    <tableColumn id="6" name="jun/2016" dataDxfId="138"/>
    <tableColumn id="7" name="jul/2016" dataDxfId="137"/>
    <tableColumn id="8" name="ago/2016" dataDxfId="136"/>
    <tableColumn id="9" name="set/2016" dataDxfId="135"/>
    <tableColumn id="10" name="out/2016" dataDxfId="134"/>
    <tableColumn id="11" name="nov/2016" dataDxfId="133"/>
    <tableColumn id="12" name="dez/2016" dataDxfId="132"/>
  </tableColumns>
  <tableStyleInfo name="Estilo de Tabela 1" showFirstColumn="0" showLastColumn="0" showRowStripes="1" showColumnStripes="0"/>
</table>
</file>

<file path=xl/tables/table96.xml><?xml version="1.0" encoding="utf-8"?>
<table xmlns="http://schemas.openxmlformats.org/spreadsheetml/2006/main" id="129" name="FormataçãoValoresDuplicados" displayName="FormataçãoValoresDuplicados" ref="A1:C101" totalsRowShown="0">
  <autoFilter ref="A1:C101">
    <filterColumn colId="0" hiddenButton="1"/>
    <filterColumn colId="1" hiddenButton="1"/>
    <filterColumn colId="2" hiddenButton="1"/>
  </autoFilter>
  <tableColumns count="3">
    <tableColumn id="1" name="Cliente"/>
    <tableColumn id="2" name="Cidade"/>
    <tableColumn id="3" name="Produto"/>
  </tableColumns>
  <tableStyleInfo name="Exemplo_Avançado" showFirstColumn="0" showLastColumn="0" showRowStripes="1" showColumnStripes="0"/>
</table>
</file>

<file path=xl/tables/table97.xml><?xml version="1.0" encoding="utf-8"?>
<table xmlns="http://schemas.openxmlformats.org/spreadsheetml/2006/main" id="130" name="FormataçãoVazias" displayName="FormataçãoVazias" ref="A1:D35" totalsRowShown="0" headerRowDxfId="131">
  <autoFilter ref="A1:D35">
    <filterColumn colId="0" hiddenButton="1"/>
    <filterColumn colId="1" hiddenButton="1"/>
    <filterColumn colId="2" hiddenButton="1"/>
    <filterColumn colId="3" hiddenButton="1"/>
  </autoFilter>
  <tableColumns count="4">
    <tableColumn id="1" name="Código" dataDxfId="130"/>
    <tableColumn id="2" name="Mercadoria" dataDxfId="129"/>
    <tableColumn id="3" name="À Vista" dataDxfId="128" dataCellStyle="Vírgula 2 2 2"/>
    <tableColumn id="4" name="28 Dias" dataDxfId="127"/>
  </tableColumns>
  <tableStyleInfo name="Exemplo_Avançado" showFirstColumn="0" showLastColumn="0" showRowStripes="1" showColumnStripes="0"/>
</table>
</file>

<file path=xl/tables/table98.xml><?xml version="1.0" encoding="utf-8"?>
<table xmlns="http://schemas.openxmlformats.org/spreadsheetml/2006/main" id="131" name="FormataçãoBancoDeHoras" displayName="FormataçãoBancoDeHoras" ref="A1:F32" totalsRowCount="1" headerRowDxfId="126">
  <autoFilter ref="A1:F31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</autoFilter>
  <tableColumns count="6">
    <tableColumn id="1" name="Data" totalsRowLabel="Total" dataDxfId="125"/>
    <tableColumn id="3" name="Entrada Manhã" dataDxfId="124"/>
    <tableColumn id="4" name="Saída Manhã" dataDxfId="123"/>
    <tableColumn id="5" name="Entrada Tarde" dataDxfId="122"/>
    <tableColumn id="6" name="Saída Tarde" dataDxfId="121"/>
    <tableColumn id="7" name="Trabalhado" totalsRowFunction="sum" dataDxfId="120"/>
  </tableColumns>
  <tableStyleInfo name="Estilo de Tabela 1" showFirstColumn="0" showLastColumn="0" showRowStripes="1" showColumnStripes="1"/>
</table>
</file>

<file path=xl/tables/table99.xml><?xml version="1.0" encoding="utf-8"?>
<table xmlns="http://schemas.openxmlformats.org/spreadsheetml/2006/main" id="132" name="HorarioBase" displayName="HorarioBase" ref="H1:I2" totalsRowShown="0" headerRowDxfId="119">
  <autoFilter ref="H1:I2">
    <filterColumn colId="0" hiddenButton="1"/>
    <filterColumn colId="1" hiddenButton="1"/>
  </autoFilter>
  <tableColumns count="2">
    <tableColumn id="1" name="Entrada Máxima" dataDxfId="118"/>
    <tableColumn id="2" name="Saída Mínima" dataDxfId="117"/>
  </tableColumns>
  <tableStyleInfo name="Exemplo_Avançado" showFirstColumn="0" showLastColumn="0" showRowStripes="1" showColumnStripes="0"/>
</table>
</file>

<file path=xl/tables/table100.xml><?xml version="1.0" encoding="utf-8"?>
<table xmlns="http://schemas.openxmlformats.org/spreadsheetml/2006/main" id="127" name="Tabela127" displayName="Tabela127" ref="A1:J20" totalsRowShown="0" headerRowDxfId="116" dataDxfId="115" headerRowCellStyle="Normal 2 2 2" dataCellStyle="Normal 2 2 2">
  <autoFilter ref="A1:J20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</autoFilter>
  <tableColumns count="10">
    <tableColumn id="1" name="Código" dataDxfId="114" dataCellStyle="Normal 2 2 2"/>
    <tableColumn id="2" name="Data da venda" dataDxfId="113" dataCellStyle="Normal 2 2 2"/>
    <tableColumn id="3" name="Prazo (dias)" dataDxfId="112" dataCellStyle="Normal 2 2 2"/>
    <tableColumn id="4" name="Data do Envio" dataDxfId="111">
      <calculatedColumnFormula>B2+RANDBETWEEN(40,70)</calculatedColumnFormula>
    </tableColumn>
    <tableColumn id="5" name="Cliente" dataDxfId="110" dataCellStyle="Normal 2 2 2"/>
    <tableColumn id="6" name="Cidade" dataDxfId="109" dataCellStyle="Normal 2 2 2"/>
    <tableColumn id="7" name="Produto" dataDxfId="108" dataCellStyle="Normal 2 2 2"/>
    <tableColumn id="8" name="Volume (kg)" dataDxfId="107" dataCellStyle="Normal 2 2 2"/>
    <tableColumn id="9" name="Vendedor" dataDxfId="106" dataCellStyle="Normal 2 2 2"/>
    <tableColumn id="10" name="Status" dataDxfId="105">
      <calculatedColumnFormula>IF(D2-B2&lt;=C2,"Ok","Atrasado")</calculatedColumnFormula>
    </tableColumn>
  </tableColumns>
  <tableStyleInfo name="Atividade_Avançado" showFirstColumn="0" showLastColumn="0" showRowStripes="1" showColumnStripes="0"/>
</table>
</file>

<file path=xl/tables/table101.xml><?xml version="1.0" encoding="utf-8"?>
<table xmlns="http://schemas.openxmlformats.org/spreadsheetml/2006/main" id="134" name="Tabela134" displayName="Tabela134" ref="A7:M22" totalsRowShown="0" headerRowDxfId="104" headerRowBorderDxfId="103" tableBorderDxfId="102" totalsRowBorderDxfId="101">
  <autoFilter ref="A7:M22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</autoFilter>
  <tableColumns count="13">
    <tableColumn id="1" name="Nome" dataDxfId="100"/>
    <tableColumn id="2" name="Endereço" dataDxfId="99"/>
    <tableColumn id="3" name="Bairro" dataDxfId="98"/>
    <tableColumn id="4" name="Cidade" dataDxfId="97"/>
    <tableColumn id="5" name="Estado" dataDxfId="96"/>
    <tableColumn id="6" name="Telefone" dataDxfId="95"/>
    <tableColumn id="7" name="Dependentes" dataDxfId="94"/>
    <tableColumn id="8" name="Médico" dataDxfId="93"/>
    <tableColumn id="9" name="Data Nasc" dataDxfId="92" dataCellStyle="Normal_Folha de Pagamento"/>
    <tableColumn id="10" name="Veículo" dataDxfId="91"/>
    <tableColumn id="11" name="Televisores" dataDxfId="90"/>
    <tableColumn id="12" name="E-mail" dataDxfId="89"/>
    <tableColumn id="13" name="Formação" dataDxfId="88"/>
  </tableColumns>
  <tableStyleInfo name="Estilo de Tabela 1" showFirstColumn="0" showLastColumn="0" showRowStripes="1" showColumnStripes="0"/>
</table>
</file>

<file path=xl/tables/table102.xml><?xml version="1.0" encoding="utf-8"?>
<table xmlns="http://schemas.openxmlformats.org/spreadsheetml/2006/main" id="138" name="VendasDoTrimestre" displayName="VendasDoTrimestre" ref="A1:G5" totalsRowShown="0" headerRowDxfId="87">
  <autoFilter ref="A1:G5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</autoFilter>
  <tableColumns count="7">
    <tableColumn id="1" name="Veículos"/>
    <tableColumn id="2" name="Jan"/>
    <tableColumn id="3" name="Fev"/>
    <tableColumn id="4" name="Mar"/>
    <tableColumn id="5" name="Soma" dataDxfId="86" dataCellStyle="Ênfase1">
      <calculatedColumnFormula>SUM(VendasDoTrimestre[[#This Row],[Jan]:[Mar]])</calculatedColumnFormula>
    </tableColumn>
    <tableColumn id="6" name="Meta"/>
    <tableColumn id="7" name="Resultado" dataDxfId="85"/>
  </tableColumns>
  <tableStyleInfo name="Exemplo_Avançado" showFirstColumn="0" showLastColumn="0" showRowStripes="1" showColumnStripes="0"/>
</table>
</file>

<file path=xl/tables/table103.xml><?xml version="1.0" encoding="utf-8"?>
<table xmlns="http://schemas.openxmlformats.org/spreadsheetml/2006/main" id="139" name="Otimista" displayName="Otimista" ref="A1:G5" totalsRowShown="0" headerRowDxfId="84">
  <autoFilter ref="A1:G5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</autoFilter>
  <tableColumns count="7">
    <tableColumn id="1" name="Cidades"/>
    <tableColumn id="2" name="Jan"/>
    <tableColumn id="3" name="Fev"/>
    <tableColumn id="4" name="Mar"/>
    <tableColumn id="5" name="Soma" dataDxfId="83" dataCellStyle="Ênfase1"/>
    <tableColumn id="6" name="Meta" dataDxfId="82"/>
    <tableColumn id="7" name="Resultado" dataDxfId="81"/>
  </tableColumns>
  <tableStyleInfo name="Exemplo_Avançado" showFirstColumn="0" showLastColumn="0" showRowStripes="1" showColumnStripes="0"/>
</table>
</file>

<file path=xl/tables/table104.xml><?xml version="1.0" encoding="utf-8"?>
<table xmlns="http://schemas.openxmlformats.org/spreadsheetml/2006/main" id="141" name="Pessimista" displayName="Pessimista" ref="A1:G5" totalsRowShown="0" headerRowDxfId="80">
  <autoFilter ref="A1:G5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</autoFilter>
  <tableColumns count="7">
    <tableColumn id="1" name="Cidades"/>
    <tableColumn id="2" name="Jan"/>
    <tableColumn id="3" name="Fev"/>
    <tableColumn id="4" name="Mar"/>
    <tableColumn id="5" name="Soma" dataDxfId="79" dataCellStyle="Ênfase1"/>
    <tableColumn id="6" name="Meta" dataDxfId="78"/>
    <tableColumn id="7" name="Resultado" dataDxfId="77"/>
  </tableColumns>
  <tableStyleInfo name="Exemplo_Avançado" showFirstColumn="0" showLastColumn="0" showRowStripes="1" showColumnStripes="0"/>
</table>
</file>

<file path=xl/tables/table105.xml><?xml version="1.0" encoding="utf-8"?>
<table xmlns="http://schemas.openxmlformats.org/spreadsheetml/2006/main" id="140" name="Esperado" displayName="Esperado" ref="A1:G5" totalsRowShown="0" headerRowDxfId="76">
  <autoFilter ref="A1:G5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</autoFilter>
  <tableColumns count="7">
    <tableColumn id="1" name="Cidades"/>
    <tableColumn id="2" name="Jan"/>
    <tableColumn id="3" name="Fev"/>
    <tableColumn id="4" name="Mar"/>
    <tableColumn id="5" name="Soma" dataDxfId="75" dataCellStyle="Ênfase1"/>
    <tableColumn id="6" name="Meta" dataDxfId="74"/>
    <tableColumn id="7" name="Resultado" dataDxfId="73"/>
  </tableColumns>
  <tableStyleInfo name="Exemplo_Avançado" showFirstColumn="0" showLastColumn="0" showRowStripes="1" showColumnStripes="0"/>
</table>
</file>

<file path=xl/tables/table106.xml><?xml version="1.0" encoding="utf-8"?>
<table xmlns="http://schemas.openxmlformats.org/spreadsheetml/2006/main" id="145" name="CervejadaPainel" displayName="CervejadaPainel" ref="A1:B6" totalsRowShown="0">
  <autoFilter ref="A1:B6">
    <filterColumn colId="0" hiddenButton="1"/>
    <filterColumn colId="1" hiddenButton="1"/>
  </autoFilter>
  <tableColumns count="2">
    <tableColumn id="1" name="Bebidas" dataDxfId="72"/>
    <tableColumn id="2" name="Qtde. Garrafas/1000"/>
  </tableColumns>
  <tableStyleInfo name="Atividade_Avançado" showFirstColumn="0" showLastColumn="0" showRowStripes="1" showColumnStripes="0"/>
</table>
</file>

<file path=xl/tables/table107.xml><?xml version="1.0" encoding="utf-8"?>
<table xmlns="http://schemas.openxmlformats.org/spreadsheetml/2006/main" id="142" name="CervejadaCarnaval" displayName="CervejadaCarnaval" ref="A1:B6" totalsRowShown="0">
  <autoFilter ref="A1:B6">
    <filterColumn colId="0" hiddenButton="1"/>
    <filterColumn colId="1" hiddenButton="1"/>
  </autoFilter>
  <tableColumns count="2">
    <tableColumn id="1" name="Bebidas" dataDxfId="71"/>
    <tableColumn id="2" name="Qtde. Garrafas/1000"/>
  </tableColumns>
  <tableStyleInfo name="Atividade_Avançado" showFirstColumn="0" showLastColumn="0" showRowStripes="1" showColumnStripes="0"/>
</table>
</file>

<file path=xl/tables/table108.xml><?xml version="1.0" encoding="utf-8"?>
<table xmlns="http://schemas.openxmlformats.org/spreadsheetml/2006/main" id="143" name="CervejadaReveillon" displayName="CervejadaReveillon" ref="A1:B6" totalsRowShown="0">
  <autoFilter ref="A1:B6">
    <filterColumn colId="0" hiddenButton="1"/>
    <filterColumn colId="1" hiddenButton="1"/>
  </autoFilter>
  <tableColumns count="2">
    <tableColumn id="1" name="Bebidas" dataDxfId="70"/>
    <tableColumn id="2" name="Qtde. Garrafas/1000"/>
  </tableColumns>
  <tableStyleInfo name="Atividade_Avançado" showFirstColumn="0" showLastColumn="0" showRowStripes="1" showColumnStripes="0"/>
</table>
</file>

<file path=xl/tables/table109.xml><?xml version="1.0" encoding="utf-8"?>
<table xmlns="http://schemas.openxmlformats.org/spreadsheetml/2006/main" id="144" name="CervejadaNatal" displayName="CervejadaNatal" ref="A1:B6" totalsRowShown="0">
  <autoFilter ref="A1:B6">
    <filterColumn colId="0" hiddenButton="1"/>
    <filterColumn colId="1" hiddenButton="1"/>
  </autoFilter>
  <tableColumns count="2">
    <tableColumn id="1" name="Bebidas" dataDxfId="69"/>
    <tableColumn id="2" name="Qtde. Garrafas/1000"/>
  </tableColumns>
  <tableStyleInfo name="Atividade_Avançado" showFirstColumn="0" showLastColumn="0" showRowStripes="1" showColumnStripes="0"/>
</table>
</file>

<file path=xl/tables/table110.xml><?xml version="1.0" encoding="utf-8"?>
<table xmlns="http://schemas.openxmlformats.org/spreadsheetml/2006/main" id="55" name="Tabela121" displayName="Tabela121" ref="A2:B8" totalsRowShown="0">
  <autoFilter ref="A2:B8">
    <filterColumn colId="0" hiddenButton="1"/>
    <filterColumn colId="1" hiddenButton="1"/>
  </autoFilter>
  <tableColumns count="2">
    <tableColumn id="1" name="Itens"/>
    <tableColumn id="2" name="Valores"/>
  </tableColumns>
  <tableStyleInfo name="TableStyleMedium14" showFirstColumn="0" showLastColumn="0" showRowStripes="1" showColumnStripes="0"/>
</table>
</file>

<file path=xl/tables/table111.xml><?xml version="1.0" encoding="utf-8"?>
<table xmlns="http://schemas.openxmlformats.org/spreadsheetml/2006/main" id="148" name="SeleçãoSabores" displayName="SeleçãoSabores" ref="A1:C2" totalsRowShown="0">
  <tableColumns count="3">
    <tableColumn id="1" name="Vínculo"/>
    <tableColumn id="2" name="Sabor">
      <calculatedColumnFormula>IFERROR(LOOKUP(SeleçãoSabores[Vínculo],Sabores[Ordem],Sabores[Sabor]),"")</calculatedColumnFormula>
    </tableColumn>
    <tableColumn id="3" name="R$" dataDxfId="68">
      <calculatedColumnFormula>IFERROR(LOOKUP(SeleçãoSabores[Vínculo],Sabores[Ordem],Sabores[R$]),0)</calculatedColumnFormula>
    </tableColumn>
  </tableColumns>
  <tableStyleInfo name="Exemplo_Avançado" showFirstColumn="1" showLastColumn="0" showRowStripes="1" showColumnStripes="0"/>
</table>
</file>

<file path=xl/tables/table112.xml><?xml version="1.0" encoding="utf-8"?>
<table xmlns="http://schemas.openxmlformats.org/spreadsheetml/2006/main" id="149" name="SeleçãoTipos" displayName="SeleçãoTipos" ref="E1:G2" totalsRowShown="0">
  <tableColumns count="3">
    <tableColumn id="1" name="Vínculo"/>
    <tableColumn id="2" name="Tipo">
      <calculatedColumnFormula>IFERROR(LOOKUP(SeleçãoTipos[Vínculo],Tipos[Ordem],Tipos[Tipo]),"")</calculatedColumnFormula>
    </tableColumn>
    <tableColumn id="3" name="Fator" dataDxfId="67">
      <calculatedColumnFormula>IFERROR(LOOKUP(SeleçãoTipos[Vínculo],Tipos[Ordem],Tipos[Fator]),0)</calculatedColumnFormula>
    </tableColumn>
  </tableColumns>
  <tableStyleInfo name="Exemplo_Avançado" showFirstColumn="1" showLastColumn="0" showRowStripes="1" showColumnStripes="0"/>
</table>
</file>

<file path=xl/tables/table113.xml><?xml version="1.0" encoding="utf-8"?>
<table xmlns="http://schemas.openxmlformats.org/spreadsheetml/2006/main" id="150" name="SeleçãoRecipientes" displayName="SeleçãoRecipientes" ref="I1:K2" totalsRowShown="0">
  <tableColumns count="3">
    <tableColumn id="1" name="Vínculo"/>
    <tableColumn id="2" name="Recipiente">
      <calculatedColumnFormula>IFERROR(LOOKUP(SeleçãoRecipientes[Vínculo],Recipientes[Ordem],Recipientes[Recipiente]),"")</calculatedColumnFormula>
    </tableColumn>
    <tableColumn id="3" name="R$" dataDxfId="66">
      <calculatedColumnFormula>IFERROR(LOOKUP(SeleçãoRecipientes[Vínculo],Recipientes[Ordem],Recipientes[R$]),0)</calculatedColumnFormula>
    </tableColumn>
  </tableColumns>
  <tableStyleInfo name="Exemplo_Avançado" showFirstColumn="1" showLastColumn="0" showRowStripes="1" showColumnStripes="0"/>
</table>
</file>

<file path=xl/tables/table114.xml><?xml version="1.0" encoding="utf-8"?>
<table xmlns="http://schemas.openxmlformats.org/spreadsheetml/2006/main" id="151" name="SeleçãoCoberturas" displayName="SeleçãoCoberturas" ref="N1:O2" totalsRowShown="0">
  <tableColumns count="2">
    <tableColumn id="1" name="Critério"/>
    <tableColumn id="2" name="R$" dataDxfId="65">
      <calculatedColumnFormula>SUMIF(Coberturas[Vínculo],SeleçãoCoberturas[Critério],Coberturas[R$])</calculatedColumnFormula>
    </tableColumn>
  </tableColumns>
  <tableStyleInfo name="Exemplo_Avançado" showFirstColumn="1" showLastColumn="0" showRowStripes="1" showColumnStripes="0"/>
</table>
</file>

<file path=xl/tables/table115.xml><?xml version="1.0" encoding="utf-8"?>
<table xmlns="http://schemas.openxmlformats.org/spreadsheetml/2006/main" id="152" name="Modelo" displayName="Modelo" ref="Q1:AC2" totalsRowShown="0">
  <tableColumns count="13">
    <tableColumn id="1" name="Momento" dataDxfId="64"/>
    <tableColumn id="2" name="Sabor"/>
    <tableColumn id="3" name="Bolas"/>
    <tableColumn id="4" name="Tipo"/>
    <tableColumn id="5" name="Recipiente"/>
    <tableColumn id="6" name="Chocolate"/>
    <tableColumn id="7" name="Caramelo"/>
    <tableColumn id="8" name="Biscoito"/>
    <tableColumn id="9" name="Morango"/>
    <tableColumn id="10" name="Amendoim"/>
    <tableColumn id="11" name="Total"/>
    <tableColumn id="12" name="Dinheiro"/>
    <tableColumn id="13" name="Troco"/>
  </tableColumns>
  <tableStyleInfo name="Exemplo_Avançado" showFirstColumn="0" showLastColumn="0" showRowStripes="1" showColumnStripes="0"/>
</table>
</file>

<file path=xl/tables/table116.xml><?xml version="1.0" encoding="utf-8"?>
<table xmlns="http://schemas.openxmlformats.org/spreadsheetml/2006/main" id="153" name="Sabores" displayName="Sabores" ref="A4:C65" totalsRowShown="0">
  <tableColumns count="3">
    <tableColumn id="1" name="Ordem"/>
    <tableColumn id="2" name="Sabor"/>
    <tableColumn id="3" name="R$" dataDxfId="63"/>
  </tableColumns>
  <tableStyleInfo name="Exemplo_Avançado" showFirstColumn="0" showLastColumn="1" showRowStripes="0" showColumnStripes="0"/>
</table>
</file>

<file path=xl/tables/table117.xml><?xml version="1.0" encoding="utf-8"?>
<table xmlns="http://schemas.openxmlformats.org/spreadsheetml/2006/main" id="154" name="Tipos" displayName="Tipos" ref="E4:G7" totalsRowShown="0">
  <tableColumns count="3">
    <tableColumn id="1" name="Ordem"/>
    <tableColumn id="2" name="Tipo"/>
    <tableColumn id="3" name="Fator" dataDxfId="62"/>
  </tableColumns>
  <tableStyleInfo name="Exemplo_Avançado" showFirstColumn="0" showLastColumn="1" showRowStripes="1" showColumnStripes="0"/>
</table>
</file>

<file path=xl/tables/table118.xml><?xml version="1.0" encoding="utf-8"?>
<table xmlns="http://schemas.openxmlformats.org/spreadsheetml/2006/main" id="155" name="Recipientes" displayName="Recipientes" ref="I4:K9" totalsRowShown="0">
  <tableColumns count="3">
    <tableColumn id="1" name="Ordem"/>
    <tableColumn id="2" name="Recipiente"/>
    <tableColumn id="3" name="R$" dataDxfId="61"/>
  </tableColumns>
  <tableStyleInfo name="Exemplo_Avançado" showFirstColumn="0" showLastColumn="1" showRowStripes="1" showColumnStripes="0"/>
</table>
</file>

<file path=xl/tables/table119.xml><?xml version="1.0" encoding="utf-8"?>
<table xmlns="http://schemas.openxmlformats.org/spreadsheetml/2006/main" id="156" name="Coberturas" displayName="Coberturas" ref="M4:O9" totalsRowShown="0">
  <tableColumns count="3">
    <tableColumn id="1" name="Cobertura"/>
    <tableColumn id="2" name="Vínculo"/>
    <tableColumn id="3" name="R$" dataDxfId="60"/>
  </tableColumns>
  <tableStyleInfo name="Exemplo_Avançado" showFirstColumn="0" showLastColumn="1" showRowStripes="1" showColumnStripes="0"/>
</table>
</file>

<file path=xl/tables/table120.xml><?xml version="1.0" encoding="utf-8"?>
<table xmlns="http://schemas.openxmlformats.org/spreadsheetml/2006/main" id="157" name="Registro" displayName="Registro" ref="A1:M2" totalsRowShown="0">
  <autoFilter ref="A1:M2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</autoFilter>
  <tableColumns count="13">
    <tableColumn id="1" name="Momento" dataDxfId="59"/>
    <tableColumn id="2" name="Sabor"/>
    <tableColumn id="3" name="Bolas"/>
    <tableColumn id="4" name="Tipo"/>
    <tableColumn id="5" name="Recipiente"/>
    <tableColumn id="6" name="Chocolate"/>
    <tableColumn id="7" name="Caramelo"/>
    <tableColumn id="8" name="Biscoito"/>
    <tableColumn id="9" name="Morango"/>
    <tableColumn id="10" name="Amendoim"/>
    <tableColumn id="11" name="Total" dataDxfId="58"/>
    <tableColumn id="12" name="Dinheiro" dataDxfId="57"/>
    <tableColumn id="13" name="Troco" dataDxfId="56"/>
  </tableColumns>
  <tableStyleInfo name="Exemplo_Avançado" showFirstColumn="0" showLastColumn="0" showRowStripes="1" showColumnStripes="0"/>
</table>
</file>

<file path=xl/tables/table121.xml><?xml version="1.0" encoding="utf-8"?>
<table xmlns="http://schemas.openxmlformats.org/spreadsheetml/2006/main" id="159" name="TabelaDeVendas" displayName="TabelaDeVendas" ref="A1:H636" totalsRowShown="0">
  <autoFilter ref="A1:H636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</autoFilter>
  <tableColumns count="8">
    <tableColumn id="1" name="País" dataDxfId="55"/>
    <tableColumn id="3" name="Vendedor"/>
    <tableColumn id="2" name="Data" dataDxfId="54"/>
    <tableColumn id="4" name="Valor" dataDxfId="53"/>
    <tableColumn id="8" name="Meta" dataDxfId="52"/>
    <tableColumn id="5" name="Região"/>
    <tableColumn id="6" name="UF"/>
    <tableColumn id="7" name="Cidade"/>
  </tableColumns>
  <tableStyleInfo name="Exemplo_Avançado" showFirstColumn="0" showLastColumn="1" showRowStripes="1" showColumnStripes="0"/>
</table>
</file>

<file path=xl/tables/table122.xml><?xml version="1.0" encoding="utf-8"?>
<table xmlns="http://schemas.openxmlformats.org/spreadsheetml/2006/main" id="37" name="Situação1" displayName="Situação1" ref="B8:D14" totalsRowShown="0" headerRowDxfId="51">
  <autoFilter ref="B8:D14">
    <filterColumn colId="0" hiddenButton="1"/>
    <filterColumn colId="1" hiddenButton="1"/>
    <filterColumn colId="2" hiddenButton="1"/>
  </autoFilter>
  <tableColumns count="3">
    <tableColumn id="1" name="Função"/>
    <tableColumn id="2" name="Dados"/>
    <tableColumn id="3" name="Descrição"/>
  </tableColumns>
  <tableStyleInfo name="Atividade_Avançado" showFirstColumn="0" showLastColumn="0" showRowStripes="1" showColumnStripes="0"/>
</table>
</file>

<file path=xl/tables/table123.xml><?xml version="1.0" encoding="utf-8"?>
<table xmlns="http://schemas.openxmlformats.org/spreadsheetml/2006/main" id="39" name="Situação2" displayName="Situação2" ref="B22:D28" totalsRowShown="0">
  <autoFilter ref="B22:D28">
    <filterColumn colId="0" hiddenButton="1"/>
    <filterColumn colId="1" hiddenButton="1"/>
    <filterColumn colId="2" hiddenButton="1"/>
  </autoFilter>
  <tableColumns count="3">
    <tableColumn id="1" name="Função"/>
    <tableColumn id="2" name="Dados"/>
    <tableColumn id="3" name="Descrição"/>
  </tableColumns>
  <tableStyleInfo name="Atividade_Avançado" showFirstColumn="0" showLastColumn="0" showRowStripes="1" showColumnStripes="0"/>
</table>
</file>

<file path=xl/tables/table124.xml><?xml version="1.0" encoding="utf-8"?>
<table xmlns="http://schemas.openxmlformats.org/spreadsheetml/2006/main" id="41" name="Situação3" displayName="Situação3" ref="I8:K14" totalsRowShown="0">
  <autoFilter ref="I8:K14">
    <filterColumn colId="0" hiddenButton="1"/>
    <filterColumn colId="1" hiddenButton="1"/>
    <filterColumn colId="2" hiddenButton="1"/>
  </autoFilter>
  <tableColumns count="3">
    <tableColumn id="1" name="Função"/>
    <tableColumn id="2" name="Dados"/>
    <tableColumn id="3" name="Descrição"/>
  </tableColumns>
  <tableStyleInfo name="Atividade_Avançado" showFirstColumn="0" showLastColumn="0" showRowStripes="1" showColumnStripes="0"/>
</table>
</file>

<file path=xl/tables/table125.xml><?xml version="1.0" encoding="utf-8"?>
<table xmlns="http://schemas.openxmlformats.org/spreadsheetml/2006/main" id="43" name="Situação4" displayName="Situação4" ref="I23:K29" totalsRowShown="0" headerRowDxfId="50">
  <autoFilter ref="I23:K29">
    <filterColumn colId="0" hiddenButton="1"/>
    <filterColumn colId="1" hiddenButton="1"/>
    <filterColumn colId="2" hiddenButton="1"/>
  </autoFilter>
  <tableColumns count="3">
    <tableColumn id="1" name="Função"/>
    <tableColumn id="2" name="Dados"/>
    <tableColumn id="3" name="Descrição"/>
  </tableColumns>
  <tableStyleInfo name="Atividade_Avançado" showFirstColumn="0" showLastColumn="0" showRowStripes="1" showColumnStripes="0"/>
</table>
</file>

<file path=xl/tables/table126.xml><?xml version="1.0" encoding="utf-8"?>
<table xmlns="http://schemas.openxmlformats.org/spreadsheetml/2006/main" id="44" name="Situação6" displayName="Situação6" ref="B35:D41" totalsRowShown="0">
  <autoFilter ref="B35:D41">
    <filterColumn colId="0" hiddenButton="1"/>
    <filterColumn colId="1" hiddenButton="1"/>
    <filterColumn colId="2" hiddenButton="1"/>
  </autoFilter>
  <tableColumns count="3">
    <tableColumn id="1" name="Função"/>
    <tableColumn id="2" name="Dados"/>
    <tableColumn id="3" name="Descrição"/>
  </tableColumns>
  <tableStyleInfo name="Atividade_Avançado" showFirstColumn="0" showLastColumn="0" showRowStripes="1" showColumnStripes="0"/>
</table>
</file>

<file path=xl/tables/table127.xml><?xml version="1.0" encoding="utf-8"?>
<table xmlns="http://schemas.openxmlformats.org/spreadsheetml/2006/main" id="45" name="Situação5" displayName="Situação5" ref="I37:K43" totalsRowShown="0">
  <autoFilter ref="I37:K43">
    <filterColumn colId="0" hiddenButton="1"/>
    <filterColumn colId="1" hiddenButton="1"/>
    <filterColumn colId="2" hiddenButton="1"/>
  </autoFilter>
  <tableColumns count="3">
    <tableColumn id="1" name="Função"/>
    <tableColumn id="2" name="Dados"/>
    <tableColumn id="3" name="Descrição"/>
  </tableColumns>
  <tableStyleInfo name="Atividade_Avançado" showFirstColumn="0" showLastColumn="0" showRowStripes="1" showColumnStripes="0"/>
</table>
</file>

<file path=xl/tables/table128.xml><?xml version="1.0" encoding="utf-8"?>
<table xmlns="http://schemas.openxmlformats.org/spreadsheetml/2006/main" id="46" name="Situação7" displayName="Situação7" ref="B48:D54" totalsRowShown="0" headerRowDxfId="49">
  <autoFilter ref="B48:D54">
    <filterColumn colId="0" hiddenButton="1"/>
    <filterColumn colId="1" hiddenButton="1"/>
    <filterColumn colId="2" hiddenButton="1"/>
  </autoFilter>
  <tableColumns count="3">
    <tableColumn id="1" name="Função"/>
    <tableColumn id="2" name="Dados"/>
    <tableColumn id="3" name="Descrição"/>
  </tableColumns>
  <tableStyleInfo name="Atividade_Avançado" showFirstColumn="0" showLastColumn="0" showRowStripes="1" showColumnStripes="0"/>
</table>
</file>

<file path=xl/tables/table129.xml><?xml version="1.0" encoding="utf-8"?>
<table xmlns="http://schemas.openxmlformats.org/spreadsheetml/2006/main" id="47" name="Situação8" displayName="Situação8" ref="I51:K57" totalsRowShown="0">
  <autoFilter ref="I51:K57">
    <filterColumn colId="0" hiddenButton="1"/>
    <filterColumn colId="1" hiddenButton="1"/>
    <filterColumn colId="2" hiddenButton="1"/>
  </autoFilter>
  <tableColumns count="3">
    <tableColumn id="1" name="Função"/>
    <tableColumn id="2" name="Dados"/>
    <tableColumn id="3" name="Descrição"/>
  </tableColumns>
  <tableStyleInfo name="Atividade_Avançado" showFirstColumn="0" showLastColumn="0" showRowStripes="1" showColumnStripes="0"/>
</table>
</file>

<file path=xl/tables/table130.xml><?xml version="1.0" encoding="utf-8"?>
<table xmlns="http://schemas.openxmlformats.org/spreadsheetml/2006/main" id="48" name="Situação9" displayName="Situação9" ref="B63:D69" totalsRowShown="0">
  <autoFilter ref="B63:D69">
    <filterColumn colId="0" hiddenButton="1"/>
    <filterColumn colId="1" hiddenButton="1"/>
    <filterColumn colId="2" hiddenButton="1"/>
  </autoFilter>
  <tableColumns count="3">
    <tableColumn id="1" name="Função"/>
    <tableColumn id="2" name="Dados"/>
    <tableColumn id="3" name="Descrição"/>
  </tableColumns>
  <tableStyleInfo name="Atividade_Avançado" showFirstColumn="0" showLastColumn="0" showRowStripes="1" showColumnStripes="0"/>
</table>
</file>

<file path=xl/tables/table131.xml><?xml version="1.0" encoding="utf-8"?>
<table xmlns="http://schemas.openxmlformats.org/spreadsheetml/2006/main" id="49" name="Situação10" displayName="Situação10" ref="I65:K71" totalsRowShown="0" headerRowDxfId="48">
  <autoFilter ref="I65:K71">
    <filterColumn colId="0" hiddenButton="1"/>
    <filterColumn colId="1" hiddenButton="1"/>
    <filterColumn colId="2" hiddenButton="1"/>
  </autoFilter>
  <tableColumns count="3">
    <tableColumn id="1" name="Função"/>
    <tableColumn id="2" name="Dados"/>
    <tableColumn id="3" name="Descrição"/>
  </tableColumns>
  <tableStyleInfo name="Atividade_Avançado" showFirstColumn="0" showLastColumn="0" showRowStripes="1" showColumnStripes="0"/>
</table>
</file>

<file path=xl/tables/table132.xml><?xml version="1.0" encoding="utf-8"?>
<table xmlns="http://schemas.openxmlformats.org/spreadsheetml/2006/main" id="50" name="Situação11" displayName="Situação11" ref="B77:D83" totalsRowShown="0">
  <autoFilter ref="B77:D83">
    <filterColumn colId="0" hiddenButton="1"/>
    <filterColumn colId="1" hiddenButton="1"/>
    <filterColumn colId="2" hiddenButton="1"/>
  </autoFilter>
  <tableColumns count="3">
    <tableColumn id="1" name="Função"/>
    <tableColumn id="2" name="Dados"/>
    <tableColumn id="3" name="Descrição"/>
  </tableColumns>
  <tableStyleInfo name="Atividade_Avançado" showFirstColumn="0" showLastColumn="0" showRowStripes="1" showColumnStripes="0"/>
</table>
</file>

<file path=xl/tables/table133.xml><?xml version="1.0" encoding="utf-8"?>
<table xmlns="http://schemas.openxmlformats.org/spreadsheetml/2006/main" id="51" name="Situação12" displayName="Situação12" ref="I79:K85" totalsRowShown="0">
  <autoFilter ref="I79:K85">
    <filterColumn colId="0" hiddenButton="1"/>
    <filterColumn colId="1" hiddenButton="1"/>
    <filterColumn colId="2" hiddenButton="1"/>
  </autoFilter>
  <tableColumns count="3">
    <tableColumn id="1" name="Função"/>
    <tableColumn id="2" name="Dados"/>
    <tableColumn id="3" name="Descrição"/>
  </tableColumns>
  <tableStyleInfo name="Atividade_Avançado" showFirstColumn="0" showLastColumn="0" showRowStripes="1" showColumnStripes="0"/>
</table>
</file>

<file path=xl/tables/table134.xml><?xml version="1.0" encoding="utf-8"?>
<table xmlns="http://schemas.openxmlformats.org/spreadsheetml/2006/main" id="52" name="Situação13" displayName="Situação13" ref="B91:D97" totalsRowShown="0" headerRowDxfId="47">
  <autoFilter ref="B91:D97">
    <filterColumn colId="0" hiddenButton="1"/>
    <filterColumn colId="1" hiddenButton="1"/>
    <filterColumn colId="2" hiddenButton="1"/>
  </autoFilter>
  <tableColumns count="3">
    <tableColumn id="1" name="Função"/>
    <tableColumn id="2" name="Dados"/>
    <tableColumn id="3" name="Descrição"/>
  </tableColumns>
  <tableStyleInfo name="Atividade_Avançado" showFirstColumn="0" showLastColumn="0" showRowStripes="1" showColumnStripes="0"/>
</table>
</file>

<file path=xl/tables/table135.xml><?xml version="1.0" encoding="utf-8"?>
<table xmlns="http://schemas.openxmlformats.org/spreadsheetml/2006/main" id="53" name="Situação14" displayName="Situação14" ref="I91:K97" totalsRowShown="0">
  <autoFilter ref="I91:K97">
    <filterColumn colId="0" hiddenButton="1"/>
    <filterColumn colId="1" hiddenButton="1"/>
    <filterColumn colId="2" hiddenButton="1"/>
  </autoFilter>
  <tableColumns count="3">
    <tableColumn id="1" name="Função"/>
    <tableColumn id="2" name="Dados"/>
    <tableColumn id="3" name="Descrição"/>
  </tableColumns>
  <tableStyleInfo name="Atividade_Avançado" showFirstColumn="0" showLastColumn="0" showRowStripes="1" showColumnStripes="0"/>
</table>
</file>

<file path=xl/tables/table136.xml><?xml version="1.0" encoding="utf-8"?>
<table xmlns="http://schemas.openxmlformats.org/spreadsheetml/2006/main" id="90" name="Meses" displayName="Meses" ref="F1:G14" totalsRowShown="0">
  <autoFilter ref="F1:G14">
    <filterColumn colId="0" hiddenButton="1"/>
    <filterColumn colId="1" hiddenButton="1"/>
  </autoFilter>
  <tableColumns count="2">
    <tableColumn id="1" name="Mês"/>
    <tableColumn id="2" name="Ordem"/>
  </tableColumns>
  <tableStyleInfo name="Tabela Clarify" showFirstColumn="0" showLastColumn="1" showRowStripes="0" showColumnStripes="0"/>
</table>
</file>

<file path=xl/tables/table137.xml><?xml version="1.0" encoding="utf-8"?>
<table xmlns="http://schemas.openxmlformats.org/spreadsheetml/2006/main" id="91" name="Produtos" displayName="Produtos" ref="A11:B15" totalsRowShown="0">
  <autoFilter ref="A11:B15">
    <filterColumn colId="0" hiddenButton="1"/>
    <filterColumn colId="1" hiddenButton="1"/>
  </autoFilter>
  <tableColumns count="2">
    <tableColumn id="1" name="Produto"/>
    <tableColumn id="2" name="Ordem"/>
  </tableColumns>
  <tableStyleInfo name="Tabela Clarify" showFirstColumn="0" showLastColumn="1" showRowStripes="0" showColumnStripes="0"/>
</table>
</file>

<file path=xl/tables/table138.xml><?xml version="1.0" encoding="utf-8"?>
<table xmlns="http://schemas.openxmlformats.org/spreadsheetml/2006/main" id="92" name="FilialSP" displayName="FilialSP" ref="I1:M13">
  <autoFilter ref="I1:M13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name="Mês" totalsRowLabel="Total"/>
    <tableColumn id="5" name="Filial" dataDxfId="46"/>
    <tableColumn id="2" name="Treinamento" dataDxfId="45"/>
    <tableColumn id="3" name="Consultoria" dataDxfId="44"/>
    <tableColumn id="4" name="Palestra" totalsRowFunction="count" dataDxfId="43"/>
  </tableColumns>
  <tableStyleInfo name="Tabela Clarify" showFirstColumn="1" showLastColumn="0" showRowStripes="0" showColumnStripes="0"/>
</table>
</file>

<file path=xl/tables/table139.xml><?xml version="1.0" encoding="utf-8"?>
<table xmlns="http://schemas.openxmlformats.org/spreadsheetml/2006/main" id="93" name="Tbl_TotalPorFilial" displayName="Tbl_TotalPorFilial" ref="A1:D9" totalsRowShown="0">
  <autoFilter ref="A1:D9">
    <filterColumn colId="0" hiddenButton="1"/>
    <filterColumn colId="1" hiddenButton="1"/>
    <filterColumn colId="2" hiddenButton="1"/>
    <filterColumn colId="3" hiddenButton="1"/>
  </autoFilter>
  <tableColumns count="4">
    <tableColumn id="1" name="Mês"/>
    <tableColumn id="2" name="Produto"/>
    <tableColumn id="6" name="Filial"/>
    <tableColumn id="5" name="Soma" dataDxfId="42"/>
  </tableColumns>
  <tableStyleInfo name="Atividade_Avançado" showFirstColumn="0" showLastColumn="0" showRowStripes="1" showColumnStripes="0"/>
</table>
</file>

<file path=xl/tables/table140.xml><?xml version="1.0" encoding="utf-8"?>
<table xmlns="http://schemas.openxmlformats.org/spreadsheetml/2006/main" id="94" name="Filiais" displayName="Filiais" ref="A17:B19" totalsRowShown="0">
  <autoFilter ref="A17:B19">
    <filterColumn colId="0" hiddenButton="1"/>
    <filterColumn colId="1" hiddenButton="1"/>
  </autoFilter>
  <tableColumns count="2">
    <tableColumn id="1" name="Filial"/>
    <tableColumn id="2" name="Ordem"/>
  </tableColumns>
  <tableStyleInfo name="Tabela Clarify" showFirstColumn="0" showLastColumn="1" showRowStripes="0" showColumnStripes="0"/>
</table>
</file>

<file path=xl/tables/table141.xml><?xml version="1.0" encoding="utf-8"?>
<table xmlns="http://schemas.openxmlformats.org/spreadsheetml/2006/main" id="95" name="FilialRJ" displayName="FilialRJ" ref="O1:S13">
  <autoFilter ref="O1:S13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name="Mês" totalsRowLabel="Total"/>
    <tableColumn id="2" name="Filial" dataDxfId="41"/>
    <tableColumn id="3" name="Treinamento" dataDxfId="40"/>
    <tableColumn id="4" name="Consultoria" dataDxfId="39"/>
    <tableColumn id="5" name="Palestra" totalsRowFunction="sum" dataDxfId="38"/>
  </tableColumns>
  <tableStyleInfo name="Tabela Clarify" showFirstColumn="1" showLastColumn="0" showRowStripes="0" showColumnStripes="0"/>
</table>
</file>

<file path=xl/tables/table142.xml><?xml version="1.0" encoding="utf-8"?>
<table xmlns="http://schemas.openxmlformats.org/spreadsheetml/2006/main" id="57" name="Extra_Entrega" displayName="Extra_Entrega" ref="A1:M19" totalsRowShown="0" headerRowDxfId="37">
  <autoFilter ref="A1:M19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</autoFilter>
  <sortState ref="A2:M19">
    <sortCondition ref="J10"/>
  </sortState>
  <tableColumns count="13">
    <tableColumn id="1" name="Código"/>
    <tableColumn id="2" name="Nome"/>
    <tableColumn id="3" name="Sobrenome"/>
    <tableColumn id="5" name="Previsão de Entrega" dataDxfId="36"/>
    <tableColumn id="6" name="Valor" dataDxfId="35"/>
    <tableColumn id="4" name="Peso (Kg)" dataDxfId="34"/>
    <tableColumn id="8" name="Região"/>
    <tableColumn id="9" name="UF"/>
    <tableColumn id="10" name="Cidade"/>
    <tableColumn id="12" name="Nome Completo" dataDxfId="33"/>
    <tableColumn id="11" name="Data de Entrega" dataDxfId="32"/>
    <tableColumn id="13" name="Total com Frete" dataDxfId="31" dataCellStyle="Vírgula"/>
    <tableColumn id="15" name="Frete" dataDxfId="30" dataCellStyle="Vírgula"/>
  </tableColumns>
  <tableStyleInfo name="Tabela Atividade Clarify" showFirstColumn="0" showLastColumn="0" showRowStripes="1" showColumnStripes="0"/>
</table>
</file>

<file path=xl/tables/table143.xml><?xml version="1.0" encoding="utf-8"?>
<table xmlns="http://schemas.openxmlformats.org/spreadsheetml/2006/main" id="67" name="Funcionários" displayName="Funcionários" ref="A1:H11" totalsRowShown="0" headerRowDxfId="29">
  <autoFilter ref="A1:H11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</autoFilter>
  <tableColumns count="8">
    <tableColumn id="1" name="Nome" dataDxfId="28"/>
    <tableColumn id="2" name="Cargo" dataDxfId="27"/>
    <tableColumn id="7" name="Data de Admissão" dataDxfId="26"/>
    <tableColumn id="3" name="Tempo em Anos" dataDxfId="25"/>
    <tableColumn id="9" name="Anos a completar" dataDxfId="24">
      <calculatedColumnFormula>IF(ISBLANK(Funcionários[[#This Row],[Tempo em Anos]]),"",Funcionários[[#This Row],[Tempo em Anos]]&amp;" ano(s) "&amp;MAX(MONTH(TblDataAtual[Data Atual]),MONTH(Funcionários[[#This Row],[Data de Admissão]]))-MIN(MONTH(TblDataAtual[Data Atual]),MONTH(Funcionários[[#This Row],[Data de Admissão]]))&amp;" mes(es) e "&amp;MAX(DAY(Funcionários[[#This Row],[Data de Admissão]]),DAY(TblDataAtual[Data Atual]))-MIN(DAY(TblDataAtual[Data Atual]),DAY(Funcionários[[#This Row],[Data de Admissão]]))&amp;" dia(s)")</calculatedColumnFormula>
    </tableColumn>
    <tableColumn id="4" name="Salário Atual" dataDxfId="23" dataCellStyle="Vírgula"/>
    <tableColumn id="5" name="Aumento" dataDxfId="22" dataCellStyle="Ênfase3"/>
    <tableColumn id="6" name="Novo Salário" dataDxfId="21">
      <calculatedColumnFormula>Funcionários[[#This Row],[Salário Atual]]+Funcionários[[#This Row],[Aumento]]</calculatedColumnFormula>
    </tableColumn>
  </tableColumns>
  <tableStyleInfo name="Atividade_Avançado" showFirstColumn="0" showLastColumn="1" showRowStripes="1" showColumnStripes="0"/>
</table>
</file>

<file path=xl/tables/table144.xml><?xml version="1.0" encoding="utf-8"?>
<table xmlns="http://schemas.openxmlformats.org/spreadsheetml/2006/main" id="68" name="TblDataAtual" displayName="TblDataAtual" ref="H13:H14" totalsRowShown="0">
  <autoFilter ref="H13:H14">
    <filterColumn colId="0" hiddenButton="1"/>
  </autoFilter>
  <tableColumns count="1">
    <tableColumn id="1" name="Data Atual" dataDxfId="20">
      <calculatedColumnFormula>TODAY()</calculatedColumnFormula>
    </tableColumn>
  </tableColumns>
  <tableStyleInfo name="Atividade_Avançado" showFirstColumn="0" showLastColumn="0" showRowStripes="1" showColumnStripes="0"/>
</table>
</file>

<file path=xl/tables/table145.xml><?xml version="1.0" encoding="utf-8"?>
<table xmlns="http://schemas.openxmlformats.org/spreadsheetml/2006/main" id="146" name="ListaProdutos" displayName="ListaProdutos" ref="A1:E78" totalsRowShown="0" headerRowDxfId="19" dataDxfId="17" headerRowBorderDxfId="18" tableBorderDxfId="16" totalsRowBorderDxfId="15">
  <autoFilter ref="A1:E78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name="Nome do Produto" dataDxfId="14"/>
    <tableColumn id="2" name="Categoria" dataDxfId="13"/>
    <tableColumn id="3" name="Quantidade por Unidade" dataDxfId="12"/>
    <tableColumn id="4" name="Unidades Pedidas" dataDxfId="11"/>
    <tableColumn id="5" name="Preço Unitário"/>
  </tableColumns>
  <tableStyleInfo name="TableStyleLight19" showFirstColumn="0" showLastColumn="0" showRowStripes="1" showColumnStripes="0"/>
</table>
</file>

<file path=xl/tables/table146.xml><?xml version="1.0" encoding="utf-8"?>
<table xmlns="http://schemas.openxmlformats.org/spreadsheetml/2006/main" id="147" name="Frete" displayName="Frete" ref="G1:H27" totalsRowShown="0">
  <autoFilter ref="G1:H27">
    <filterColumn colId="0" hiddenButton="1"/>
    <filterColumn colId="1" hiddenButton="1"/>
  </autoFilter>
  <sortState ref="G2:H27">
    <sortCondition ref="G3"/>
  </sortState>
  <tableColumns count="2">
    <tableColumn id="1" name="UF"/>
    <tableColumn id="2" name="Frete" dataDxfId="10" dataCellStyle="Moeda"/>
  </tableColumns>
  <tableStyleInfo name="TableStyleLight12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>
        <a:solidFill>
          <a:srgbClr val="FF0000"/>
        </a:solidFill>
        <a:ln>
          <a:noFill/>
        </a:ln>
        <a:effectLst>
          <a:outerShdw blurRad="44450" dist="27940" dir="5400000" algn="ctr">
            <a:srgbClr val="000000">
              <a:alpha val="32000"/>
            </a:srgbClr>
          </a:outerShdw>
        </a:effectLst>
        <a:scene3d>
          <a:camera prst="orthographicFront">
            <a:rot lat="0" lon="0" rev="0"/>
          </a:camera>
          <a:lightRig rig="balanced" dir="t">
            <a:rot lat="0" lon="0" rev="8700000"/>
          </a:lightRig>
        </a:scene3d>
        <a:sp3d>
          <a:bevelT w="190500" h="38100"/>
        </a:sp3d>
      </a:spPr>
      <a:bodyPr vertOverflow="clip" horzOverflow="clip" rtlCol="0" anchor="t"/>
      <a:lstStyle>
        <a:defPPr algn="l">
          <a:defRPr sz="1100"/>
        </a:defPPr>
      </a:lstStyle>
      <a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5.xml"/><Relationship Id="rId5" Type="http://schemas.openxmlformats.org/officeDocument/2006/relationships/comments" Target="../comments2.xml"/><Relationship Id="rId4" Type="http://schemas.openxmlformats.org/officeDocument/2006/relationships/table" Target="../tables/table2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2.bin"/><Relationship Id="rId4" Type="http://schemas.openxmlformats.org/officeDocument/2006/relationships/table" Target="../tables/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8.xml"/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9.xml"/><Relationship Id="rId1" Type="http://schemas.openxmlformats.org/officeDocument/2006/relationships/drawing" Target="../drawings/drawing13.x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1.xml"/><Relationship Id="rId1" Type="http://schemas.openxmlformats.org/officeDocument/2006/relationships/table" Target="../tables/table10.x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2.xml"/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4.bin"/><Relationship Id="rId6" Type="http://schemas.openxmlformats.org/officeDocument/2006/relationships/table" Target="../tables/table15.xml"/><Relationship Id="rId5" Type="http://schemas.openxmlformats.org/officeDocument/2006/relationships/table" Target="../tables/table14.xml"/><Relationship Id="rId4" Type="http://schemas.openxmlformats.org/officeDocument/2006/relationships/table" Target="../tables/table13.xml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6.xml"/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5.bin"/><Relationship Id="rId5" Type="http://schemas.openxmlformats.org/officeDocument/2006/relationships/table" Target="../tables/table18.xml"/><Relationship Id="rId4" Type="http://schemas.openxmlformats.org/officeDocument/2006/relationships/table" Target="../tables/table17.xml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0.xml"/><Relationship Id="rId2" Type="http://schemas.openxmlformats.org/officeDocument/2006/relationships/table" Target="../tables/table19.xml"/><Relationship Id="rId1" Type="http://schemas.openxmlformats.org/officeDocument/2006/relationships/drawing" Target="../drawings/drawing16.xml"/><Relationship Id="rId4" Type="http://schemas.openxmlformats.org/officeDocument/2006/relationships/table" Target="../tables/table21.xml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2.xml"/><Relationship Id="rId2" Type="http://schemas.openxmlformats.org/officeDocument/2006/relationships/vmlDrawing" Target="../drawings/vmlDrawing3.vml"/><Relationship Id="rId1" Type="http://schemas.openxmlformats.org/officeDocument/2006/relationships/drawing" Target="../drawings/drawing17.xml"/><Relationship Id="rId5" Type="http://schemas.openxmlformats.org/officeDocument/2006/relationships/comments" Target="../comments3.xml"/><Relationship Id="rId4" Type="http://schemas.openxmlformats.org/officeDocument/2006/relationships/table" Target="../tables/table23.xml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4.xml"/><Relationship Id="rId1" Type="http://schemas.openxmlformats.org/officeDocument/2006/relationships/printerSettings" Target="../printerSettings/printerSettings6.bin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6.xml"/><Relationship Id="rId2" Type="http://schemas.openxmlformats.org/officeDocument/2006/relationships/table" Target="../tables/table25.xml"/><Relationship Id="rId1" Type="http://schemas.openxmlformats.org/officeDocument/2006/relationships/drawing" Target="../drawings/drawing18.xml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7.xml"/><Relationship Id="rId1" Type="http://schemas.openxmlformats.org/officeDocument/2006/relationships/drawing" Target="../drawings/drawing19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7.xml.rels><?xml version="1.0" encoding="UTF-8" standalone="yes"?>
<Relationships xmlns="http://schemas.openxmlformats.org/package/2006/relationships"><Relationship Id="rId8" Type="http://schemas.openxmlformats.org/officeDocument/2006/relationships/table" Target="../tables/table34.xml"/><Relationship Id="rId3" Type="http://schemas.openxmlformats.org/officeDocument/2006/relationships/table" Target="../tables/table29.xml"/><Relationship Id="rId7" Type="http://schemas.openxmlformats.org/officeDocument/2006/relationships/table" Target="../tables/table33.xml"/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7.bin"/><Relationship Id="rId6" Type="http://schemas.openxmlformats.org/officeDocument/2006/relationships/table" Target="../tables/table32.xml"/><Relationship Id="rId5" Type="http://schemas.openxmlformats.org/officeDocument/2006/relationships/table" Target="../tables/table31.xml"/><Relationship Id="rId4" Type="http://schemas.openxmlformats.org/officeDocument/2006/relationships/table" Target="../tables/table30.xml"/><Relationship Id="rId9" Type="http://schemas.openxmlformats.org/officeDocument/2006/relationships/table" Target="../tables/table35.xml"/></Relationships>
</file>

<file path=xl/worksheets/_rels/sheet2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6.xml"/><Relationship Id="rId2" Type="http://schemas.openxmlformats.org/officeDocument/2006/relationships/vmlDrawing" Target="../drawings/vmlDrawing4.vml"/><Relationship Id="rId1" Type="http://schemas.openxmlformats.org/officeDocument/2006/relationships/drawing" Target="../drawings/drawing23.xml"/><Relationship Id="rId4" Type="http://schemas.openxmlformats.org/officeDocument/2006/relationships/comments" Target="../comments4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7.xml"/><Relationship Id="rId1" Type="http://schemas.openxmlformats.org/officeDocument/2006/relationships/drawing" Target="../drawings/drawing25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3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8.xml"/><Relationship Id="rId7" Type="http://schemas.openxmlformats.org/officeDocument/2006/relationships/table" Target="../tables/table42.xml"/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8.bin"/><Relationship Id="rId6" Type="http://schemas.openxmlformats.org/officeDocument/2006/relationships/table" Target="../tables/table41.xml"/><Relationship Id="rId5" Type="http://schemas.openxmlformats.org/officeDocument/2006/relationships/table" Target="../tables/table40.xml"/><Relationship Id="rId4" Type="http://schemas.openxmlformats.org/officeDocument/2006/relationships/table" Target="../tables/table39.xml"/></Relationships>
</file>

<file path=xl/worksheets/_rels/sheet3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9.bin"/><Relationship Id="rId5" Type="http://schemas.openxmlformats.org/officeDocument/2006/relationships/comments" Target="../comments5.xml"/><Relationship Id="rId4" Type="http://schemas.openxmlformats.org/officeDocument/2006/relationships/table" Target="../tables/table43.xml"/></Relationships>
</file>

<file path=xl/worksheets/_rels/sheet3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5.xml"/><Relationship Id="rId2" Type="http://schemas.openxmlformats.org/officeDocument/2006/relationships/table" Target="../tables/table44.xml"/><Relationship Id="rId1" Type="http://schemas.openxmlformats.org/officeDocument/2006/relationships/drawing" Target="../drawings/drawing30.xml"/></Relationships>
</file>

<file path=xl/worksheets/_rels/sheet3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7.xml"/><Relationship Id="rId2" Type="http://schemas.openxmlformats.org/officeDocument/2006/relationships/table" Target="../tables/table46.xml"/><Relationship Id="rId1" Type="http://schemas.openxmlformats.org/officeDocument/2006/relationships/drawing" Target="../drawings/drawing31.xml"/></Relationships>
</file>

<file path=xl/worksheets/_rels/sheet3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0.xml"/><Relationship Id="rId2" Type="http://schemas.openxmlformats.org/officeDocument/2006/relationships/table" Target="../tables/table49.xml"/><Relationship Id="rId1" Type="http://schemas.openxmlformats.org/officeDocument/2006/relationships/table" Target="../tables/table48.xml"/><Relationship Id="rId4" Type="http://schemas.openxmlformats.org/officeDocument/2006/relationships/table" Target="../tables/table51.xml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2.xml"/><Relationship Id="rId1" Type="http://schemas.openxmlformats.org/officeDocument/2006/relationships/drawing" Target="../drawings/drawing32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4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4.xml"/><Relationship Id="rId7" Type="http://schemas.openxmlformats.org/officeDocument/2006/relationships/table" Target="../tables/table58.xml"/><Relationship Id="rId2" Type="http://schemas.openxmlformats.org/officeDocument/2006/relationships/table" Target="../tables/table53.xml"/><Relationship Id="rId1" Type="http://schemas.openxmlformats.org/officeDocument/2006/relationships/drawing" Target="../drawings/drawing35.xml"/><Relationship Id="rId6" Type="http://schemas.openxmlformats.org/officeDocument/2006/relationships/table" Target="../tables/table57.xml"/><Relationship Id="rId5" Type="http://schemas.openxmlformats.org/officeDocument/2006/relationships/table" Target="../tables/table56.xml"/><Relationship Id="rId4" Type="http://schemas.openxmlformats.org/officeDocument/2006/relationships/table" Target="../tables/table55.xml"/></Relationships>
</file>

<file path=xl/worksheets/_rels/sheet4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0.xml"/><Relationship Id="rId2" Type="http://schemas.openxmlformats.org/officeDocument/2006/relationships/table" Target="../tables/table59.xml"/><Relationship Id="rId1" Type="http://schemas.openxmlformats.org/officeDocument/2006/relationships/drawing" Target="../drawings/drawing36.xml"/><Relationship Id="rId4" Type="http://schemas.openxmlformats.org/officeDocument/2006/relationships/table" Target="../tables/table61.xml"/></Relationships>
</file>

<file path=xl/worksheets/_rels/sheet4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3.xml"/><Relationship Id="rId2" Type="http://schemas.openxmlformats.org/officeDocument/2006/relationships/table" Target="../tables/table62.xml"/><Relationship Id="rId1" Type="http://schemas.openxmlformats.org/officeDocument/2006/relationships/drawing" Target="../drawings/drawing37.xml"/><Relationship Id="rId5" Type="http://schemas.openxmlformats.org/officeDocument/2006/relationships/table" Target="../tables/table65.xml"/><Relationship Id="rId4" Type="http://schemas.openxmlformats.org/officeDocument/2006/relationships/table" Target="../tables/table64.xml"/></Relationships>
</file>

<file path=xl/worksheets/_rels/sheet4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7.xml"/><Relationship Id="rId2" Type="http://schemas.openxmlformats.org/officeDocument/2006/relationships/table" Target="../tables/table66.xml"/><Relationship Id="rId1" Type="http://schemas.openxmlformats.org/officeDocument/2006/relationships/drawing" Target="../drawings/drawing38.xml"/><Relationship Id="rId4" Type="http://schemas.openxmlformats.org/officeDocument/2006/relationships/table" Target="../tables/table68.xml"/></Relationships>
</file>

<file path=xl/worksheets/_rels/sheet4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0.xml"/><Relationship Id="rId2" Type="http://schemas.openxmlformats.org/officeDocument/2006/relationships/table" Target="../tables/table69.xml"/><Relationship Id="rId1" Type="http://schemas.openxmlformats.org/officeDocument/2006/relationships/drawing" Target="../drawings/drawing39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1.xml"/><Relationship Id="rId1" Type="http://schemas.openxmlformats.org/officeDocument/2006/relationships/drawing" Target="../drawings/drawing41.xml"/></Relationships>
</file>

<file path=xl/worksheets/_rels/sheet50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3.xml"/><Relationship Id="rId2" Type="http://schemas.openxmlformats.org/officeDocument/2006/relationships/table" Target="../tables/table72.xml"/><Relationship Id="rId1" Type="http://schemas.openxmlformats.org/officeDocument/2006/relationships/drawing" Target="../drawings/drawing42.xml"/></Relationships>
</file>

<file path=xl/worksheets/_rels/sheet5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4.xml"/><Relationship Id="rId2" Type="http://schemas.openxmlformats.org/officeDocument/2006/relationships/vmlDrawing" Target="../drawings/vmlDrawing6.vml"/><Relationship Id="rId1" Type="http://schemas.openxmlformats.org/officeDocument/2006/relationships/drawing" Target="../drawings/drawing43.xml"/><Relationship Id="rId4" Type="http://schemas.openxmlformats.org/officeDocument/2006/relationships/comments" Target="../comments6.xml"/></Relationships>
</file>

<file path=xl/worksheets/_rels/sheet5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6.xml"/><Relationship Id="rId2" Type="http://schemas.openxmlformats.org/officeDocument/2006/relationships/table" Target="../tables/table75.xml"/><Relationship Id="rId1" Type="http://schemas.openxmlformats.org/officeDocument/2006/relationships/drawing" Target="../drawings/drawing44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5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8.xml"/><Relationship Id="rId2" Type="http://schemas.openxmlformats.org/officeDocument/2006/relationships/drawing" Target="../drawings/drawing47.xml"/><Relationship Id="rId1" Type="http://schemas.openxmlformats.org/officeDocument/2006/relationships/printerSettings" Target="../printerSettings/printerSettings10.bin"/><Relationship Id="rId5" Type="http://schemas.openxmlformats.org/officeDocument/2006/relationships/table" Target="../tables/table80.xml"/><Relationship Id="rId4" Type="http://schemas.openxmlformats.org/officeDocument/2006/relationships/table" Target="../tables/table79.xml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81.xml"/><Relationship Id="rId1" Type="http://schemas.openxmlformats.org/officeDocument/2006/relationships/drawing" Target="../drawings/drawing48.xml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rinterSettings" Target="../printerSettings/printerSettings11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84.xml"/><Relationship Id="rId1" Type="http://schemas.openxmlformats.org/officeDocument/2006/relationships/table" Target="../tables/table83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4.xml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5.xml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6.xml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7.xml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8.xml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9.xml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0.xml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1.xml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2.xml"/></Relationships>
</file>

<file path=xl/worksheets/_rels/sheet8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90.xml"/><Relationship Id="rId2" Type="http://schemas.openxmlformats.org/officeDocument/2006/relationships/table" Target="../tables/table89.xml"/><Relationship Id="rId1" Type="http://schemas.openxmlformats.org/officeDocument/2006/relationships/table" Target="../tables/table88.xml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3.xml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93.xml"/><Relationship Id="rId1" Type="http://schemas.openxmlformats.org/officeDocument/2006/relationships/printerSettings" Target="../printerSettings/printerSettings12.bin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4.xml"/><Relationship Id="rId1" Type="http://schemas.openxmlformats.org/officeDocument/2006/relationships/printerSettings" Target="../printerSettings/printerSettings13.bin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5.xml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6.xml"/></Relationships>
</file>

<file path=xl/worksheets/_rels/sheet9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95.xml"/><Relationship Id="rId1" Type="http://schemas.openxmlformats.org/officeDocument/2006/relationships/drawing" Target="../drawings/drawing67.xml"/></Relationships>
</file>

<file path=xl/worksheets/_rels/sheet9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96.xml"/><Relationship Id="rId1" Type="http://schemas.openxmlformats.org/officeDocument/2006/relationships/drawing" Target="../drawings/drawing68.xml"/></Relationships>
</file>

<file path=xl/worksheets/_rels/sheet9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97.xml"/><Relationship Id="rId1" Type="http://schemas.openxmlformats.org/officeDocument/2006/relationships/drawing" Target="../drawings/drawing69.xml"/></Relationships>
</file>

<file path=xl/worksheets/_rels/sheet9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99.xml"/><Relationship Id="rId2" Type="http://schemas.openxmlformats.org/officeDocument/2006/relationships/table" Target="../tables/table98.xml"/><Relationship Id="rId1" Type="http://schemas.openxmlformats.org/officeDocument/2006/relationships/drawing" Target="../drawings/drawing70.xml"/></Relationships>
</file>

<file path=xl/worksheets/_rels/sheet9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00.xml"/><Relationship Id="rId1" Type="http://schemas.openxmlformats.org/officeDocument/2006/relationships/drawing" Target="../drawings/drawing71.xml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2.xml"/></Relationships>
</file>

<file path=xl/worksheets/_rels/sheet10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01.xml"/><Relationship Id="rId1" Type="http://schemas.openxmlformats.org/officeDocument/2006/relationships/drawing" Target="../drawings/drawing73.xml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4.xml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5.xml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6.xml"/></Relationships>
</file>

<file path=xl/worksheets/_rels/sheet10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02.xml"/><Relationship Id="rId1" Type="http://schemas.openxmlformats.org/officeDocument/2006/relationships/drawing" Target="../drawings/drawing77.xml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06.xml"/><Relationship Id="rId2" Type="http://schemas.openxmlformats.org/officeDocument/2006/relationships/vmlDrawing" Target="../drawings/vmlDrawing7.vml"/><Relationship Id="rId1" Type="http://schemas.openxmlformats.org/officeDocument/2006/relationships/drawing" Target="../drawings/drawing78.xml"/><Relationship Id="rId4" Type="http://schemas.openxmlformats.org/officeDocument/2006/relationships/comments" Target="../comments7.xml"/></Relationships>
</file>

<file path=xl/worksheets/_rels/sheet1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table" Target="../tables/table107.xml"/><Relationship Id="rId1" Type="http://schemas.openxmlformats.org/officeDocument/2006/relationships/vmlDrawing" Target="../drawings/vmlDrawing8.vml"/></Relationships>
</file>

<file path=xl/worksheets/_rels/sheet1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table" Target="../tables/table108.xml"/><Relationship Id="rId1" Type="http://schemas.openxmlformats.org/officeDocument/2006/relationships/vmlDrawing" Target="../drawings/vmlDrawing9.vml"/></Relationships>
</file>

<file path=xl/worksheets/_rels/sheet1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table" Target="../tables/table109.xml"/><Relationship Id="rId1" Type="http://schemas.openxmlformats.org/officeDocument/2006/relationships/vmlDrawing" Target="../drawings/vmlDrawing10.vml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9.xml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0.xml"/></Relationships>
</file>

<file path=xl/worksheets/_rels/sheet11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10.xml"/><Relationship Id="rId2" Type="http://schemas.openxmlformats.org/officeDocument/2006/relationships/drawing" Target="../drawings/drawing81.xml"/><Relationship Id="rId1" Type="http://schemas.openxmlformats.org/officeDocument/2006/relationships/printerSettings" Target="../printerSettings/printerSettings14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2.xml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3.xml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4.xml"/></Relationships>
</file>

<file path=xl/worksheets/_rels/sheet120.xml.rels><?xml version="1.0" encoding="UTF-8" standalone="yes"?>
<Relationships xmlns="http://schemas.openxmlformats.org/package/2006/relationships"><Relationship Id="rId8" Type="http://schemas.openxmlformats.org/officeDocument/2006/relationships/table" Target="../tables/table118.xml"/><Relationship Id="rId3" Type="http://schemas.openxmlformats.org/officeDocument/2006/relationships/table" Target="../tables/table113.xml"/><Relationship Id="rId7" Type="http://schemas.openxmlformats.org/officeDocument/2006/relationships/table" Target="../tables/table117.xml"/><Relationship Id="rId2" Type="http://schemas.openxmlformats.org/officeDocument/2006/relationships/table" Target="../tables/table112.xml"/><Relationship Id="rId1" Type="http://schemas.openxmlformats.org/officeDocument/2006/relationships/table" Target="../tables/table111.xml"/><Relationship Id="rId6" Type="http://schemas.openxmlformats.org/officeDocument/2006/relationships/table" Target="../tables/table116.xml"/><Relationship Id="rId5" Type="http://schemas.openxmlformats.org/officeDocument/2006/relationships/table" Target="../tables/table115.xml"/><Relationship Id="rId4" Type="http://schemas.openxmlformats.org/officeDocument/2006/relationships/table" Target="../tables/table114.xml"/><Relationship Id="rId9" Type="http://schemas.openxmlformats.org/officeDocument/2006/relationships/table" Target="../tables/table119.xml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2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5.xml"/><Relationship Id="rId13" Type="http://schemas.openxmlformats.org/officeDocument/2006/relationships/ctrlProp" Target="../ctrlProps/ctrlProp10.xml"/><Relationship Id="rId18" Type="http://schemas.openxmlformats.org/officeDocument/2006/relationships/ctrlProp" Target="../ctrlProps/ctrlProp15.xml"/><Relationship Id="rId3" Type="http://schemas.openxmlformats.org/officeDocument/2006/relationships/vmlDrawing" Target="../drawings/vmlDrawing11.vml"/><Relationship Id="rId21" Type="http://schemas.openxmlformats.org/officeDocument/2006/relationships/ctrlProp" Target="../ctrlProps/ctrlProp18.xml"/><Relationship Id="rId7" Type="http://schemas.openxmlformats.org/officeDocument/2006/relationships/ctrlProp" Target="../ctrlProps/ctrlProp4.xml"/><Relationship Id="rId12" Type="http://schemas.openxmlformats.org/officeDocument/2006/relationships/ctrlProp" Target="../ctrlProps/ctrlProp9.xml"/><Relationship Id="rId17" Type="http://schemas.openxmlformats.org/officeDocument/2006/relationships/ctrlProp" Target="../ctrlProps/ctrlProp14.xml"/><Relationship Id="rId2" Type="http://schemas.openxmlformats.org/officeDocument/2006/relationships/drawing" Target="../drawings/drawing85.xml"/><Relationship Id="rId16" Type="http://schemas.openxmlformats.org/officeDocument/2006/relationships/ctrlProp" Target="../ctrlProps/ctrlProp13.xml"/><Relationship Id="rId20" Type="http://schemas.openxmlformats.org/officeDocument/2006/relationships/ctrlProp" Target="../ctrlProps/ctrlProp17.xml"/><Relationship Id="rId1" Type="http://schemas.openxmlformats.org/officeDocument/2006/relationships/printerSettings" Target="../printerSettings/printerSettings15.bin"/><Relationship Id="rId6" Type="http://schemas.openxmlformats.org/officeDocument/2006/relationships/ctrlProp" Target="../ctrlProps/ctrlProp3.xml"/><Relationship Id="rId11" Type="http://schemas.openxmlformats.org/officeDocument/2006/relationships/ctrlProp" Target="../ctrlProps/ctrlProp8.xml"/><Relationship Id="rId5" Type="http://schemas.openxmlformats.org/officeDocument/2006/relationships/ctrlProp" Target="../ctrlProps/ctrlProp2.xml"/><Relationship Id="rId15" Type="http://schemas.openxmlformats.org/officeDocument/2006/relationships/ctrlProp" Target="../ctrlProps/ctrlProp12.xml"/><Relationship Id="rId23" Type="http://schemas.openxmlformats.org/officeDocument/2006/relationships/ctrlProp" Target="../ctrlProps/ctrlProp20.xml"/><Relationship Id="rId10" Type="http://schemas.openxmlformats.org/officeDocument/2006/relationships/ctrlProp" Target="../ctrlProps/ctrlProp7.xml"/><Relationship Id="rId19" Type="http://schemas.openxmlformats.org/officeDocument/2006/relationships/ctrlProp" Target="../ctrlProps/ctrlProp16.xml"/><Relationship Id="rId4" Type="http://schemas.openxmlformats.org/officeDocument/2006/relationships/ctrlProp" Target="../ctrlProps/ctrlProp1.xml"/><Relationship Id="rId9" Type="http://schemas.openxmlformats.org/officeDocument/2006/relationships/ctrlProp" Target="../ctrlProps/ctrlProp6.xml"/><Relationship Id="rId14" Type="http://schemas.openxmlformats.org/officeDocument/2006/relationships/ctrlProp" Target="../ctrlProps/ctrlProp11.xml"/><Relationship Id="rId22" Type="http://schemas.openxmlformats.org/officeDocument/2006/relationships/ctrlProp" Target="../ctrlProps/ctrlProp19.xml"/></Relationships>
</file>

<file path=xl/worksheets/_rels/sheet1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6.xml"/></Relationships>
</file>

<file path=xl/worksheets/_rels/sheet12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12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7.xml"/></Relationships>
</file>

<file path=xl/worksheets/_rels/sheet127.xml.rels><?xml version="1.0" encoding="UTF-8" standalone="yes"?>
<Relationships xmlns="http://schemas.openxmlformats.org/package/2006/relationships"><Relationship Id="rId8" Type="http://schemas.openxmlformats.org/officeDocument/2006/relationships/table" Target="../tables/table128.xml"/><Relationship Id="rId13" Type="http://schemas.openxmlformats.org/officeDocument/2006/relationships/table" Target="../tables/table133.xml"/><Relationship Id="rId3" Type="http://schemas.openxmlformats.org/officeDocument/2006/relationships/table" Target="../tables/table123.xml"/><Relationship Id="rId7" Type="http://schemas.openxmlformats.org/officeDocument/2006/relationships/table" Target="../tables/table127.xml"/><Relationship Id="rId12" Type="http://schemas.openxmlformats.org/officeDocument/2006/relationships/table" Target="../tables/table132.xml"/><Relationship Id="rId2" Type="http://schemas.openxmlformats.org/officeDocument/2006/relationships/table" Target="../tables/table122.xml"/><Relationship Id="rId1" Type="http://schemas.openxmlformats.org/officeDocument/2006/relationships/drawing" Target="../drawings/drawing88.xml"/><Relationship Id="rId6" Type="http://schemas.openxmlformats.org/officeDocument/2006/relationships/table" Target="../tables/table126.xml"/><Relationship Id="rId11" Type="http://schemas.openxmlformats.org/officeDocument/2006/relationships/table" Target="../tables/table131.xml"/><Relationship Id="rId5" Type="http://schemas.openxmlformats.org/officeDocument/2006/relationships/table" Target="../tables/table125.xml"/><Relationship Id="rId15" Type="http://schemas.openxmlformats.org/officeDocument/2006/relationships/table" Target="../tables/table135.xml"/><Relationship Id="rId10" Type="http://schemas.openxmlformats.org/officeDocument/2006/relationships/table" Target="../tables/table130.xml"/><Relationship Id="rId4" Type="http://schemas.openxmlformats.org/officeDocument/2006/relationships/table" Target="../tables/table124.xml"/><Relationship Id="rId9" Type="http://schemas.openxmlformats.org/officeDocument/2006/relationships/table" Target="../tables/table129.xml"/><Relationship Id="rId14" Type="http://schemas.openxmlformats.org/officeDocument/2006/relationships/table" Target="../tables/table134.xml"/></Relationships>
</file>

<file path=xl/worksheets/_rels/sheet1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9.xml"/></Relationships>
</file>

<file path=xl/worksheets/_rels/sheet1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0.xml"/></Relationships>
</file>

<file path=xl/worksheets/_rels/sheet1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1.xml"/></Relationships>
</file>

<file path=xl/worksheets/_rels/sheet1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2.xml"/></Relationships>
</file>

<file path=xl/worksheets/_rels/sheet1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3.xml"/></Relationships>
</file>

<file path=xl/worksheets/_rels/sheet1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4.xml"/></Relationships>
</file>

<file path=xl/worksheets/_rels/sheet13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37.xml"/><Relationship Id="rId7" Type="http://schemas.openxmlformats.org/officeDocument/2006/relationships/table" Target="../tables/table141.xml"/><Relationship Id="rId2" Type="http://schemas.openxmlformats.org/officeDocument/2006/relationships/table" Target="../tables/table136.xml"/><Relationship Id="rId1" Type="http://schemas.openxmlformats.org/officeDocument/2006/relationships/drawing" Target="../drawings/drawing95.xml"/><Relationship Id="rId6" Type="http://schemas.openxmlformats.org/officeDocument/2006/relationships/table" Target="../tables/table140.xml"/><Relationship Id="rId5" Type="http://schemas.openxmlformats.org/officeDocument/2006/relationships/table" Target="../tables/table139.xml"/><Relationship Id="rId4" Type="http://schemas.openxmlformats.org/officeDocument/2006/relationships/table" Target="../tables/table138.xml"/></Relationships>
</file>

<file path=xl/worksheets/_rels/sheet13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42.xml"/><Relationship Id="rId1" Type="http://schemas.openxmlformats.org/officeDocument/2006/relationships/drawing" Target="../drawings/drawing96.xml"/></Relationships>
</file>

<file path=xl/worksheets/_rels/sheet13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43.xml"/><Relationship Id="rId2" Type="http://schemas.openxmlformats.org/officeDocument/2006/relationships/vmlDrawing" Target="../drawings/vmlDrawing12.vml"/><Relationship Id="rId1" Type="http://schemas.openxmlformats.org/officeDocument/2006/relationships/drawing" Target="../drawings/drawing97.xml"/><Relationship Id="rId5" Type="http://schemas.openxmlformats.org/officeDocument/2006/relationships/comments" Target="../comments11.xml"/><Relationship Id="rId4" Type="http://schemas.openxmlformats.org/officeDocument/2006/relationships/table" Target="../tables/table144.xml"/></Relationships>
</file>

<file path=xl/worksheets/_rels/sheet1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4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46.xml"/><Relationship Id="rId1" Type="http://schemas.openxmlformats.org/officeDocument/2006/relationships/table" Target="../tables/table14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ilha2">
    <tabColor theme="1"/>
  </sheetPr>
  <dimension ref="A1"/>
  <sheetViews>
    <sheetView showGridLines="0" showRowColHeaders="0" tabSelected="1" workbookViewId="0"/>
  </sheetViews>
  <sheetFormatPr defaultRowHeight="15" x14ac:dyDescent="0.25"/>
  <cols>
    <col min="1" max="16384" width="9.140625" style="1"/>
  </cols>
  <sheetData/>
  <pageMargins left="0.511811024" right="0.511811024" top="0.78740157499999996" bottom="0.78740157499999996" header="0.31496062000000002" footer="0.31496062000000002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ilha3">
    <tabColor rgb="FFFFC000"/>
  </sheetPr>
  <dimension ref="A1"/>
  <sheetViews>
    <sheetView showRowColHeaders="0" workbookViewId="0"/>
  </sheetViews>
  <sheetFormatPr defaultRowHeight="15" x14ac:dyDescent="0.25"/>
  <cols>
    <col min="1" max="16384" width="9.140625" style="2"/>
  </cols>
  <sheetData/>
  <pageMargins left="0.511811024" right="0.511811024" top="0.78740157499999996" bottom="0.78740157499999996" header="0.31496062000000002" footer="0.31496062000000002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Planilha4">
    <tabColor rgb="FF002060"/>
  </sheetPr>
  <dimension ref="A1:K9"/>
  <sheetViews>
    <sheetView showGridLines="0" workbookViewId="0"/>
  </sheetViews>
  <sheetFormatPr defaultRowHeight="15" x14ac:dyDescent="0.25"/>
  <cols>
    <col min="1" max="1" width="18.5703125" bestFit="1" customWidth="1"/>
    <col min="2" max="2" width="11" customWidth="1"/>
    <col min="3" max="3" width="14.7109375" bestFit="1" customWidth="1"/>
    <col min="4" max="4" width="12.85546875" customWidth="1"/>
    <col min="5" max="5" width="10.7109375" customWidth="1"/>
    <col min="6" max="6" width="11.42578125" bestFit="1" customWidth="1"/>
    <col min="7" max="7" width="16.42578125" bestFit="1" customWidth="1"/>
    <col min="8" max="8" width="16" bestFit="1" customWidth="1"/>
    <col min="9" max="9" width="17.85546875" bestFit="1" customWidth="1"/>
    <col min="10" max="10" width="18.5703125" bestFit="1" customWidth="1"/>
    <col min="11" max="11" width="17.7109375" bestFit="1" customWidth="1"/>
    <col min="12" max="12" width="18.5703125" bestFit="1" customWidth="1"/>
    <col min="13" max="13" width="17.7109375" bestFit="1" customWidth="1"/>
  </cols>
  <sheetData>
    <row r="1" spans="1:11" ht="15.75" thickBot="1" x14ac:dyDescent="0.3">
      <c r="A1" s="5" t="s">
        <v>42</v>
      </c>
      <c r="C1" s="6" t="s">
        <v>43</v>
      </c>
    </row>
    <row r="2" spans="1:11" ht="16.5" thickTop="1" thickBot="1" x14ac:dyDescent="0.3">
      <c r="A2" s="7">
        <v>2.89</v>
      </c>
      <c r="C2" s="8"/>
    </row>
    <row r="3" spans="1:11" ht="15.75" thickBot="1" x14ac:dyDescent="0.3"/>
    <row r="4" spans="1:11" ht="15.75" thickBot="1" x14ac:dyDescent="0.3">
      <c r="A4" s="9" t="s">
        <v>44</v>
      </c>
      <c r="B4" s="10" t="s">
        <v>45</v>
      </c>
      <c r="C4" s="10" t="s">
        <v>46</v>
      </c>
      <c r="D4" s="11" t="s">
        <v>47</v>
      </c>
      <c r="F4" s="9" t="s">
        <v>44</v>
      </c>
      <c r="G4" s="10" t="s">
        <v>48</v>
      </c>
      <c r="H4" s="10" t="s">
        <v>49</v>
      </c>
      <c r="I4" s="10" t="s">
        <v>50</v>
      </c>
      <c r="J4" s="10" t="s">
        <v>51</v>
      </c>
      <c r="K4" s="11" t="s">
        <v>52</v>
      </c>
    </row>
    <row r="5" spans="1:11" ht="16.5" thickTop="1" thickBot="1" x14ac:dyDescent="0.3">
      <c r="A5" s="12" t="s">
        <v>48</v>
      </c>
      <c r="B5" s="13">
        <v>21.558752997601921</v>
      </c>
      <c r="C5" s="14"/>
      <c r="D5" s="15">
        <v>13</v>
      </c>
      <c r="F5" s="12" t="s">
        <v>53</v>
      </c>
      <c r="G5" s="13">
        <v>21.558752997601921</v>
      </c>
      <c r="H5" s="13">
        <v>64.724220623501196</v>
      </c>
      <c r="I5" s="13">
        <v>21.558752997601921</v>
      </c>
      <c r="J5" s="13">
        <v>28.752997601918466</v>
      </c>
      <c r="K5" s="16">
        <v>40.743405275779381</v>
      </c>
    </row>
    <row r="6" spans="1:11" ht="16.5" thickTop="1" thickBot="1" x14ac:dyDescent="0.3">
      <c r="A6" s="12" t="s">
        <v>4853</v>
      </c>
      <c r="B6" s="13">
        <v>64.724220623501196</v>
      </c>
      <c r="C6" s="17"/>
      <c r="D6" s="15">
        <v>15</v>
      </c>
      <c r="F6" s="12" t="s">
        <v>54</v>
      </c>
      <c r="G6" s="18"/>
      <c r="H6" s="19"/>
      <c r="I6" s="19"/>
      <c r="J6" s="19"/>
      <c r="K6" s="20"/>
    </row>
    <row r="7" spans="1:11" ht="16.5" thickTop="1" thickBot="1" x14ac:dyDescent="0.3">
      <c r="A7" s="12" t="s">
        <v>50</v>
      </c>
      <c r="B7" s="13">
        <v>21.558752997601921</v>
      </c>
      <c r="C7" s="21"/>
      <c r="D7" s="15">
        <v>7</v>
      </c>
      <c r="F7" s="22" t="s">
        <v>47</v>
      </c>
      <c r="G7" s="23">
        <v>13</v>
      </c>
      <c r="H7" s="23">
        <v>15</v>
      </c>
      <c r="I7" s="23">
        <v>7</v>
      </c>
      <c r="J7" s="23">
        <v>5</v>
      </c>
      <c r="K7" s="24">
        <v>8</v>
      </c>
    </row>
    <row r="8" spans="1:11" x14ac:dyDescent="0.25">
      <c r="A8" s="12" t="s">
        <v>51</v>
      </c>
      <c r="B8" s="13">
        <v>28.752997601918466</v>
      </c>
      <c r="C8" s="21"/>
      <c r="D8" s="15">
        <v>5</v>
      </c>
    </row>
    <row r="9" spans="1:11" ht="15.75" thickBot="1" x14ac:dyDescent="0.3">
      <c r="A9" s="22" t="s">
        <v>52</v>
      </c>
      <c r="B9" s="25">
        <v>40.743405275779381</v>
      </c>
      <c r="C9" s="26"/>
      <c r="D9" s="24">
        <v>8</v>
      </c>
    </row>
  </sheetData>
  <pageMargins left="0.511811024" right="0.511811024" top="0.78740157499999996" bottom="0.78740157499999996" header="0.31496062000000002" footer="0.31496062000000002"/>
  <pageSetup paperSize="9" orientation="portrait" r:id="rId1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ilha5">
    <tabColor rgb="FF002060"/>
  </sheetPr>
  <dimension ref="A1:J9"/>
  <sheetViews>
    <sheetView showGridLines="0" workbookViewId="0"/>
  </sheetViews>
  <sheetFormatPr defaultRowHeight="15" x14ac:dyDescent="0.25"/>
  <cols>
    <col min="1" max="1" width="12.85546875" bestFit="1" customWidth="1"/>
    <col min="2" max="2" width="9.140625" bestFit="1" customWidth="1"/>
    <col min="3" max="3" width="9.42578125" customWidth="1"/>
    <col min="4" max="4" width="16.85546875" bestFit="1" customWidth="1"/>
    <col min="5" max="5" width="9.140625" bestFit="1" customWidth="1"/>
    <col min="6" max="6" width="9" customWidth="1"/>
    <col min="7" max="7" width="11.42578125" bestFit="1" customWidth="1"/>
    <col min="8" max="8" width="10.7109375" bestFit="1" customWidth="1"/>
    <col min="9" max="9" width="8.7109375" bestFit="1" customWidth="1"/>
    <col min="10" max="10" width="11.7109375" bestFit="1" customWidth="1"/>
  </cols>
  <sheetData>
    <row r="1" spans="1:10" x14ac:dyDescent="0.25">
      <c r="A1" s="27" t="s">
        <v>74</v>
      </c>
      <c r="B1" s="27" t="s">
        <v>73</v>
      </c>
      <c r="D1" s="27" t="s">
        <v>72</v>
      </c>
      <c r="E1" s="27" t="s">
        <v>71</v>
      </c>
      <c r="G1" s="27" t="s">
        <v>47</v>
      </c>
      <c r="H1" s="27" t="s">
        <v>70</v>
      </c>
      <c r="I1" s="27" t="s">
        <v>69</v>
      </c>
      <c r="J1" s="27" t="s">
        <v>68</v>
      </c>
    </row>
    <row r="2" spans="1:10" x14ac:dyDescent="0.25">
      <c r="A2" s="29" t="s">
        <v>67</v>
      </c>
      <c r="B2" s="28">
        <v>1200</v>
      </c>
      <c r="D2" s="566"/>
      <c r="E2" s="567"/>
      <c r="G2" s="32">
        <v>1</v>
      </c>
      <c r="H2" s="29" t="s">
        <v>66</v>
      </c>
      <c r="I2" s="31">
        <v>4</v>
      </c>
      <c r="J2" s="568"/>
    </row>
    <row r="3" spans="1:10" x14ac:dyDescent="0.25">
      <c r="A3" s="29" t="s">
        <v>65</v>
      </c>
      <c r="B3" s="28">
        <v>560</v>
      </c>
      <c r="G3" s="32">
        <v>9</v>
      </c>
      <c r="H3" s="29" t="s">
        <v>64</v>
      </c>
      <c r="I3" s="31">
        <v>3</v>
      </c>
      <c r="J3" s="568"/>
    </row>
    <row r="4" spans="1:10" x14ac:dyDescent="0.25">
      <c r="A4" s="29" t="s">
        <v>63</v>
      </c>
      <c r="B4" s="28">
        <v>1200</v>
      </c>
      <c r="G4" s="32">
        <v>12</v>
      </c>
      <c r="H4" s="29" t="s">
        <v>62</v>
      </c>
      <c r="I4" s="31">
        <v>2</v>
      </c>
      <c r="J4" s="568"/>
    </row>
    <row r="5" spans="1:10" x14ac:dyDescent="0.25">
      <c r="A5" s="29" t="s">
        <v>61</v>
      </c>
      <c r="B5" s="28">
        <v>4800</v>
      </c>
      <c r="G5" s="32">
        <v>16</v>
      </c>
      <c r="H5" s="29" t="s">
        <v>60</v>
      </c>
      <c r="I5" s="31">
        <v>1</v>
      </c>
      <c r="J5" s="568"/>
    </row>
    <row r="6" spans="1:10" x14ac:dyDescent="0.25">
      <c r="A6" s="29" t="s">
        <v>59</v>
      </c>
      <c r="B6" s="28">
        <v>8585</v>
      </c>
      <c r="G6" s="30"/>
      <c r="H6" s="27" t="s">
        <v>58</v>
      </c>
      <c r="I6" s="617"/>
      <c r="J6" s="30"/>
    </row>
    <row r="7" spans="1:10" x14ac:dyDescent="0.25">
      <c r="A7" s="29" t="s">
        <v>57</v>
      </c>
      <c r="B7" s="28">
        <v>6750</v>
      </c>
    </row>
    <row r="8" spans="1:10" x14ac:dyDescent="0.25">
      <c r="A8" s="29" t="s">
        <v>56</v>
      </c>
      <c r="B8" s="28">
        <v>120</v>
      </c>
    </row>
    <row r="9" spans="1:10" x14ac:dyDescent="0.25">
      <c r="A9" s="27" t="s">
        <v>55</v>
      </c>
      <c r="B9" s="565"/>
    </row>
  </sheetData>
  <pageMargins left="0.511811024" right="0.511811024" top="0.78740157499999996" bottom="0.78740157499999996" header="0.31496062000000002" footer="0.31496062000000002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Planilha6">
    <tabColor rgb="FF002060"/>
  </sheetPr>
  <dimension ref="A1:D9"/>
  <sheetViews>
    <sheetView showGridLines="0" workbookViewId="0"/>
  </sheetViews>
  <sheetFormatPr defaultRowHeight="15" x14ac:dyDescent="0.25"/>
  <cols>
    <col min="1" max="1" width="18.5703125" bestFit="1" customWidth="1"/>
    <col min="2" max="2" width="11" customWidth="1"/>
    <col min="3" max="3" width="16.7109375" customWidth="1"/>
    <col min="4" max="4" width="13.5703125" customWidth="1"/>
    <col min="5" max="5" width="10.7109375" customWidth="1"/>
    <col min="6" max="6" width="11.42578125" bestFit="1" customWidth="1"/>
    <col min="7" max="7" width="16.42578125" bestFit="1" customWidth="1"/>
    <col min="8" max="8" width="16" bestFit="1" customWidth="1"/>
    <col min="9" max="9" width="17.85546875" bestFit="1" customWidth="1"/>
    <col min="10" max="10" width="18.5703125" bestFit="1" customWidth="1"/>
    <col min="11" max="11" width="17.7109375" bestFit="1" customWidth="1"/>
    <col min="12" max="12" width="20.42578125" customWidth="1"/>
    <col min="13" max="13" width="19.5703125" customWidth="1"/>
  </cols>
  <sheetData>
    <row r="1" spans="1:4" x14ac:dyDescent="0.25">
      <c r="A1" t="s">
        <v>42</v>
      </c>
    </row>
    <row r="2" spans="1:4" x14ac:dyDescent="0.25">
      <c r="A2" s="35">
        <v>2.89</v>
      </c>
    </row>
    <row r="4" spans="1:4" ht="15.75" thickBot="1" x14ac:dyDescent="0.3">
      <c r="A4" t="s">
        <v>44</v>
      </c>
      <c r="B4" t="s">
        <v>45</v>
      </c>
      <c r="C4" t="s">
        <v>46</v>
      </c>
      <c r="D4" t="s">
        <v>47</v>
      </c>
    </row>
    <row r="5" spans="1:4" ht="15.75" thickTop="1" x14ac:dyDescent="0.25">
      <c r="A5" s="12" t="s">
        <v>48</v>
      </c>
      <c r="B5" s="34">
        <v>21.558752997601921</v>
      </c>
      <c r="C5" s="14"/>
      <c r="D5" s="33">
        <v>13</v>
      </c>
    </row>
    <row r="6" spans="1:4" x14ac:dyDescent="0.25">
      <c r="A6" s="12" t="s">
        <v>4853</v>
      </c>
      <c r="B6" s="34">
        <v>64.724220623501196</v>
      </c>
      <c r="C6" s="21"/>
      <c r="D6" s="33">
        <v>15</v>
      </c>
    </row>
    <row r="7" spans="1:4" x14ac:dyDescent="0.25">
      <c r="A7" s="12" t="s">
        <v>50</v>
      </c>
      <c r="B7" s="34">
        <v>21.558752997601921</v>
      </c>
      <c r="C7" s="21"/>
      <c r="D7" s="33">
        <v>7</v>
      </c>
    </row>
    <row r="8" spans="1:4" x14ac:dyDescent="0.25">
      <c r="A8" s="12" t="s">
        <v>51</v>
      </c>
      <c r="B8" s="34">
        <v>28.752997601918466</v>
      </c>
      <c r="C8" s="21"/>
      <c r="D8" s="33">
        <v>5</v>
      </c>
    </row>
    <row r="9" spans="1:4" ht="15.75" thickBot="1" x14ac:dyDescent="0.3">
      <c r="A9" s="22" t="s">
        <v>52</v>
      </c>
      <c r="B9" s="34">
        <v>40.743405275779381</v>
      </c>
      <c r="C9" s="26"/>
      <c r="D9" s="33">
        <v>8</v>
      </c>
    </row>
  </sheetData>
  <pageMargins left="0.511811024" right="0.511811024" top="0.78740157499999996" bottom="0.78740157499999996" header="0.31496062000000002" footer="0.31496062000000002"/>
  <drawing r:id="rId1"/>
  <legacyDrawing r:id="rId2"/>
  <tableParts count="2">
    <tablePart r:id="rId3"/>
    <tablePart r:id="rId4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ilha7">
    <tabColor theme="9" tint="-0.249977111117893"/>
  </sheetPr>
  <dimension ref="A1:F15"/>
  <sheetViews>
    <sheetView showGridLines="0" workbookViewId="0"/>
  </sheetViews>
  <sheetFormatPr defaultRowHeight="15" x14ac:dyDescent="0.25"/>
  <cols>
    <col min="1" max="1" width="12" customWidth="1"/>
    <col min="2" max="2" width="15" style="165" bestFit="1" customWidth="1"/>
    <col min="3" max="3" width="11.7109375" customWidth="1"/>
    <col min="4" max="4" width="13.28515625" customWidth="1"/>
    <col min="5" max="5" width="15.85546875" customWidth="1"/>
    <col min="6" max="6" width="19.42578125" bestFit="1" customWidth="1"/>
  </cols>
  <sheetData>
    <row r="1" spans="1:6" x14ac:dyDescent="0.25">
      <c r="A1" s="57" t="s">
        <v>87</v>
      </c>
      <c r="B1"/>
    </row>
    <row r="2" spans="1:6" x14ac:dyDescent="0.25">
      <c r="A2" s="56">
        <v>2.89</v>
      </c>
      <c r="B2"/>
    </row>
    <row r="4" spans="1:6" ht="30" customHeight="1" thickBot="1" x14ac:dyDescent="0.3">
      <c r="A4" s="55" t="s">
        <v>86</v>
      </c>
      <c r="B4" s="55" t="s">
        <v>387</v>
      </c>
      <c r="C4" s="54" t="s">
        <v>388</v>
      </c>
      <c r="D4" s="54" t="s">
        <v>84</v>
      </c>
      <c r="E4" s="54" t="s">
        <v>83</v>
      </c>
      <c r="F4" s="53" t="s">
        <v>82</v>
      </c>
    </row>
    <row r="5" spans="1:6" ht="15.75" thickTop="1" x14ac:dyDescent="0.25">
      <c r="A5" s="52" t="s">
        <v>81</v>
      </c>
      <c r="B5" s="52" t="s">
        <v>389</v>
      </c>
      <c r="C5" s="51" t="s">
        <v>76</v>
      </c>
      <c r="D5" s="51">
        <v>5</v>
      </c>
      <c r="E5" s="50"/>
      <c r="F5" s="49"/>
    </row>
    <row r="6" spans="1:6" x14ac:dyDescent="0.25">
      <c r="A6" s="48"/>
      <c r="B6" s="48" t="s">
        <v>390</v>
      </c>
      <c r="C6" s="47" t="s">
        <v>75</v>
      </c>
      <c r="D6" s="47">
        <v>4</v>
      </c>
      <c r="E6" s="46"/>
      <c r="F6" s="45"/>
    </row>
    <row r="7" spans="1:6" x14ac:dyDescent="0.25">
      <c r="A7" s="44" t="s">
        <v>80</v>
      </c>
      <c r="B7" s="44" t="s">
        <v>391</v>
      </c>
      <c r="C7" s="43" t="s">
        <v>76</v>
      </c>
      <c r="D7" s="43">
        <v>6</v>
      </c>
      <c r="E7" s="41"/>
      <c r="F7" s="40"/>
    </row>
    <row r="8" spans="1:6" x14ac:dyDescent="0.25">
      <c r="A8" s="48"/>
      <c r="B8" s="48" t="s">
        <v>392</v>
      </c>
      <c r="C8" s="47" t="s">
        <v>75</v>
      </c>
      <c r="D8" s="47">
        <v>8</v>
      </c>
      <c r="E8" s="46"/>
      <c r="F8" s="45"/>
    </row>
    <row r="9" spans="1:6" x14ac:dyDescent="0.25">
      <c r="A9" s="44" t="s">
        <v>79</v>
      </c>
      <c r="B9" s="44" t="s">
        <v>393</v>
      </c>
      <c r="C9" s="43" t="s">
        <v>76</v>
      </c>
      <c r="D9" s="43">
        <v>3</v>
      </c>
      <c r="E9" s="41"/>
      <c r="F9" s="40"/>
    </row>
    <row r="10" spans="1:6" x14ac:dyDescent="0.25">
      <c r="A10" s="48"/>
      <c r="B10" s="48" t="s">
        <v>394</v>
      </c>
      <c r="C10" s="47" t="s">
        <v>75</v>
      </c>
      <c r="D10" s="47">
        <v>1</v>
      </c>
      <c r="E10" s="46"/>
      <c r="F10" s="45"/>
    </row>
    <row r="11" spans="1:6" x14ac:dyDescent="0.25">
      <c r="A11" s="44" t="s">
        <v>78</v>
      </c>
      <c r="B11" s="44" t="s">
        <v>395</v>
      </c>
      <c r="C11" s="43" t="s">
        <v>76</v>
      </c>
      <c r="D11" s="43">
        <v>9</v>
      </c>
      <c r="E11" s="41"/>
      <c r="F11" s="40"/>
    </row>
    <row r="12" spans="1:6" x14ac:dyDescent="0.25">
      <c r="A12" s="48"/>
      <c r="B12" s="48" t="s">
        <v>398</v>
      </c>
      <c r="C12" s="47" t="s">
        <v>75</v>
      </c>
      <c r="D12" s="47">
        <v>5</v>
      </c>
      <c r="E12" s="46"/>
      <c r="F12" s="45"/>
    </row>
    <row r="13" spans="1:6" x14ac:dyDescent="0.25">
      <c r="A13" s="44" t="s">
        <v>77</v>
      </c>
      <c r="B13" s="44" t="s">
        <v>397</v>
      </c>
      <c r="C13" s="43" t="s">
        <v>75</v>
      </c>
      <c r="D13" s="42">
        <v>6</v>
      </c>
      <c r="E13" s="41"/>
      <c r="F13" s="40"/>
    </row>
    <row r="14" spans="1:6" ht="15.75" thickBot="1" x14ac:dyDescent="0.3">
      <c r="A14" s="39"/>
      <c r="B14" s="39" t="s">
        <v>396</v>
      </c>
      <c r="C14" s="38" t="s">
        <v>75</v>
      </c>
      <c r="D14" s="38">
        <v>8</v>
      </c>
      <c r="E14" s="37"/>
      <c r="F14" s="36"/>
    </row>
    <row r="15" spans="1:6" ht="15.75" thickTop="1" x14ac:dyDescent="0.25"/>
  </sheetData>
  <pageMargins left="0.511811024" right="0.511811024" top="0.78740157499999996" bottom="0.78740157499999996" header="0.31496062000000002" footer="0.31496062000000002"/>
  <pageSetup paperSize="9" orientation="portrait" r:id="rId1"/>
  <drawing r:id="rId2"/>
  <tableParts count="2">
    <tablePart r:id="rId3"/>
    <tablePart r:id="rId4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ilha8">
    <tabColor theme="9" tint="-0.249977111117893"/>
  </sheetPr>
  <dimension ref="A1:C11"/>
  <sheetViews>
    <sheetView showGridLines="0" workbookViewId="0"/>
  </sheetViews>
  <sheetFormatPr defaultRowHeight="15" x14ac:dyDescent="0.25"/>
  <cols>
    <col min="1" max="1" width="15.28515625" bestFit="1" customWidth="1"/>
    <col min="2" max="2" width="13.28515625" bestFit="1" customWidth="1"/>
    <col min="3" max="3" width="12" bestFit="1" customWidth="1"/>
  </cols>
  <sheetData>
    <row r="1" spans="1:3" x14ac:dyDescent="0.25">
      <c r="A1" t="s">
        <v>387</v>
      </c>
      <c r="B1" t="s">
        <v>76</v>
      </c>
      <c r="C1" t="s">
        <v>75</v>
      </c>
    </row>
    <row r="2" spans="1:3" x14ac:dyDescent="0.25">
      <c r="A2" t="s">
        <v>389</v>
      </c>
      <c r="B2" s="262">
        <v>17991.990000000002</v>
      </c>
      <c r="C2" s="262">
        <v>17092.390500000001</v>
      </c>
    </row>
    <row r="3" spans="1:3" x14ac:dyDescent="0.25">
      <c r="A3" t="s">
        <v>390</v>
      </c>
      <c r="B3" s="262">
        <v>10573.32</v>
      </c>
      <c r="C3" s="262">
        <v>9410.2547999999988</v>
      </c>
    </row>
    <row r="4" spans="1:3" x14ac:dyDescent="0.25">
      <c r="A4" t="s">
        <v>391</v>
      </c>
      <c r="B4" s="262">
        <v>10573.32</v>
      </c>
      <c r="C4" s="262">
        <v>9833.1875999999993</v>
      </c>
    </row>
    <row r="5" spans="1:3" x14ac:dyDescent="0.25">
      <c r="A5" t="s">
        <v>392</v>
      </c>
      <c r="B5" s="262">
        <v>23012.55</v>
      </c>
      <c r="C5" s="262">
        <v>21401.6715</v>
      </c>
    </row>
    <row r="6" spans="1:3" x14ac:dyDescent="0.25">
      <c r="A6" t="s">
        <v>393</v>
      </c>
      <c r="B6" s="262">
        <v>9325.11</v>
      </c>
      <c r="C6" s="262">
        <v>8579.101200000001</v>
      </c>
    </row>
    <row r="7" spans="1:3" x14ac:dyDescent="0.25">
      <c r="A7" t="s">
        <v>394</v>
      </c>
      <c r="B7" s="262">
        <v>16985.8</v>
      </c>
      <c r="C7" s="262">
        <v>15796.794</v>
      </c>
    </row>
    <row r="8" spans="1:3" x14ac:dyDescent="0.25">
      <c r="A8" t="s">
        <v>395</v>
      </c>
      <c r="B8" s="262">
        <v>18920.05</v>
      </c>
      <c r="C8" s="262">
        <v>17784.846999999998</v>
      </c>
    </row>
    <row r="9" spans="1:3" x14ac:dyDescent="0.25">
      <c r="A9" t="s">
        <v>397</v>
      </c>
      <c r="B9" s="262">
        <v>9300.9</v>
      </c>
      <c r="C9" s="262">
        <v>8742.8459999999995</v>
      </c>
    </row>
    <row r="10" spans="1:3" x14ac:dyDescent="0.25">
      <c r="A10" t="s">
        <v>396</v>
      </c>
      <c r="B10" s="262">
        <v>19665.27</v>
      </c>
      <c r="C10" s="262">
        <v>17698.743000000002</v>
      </c>
    </row>
    <row r="11" spans="1:3" x14ac:dyDescent="0.25">
      <c r="A11" t="s">
        <v>398</v>
      </c>
      <c r="B11" s="262">
        <v>17987.45</v>
      </c>
      <c r="C11" s="262">
        <v>16548.454000000002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ilha9">
    <tabColor theme="9" tint="-0.249977111117893"/>
  </sheetPr>
  <dimension ref="A1:G11"/>
  <sheetViews>
    <sheetView showGridLines="0" workbookViewId="0"/>
  </sheetViews>
  <sheetFormatPr defaultRowHeight="15" x14ac:dyDescent="0.25"/>
  <cols>
    <col min="1" max="1" width="12.7109375" bestFit="1" customWidth="1"/>
    <col min="2" max="2" width="11.28515625" bestFit="1" customWidth="1"/>
    <col min="3" max="4" width="15.42578125" bestFit="1" customWidth="1"/>
    <col min="5" max="5" width="15.28515625" bestFit="1" customWidth="1"/>
    <col min="6" max="6" width="15.7109375" bestFit="1" customWidth="1"/>
    <col min="7" max="7" width="15.28515625" bestFit="1" customWidth="1"/>
  </cols>
  <sheetData>
    <row r="1" spans="1:7" x14ac:dyDescent="0.25">
      <c r="A1" s="73"/>
      <c r="B1" s="73"/>
      <c r="C1" s="61" t="s">
        <v>94</v>
      </c>
      <c r="D1" s="61" t="s">
        <v>94</v>
      </c>
      <c r="E1" s="61" t="s">
        <v>94</v>
      </c>
      <c r="F1" s="61" t="s">
        <v>94</v>
      </c>
      <c r="G1" s="61" t="s">
        <v>94</v>
      </c>
    </row>
    <row r="2" spans="1:7" ht="15.75" thickBot="1" x14ac:dyDescent="0.3">
      <c r="A2" s="59" t="s">
        <v>85</v>
      </c>
      <c r="B2" s="72" t="s">
        <v>93</v>
      </c>
      <c r="C2" s="61">
        <v>42381</v>
      </c>
      <c r="D2" s="61">
        <v>42384</v>
      </c>
      <c r="E2" s="61">
        <v>42387</v>
      </c>
      <c r="F2" s="61">
        <v>42396</v>
      </c>
      <c r="G2" s="61">
        <v>42397</v>
      </c>
    </row>
    <row r="3" spans="1:7" ht="15.75" thickTop="1" x14ac:dyDescent="0.25">
      <c r="A3" s="59" t="s">
        <v>76</v>
      </c>
      <c r="B3" s="65">
        <v>12226</v>
      </c>
      <c r="C3" s="71"/>
      <c r="D3" s="70"/>
      <c r="E3" s="70"/>
      <c r="F3" s="70"/>
      <c r="G3" s="69"/>
    </row>
    <row r="4" spans="1:7" x14ac:dyDescent="0.25">
      <c r="A4" s="59" t="s">
        <v>75</v>
      </c>
      <c r="B4" s="65">
        <v>12260</v>
      </c>
      <c r="C4" s="68"/>
      <c r="D4" s="67"/>
      <c r="E4" s="67"/>
      <c r="F4" s="67"/>
      <c r="G4" s="66"/>
    </row>
    <row r="5" spans="1:7" x14ac:dyDescent="0.25">
      <c r="A5" s="59" t="s">
        <v>92</v>
      </c>
      <c r="B5" s="65">
        <v>17409.5</v>
      </c>
      <c r="C5" s="68"/>
      <c r="D5" s="67"/>
      <c r="E5" s="67"/>
      <c r="F5" s="67"/>
      <c r="G5" s="66"/>
    </row>
    <row r="6" spans="1:7" x14ac:dyDescent="0.25">
      <c r="A6" s="59" t="s">
        <v>91</v>
      </c>
      <c r="B6" s="65">
        <v>17550</v>
      </c>
      <c r="C6" s="68"/>
      <c r="D6" s="67"/>
      <c r="E6" s="67"/>
      <c r="F6" s="67"/>
      <c r="G6" s="66"/>
    </row>
    <row r="7" spans="1:7" x14ac:dyDescent="0.25">
      <c r="A7" s="59" t="s">
        <v>90</v>
      </c>
      <c r="B7" s="65">
        <v>21395</v>
      </c>
      <c r="C7" s="68"/>
      <c r="D7" s="67"/>
      <c r="E7" s="67"/>
      <c r="F7" s="67"/>
      <c r="G7" s="66"/>
    </row>
    <row r="8" spans="1:7" ht="15.75" thickBot="1" x14ac:dyDescent="0.3">
      <c r="A8" s="59" t="s">
        <v>89</v>
      </c>
      <c r="B8" s="65">
        <v>12336</v>
      </c>
      <c r="C8" s="64"/>
      <c r="D8" s="63"/>
      <c r="E8" s="63"/>
      <c r="F8" s="63"/>
      <c r="G8" s="62"/>
    </row>
    <row r="9" spans="1:7" ht="15.75" thickTop="1" x14ac:dyDescent="0.25"/>
    <row r="10" spans="1:7" x14ac:dyDescent="0.25">
      <c r="B10" s="59" t="s">
        <v>88</v>
      </c>
      <c r="C10" s="60">
        <v>42381</v>
      </c>
      <c r="D10" s="60">
        <v>42384</v>
      </c>
      <c r="E10" s="61">
        <v>42387</v>
      </c>
      <c r="F10" s="60">
        <v>42396</v>
      </c>
      <c r="G10" s="60">
        <v>42397</v>
      </c>
    </row>
    <row r="11" spans="1:7" x14ac:dyDescent="0.25">
      <c r="B11" s="59" t="s">
        <v>87</v>
      </c>
      <c r="C11" s="58">
        <v>4.1399999999999997</v>
      </c>
      <c r="D11" s="58">
        <v>4.01</v>
      </c>
      <c r="E11" s="58">
        <v>4.17</v>
      </c>
      <c r="F11" s="58">
        <v>3.899</v>
      </c>
      <c r="G11" s="58">
        <v>3.9671400000000001</v>
      </c>
    </row>
  </sheetData>
  <pageMargins left="0.511811024" right="0.511811024" top="0.78740157499999996" bottom="0.78740157499999996" header="0.31496062000000002" footer="0.31496062000000002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ilha10">
    <tabColor theme="9" tint="-0.249977111117893"/>
  </sheetPr>
  <dimension ref="A1:C13"/>
  <sheetViews>
    <sheetView showGridLines="0" workbookViewId="0"/>
  </sheetViews>
  <sheetFormatPr defaultRowHeight="15" x14ac:dyDescent="0.25"/>
  <cols>
    <col min="1" max="1" width="17.42578125" bestFit="1" customWidth="1"/>
    <col min="2" max="2" width="15" bestFit="1" customWidth="1"/>
    <col min="3" max="3" width="18.7109375" customWidth="1"/>
  </cols>
  <sheetData>
    <row r="1" spans="1:3" ht="15.75" thickBot="1" x14ac:dyDescent="0.3">
      <c r="A1" s="84" t="s">
        <v>107</v>
      </c>
      <c r="B1" s="84" t="s">
        <v>73</v>
      </c>
      <c r="C1" s="83" t="s">
        <v>106</v>
      </c>
    </row>
    <row r="2" spans="1:3" ht="15.75" thickTop="1" x14ac:dyDescent="0.25">
      <c r="A2" s="51" t="s">
        <v>105</v>
      </c>
      <c r="B2" s="82">
        <v>49091.583948214902</v>
      </c>
      <c r="C2" s="81"/>
    </row>
    <row r="3" spans="1:3" x14ac:dyDescent="0.25">
      <c r="A3" s="47" t="s">
        <v>104</v>
      </c>
      <c r="B3" s="79">
        <v>63243.027707237932</v>
      </c>
      <c r="C3" s="78"/>
    </row>
    <row r="4" spans="1:3" x14ac:dyDescent="0.25">
      <c r="A4" s="43" t="s">
        <v>103</v>
      </c>
      <c r="B4" s="77">
        <v>50536.247053566774</v>
      </c>
      <c r="C4" s="80"/>
    </row>
    <row r="5" spans="1:3" x14ac:dyDescent="0.25">
      <c r="A5" s="47" t="s">
        <v>102</v>
      </c>
      <c r="B5" s="79">
        <v>35436.643913698354</v>
      </c>
      <c r="C5" s="78"/>
    </row>
    <row r="6" spans="1:3" x14ac:dyDescent="0.25">
      <c r="A6" s="43" t="s">
        <v>101</v>
      </c>
      <c r="B6" s="77">
        <v>33889.076793202854</v>
      </c>
      <c r="C6" s="80"/>
    </row>
    <row r="7" spans="1:3" x14ac:dyDescent="0.25">
      <c r="A7" s="47" t="s">
        <v>100</v>
      </c>
      <c r="B7" s="79">
        <v>69003.254050578762</v>
      </c>
      <c r="C7" s="78"/>
    </row>
    <row r="8" spans="1:3" x14ac:dyDescent="0.25">
      <c r="A8" s="43" t="s">
        <v>99</v>
      </c>
      <c r="B8" s="77">
        <v>17150.170465142877</v>
      </c>
      <c r="C8" s="80"/>
    </row>
    <row r="9" spans="1:3" x14ac:dyDescent="0.25">
      <c r="A9" s="47" t="s">
        <v>98</v>
      </c>
      <c r="B9" s="79">
        <v>14365.454091460117</v>
      </c>
      <c r="C9" s="78"/>
    </row>
    <row r="10" spans="1:3" x14ac:dyDescent="0.25">
      <c r="A10" s="43" t="s">
        <v>97</v>
      </c>
      <c r="B10" s="77">
        <v>60066.902710396163</v>
      </c>
      <c r="C10" s="80"/>
    </row>
    <row r="11" spans="1:3" x14ac:dyDescent="0.25">
      <c r="A11" s="47" t="s">
        <v>57</v>
      </c>
      <c r="B11" s="79">
        <v>93782.784169133956</v>
      </c>
      <c r="C11" s="78"/>
    </row>
    <row r="12" spans="1:3" ht="15.75" thickBot="1" x14ac:dyDescent="0.3">
      <c r="A12" s="43" t="s">
        <v>96</v>
      </c>
      <c r="B12" s="77">
        <v>19096.749637198751</v>
      </c>
      <c r="C12" s="76"/>
    </row>
    <row r="13" spans="1:3" ht="15.75" thickTop="1" x14ac:dyDescent="0.25">
      <c r="A13" s="75" t="s">
        <v>95</v>
      </c>
      <c r="B13" s="74">
        <v>505661.89453983097</v>
      </c>
      <c r="C13" s="73"/>
    </row>
  </sheetData>
  <pageMargins left="0.511811024" right="0.511811024" top="0.78740157499999996" bottom="0.78740157499999996" header="0.31496062000000002" footer="0.31496062000000002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ilha11">
    <tabColor theme="9" tint="-0.249977111117893"/>
  </sheetPr>
  <dimension ref="A1:F14"/>
  <sheetViews>
    <sheetView showGridLines="0" workbookViewId="0"/>
  </sheetViews>
  <sheetFormatPr defaultRowHeight="15" x14ac:dyDescent="0.25"/>
  <cols>
    <col min="1" max="2" width="26.140625" customWidth="1"/>
    <col min="5" max="5" width="19.5703125" bestFit="1" customWidth="1"/>
    <col min="6" max="6" width="24.28515625" customWidth="1"/>
  </cols>
  <sheetData>
    <row r="1" spans="1:6" ht="15.75" thickBot="1" x14ac:dyDescent="0.3">
      <c r="A1" t="s">
        <v>111</v>
      </c>
      <c r="B1" t="s">
        <v>73</v>
      </c>
      <c r="C1" s="85"/>
      <c r="D1" s="85"/>
      <c r="E1" s="85"/>
      <c r="F1" s="85"/>
    </row>
    <row r="2" spans="1:6" ht="15.75" thickTop="1" x14ac:dyDescent="0.25">
      <c r="A2" t="s">
        <v>110</v>
      </c>
      <c r="B2" s="579">
        <v>1880.32</v>
      </c>
      <c r="C2" s="85"/>
      <c r="D2" s="85"/>
      <c r="E2" s="85"/>
      <c r="F2" s="85"/>
    </row>
    <row r="3" spans="1:6" x14ac:dyDescent="0.25">
      <c r="A3" t="s">
        <v>70</v>
      </c>
      <c r="B3" s="580" t="s">
        <v>112</v>
      </c>
      <c r="C3" s="85"/>
      <c r="D3" s="85"/>
      <c r="E3" s="85"/>
      <c r="F3" s="85"/>
    </row>
    <row r="4" spans="1:6" x14ac:dyDescent="0.25">
      <c r="A4" t="s">
        <v>109</v>
      </c>
      <c r="B4" s="581"/>
      <c r="C4" s="85"/>
      <c r="D4" s="85"/>
    </row>
    <row r="5" spans="1:6" ht="15.75" thickBot="1" x14ac:dyDescent="0.3">
      <c r="A5" t="s">
        <v>108</v>
      </c>
      <c r="B5" s="582"/>
      <c r="C5" s="85"/>
      <c r="D5" s="85"/>
    </row>
    <row r="6" spans="1:6" ht="15.75" thickTop="1" x14ac:dyDescent="0.25">
      <c r="C6" s="85"/>
      <c r="D6" s="85"/>
    </row>
    <row r="7" spans="1:6" x14ac:dyDescent="0.25">
      <c r="C7" s="85"/>
      <c r="D7" s="85"/>
      <c r="E7" s="85"/>
      <c r="F7" s="85"/>
    </row>
    <row r="8" spans="1:6" x14ac:dyDescent="0.25">
      <c r="C8" s="85"/>
      <c r="D8" s="85"/>
      <c r="E8" s="85"/>
      <c r="F8" s="85"/>
    </row>
    <row r="9" spans="1:6" x14ac:dyDescent="0.25">
      <c r="C9" s="85"/>
      <c r="D9" s="85"/>
      <c r="E9" s="85"/>
      <c r="F9" s="85"/>
    </row>
    <row r="10" spans="1:6" x14ac:dyDescent="0.25">
      <c r="C10" s="85"/>
      <c r="D10" s="85"/>
      <c r="E10" s="85"/>
      <c r="F10" s="85"/>
    </row>
    <row r="11" spans="1:6" x14ac:dyDescent="0.25">
      <c r="C11" s="85"/>
      <c r="D11" s="85"/>
      <c r="E11" s="85"/>
      <c r="F11" s="85"/>
    </row>
    <row r="12" spans="1:6" x14ac:dyDescent="0.25">
      <c r="C12" s="85"/>
      <c r="D12" s="85"/>
      <c r="E12" s="85"/>
      <c r="F12" s="85"/>
    </row>
    <row r="13" spans="1:6" x14ac:dyDescent="0.25">
      <c r="C13" s="85"/>
      <c r="D13" s="85"/>
      <c r="E13" s="85"/>
      <c r="F13" s="85"/>
    </row>
    <row r="14" spans="1:6" x14ac:dyDescent="0.25">
      <c r="C14" s="85"/>
      <c r="D14" s="85"/>
      <c r="E14" s="85"/>
      <c r="F14" s="85"/>
    </row>
  </sheetData>
  <dataValidations disablePrompts="1" count="1">
    <dataValidation type="list" allowBlank="1" showInputMessage="1" showErrorMessage="1" sqref="B3">
      <formula1>"Fixo,Percentual"</formula1>
    </dataValidation>
  </dataValidations>
  <pageMargins left="0.511811024" right="0.511811024" top="0.78740157499999996" bottom="0.78740157499999996" header="0.31496062000000002" footer="0.31496062000000002"/>
  <pageSetup paperSize="9" orientation="portrait" r:id="rId1"/>
  <drawing r:id="rId2"/>
  <tableParts count="1">
    <tablePart r:id="rId3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ilha12">
    <tabColor theme="9" tint="-0.249977111117893"/>
  </sheetPr>
  <dimension ref="A1:C14"/>
  <sheetViews>
    <sheetView showGridLines="0" workbookViewId="0"/>
  </sheetViews>
  <sheetFormatPr defaultRowHeight="15" x14ac:dyDescent="0.25"/>
  <cols>
    <col min="1" max="1" width="18.42578125" style="86" customWidth="1"/>
    <col min="2" max="2" width="16.28515625" style="86" customWidth="1"/>
    <col min="3" max="3" width="11.85546875" customWidth="1"/>
  </cols>
  <sheetData>
    <row r="1" spans="1:3" ht="15.75" thickBot="1" x14ac:dyDescent="0.3">
      <c r="A1" s="57" t="s">
        <v>73</v>
      </c>
      <c r="B1" s="259" t="s">
        <v>112</v>
      </c>
      <c r="C1" s="569" t="s">
        <v>4860</v>
      </c>
    </row>
    <row r="2" spans="1:3" ht="15.75" thickTop="1" x14ac:dyDescent="0.25">
      <c r="A2" s="254">
        <v>500</v>
      </c>
      <c r="B2" s="256">
        <v>1.367137835766648E-3</v>
      </c>
      <c r="C2" s="261">
        <v>2.0335689178833238</v>
      </c>
    </row>
    <row r="3" spans="1:3" x14ac:dyDescent="0.25">
      <c r="A3" s="255">
        <v>800</v>
      </c>
      <c r="B3" s="257">
        <v>1.303736644758516E-2</v>
      </c>
      <c r="C3" s="261">
        <v>11.779893158068127</v>
      </c>
    </row>
    <row r="4" spans="1:3" x14ac:dyDescent="0.25">
      <c r="A4" s="255">
        <v>1200</v>
      </c>
      <c r="B4" s="258">
        <v>2.003046376364926E-2</v>
      </c>
      <c r="C4" s="261">
        <v>25.386556516379112</v>
      </c>
    </row>
    <row r="5" spans="1:3" x14ac:dyDescent="0.25">
      <c r="A5" s="255">
        <v>1500</v>
      </c>
      <c r="B5" s="257">
        <v>2.2513680433896018E-2</v>
      </c>
      <c r="C5" s="261">
        <v>35.120520650844028</v>
      </c>
    </row>
    <row r="6" spans="1:3" x14ac:dyDescent="0.25">
      <c r="A6" s="255">
        <v>1900</v>
      </c>
      <c r="B6" s="258">
        <v>3.1795189435213027E-2</v>
      </c>
      <c r="C6" s="261">
        <v>61.76085992690475</v>
      </c>
    </row>
    <row r="7" spans="1:3" x14ac:dyDescent="0.25">
      <c r="A7" s="255">
        <v>2100</v>
      </c>
      <c r="B7" s="257">
        <v>4.4285859080121039E-2</v>
      </c>
      <c r="C7" s="261">
        <v>94.350304068254175</v>
      </c>
    </row>
    <row r="8" spans="1:3" x14ac:dyDescent="0.25">
      <c r="A8" s="255">
        <v>2500</v>
      </c>
      <c r="B8" s="258">
        <v>5.2278419339820609E-2</v>
      </c>
      <c r="C8" s="261">
        <v>132.04604834955151</v>
      </c>
    </row>
    <row r="9" spans="1:3" x14ac:dyDescent="0.25">
      <c r="A9" s="255">
        <v>2700</v>
      </c>
      <c r="B9" s="257">
        <v>7.5642224102627706E-2</v>
      </c>
      <c r="C9" s="261">
        <v>205.58400507709479</v>
      </c>
    </row>
    <row r="10" spans="1:3" x14ac:dyDescent="0.25">
      <c r="A10" s="255">
        <v>2900</v>
      </c>
      <c r="B10" s="258">
        <v>0.10754881809015739</v>
      </c>
      <c r="C10" s="261">
        <v>313.24157246145643</v>
      </c>
    </row>
    <row r="11" spans="1:3" x14ac:dyDescent="0.25">
      <c r="A11" s="255">
        <v>3100</v>
      </c>
      <c r="B11" s="257">
        <v>0.120544983838774</v>
      </c>
      <c r="C11" s="261">
        <v>375.03944990019943</v>
      </c>
    </row>
    <row r="12" spans="1:3" x14ac:dyDescent="0.25">
      <c r="A12" s="255">
        <v>3500</v>
      </c>
      <c r="B12" s="258">
        <v>0.12748739740611101</v>
      </c>
      <c r="C12" s="261">
        <v>447.55589092138854</v>
      </c>
    </row>
    <row r="13" spans="1:3" x14ac:dyDescent="0.25">
      <c r="A13" s="255">
        <v>3300</v>
      </c>
      <c r="B13" s="257">
        <v>0.161439020900189</v>
      </c>
      <c r="C13" s="261">
        <v>534.09876897062372</v>
      </c>
    </row>
    <row r="14" spans="1:3" x14ac:dyDescent="0.25">
      <c r="A14" s="255">
        <v>3600</v>
      </c>
      <c r="B14" s="258">
        <v>0.17511155265512399</v>
      </c>
      <c r="C14" s="261">
        <v>631.75158955844643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ilha13">
    <tabColor theme="9" tint="-0.249977111117893"/>
  </sheetPr>
  <dimension ref="A1:G20"/>
  <sheetViews>
    <sheetView showGridLines="0" workbookViewId="0"/>
  </sheetViews>
  <sheetFormatPr defaultRowHeight="15" x14ac:dyDescent="0.25"/>
  <cols>
    <col min="1" max="1" width="15.28515625" bestFit="1" customWidth="1"/>
    <col min="2" max="2" width="38.5703125" bestFit="1" customWidth="1"/>
    <col min="4" max="4" width="9" bestFit="1" customWidth="1"/>
    <col min="5" max="5" width="13.5703125" bestFit="1" customWidth="1"/>
    <col min="6" max="6" width="11.85546875" bestFit="1" customWidth="1"/>
    <col min="7" max="7" width="7.42578125" bestFit="1" customWidth="1"/>
  </cols>
  <sheetData>
    <row r="1" spans="1:7" ht="15.75" thickBot="1" x14ac:dyDescent="0.3">
      <c r="A1" s="535" t="s">
        <v>116</v>
      </c>
      <c r="B1" s="535" t="s">
        <v>117</v>
      </c>
      <c r="D1" s="87" t="s">
        <v>540</v>
      </c>
      <c r="E1" s="87" t="s">
        <v>543</v>
      </c>
      <c r="F1" s="87" t="s">
        <v>550</v>
      </c>
      <c r="G1" s="87" t="s">
        <v>554</v>
      </c>
    </row>
    <row r="2" spans="1:7" ht="16.5" thickTop="1" thickBot="1" x14ac:dyDescent="0.3">
      <c r="A2" s="143">
        <v>42370</v>
      </c>
      <c r="B2" s="535" t="s">
        <v>118</v>
      </c>
      <c r="D2" s="585"/>
      <c r="E2" s="583"/>
      <c r="F2" s="583"/>
      <c r="G2" s="584"/>
    </row>
    <row r="3" spans="1:7" ht="15.75" thickTop="1" x14ac:dyDescent="0.25">
      <c r="A3" s="143">
        <v>42394</v>
      </c>
      <c r="B3" s="535" t="s">
        <v>119</v>
      </c>
    </row>
    <row r="4" spans="1:7" x14ac:dyDescent="0.25">
      <c r="A4" s="143">
        <v>42408</v>
      </c>
      <c r="B4" s="535" t="s">
        <v>120</v>
      </c>
    </row>
    <row r="5" spans="1:7" x14ac:dyDescent="0.25">
      <c r="A5" s="143">
        <v>42409</v>
      </c>
      <c r="B5" s="535" t="s">
        <v>121</v>
      </c>
    </row>
    <row r="6" spans="1:7" x14ac:dyDescent="0.25">
      <c r="A6" s="143">
        <v>42410</v>
      </c>
      <c r="B6" s="535" t="s">
        <v>4854</v>
      </c>
    </row>
    <row r="7" spans="1:7" x14ac:dyDescent="0.25">
      <c r="A7" s="143">
        <v>42454</v>
      </c>
      <c r="B7" s="535" t="s">
        <v>122</v>
      </c>
    </row>
    <row r="8" spans="1:7" x14ac:dyDescent="0.25">
      <c r="A8" s="143">
        <v>42455</v>
      </c>
      <c r="B8" s="535" t="s">
        <v>123</v>
      </c>
    </row>
    <row r="9" spans="1:7" x14ac:dyDescent="0.25">
      <c r="A9" s="143">
        <v>42456</v>
      </c>
      <c r="B9" s="535" t="s">
        <v>4855</v>
      </c>
    </row>
    <row r="10" spans="1:7" x14ac:dyDescent="0.25">
      <c r="A10" s="143">
        <v>42481</v>
      </c>
      <c r="B10" s="535" t="s">
        <v>125</v>
      </c>
    </row>
    <row r="11" spans="1:7" x14ac:dyDescent="0.25">
      <c r="A11" s="143">
        <v>42498</v>
      </c>
      <c r="B11" s="535" t="s">
        <v>127</v>
      </c>
    </row>
    <row r="12" spans="1:7" x14ac:dyDescent="0.25">
      <c r="A12" s="143">
        <v>42516</v>
      </c>
      <c r="B12" s="535" t="s">
        <v>4856</v>
      </c>
    </row>
    <row r="13" spans="1:7" x14ac:dyDescent="0.25">
      <c r="A13" s="143">
        <v>42560</v>
      </c>
      <c r="B13" s="535" t="s">
        <v>4857</v>
      </c>
    </row>
    <row r="14" spans="1:7" x14ac:dyDescent="0.25">
      <c r="A14" s="143">
        <v>42596</v>
      </c>
      <c r="B14" s="535" t="s">
        <v>130</v>
      </c>
    </row>
    <row r="15" spans="1:7" x14ac:dyDescent="0.25">
      <c r="A15" s="143">
        <v>42620</v>
      </c>
      <c r="B15" s="535" t="s">
        <v>131</v>
      </c>
    </row>
    <row r="16" spans="1:7" x14ac:dyDescent="0.25">
      <c r="A16" s="143">
        <v>42655</v>
      </c>
      <c r="B16" s="535" t="s">
        <v>132</v>
      </c>
    </row>
    <row r="17" spans="1:2" x14ac:dyDescent="0.25">
      <c r="A17" s="143">
        <v>42676</v>
      </c>
      <c r="B17" s="535" t="s">
        <v>133</v>
      </c>
    </row>
    <row r="18" spans="1:2" x14ac:dyDescent="0.25">
      <c r="A18" s="143">
        <v>42689</v>
      </c>
      <c r="B18" s="535" t="s">
        <v>134</v>
      </c>
    </row>
    <row r="19" spans="1:2" x14ac:dyDescent="0.25">
      <c r="A19" s="143">
        <v>42694</v>
      </c>
      <c r="B19" s="535" t="s">
        <v>135</v>
      </c>
    </row>
    <row r="20" spans="1:2" x14ac:dyDescent="0.25">
      <c r="A20" s="143">
        <v>42729</v>
      </c>
      <c r="B20" s="535" t="s">
        <v>136</v>
      </c>
    </row>
  </sheetData>
  <pageMargins left="0.511811024" right="0.511811024" top="0.78740157499999996" bottom="0.78740157499999996" header="0.31496062000000002" footer="0.31496062000000002"/>
  <drawing r:id="rId1"/>
  <tableParts count="1">
    <tablePart r:id="rId2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ilha14">
    <tabColor theme="1"/>
  </sheetPr>
  <dimension ref="A1"/>
  <sheetViews>
    <sheetView showGridLines="0" showRowColHeaders="0" workbookViewId="0"/>
  </sheetViews>
  <sheetFormatPr defaultRowHeight="15" x14ac:dyDescent="0.25"/>
  <cols>
    <col min="1" max="16384" width="9.140625" style="1"/>
  </cols>
  <sheetData/>
  <pageMargins left="0.511811024" right="0.511811024" top="0.78740157499999996" bottom="0.78740157499999996" header="0.31496062000000002" footer="0.31496062000000002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ilha15">
    <tabColor rgb="FFFFC000"/>
  </sheetPr>
  <dimension ref="A1"/>
  <sheetViews>
    <sheetView showRowColHeaders="0" workbookViewId="0"/>
  </sheetViews>
  <sheetFormatPr defaultRowHeight="15" x14ac:dyDescent="0.25"/>
  <cols>
    <col min="1" max="16384" width="9.140625" style="2"/>
  </cols>
  <sheetData/>
  <pageMargins left="0.511811024" right="0.511811024" top="0.78740157499999996" bottom="0.78740157499999996" header="0.31496062000000002" footer="0.31496062000000002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ilha16">
    <tabColor rgb="FF002060"/>
  </sheetPr>
  <dimension ref="A1:D11"/>
  <sheetViews>
    <sheetView showGridLines="0" workbookViewId="0"/>
  </sheetViews>
  <sheetFormatPr defaultRowHeight="15" x14ac:dyDescent="0.25"/>
  <cols>
    <col min="1" max="1" width="15.28515625" bestFit="1" customWidth="1"/>
    <col min="3" max="3" width="17.42578125" customWidth="1"/>
    <col min="4" max="4" width="15" customWidth="1"/>
  </cols>
  <sheetData>
    <row r="1" spans="1:4" ht="15.75" thickBot="1" x14ac:dyDescent="0.3">
      <c r="A1" t="s">
        <v>21</v>
      </c>
      <c r="B1" t="s">
        <v>113</v>
      </c>
      <c r="C1" t="s">
        <v>114</v>
      </c>
      <c r="D1" t="s">
        <v>115</v>
      </c>
    </row>
    <row r="2" spans="1:4" ht="15.75" thickTop="1" x14ac:dyDescent="0.25">
      <c r="A2" s="89">
        <v>42046</v>
      </c>
      <c r="B2">
        <v>12</v>
      </c>
      <c r="C2" s="570"/>
      <c r="D2" s="570"/>
    </row>
    <row r="3" spans="1:4" x14ac:dyDescent="0.25">
      <c r="A3" s="89">
        <v>42381</v>
      </c>
      <c r="B3">
        <v>11</v>
      </c>
      <c r="C3" s="571"/>
      <c r="D3" s="571"/>
    </row>
    <row r="4" spans="1:4" x14ac:dyDescent="0.25">
      <c r="A4" s="89">
        <v>42382</v>
      </c>
      <c r="B4">
        <v>10</v>
      </c>
      <c r="C4" s="571"/>
      <c r="D4" s="571"/>
    </row>
    <row r="5" spans="1:4" x14ac:dyDescent="0.25">
      <c r="A5" s="89">
        <v>42383</v>
      </c>
      <c r="B5">
        <v>9</v>
      </c>
      <c r="C5" s="571"/>
      <c r="D5" s="571"/>
    </row>
    <row r="6" spans="1:4" x14ac:dyDescent="0.25">
      <c r="A6" s="89">
        <v>42384</v>
      </c>
      <c r="B6">
        <v>0</v>
      </c>
      <c r="C6" s="571"/>
      <c r="D6" s="571"/>
    </row>
    <row r="7" spans="1:4" x14ac:dyDescent="0.25">
      <c r="A7" s="89">
        <v>42385</v>
      </c>
      <c r="B7">
        <v>7</v>
      </c>
      <c r="C7" s="571"/>
      <c r="D7" s="571"/>
    </row>
    <row r="8" spans="1:4" x14ac:dyDescent="0.25">
      <c r="A8" s="89">
        <v>42386</v>
      </c>
      <c r="B8">
        <v>-9</v>
      </c>
      <c r="C8" s="571"/>
      <c r="D8" s="571"/>
    </row>
    <row r="9" spans="1:4" x14ac:dyDescent="0.25">
      <c r="A9" s="89">
        <v>42387</v>
      </c>
      <c r="B9">
        <v>-8</v>
      </c>
      <c r="C9" s="571"/>
      <c r="D9" s="571"/>
    </row>
    <row r="10" spans="1:4" ht="15.75" thickBot="1" x14ac:dyDescent="0.3">
      <c r="A10" s="89">
        <v>42388</v>
      </c>
      <c r="B10">
        <v>-7</v>
      </c>
      <c r="C10" s="572"/>
      <c r="D10" s="572"/>
    </row>
    <row r="11" spans="1:4" ht="15.75" thickTop="1" x14ac:dyDescent="0.25"/>
  </sheetData>
  <pageMargins left="0.511811024" right="0.511811024" top="0.78740157499999996" bottom="0.78740157499999996" header="0.31496062000000002" footer="0.31496062000000002"/>
  <drawing r:id="rId1"/>
  <tableParts count="1">
    <tablePart r:id="rId2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ilha17">
    <tabColor theme="7" tint="0.59999389629810485"/>
  </sheetPr>
  <dimension ref="A1:L20"/>
  <sheetViews>
    <sheetView showGridLines="0" workbookViewId="0"/>
  </sheetViews>
  <sheetFormatPr defaultRowHeight="15" x14ac:dyDescent="0.25"/>
  <cols>
    <col min="1" max="1" width="15.28515625" bestFit="1" customWidth="1"/>
    <col min="2" max="2" width="38.5703125" bestFit="1" customWidth="1"/>
    <col min="4" max="4" width="16.140625" bestFit="1" customWidth="1"/>
  </cols>
  <sheetData>
    <row r="1" spans="1:12" x14ac:dyDescent="0.25">
      <c r="A1" t="s">
        <v>116</v>
      </c>
      <c r="B1" t="s">
        <v>117</v>
      </c>
      <c r="D1" t="s">
        <v>70</v>
      </c>
      <c r="E1" t="s">
        <v>137</v>
      </c>
      <c r="F1" t="s">
        <v>138</v>
      </c>
      <c r="G1" t="s">
        <v>139</v>
      </c>
      <c r="H1" t="s">
        <v>140</v>
      </c>
      <c r="I1" t="s">
        <v>141</v>
      </c>
      <c r="J1" t="s">
        <v>142</v>
      </c>
      <c r="K1" t="s">
        <v>143</v>
      </c>
      <c r="L1" t="s">
        <v>116</v>
      </c>
    </row>
    <row r="2" spans="1:12" x14ac:dyDescent="0.25">
      <c r="A2" s="89">
        <v>42370</v>
      </c>
      <c r="B2" t="s">
        <v>118</v>
      </c>
      <c r="D2" t="s">
        <v>144</v>
      </c>
      <c r="E2" t="s">
        <v>145</v>
      </c>
      <c r="F2" t="s">
        <v>146</v>
      </c>
      <c r="G2" t="s">
        <v>146</v>
      </c>
      <c r="H2" t="s">
        <v>146</v>
      </c>
      <c r="I2" t="s">
        <v>146</v>
      </c>
      <c r="J2" t="s">
        <v>146</v>
      </c>
      <c r="K2" t="s">
        <v>145</v>
      </c>
      <c r="L2" t="s">
        <v>145</v>
      </c>
    </row>
    <row r="3" spans="1:12" x14ac:dyDescent="0.25">
      <c r="A3" s="89">
        <v>42394</v>
      </c>
      <c r="B3" t="s">
        <v>119</v>
      </c>
      <c r="D3" t="s">
        <v>147</v>
      </c>
      <c r="E3" t="s">
        <v>145</v>
      </c>
      <c r="F3" t="s">
        <v>146</v>
      </c>
      <c r="G3" t="s">
        <v>146</v>
      </c>
      <c r="H3" t="s">
        <v>146</v>
      </c>
      <c r="I3" t="s">
        <v>146</v>
      </c>
      <c r="J3" t="s">
        <v>146</v>
      </c>
      <c r="K3" t="s">
        <v>145</v>
      </c>
      <c r="L3" t="s">
        <v>145</v>
      </c>
    </row>
    <row r="4" spans="1:12" x14ac:dyDescent="0.25">
      <c r="A4" s="89">
        <v>42408</v>
      </c>
      <c r="B4" t="s">
        <v>120</v>
      </c>
      <c r="D4" t="s">
        <v>148</v>
      </c>
      <c r="E4" t="s">
        <v>145</v>
      </c>
      <c r="F4" t="s">
        <v>146</v>
      </c>
      <c r="G4" t="s">
        <v>146</v>
      </c>
      <c r="H4" t="s">
        <v>146</v>
      </c>
      <c r="I4" t="s">
        <v>146</v>
      </c>
      <c r="J4" t="s">
        <v>146</v>
      </c>
      <c r="K4" t="s">
        <v>146</v>
      </c>
      <c r="L4" t="s">
        <v>145</v>
      </c>
    </row>
    <row r="5" spans="1:12" x14ac:dyDescent="0.25">
      <c r="A5" s="143">
        <v>42409</v>
      </c>
      <c r="B5" t="s">
        <v>121</v>
      </c>
      <c r="D5" t="s">
        <v>149</v>
      </c>
      <c r="E5" t="s">
        <v>145</v>
      </c>
      <c r="F5" t="s">
        <v>146</v>
      </c>
      <c r="G5" t="s">
        <v>146</v>
      </c>
      <c r="H5" t="s">
        <v>146</v>
      </c>
      <c r="I5" t="s">
        <v>146</v>
      </c>
      <c r="J5" t="s">
        <v>146</v>
      </c>
      <c r="K5" t="s">
        <v>146</v>
      </c>
      <c r="L5" t="s">
        <v>145</v>
      </c>
    </row>
    <row r="6" spans="1:12" x14ac:dyDescent="0.25">
      <c r="A6" s="143">
        <v>42410</v>
      </c>
      <c r="B6" t="s">
        <v>4854</v>
      </c>
      <c r="D6" t="s">
        <v>150</v>
      </c>
      <c r="E6" t="s">
        <v>145</v>
      </c>
      <c r="F6" t="s">
        <v>146</v>
      </c>
      <c r="G6" t="s">
        <v>146</v>
      </c>
      <c r="H6" t="s">
        <v>146</v>
      </c>
      <c r="I6" t="s">
        <v>146</v>
      </c>
      <c r="J6" t="s">
        <v>146</v>
      </c>
      <c r="K6" t="s">
        <v>146</v>
      </c>
      <c r="L6" t="s">
        <v>145</v>
      </c>
    </row>
    <row r="7" spans="1:12" x14ac:dyDescent="0.25">
      <c r="A7" s="143">
        <v>42454</v>
      </c>
      <c r="B7" t="s">
        <v>122</v>
      </c>
      <c r="D7" t="s">
        <v>151</v>
      </c>
      <c r="E7" t="s">
        <v>146</v>
      </c>
      <c r="F7" t="s">
        <v>146</v>
      </c>
      <c r="G7" t="s">
        <v>146</v>
      </c>
      <c r="H7" t="s">
        <v>146</v>
      </c>
      <c r="I7" t="s">
        <v>146</v>
      </c>
      <c r="J7" t="s">
        <v>146</v>
      </c>
      <c r="K7" t="s">
        <v>146</v>
      </c>
      <c r="L7" t="s">
        <v>146</v>
      </c>
    </row>
    <row r="8" spans="1:12" x14ac:dyDescent="0.25">
      <c r="A8" s="143">
        <v>42455</v>
      </c>
      <c r="B8" t="s">
        <v>123</v>
      </c>
      <c r="D8" t="s">
        <v>152</v>
      </c>
      <c r="E8" t="s">
        <v>146</v>
      </c>
      <c r="F8" t="s">
        <v>146</v>
      </c>
      <c r="G8" t="s">
        <v>146</v>
      </c>
      <c r="H8" t="s">
        <v>146</v>
      </c>
      <c r="I8" t="s">
        <v>146</v>
      </c>
      <c r="J8" t="s">
        <v>146</v>
      </c>
      <c r="K8" t="s">
        <v>146</v>
      </c>
      <c r="L8" t="s">
        <v>146</v>
      </c>
    </row>
    <row r="9" spans="1:12" x14ac:dyDescent="0.25">
      <c r="A9" s="143">
        <v>42456</v>
      </c>
      <c r="B9" t="s">
        <v>4855</v>
      </c>
      <c r="D9" t="s">
        <v>153</v>
      </c>
      <c r="E9" t="s">
        <v>146</v>
      </c>
      <c r="F9" t="s">
        <v>145</v>
      </c>
      <c r="G9" t="s">
        <v>146</v>
      </c>
      <c r="H9" t="s">
        <v>146</v>
      </c>
      <c r="I9" t="s">
        <v>146</v>
      </c>
      <c r="J9" t="s">
        <v>146</v>
      </c>
      <c r="K9" t="s">
        <v>146</v>
      </c>
      <c r="L9" t="s">
        <v>146</v>
      </c>
    </row>
    <row r="10" spans="1:12" x14ac:dyDescent="0.25">
      <c r="A10" s="143">
        <v>42481</v>
      </c>
      <c r="B10" t="s">
        <v>125</v>
      </c>
      <c r="D10" t="s">
        <v>154</v>
      </c>
      <c r="E10" t="s">
        <v>146</v>
      </c>
      <c r="F10" t="s">
        <v>145</v>
      </c>
      <c r="G10" t="s">
        <v>146</v>
      </c>
      <c r="H10" t="s">
        <v>146</v>
      </c>
      <c r="I10" t="s">
        <v>146</v>
      </c>
      <c r="J10" t="s">
        <v>146</v>
      </c>
      <c r="K10" t="s">
        <v>146</v>
      </c>
      <c r="L10" t="s">
        <v>145</v>
      </c>
    </row>
    <row r="11" spans="1:12" x14ac:dyDescent="0.25">
      <c r="A11" s="143">
        <v>42498</v>
      </c>
      <c r="B11" s="535" t="s">
        <v>127</v>
      </c>
      <c r="D11" t="s">
        <v>155</v>
      </c>
      <c r="E11" t="s">
        <v>146</v>
      </c>
      <c r="F11" t="s">
        <v>145</v>
      </c>
      <c r="G11" t="s">
        <v>146</v>
      </c>
      <c r="H11" t="s">
        <v>146</v>
      </c>
      <c r="I11" t="s">
        <v>146</v>
      </c>
      <c r="J11" t="s">
        <v>146</v>
      </c>
      <c r="K11" t="s">
        <v>146</v>
      </c>
      <c r="L11" t="s">
        <v>145</v>
      </c>
    </row>
    <row r="12" spans="1:12" x14ac:dyDescent="0.25">
      <c r="A12" s="143">
        <v>42516</v>
      </c>
      <c r="B12" t="s">
        <v>4856</v>
      </c>
      <c r="D12" t="s">
        <v>156</v>
      </c>
      <c r="E12" t="s">
        <v>146</v>
      </c>
      <c r="F12" t="s">
        <v>145</v>
      </c>
      <c r="G12" t="s">
        <v>146</v>
      </c>
      <c r="H12" t="s">
        <v>146</v>
      </c>
      <c r="I12" t="s">
        <v>146</v>
      </c>
      <c r="J12" t="s">
        <v>146</v>
      </c>
      <c r="K12" t="s">
        <v>146</v>
      </c>
      <c r="L12" t="s">
        <v>145</v>
      </c>
    </row>
    <row r="13" spans="1:12" x14ac:dyDescent="0.25">
      <c r="A13" s="143">
        <v>42560</v>
      </c>
      <c r="B13" t="s">
        <v>4857</v>
      </c>
      <c r="D13" t="s">
        <v>157</v>
      </c>
      <c r="E13" t="s">
        <v>146</v>
      </c>
      <c r="F13" t="s">
        <v>145</v>
      </c>
      <c r="G13" t="s">
        <v>146</v>
      </c>
      <c r="H13" t="s">
        <v>146</v>
      </c>
      <c r="I13" t="s">
        <v>146</v>
      </c>
      <c r="J13" t="s">
        <v>146</v>
      </c>
      <c r="K13" t="s">
        <v>146</v>
      </c>
      <c r="L13" t="s">
        <v>145</v>
      </c>
    </row>
    <row r="14" spans="1:12" x14ac:dyDescent="0.25">
      <c r="A14" s="143">
        <v>42596</v>
      </c>
      <c r="B14" t="s">
        <v>130</v>
      </c>
      <c r="D14" t="s">
        <v>158</v>
      </c>
      <c r="E14" t="s">
        <v>146</v>
      </c>
      <c r="F14" t="s">
        <v>146</v>
      </c>
      <c r="G14" t="s">
        <v>146</v>
      </c>
      <c r="H14" t="s">
        <v>146</v>
      </c>
      <c r="I14" t="s">
        <v>146</v>
      </c>
      <c r="J14" t="s">
        <v>145</v>
      </c>
      <c r="K14" t="s">
        <v>145</v>
      </c>
      <c r="L14" t="s">
        <v>145</v>
      </c>
    </row>
    <row r="15" spans="1:12" x14ac:dyDescent="0.25">
      <c r="A15" s="143">
        <v>42620</v>
      </c>
      <c r="B15" t="s">
        <v>131</v>
      </c>
      <c r="D15" t="s">
        <v>159</v>
      </c>
      <c r="E15" t="s">
        <v>145</v>
      </c>
      <c r="F15" t="s">
        <v>146</v>
      </c>
      <c r="G15" t="s">
        <v>146</v>
      </c>
      <c r="H15" t="s">
        <v>146</v>
      </c>
      <c r="I15" t="s">
        <v>146</v>
      </c>
      <c r="J15" t="s">
        <v>146</v>
      </c>
      <c r="K15" t="s">
        <v>146</v>
      </c>
      <c r="L15" t="s">
        <v>145</v>
      </c>
    </row>
    <row r="16" spans="1:12" x14ac:dyDescent="0.25">
      <c r="A16" s="143">
        <v>42655</v>
      </c>
      <c r="B16" t="s">
        <v>132</v>
      </c>
      <c r="D16" t="s">
        <v>160</v>
      </c>
      <c r="E16" t="s">
        <v>146</v>
      </c>
      <c r="F16" t="s">
        <v>145</v>
      </c>
      <c r="G16" t="s">
        <v>145</v>
      </c>
      <c r="H16" t="s">
        <v>145</v>
      </c>
      <c r="I16" t="s">
        <v>146</v>
      </c>
      <c r="J16" t="s">
        <v>146</v>
      </c>
      <c r="K16" t="s">
        <v>146</v>
      </c>
      <c r="L16" t="s">
        <v>146</v>
      </c>
    </row>
    <row r="17" spans="1:2" x14ac:dyDescent="0.25">
      <c r="A17" s="143">
        <v>42676</v>
      </c>
      <c r="B17" t="s">
        <v>133</v>
      </c>
    </row>
    <row r="18" spans="1:2" x14ac:dyDescent="0.25">
      <c r="A18" s="143">
        <v>42689</v>
      </c>
      <c r="B18" t="s">
        <v>134</v>
      </c>
    </row>
    <row r="19" spans="1:2" x14ac:dyDescent="0.25">
      <c r="A19" s="143">
        <v>42694</v>
      </c>
      <c r="B19" t="s">
        <v>135</v>
      </c>
    </row>
    <row r="20" spans="1:2" x14ac:dyDescent="0.25">
      <c r="A20" s="89">
        <v>42729</v>
      </c>
      <c r="B20" t="s">
        <v>136</v>
      </c>
    </row>
  </sheetData>
  <conditionalFormatting sqref="E2:L16">
    <cfRule type="cellIs" dxfId="9" priority="1" operator="equal">
      <formula>"Não"</formula>
    </cfRule>
  </conditionalFormatting>
  <pageMargins left="0.511811024" right="0.511811024" top="0.78740157499999996" bottom="0.78740157499999996" header="0.31496062000000002" footer="0.31496062000000002"/>
  <tableParts count="2">
    <tablePart r:id="rId1"/>
    <tablePart r:id="rId2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ilha18">
    <tabColor rgb="FF002060"/>
  </sheetPr>
  <dimension ref="A1:L23"/>
  <sheetViews>
    <sheetView showGridLines="0" workbookViewId="0">
      <selection sqref="A1:D1"/>
    </sheetView>
  </sheetViews>
  <sheetFormatPr defaultRowHeight="15" x14ac:dyDescent="0.25"/>
  <cols>
    <col min="1" max="1" width="14.5703125" bestFit="1" customWidth="1"/>
    <col min="2" max="2" width="14.28515625" bestFit="1" customWidth="1"/>
    <col min="3" max="3" width="15.28515625" bestFit="1" customWidth="1"/>
    <col min="4" max="4" width="22.5703125" customWidth="1"/>
    <col min="7" max="7" width="15.28515625" bestFit="1" customWidth="1"/>
    <col min="8" max="8" width="38.5703125" bestFit="1" customWidth="1"/>
    <col min="9" max="9" width="2.7109375" customWidth="1"/>
    <col min="10" max="10" width="24.5703125" bestFit="1" customWidth="1"/>
    <col min="11" max="12" width="22.5703125" bestFit="1" customWidth="1"/>
  </cols>
  <sheetData>
    <row r="1" spans="1:12" x14ac:dyDescent="0.25">
      <c r="A1" s="620" t="s">
        <v>4858</v>
      </c>
      <c r="B1" s="620"/>
      <c r="C1" s="620"/>
      <c r="D1" s="620"/>
    </row>
    <row r="2" spans="1:12" ht="15.75" thickBot="1" x14ac:dyDescent="0.3">
      <c r="A2" t="s">
        <v>21</v>
      </c>
      <c r="B2" t="s">
        <v>38</v>
      </c>
      <c r="C2" s="90" t="s">
        <v>19</v>
      </c>
      <c r="D2" s="90" t="s">
        <v>18</v>
      </c>
    </row>
    <row r="3" spans="1:12" ht="15.75" thickTop="1" x14ac:dyDescent="0.25">
      <c r="A3" s="89">
        <v>42370</v>
      </c>
      <c r="B3">
        <v>200</v>
      </c>
      <c r="C3" s="570"/>
      <c r="D3" s="570"/>
    </row>
    <row r="4" spans="1:12" x14ac:dyDescent="0.25">
      <c r="A4" s="89">
        <v>42552</v>
      </c>
      <c r="B4">
        <v>100</v>
      </c>
      <c r="C4" s="571"/>
      <c r="D4" s="571"/>
      <c r="G4" s="535" t="s">
        <v>116</v>
      </c>
      <c r="H4" s="535" t="s">
        <v>117</v>
      </c>
      <c r="J4" t="s">
        <v>41</v>
      </c>
      <c r="K4" t="s">
        <v>40</v>
      </c>
      <c r="L4" t="s">
        <v>39</v>
      </c>
    </row>
    <row r="5" spans="1:12" x14ac:dyDescent="0.25">
      <c r="A5" s="89">
        <v>42552</v>
      </c>
      <c r="B5">
        <v>-100</v>
      </c>
      <c r="C5" s="571"/>
      <c r="D5" s="571"/>
      <c r="G5" s="143">
        <v>42370</v>
      </c>
      <c r="H5" s="535" t="s">
        <v>118</v>
      </c>
      <c r="J5" t="s">
        <v>37</v>
      </c>
      <c r="K5" t="s">
        <v>36</v>
      </c>
      <c r="L5" s="3" t="s">
        <v>35</v>
      </c>
    </row>
    <row r="6" spans="1:12" ht="15.75" thickBot="1" x14ac:dyDescent="0.3">
      <c r="A6" s="89">
        <v>42735</v>
      </c>
      <c r="B6">
        <v>-200</v>
      </c>
      <c r="C6" s="572"/>
      <c r="D6" s="572"/>
      <c r="G6" s="143">
        <v>42394</v>
      </c>
      <c r="H6" s="535" t="s">
        <v>119</v>
      </c>
      <c r="J6">
        <v>2</v>
      </c>
      <c r="K6" t="s">
        <v>34</v>
      </c>
      <c r="L6" s="3">
        <v>1000001</v>
      </c>
    </row>
    <row r="7" spans="1:12" ht="15.75" thickTop="1" x14ac:dyDescent="0.25">
      <c r="G7" s="143">
        <v>42408</v>
      </c>
      <c r="H7" s="535" t="s">
        <v>120</v>
      </c>
      <c r="J7">
        <v>3</v>
      </c>
      <c r="K7" t="s">
        <v>33</v>
      </c>
      <c r="L7" s="3" t="s">
        <v>32</v>
      </c>
    </row>
    <row r="8" spans="1:12" x14ac:dyDescent="0.25">
      <c r="G8" s="143">
        <v>42409</v>
      </c>
      <c r="H8" s="535" t="s">
        <v>121</v>
      </c>
      <c r="J8">
        <v>4</v>
      </c>
      <c r="K8" t="s">
        <v>31</v>
      </c>
      <c r="L8" s="3" t="s">
        <v>30</v>
      </c>
    </row>
    <row r="9" spans="1:12" x14ac:dyDescent="0.25">
      <c r="A9" s="620" t="s">
        <v>4859</v>
      </c>
      <c r="B9" s="620"/>
      <c r="C9" s="620"/>
      <c r="D9" s="620"/>
      <c r="G9" s="143">
        <v>42410</v>
      </c>
      <c r="H9" s="535" t="s">
        <v>4854</v>
      </c>
      <c r="J9">
        <v>5</v>
      </c>
      <c r="K9" t="s">
        <v>29</v>
      </c>
      <c r="L9" s="3" t="s">
        <v>28</v>
      </c>
    </row>
    <row r="10" spans="1:12" ht="15.75" thickBot="1" x14ac:dyDescent="0.3">
      <c r="A10" t="s">
        <v>21</v>
      </c>
      <c r="B10" t="s">
        <v>20</v>
      </c>
      <c r="C10" s="90" t="s">
        <v>19</v>
      </c>
      <c r="D10" s="90" t="s">
        <v>18</v>
      </c>
      <c r="G10" s="143">
        <v>42454</v>
      </c>
      <c r="H10" s="535" t="s">
        <v>122</v>
      </c>
      <c r="J10">
        <v>6</v>
      </c>
      <c r="K10" t="s">
        <v>27</v>
      </c>
      <c r="L10" s="3" t="s">
        <v>26</v>
      </c>
    </row>
    <row r="11" spans="1:12" ht="15.75" thickTop="1" x14ac:dyDescent="0.25">
      <c r="A11" s="89">
        <v>42370</v>
      </c>
      <c r="B11" s="89">
        <v>42735</v>
      </c>
      <c r="C11" s="573"/>
      <c r="D11" s="574"/>
      <c r="G11" s="143">
        <v>42455</v>
      </c>
      <c r="H11" s="535" t="s">
        <v>123</v>
      </c>
      <c r="J11">
        <v>7</v>
      </c>
      <c r="K11" t="s">
        <v>25</v>
      </c>
      <c r="L11" s="3" t="s">
        <v>24</v>
      </c>
    </row>
    <row r="12" spans="1:12" x14ac:dyDescent="0.25">
      <c r="A12" s="89">
        <v>42522</v>
      </c>
      <c r="B12" s="89">
        <v>42581</v>
      </c>
      <c r="C12" s="575"/>
      <c r="D12" s="576"/>
      <c r="G12" s="143">
        <v>42456</v>
      </c>
      <c r="H12" s="535" t="s">
        <v>4855</v>
      </c>
      <c r="J12">
        <v>11</v>
      </c>
      <c r="K12" t="s">
        <v>23</v>
      </c>
      <c r="L12" s="3" t="s">
        <v>22</v>
      </c>
    </row>
    <row r="13" spans="1:12" x14ac:dyDescent="0.25">
      <c r="A13" s="89">
        <v>42552</v>
      </c>
      <c r="B13" s="89">
        <v>42735</v>
      </c>
      <c r="C13" s="575"/>
      <c r="D13" s="576"/>
      <c r="G13" s="143">
        <v>42481</v>
      </c>
      <c r="H13" s="535" t="s">
        <v>125</v>
      </c>
      <c r="J13">
        <v>12</v>
      </c>
      <c r="K13" t="s">
        <v>17</v>
      </c>
      <c r="L13" s="3" t="s">
        <v>16</v>
      </c>
    </row>
    <row r="14" spans="1:12" ht="15.75" thickBot="1" x14ac:dyDescent="0.3">
      <c r="A14" s="89">
        <v>42735</v>
      </c>
      <c r="B14" s="89">
        <v>42853</v>
      </c>
      <c r="C14" s="577"/>
      <c r="D14" s="578"/>
      <c r="G14" s="143">
        <v>42498</v>
      </c>
      <c r="H14" s="535" t="s">
        <v>127</v>
      </c>
      <c r="J14">
        <v>13</v>
      </c>
      <c r="K14" t="s">
        <v>15</v>
      </c>
      <c r="L14" s="3" t="s">
        <v>14</v>
      </c>
    </row>
    <row r="15" spans="1:12" ht="15.75" thickTop="1" x14ac:dyDescent="0.25">
      <c r="G15" s="143">
        <v>42516</v>
      </c>
      <c r="H15" s="535" t="s">
        <v>4856</v>
      </c>
      <c r="J15">
        <v>14</v>
      </c>
      <c r="K15" t="s">
        <v>13</v>
      </c>
      <c r="L15" s="3" t="s">
        <v>12</v>
      </c>
    </row>
    <row r="16" spans="1:12" x14ac:dyDescent="0.25">
      <c r="G16" s="143">
        <v>42560</v>
      </c>
      <c r="H16" s="535" t="s">
        <v>4857</v>
      </c>
      <c r="J16">
        <v>15</v>
      </c>
      <c r="K16" t="s">
        <v>11</v>
      </c>
      <c r="L16" s="3" t="s">
        <v>10</v>
      </c>
    </row>
    <row r="17" spans="7:12" x14ac:dyDescent="0.25">
      <c r="G17" s="143">
        <v>42596</v>
      </c>
      <c r="H17" s="535" t="s">
        <v>130</v>
      </c>
      <c r="J17">
        <v>16</v>
      </c>
      <c r="K17" t="s">
        <v>9</v>
      </c>
      <c r="L17" s="3" t="s">
        <v>8</v>
      </c>
    </row>
    <row r="18" spans="7:12" x14ac:dyDescent="0.25">
      <c r="G18" s="143">
        <v>42620</v>
      </c>
      <c r="H18" s="535" t="s">
        <v>131</v>
      </c>
      <c r="J18">
        <v>17</v>
      </c>
      <c r="K18" t="s">
        <v>7</v>
      </c>
      <c r="L18" s="3" t="s">
        <v>6</v>
      </c>
    </row>
    <row r="19" spans="7:12" x14ac:dyDescent="0.25">
      <c r="G19" s="143">
        <v>42655</v>
      </c>
      <c r="H19" s="535" t="s">
        <v>132</v>
      </c>
      <c r="K19" t="s">
        <v>5</v>
      </c>
      <c r="L19" s="3" t="s">
        <v>4</v>
      </c>
    </row>
    <row r="20" spans="7:12" x14ac:dyDescent="0.25">
      <c r="G20" s="143">
        <v>42676</v>
      </c>
      <c r="H20" s="535" t="s">
        <v>133</v>
      </c>
      <c r="K20" t="s">
        <v>3</v>
      </c>
      <c r="L20" s="3">
        <v>1010100</v>
      </c>
    </row>
    <row r="21" spans="7:12" x14ac:dyDescent="0.25">
      <c r="G21" s="143">
        <v>42689</v>
      </c>
      <c r="H21" s="535" t="s">
        <v>134</v>
      </c>
      <c r="K21" t="s">
        <v>2</v>
      </c>
      <c r="L21" s="3" t="s">
        <v>1</v>
      </c>
    </row>
    <row r="22" spans="7:12" x14ac:dyDescent="0.25">
      <c r="G22" s="143">
        <v>42694</v>
      </c>
      <c r="H22" s="535" t="s">
        <v>135</v>
      </c>
      <c r="K22" t="s">
        <v>0</v>
      </c>
      <c r="L22" s="3" t="s">
        <v>161</v>
      </c>
    </row>
    <row r="23" spans="7:12" x14ac:dyDescent="0.25">
      <c r="G23" s="143">
        <v>42729</v>
      </c>
      <c r="H23" s="535" t="s">
        <v>136</v>
      </c>
    </row>
  </sheetData>
  <mergeCells count="2">
    <mergeCell ref="A1:D1"/>
    <mergeCell ref="A9:D9"/>
  </mergeCells>
  <pageMargins left="0.511811024" right="0.511811024" top="0.78740157499999996" bottom="0.78740157499999996" header="0.31496062000000002" footer="0.31496062000000002"/>
  <pageSetup paperSize="9" orientation="portrait" r:id="rId1"/>
  <drawing r:id="rId2"/>
  <tableParts count="4">
    <tablePart r:id="rId3"/>
    <tablePart r:id="rId4"/>
    <tablePart r:id="rId5"/>
    <tablePart r:id="rId6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ilha19">
    <tabColor theme="9" tint="-0.249977111117893"/>
  </sheetPr>
  <dimension ref="A1:J14"/>
  <sheetViews>
    <sheetView showGridLines="0" workbookViewId="0"/>
  </sheetViews>
  <sheetFormatPr defaultRowHeight="15" x14ac:dyDescent="0.25"/>
  <cols>
    <col min="2" max="2" width="46.85546875" bestFit="1" customWidth="1"/>
    <col min="3" max="3" width="14.140625" customWidth="1"/>
    <col min="5" max="5" width="17.28515625" bestFit="1" customWidth="1"/>
    <col min="7" max="7" width="15.85546875" customWidth="1"/>
    <col min="9" max="9" width="10.42578125" customWidth="1"/>
    <col min="10" max="10" width="13.28515625" bestFit="1" customWidth="1"/>
  </cols>
  <sheetData>
    <row r="1" spans="1:10" ht="15.75" thickBot="1" x14ac:dyDescent="0.3">
      <c r="A1" s="73" t="s">
        <v>168</v>
      </c>
      <c r="B1" s="73" t="s">
        <v>167</v>
      </c>
      <c r="C1" s="73" t="s">
        <v>162</v>
      </c>
      <c r="E1" t="s">
        <v>166</v>
      </c>
      <c r="G1" t="s">
        <v>165</v>
      </c>
      <c r="H1" t="s">
        <v>164</v>
      </c>
      <c r="I1" t="s">
        <v>163</v>
      </c>
      <c r="J1" t="s">
        <v>162</v>
      </c>
    </row>
    <row r="2" spans="1:10" ht="15.75" thickTop="1" x14ac:dyDescent="0.25">
      <c r="A2" s="73">
        <v>1</v>
      </c>
      <c r="B2" s="614"/>
      <c r="C2" s="596">
        <f>Financiamento[Parcela(R$)]</f>
        <v>-2915.7669379715285</v>
      </c>
      <c r="E2" s="4">
        <v>42380</v>
      </c>
      <c r="G2" s="94">
        <v>30000</v>
      </c>
      <c r="H2" s="93">
        <v>2.4500000000000001E-2</v>
      </c>
      <c r="I2">
        <v>12</v>
      </c>
      <c r="J2" s="92">
        <f>PMT(Financiamento[Taxa],Financiamento[Parcelas],Financiamento[Valor Do Carro])</f>
        <v>-2915.7669379715285</v>
      </c>
    </row>
    <row r="3" spans="1:10" x14ac:dyDescent="0.25">
      <c r="A3" s="73">
        <v>2</v>
      </c>
      <c r="B3" s="615"/>
      <c r="C3" s="597">
        <f>Financiamento[Parcela(R$)]</f>
        <v>-2915.7669379715285</v>
      </c>
    </row>
    <row r="4" spans="1:10" x14ac:dyDescent="0.25">
      <c r="A4" s="73">
        <v>3</v>
      </c>
      <c r="B4" s="615"/>
      <c r="C4" s="597">
        <f>Financiamento[Parcela(R$)]</f>
        <v>-2915.7669379715285</v>
      </c>
    </row>
    <row r="5" spans="1:10" x14ac:dyDescent="0.25">
      <c r="A5" s="73">
        <v>4</v>
      </c>
      <c r="B5" s="615"/>
      <c r="C5" s="597">
        <f>Financiamento[Parcela(R$)]</f>
        <v>-2915.7669379715285</v>
      </c>
    </row>
    <row r="6" spans="1:10" x14ac:dyDescent="0.25">
      <c r="A6" s="73">
        <v>5</v>
      </c>
      <c r="B6" s="615"/>
      <c r="C6" s="597">
        <f>Financiamento[Parcela(R$)]</f>
        <v>-2915.7669379715285</v>
      </c>
    </row>
    <row r="7" spans="1:10" x14ac:dyDescent="0.25">
      <c r="A7" s="73">
        <v>6</v>
      </c>
      <c r="B7" s="615"/>
      <c r="C7" s="597">
        <f>Financiamento[Parcela(R$)]</f>
        <v>-2915.7669379715285</v>
      </c>
    </row>
    <row r="8" spans="1:10" x14ac:dyDescent="0.25">
      <c r="A8" s="73">
        <v>7</v>
      </c>
      <c r="B8" s="615"/>
      <c r="C8" s="597">
        <f>Financiamento[Parcela(R$)]</f>
        <v>-2915.7669379715285</v>
      </c>
    </row>
    <row r="9" spans="1:10" x14ac:dyDescent="0.25">
      <c r="A9" s="73">
        <v>8</v>
      </c>
      <c r="B9" s="615"/>
      <c r="C9" s="597">
        <f>Financiamento[Parcela(R$)]</f>
        <v>-2915.7669379715285</v>
      </c>
    </row>
    <row r="10" spans="1:10" x14ac:dyDescent="0.25">
      <c r="A10" s="73">
        <v>9</v>
      </c>
      <c r="B10" s="615"/>
      <c r="C10" s="597">
        <f>Financiamento[Parcela(R$)]</f>
        <v>-2915.7669379715285</v>
      </c>
    </row>
    <row r="11" spans="1:10" x14ac:dyDescent="0.25">
      <c r="A11" s="73">
        <v>10</v>
      </c>
      <c r="B11" s="615"/>
      <c r="C11" s="597">
        <f>Financiamento[Parcela(R$)]</f>
        <v>-2915.7669379715285</v>
      </c>
    </row>
    <row r="12" spans="1:10" x14ac:dyDescent="0.25">
      <c r="A12" s="73">
        <v>11</v>
      </c>
      <c r="B12" s="615"/>
      <c r="C12" s="597">
        <f>Financiamento[Parcela(R$)]</f>
        <v>-2915.7669379715285</v>
      </c>
    </row>
    <row r="13" spans="1:10" ht="15.75" thickBot="1" x14ac:dyDescent="0.3">
      <c r="A13" s="73">
        <v>12</v>
      </c>
      <c r="B13" s="616"/>
      <c r="C13" s="598">
        <f>Financiamento[Parcela(R$)]</f>
        <v>-2915.7669379715285</v>
      </c>
    </row>
    <row r="14" spans="1:10" ht="15.75" thickTop="1" x14ac:dyDescent="0.25"/>
  </sheetData>
  <pageMargins left="0.511811024" right="0.511811024" top="0.78740157499999996" bottom="0.78740157499999996" header="0.31496062000000002" footer="0.31496062000000002"/>
  <pageSetup paperSize="9" orientation="portrait" horizontalDpi="360" verticalDpi="360" r:id="rId1"/>
  <drawing r:id="rId2"/>
  <tableParts count="3">
    <tablePart r:id="rId3"/>
    <tablePart r:id="rId4"/>
    <tablePart r:id="rId5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ilha20">
    <tabColor theme="9" tint="-0.249977111117893"/>
  </sheetPr>
  <dimension ref="A1:J14"/>
  <sheetViews>
    <sheetView showGridLines="0" workbookViewId="0"/>
  </sheetViews>
  <sheetFormatPr defaultRowHeight="15" x14ac:dyDescent="0.25"/>
  <cols>
    <col min="2" max="2" width="46.85546875" bestFit="1" customWidth="1"/>
    <col min="3" max="3" width="14.140625" customWidth="1"/>
    <col min="5" max="5" width="17.28515625" bestFit="1" customWidth="1"/>
    <col min="7" max="7" width="15.85546875" customWidth="1"/>
    <col min="9" max="9" width="10.42578125" customWidth="1"/>
    <col min="10" max="10" width="13.28515625" bestFit="1" customWidth="1"/>
  </cols>
  <sheetData>
    <row r="1" spans="1:10" ht="15.75" thickBot="1" x14ac:dyDescent="0.3">
      <c r="A1" s="73" t="s">
        <v>168</v>
      </c>
      <c r="B1" s="73" t="s">
        <v>167</v>
      </c>
      <c r="C1" s="73" t="s">
        <v>162</v>
      </c>
      <c r="E1" t="s">
        <v>166</v>
      </c>
      <c r="G1" t="s">
        <v>165</v>
      </c>
      <c r="H1" t="s">
        <v>164</v>
      </c>
      <c r="I1" t="s">
        <v>163</v>
      </c>
      <c r="J1" t="s">
        <v>162</v>
      </c>
    </row>
    <row r="2" spans="1:10" ht="15.75" thickTop="1" x14ac:dyDescent="0.25">
      <c r="A2" s="73">
        <v>1</v>
      </c>
      <c r="B2" s="614"/>
      <c r="C2" s="596">
        <f>Financiamento28[Parcela(R$)]</f>
        <v>-2915.7669379715285</v>
      </c>
      <c r="E2" s="4">
        <v>42380</v>
      </c>
      <c r="G2" s="94">
        <v>30000</v>
      </c>
      <c r="H2" s="93">
        <v>2.4500000000000001E-2</v>
      </c>
      <c r="I2">
        <v>12</v>
      </c>
      <c r="J2" s="92">
        <f>PMT(Financiamento28[Taxa],Financiamento28[Parcelas],Financiamento28[Valor Do Carro])</f>
        <v>-2915.7669379715285</v>
      </c>
    </row>
    <row r="3" spans="1:10" x14ac:dyDescent="0.25">
      <c r="A3" s="73">
        <v>2</v>
      </c>
      <c r="B3" s="615"/>
      <c r="C3" s="597">
        <f>Financiamento28[Parcela(R$)]</f>
        <v>-2915.7669379715285</v>
      </c>
    </row>
    <row r="4" spans="1:10" x14ac:dyDescent="0.25">
      <c r="A4" s="73">
        <v>3</v>
      </c>
      <c r="B4" s="615"/>
      <c r="C4" s="597">
        <f>Financiamento28[Parcela(R$)]</f>
        <v>-2915.7669379715285</v>
      </c>
    </row>
    <row r="5" spans="1:10" x14ac:dyDescent="0.25">
      <c r="A5" s="73">
        <v>4</v>
      </c>
      <c r="B5" s="615"/>
      <c r="C5" s="597">
        <f>Financiamento28[Parcela(R$)]</f>
        <v>-2915.7669379715285</v>
      </c>
    </row>
    <row r="6" spans="1:10" x14ac:dyDescent="0.25">
      <c r="A6" s="73">
        <v>5</v>
      </c>
      <c r="B6" s="615"/>
      <c r="C6" s="597">
        <f>Financiamento28[Parcela(R$)]</f>
        <v>-2915.7669379715285</v>
      </c>
    </row>
    <row r="7" spans="1:10" x14ac:dyDescent="0.25">
      <c r="A7" s="73">
        <v>6</v>
      </c>
      <c r="B7" s="615"/>
      <c r="C7" s="597">
        <f>Financiamento28[Parcela(R$)]</f>
        <v>-2915.7669379715285</v>
      </c>
    </row>
    <row r="8" spans="1:10" x14ac:dyDescent="0.25">
      <c r="A8" s="73">
        <v>7</v>
      </c>
      <c r="B8" s="615"/>
      <c r="C8" s="597">
        <f>Financiamento28[Parcela(R$)]</f>
        <v>-2915.7669379715285</v>
      </c>
    </row>
    <row r="9" spans="1:10" x14ac:dyDescent="0.25">
      <c r="A9" s="73">
        <v>8</v>
      </c>
      <c r="B9" s="615"/>
      <c r="C9" s="597">
        <f>Financiamento28[Parcela(R$)]</f>
        <v>-2915.7669379715285</v>
      </c>
    </row>
    <row r="10" spans="1:10" x14ac:dyDescent="0.25">
      <c r="A10" s="73">
        <v>9</v>
      </c>
      <c r="B10" s="615"/>
      <c r="C10" s="597">
        <f>Financiamento28[Parcela(R$)]</f>
        <v>-2915.7669379715285</v>
      </c>
    </row>
    <row r="11" spans="1:10" x14ac:dyDescent="0.25">
      <c r="A11" s="73">
        <v>10</v>
      </c>
      <c r="B11" s="615"/>
      <c r="C11" s="597">
        <f>Financiamento28[Parcela(R$)]</f>
        <v>-2915.7669379715285</v>
      </c>
    </row>
    <row r="12" spans="1:10" x14ac:dyDescent="0.25">
      <c r="A12" s="73">
        <v>11</v>
      </c>
      <c r="B12" s="615"/>
      <c r="C12" s="597">
        <f>Financiamento28[Parcela(R$)]</f>
        <v>-2915.7669379715285</v>
      </c>
    </row>
    <row r="13" spans="1:10" ht="15.75" thickBot="1" x14ac:dyDescent="0.3">
      <c r="A13" s="73">
        <v>12</v>
      </c>
      <c r="B13" s="616"/>
      <c r="C13" s="598">
        <f>Financiamento28[Parcela(R$)]</f>
        <v>-2915.7669379715285</v>
      </c>
    </row>
    <row r="14" spans="1:10" ht="15.75" thickTop="1" x14ac:dyDescent="0.25"/>
  </sheetData>
  <pageMargins left="0.511811024" right="0.511811024" top="0.78740157499999996" bottom="0.78740157499999996" header="0.31496062000000002" footer="0.31496062000000002"/>
  <drawing r:id="rId1"/>
  <tableParts count="3">
    <tablePart r:id="rId2"/>
    <tablePart r:id="rId3"/>
    <tablePart r:id="rId4"/>
  </tableParts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Planilha21">
    <tabColor theme="9" tint="-0.249977111117893"/>
  </sheetPr>
  <dimension ref="A1:F32"/>
  <sheetViews>
    <sheetView showGridLines="0" workbookViewId="0"/>
  </sheetViews>
  <sheetFormatPr defaultRowHeight="15" x14ac:dyDescent="0.25"/>
  <cols>
    <col min="1" max="1" width="15.28515625" bestFit="1" customWidth="1"/>
    <col min="2" max="2" width="36" bestFit="1" customWidth="1"/>
    <col min="3" max="3" width="19.28515625" bestFit="1" customWidth="1"/>
    <col min="4" max="4" width="21.85546875" bestFit="1" customWidth="1"/>
    <col min="5" max="5" width="17.140625" bestFit="1" customWidth="1"/>
    <col min="6" max="6" width="25.5703125" bestFit="1" customWidth="1"/>
  </cols>
  <sheetData>
    <row r="1" spans="1:6" ht="15.75" thickBot="1" x14ac:dyDescent="0.3">
      <c r="A1" t="s">
        <v>184</v>
      </c>
      <c r="B1" t="s">
        <v>183</v>
      </c>
      <c r="C1" t="s">
        <v>182</v>
      </c>
      <c r="D1" t="s">
        <v>181</v>
      </c>
      <c r="E1" t="s">
        <v>180</v>
      </c>
      <c r="F1" t="s">
        <v>179</v>
      </c>
    </row>
    <row r="2" spans="1:6" ht="15.75" thickTop="1" x14ac:dyDescent="0.25">
      <c r="A2">
        <v>1436</v>
      </c>
      <c r="B2" t="s">
        <v>178</v>
      </c>
      <c r="C2" s="107"/>
      <c r="D2" s="106">
        <v>15</v>
      </c>
      <c r="E2" s="105"/>
      <c r="F2" s="104"/>
    </row>
    <row r="3" spans="1:6" x14ac:dyDescent="0.25">
      <c r="A3">
        <v>9193</v>
      </c>
      <c r="B3" t="s">
        <v>177</v>
      </c>
      <c r="C3" s="103"/>
      <c r="D3" s="102">
        <v>12</v>
      </c>
      <c r="E3" s="101"/>
      <c r="F3" s="100"/>
    </row>
    <row r="4" spans="1:6" x14ac:dyDescent="0.25">
      <c r="A4">
        <v>5397</v>
      </c>
      <c r="B4" t="s">
        <v>176</v>
      </c>
      <c r="C4" s="103"/>
      <c r="D4" s="102">
        <v>8</v>
      </c>
      <c r="E4" s="101"/>
      <c r="F4" s="100"/>
    </row>
    <row r="5" spans="1:6" x14ac:dyDescent="0.25">
      <c r="A5">
        <v>2210</v>
      </c>
      <c r="B5" t="s">
        <v>175</v>
      </c>
      <c r="C5" s="103"/>
      <c r="D5" s="102">
        <v>13</v>
      </c>
      <c r="E5" s="101"/>
      <c r="F5" s="100"/>
    </row>
    <row r="6" spans="1:6" x14ac:dyDescent="0.25">
      <c r="A6">
        <v>2005</v>
      </c>
      <c r="B6" t="s">
        <v>174</v>
      </c>
      <c r="C6" s="103"/>
      <c r="D6" s="102">
        <v>14</v>
      </c>
      <c r="E6" s="101"/>
      <c r="F6" s="100"/>
    </row>
    <row r="7" spans="1:6" x14ac:dyDescent="0.25">
      <c r="A7">
        <v>3252</v>
      </c>
      <c r="B7" t="s">
        <v>173</v>
      </c>
      <c r="C7" s="103"/>
      <c r="D7" s="102">
        <v>18</v>
      </c>
      <c r="E7" s="101"/>
      <c r="F7" s="100"/>
    </row>
    <row r="8" spans="1:6" x14ac:dyDescent="0.25">
      <c r="A8">
        <v>7851</v>
      </c>
      <c r="B8" t="s">
        <v>172</v>
      </c>
      <c r="C8" s="103"/>
      <c r="D8" s="102">
        <v>3</v>
      </c>
      <c r="E8" s="101"/>
      <c r="F8" s="100"/>
    </row>
    <row r="9" spans="1:6" x14ac:dyDescent="0.25">
      <c r="A9">
        <v>10034</v>
      </c>
      <c r="B9" t="s">
        <v>171</v>
      </c>
      <c r="C9" s="103"/>
      <c r="D9" s="102">
        <v>7</v>
      </c>
      <c r="E9" s="101"/>
      <c r="F9" s="100"/>
    </row>
    <row r="10" spans="1:6" x14ac:dyDescent="0.25">
      <c r="A10">
        <v>2251</v>
      </c>
      <c r="B10" t="s">
        <v>170</v>
      </c>
      <c r="C10" s="103"/>
      <c r="D10" s="102">
        <v>5</v>
      </c>
      <c r="E10" s="101"/>
      <c r="F10" s="100"/>
    </row>
    <row r="11" spans="1:6" ht="15.75" thickBot="1" x14ac:dyDescent="0.3">
      <c r="A11">
        <v>7068</v>
      </c>
      <c r="B11" t="s">
        <v>169</v>
      </c>
      <c r="C11" s="99"/>
      <c r="D11" s="98">
        <v>14</v>
      </c>
      <c r="E11" s="97"/>
      <c r="F11" s="96"/>
    </row>
    <row r="12" spans="1:6" ht="15.75" thickTop="1" x14ac:dyDescent="0.25"/>
    <row r="13" spans="1:6" x14ac:dyDescent="0.25">
      <c r="A13" s="95" t="s">
        <v>116</v>
      </c>
      <c r="B13" s="95" t="s">
        <v>117</v>
      </c>
    </row>
    <row r="14" spans="1:6" x14ac:dyDescent="0.25">
      <c r="A14" s="89">
        <v>42370</v>
      </c>
      <c r="B14" s="89" t="s">
        <v>118</v>
      </c>
    </row>
    <row r="15" spans="1:6" x14ac:dyDescent="0.25">
      <c r="A15" s="89">
        <v>42394</v>
      </c>
      <c r="B15" s="89" t="s">
        <v>119</v>
      </c>
    </row>
    <row r="16" spans="1:6" x14ac:dyDescent="0.25">
      <c r="A16" s="89">
        <v>42416</v>
      </c>
      <c r="B16" s="89" t="s">
        <v>120</v>
      </c>
    </row>
    <row r="17" spans="1:2" x14ac:dyDescent="0.25">
      <c r="A17" s="89">
        <v>42417</v>
      </c>
      <c r="B17" s="89" t="s">
        <v>121</v>
      </c>
    </row>
    <row r="18" spans="1:2" x14ac:dyDescent="0.25">
      <c r="A18" s="89">
        <v>42463</v>
      </c>
      <c r="B18" s="89" t="s">
        <v>122</v>
      </c>
    </row>
    <row r="19" spans="1:2" x14ac:dyDescent="0.25">
      <c r="A19" s="89">
        <v>42464</v>
      </c>
      <c r="B19" s="89" t="s">
        <v>123</v>
      </c>
    </row>
    <row r="20" spans="1:2" x14ac:dyDescent="0.25">
      <c r="A20" s="89">
        <v>42465</v>
      </c>
      <c r="B20" s="89" t="s">
        <v>124</v>
      </c>
    </row>
    <row r="21" spans="1:2" x14ac:dyDescent="0.25">
      <c r="A21" s="89">
        <v>42481</v>
      </c>
      <c r="B21" s="89" t="s">
        <v>125</v>
      </c>
    </row>
    <row r="22" spans="1:2" x14ac:dyDescent="0.25">
      <c r="A22" s="89">
        <v>42491</v>
      </c>
      <c r="B22" s="89" t="s">
        <v>126</v>
      </c>
    </row>
    <row r="23" spans="1:2" x14ac:dyDescent="0.25">
      <c r="A23" s="89">
        <v>42500</v>
      </c>
      <c r="B23" s="89" t="s">
        <v>127</v>
      </c>
    </row>
    <row r="24" spans="1:2" x14ac:dyDescent="0.25">
      <c r="A24" s="89">
        <v>42525</v>
      </c>
      <c r="B24" s="89" t="s">
        <v>128</v>
      </c>
    </row>
    <row r="25" spans="1:2" x14ac:dyDescent="0.25">
      <c r="A25" s="89">
        <v>42560</v>
      </c>
      <c r="B25" s="89" t="s">
        <v>129</v>
      </c>
    </row>
    <row r="26" spans="1:2" x14ac:dyDescent="0.25">
      <c r="A26" s="89">
        <v>42591</v>
      </c>
      <c r="B26" s="89" t="s">
        <v>130</v>
      </c>
    </row>
    <row r="27" spans="1:2" x14ac:dyDescent="0.25">
      <c r="A27" s="89">
        <v>42620</v>
      </c>
      <c r="B27" s="89" t="s">
        <v>131</v>
      </c>
    </row>
    <row r="28" spans="1:2" x14ac:dyDescent="0.25">
      <c r="A28" s="89">
        <v>42655</v>
      </c>
      <c r="B28" s="89" t="s">
        <v>132</v>
      </c>
    </row>
    <row r="29" spans="1:2" x14ac:dyDescent="0.25">
      <c r="A29" s="89">
        <v>42676</v>
      </c>
      <c r="B29" s="89" t="s">
        <v>133</v>
      </c>
    </row>
    <row r="30" spans="1:2" x14ac:dyDescent="0.25">
      <c r="A30" s="89">
        <v>42689</v>
      </c>
      <c r="B30" s="89" t="s">
        <v>134</v>
      </c>
    </row>
    <row r="31" spans="1:2" x14ac:dyDescent="0.25">
      <c r="A31" s="89">
        <v>42694</v>
      </c>
      <c r="B31" s="89" t="s">
        <v>135</v>
      </c>
    </row>
    <row r="32" spans="1:2" x14ac:dyDescent="0.25">
      <c r="A32" s="89">
        <v>42729</v>
      </c>
      <c r="B32" s="89" t="s">
        <v>136</v>
      </c>
    </row>
  </sheetData>
  <conditionalFormatting sqref="A2:A11">
    <cfRule type="duplicateValues" dxfId="8" priority="1"/>
  </conditionalFormatting>
  <pageMargins left="0.511811024" right="0.511811024" top="0.78740157499999996" bottom="0.78740157499999996" header="0.31496062000000002" footer="0.31496062000000002"/>
  <drawing r:id="rId1"/>
  <legacyDrawing r:id="rId2"/>
  <tableParts count="2">
    <tablePart r:id="rId3"/>
    <tablePart r:id="rId4"/>
  </tablePart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ilha22">
    <tabColor theme="9" tint="0.59999389629810485"/>
  </sheetPr>
  <dimension ref="A1:H35"/>
  <sheetViews>
    <sheetView showGridLines="0" workbookViewId="0"/>
  </sheetViews>
  <sheetFormatPr defaultRowHeight="15" x14ac:dyDescent="0.25"/>
  <cols>
    <col min="2" max="2" width="36" bestFit="1" customWidth="1"/>
    <col min="3" max="3" width="19.28515625" bestFit="1" customWidth="1"/>
    <col min="8" max="8" width="10.7109375" bestFit="1" customWidth="1"/>
  </cols>
  <sheetData>
    <row r="1" spans="1:8" x14ac:dyDescent="0.25">
      <c r="A1" t="s">
        <v>184</v>
      </c>
      <c r="B1" t="s">
        <v>183</v>
      </c>
      <c r="C1" t="s">
        <v>182</v>
      </c>
    </row>
    <row r="2" spans="1:8" x14ac:dyDescent="0.25">
      <c r="A2">
        <v>1436</v>
      </c>
      <c r="B2" t="s">
        <v>178</v>
      </c>
      <c r="C2" s="88">
        <v>42394</v>
      </c>
    </row>
    <row r="3" spans="1:8" x14ac:dyDescent="0.25">
      <c r="A3">
        <v>9193</v>
      </c>
      <c r="B3" t="s">
        <v>177</v>
      </c>
      <c r="C3" s="88"/>
    </row>
    <row r="4" spans="1:8" x14ac:dyDescent="0.25">
      <c r="A4">
        <v>5397</v>
      </c>
      <c r="B4" t="s">
        <v>176</v>
      </c>
      <c r="C4" s="88"/>
      <c r="G4" s="91"/>
      <c r="H4" s="91"/>
    </row>
    <row r="5" spans="1:8" x14ac:dyDescent="0.25">
      <c r="A5">
        <v>7288</v>
      </c>
      <c r="B5" t="s">
        <v>208</v>
      </c>
      <c r="C5" s="88">
        <v>42394</v>
      </c>
    </row>
    <row r="6" spans="1:8" x14ac:dyDescent="0.25">
      <c r="A6">
        <v>8869</v>
      </c>
      <c r="B6" t="s">
        <v>207</v>
      </c>
      <c r="C6" s="88">
        <v>42395</v>
      </c>
    </row>
    <row r="7" spans="1:8" x14ac:dyDescent="0.25">
      <c r="A7">
        <v>3871</v>
      </c>
      <c r="B7" t="s">
        <v>206</v>
      </c>
      <c r="C7" s="88">
        <v>42399</v>
      </c>
    </row>
    <row r="8" spans="1:8" x14ac:dyDescent="0.25">
      <c r="A8">
        <v>4920</v>
      </c>
      <c r="B8" t="s">
        <v>205</v>
      </c>
      <c r="C8" s="88">
        <v>42385</v>
      </c>
    </row>
    <row r="9" spans="1:8" x14ac:dyDescent="0.25">
      <c r="A9">
        <v>1266</v>
      </c>
      <c r="B9" t="s">
        <v>204</v>
      </c>
      <c r="C9" s="88">
        <v>42398</v>
      </c>
    </row>
    <row r="10" spans="1:8" x14ac:dyDescent="0.25">
      <c r="A10">
        <v>7380</v>
      </c>
      <c r="B10" t="s">
        <v>201</v>
      </c>
      <c r="C10" s="88">
        <v>42378</v>
      </c>
    </row>
    <row r="11" spans="1:8" x14ac:dyDescent="0.25">
      <c r="A11">
        <v>5917</v>
      </c>
      <c r="B11" t="s">
        <v>203</v>
      </c>
      <c r="C11" s="88"/>
    </row>
    <row r="12" spans="1:8" x14ac:dyDescent="0.25">
      <c r="A12">
        <v>9848</v>
      </c>
      <c r="B12" t="s">
        <v>202</v>
      </c>
      <c r="C12" s="88">
        <v>42386</v>
      </c>
    </row>
    <row r="13" spans="1:8" x14ac:dyDescent="0.25">
      <c r="A13">
        <v>3838</v>
      </c>
      <c r="B13" t="s">
        <v>201</v>
      </c>
      <c r="C13" s="88">
        <v>42391</v>
      </c>
    </row>
    <row r="14" spans="1:8" x14ac:dyDescent="0.25">
      <c r="A14">
        <v>4211</v>
      </c>
      <c r="B14" t="s">
        <v>200</v>
      </c>
      <c r="C14" s="88">
        <v>42375</v>
      </c>
    </row>
    <row r="15" spans="1:8" x14ac:dyDescent="0.25">
      <c r="A15">
        <v>6629</v>
      </c>
      <c r="B15" t="s">
        <v>199</v>
      </c>
      <c r="C15" s="88">
        <v>42385</v>
      </c>
    </row>
    <row r="16" spans="1:8" x14ac:dyDescent="0.25">
      <c r="A16">
        <v>3420</v>
      </c>
      <c r="B16" t="s">
        <v>198</v>
      </c>
      <c r="C16" s="88">
        <v>42391</v>
      </c>
    </row>
    <row r="17" spans="1:3" x14ac:dyDescent="0.25">
      <c r="A17">
        <v>2210</v>
      </c>
      <c r="B17" t="s">
        <v>175</v>
      </c>
      <c r="C17" s="88">
        <v>42392</v>
      </c>
    </row>
    <row r="18" spans="1:3" x14ac:dyDescent="0.25">
      <c r="A18">
        <v>2005</v>
      </c>
      <c r="B18" t="s">
        <v>174</v>
      </c>
      <c r="C18" s="88">
        <v>42376</v>
      </c>
    </row>
    <row r="19" spans="1:3" x14ac:dyDescent="0.25">
      <c r="A19">
        <v>3252</v>
      </c>
      <c r="B19" t="s">
        <v>173</v>
      </c>
      <c r="C19" s="88">
        <v>42390</v>
      </c>
    </row>
    <row r="20" spans="1:3" x14ac:dyDescent="0.25">
      <c r="A20">
        <v>7851</v>
      </c>
      <c r="B20" t="s">
        <v>197</v>
      </c>
      <c r="C20" s="88"/>
    </row>
    <row r="21" spans="1:3" x14ac:dyDescent="0.25">
      <c r="A21">
        <v>9487</v>
      </c>
      <c r="B21" t="s">
        <v>196</v>
      </c>
      <c r="C21" s="88"/>
    </row>
    <row r="22" spans="1:3" x14ac:dyDescent="0.25">
      <c r="A22">
        <v>7210</v>
      </c>
      <c r="B22" t="s">
        <v>195</v>
      </c>
      <c r="C22" s="88">
        <v>42389</v>
      </c>
    </row>
    <row r="23" spans="1:3" x14ac:dyDescent="0.25">
      <c r="A23">
        <v>2896</v>
      </c>
      <c r="B23" t="s">
        <v>194</v>
      </c>
      <c r="C23" s="88">
        <v>42385</v>
      </c>
    </row>
    <row r="24" spans="1:3" x14ac:dyDescent="0.25">
      <c r="A24">
        <v>8278</v>
      </c>
      <c r="B24" t="s">
        <v>193</v>
      </c>
      <c r="C24" s="88">
        <v>42370</v>
      </c>
    </row>
    <row r="25" spans="1:3" x14ac:dyDescent="0.25">
      <c r="A25">
        <v>9177</v>
      </c>
      <c r="B25" t="s">
        <v>192</v>
      </c>
      <c r="C25" s="88"/>
    </row>
    <row r="26" spans="1:3" x14ac:dyDescent="0.25">
      <c r="A26">
        <v>5390</v>
      </c>
      <c r="B26" t="s">
        <v>191</v>
      </c>
      <c r="C26" s="88"/>
    </row>
    <row r="27" spans="1:3" x14ac:dyDescent="0.25">
      <c r="A27">
        <v>6140</v>
      </c>
      <c r="B27" t="s">
        <v>190</v>
      </c>
      <c r="C27" s="88">
        <v>42378</v>
      </c>
    </row>
    <row r="28" spans="1:3" x14ac:dyDescent="0.25">
      <c r="A28">
        <v>8305</v>
      </c>
      <c r="B28" t="s">
        <v>189</v>
      </c>
      <c r="C28" s="88">
        <v>42379</v>
      </c>
    </row>
    <row r="29" spans="1:3" x14ac:dyDescent="0.25">
      <c r="A29">
        <v>10034</v>
      </c>
      <c r="B29" t="s">
        <v>171</v>
      </c>
      <c r="C29" s="88">
        <v>42377</v>
      </c>
    </row>
    <row r="30" spans="1:3" x14ac:dyDescent="0.25">
      <c r="A30">
        <v>6432</v>
      </c>
      <c r="B30" t="s">
        <v>188</v>
      </c>
      <c r="C30" s="88">
        <v>42378</v>
      </c>
    </row>
    <row r="31" spans="1:3" x14ac:dyDescent="0.25">
      <c r="A31">
        <v>8296</v>
      </c>
      <c r="B31" t="s">
        <v>187</v>
      </c>
      <c r="C31" s="88">
        <v>42390</v>
      </c>
    </row>
    <row r="32" spans="1:3" x14ac:dyDescent="0.25">
      <c r="A32">
        <v>5235</v>
      </c>
      <c r="B32" t="s">
        <v>186</v>
      </c>
      <c r="C32" s="88">
        <v>42395</v>
      </c>
    </row>
    <row r="33" spans="1:3" x14ac:dyDescent="0.25">
      <c r="A33">
        <v>9861</v>
      </c>
      <c r="B33" t="s">
        <v>185</v>
      </c>
      <c r="C33" s="88">
        <v>42388</v>
      </c>
    </row>
    <row r="34" spans="1:3" x14ac:dyDescent="0.25">
      <c r="A34">
        <v>2251</v>
      </c>
      <c r="B34" t="s">
        <v>170</v>
      </c>
      <c r="C34" s="88">
        <v>42371</v>
      </c>
    </row>
    <row r="35" spans="1:3" x14ac:dyDescent="0.25">
      <c r="A35">
        <v>7068</v>
      </c>
      <c r="B35" t="s">
        <v>169</v>
      </c>
      <c r="C35" s="88">
        <v>42380</v>
      </c>
    </row>
  </sheetData>
  <conditionalFormatting sqref="A2:A35">
    <cfRule type="duplicateValues" dxfId="7" priority="1"/>
  </conditionalFormatting>
  <pageMargins left="0.511811024" right="0.511811024" top="0.78740157499999996" bottom="0.78740157499999996" header="0.31496062000000002" footer="0.31496062000000002"/>
  <pageSetup paperSize="9" orientation="portrait" r:id="rId1"/>
  <tableParts count="1">
    <tablePart r:id="rId2"/>
  </tablePart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ilha23">
    <tabColor theme="9" tint="-0.249977111117893"/>
  </sheetPr>
  <dimension ref="A1:O33"/>
  <sheetViews>
    <sheetView showGridLines="0" workbookViewId="0"/>
  </sheetViews>
  <sheetFormatPr defaultRowHeight="15" x14ac:dyDescent="0.25"/>
  <cols>
    <col min="1" max="1" width="15.28515625" bestFit="1" customWidth="1"/>
    <col min="2" max="2" width="16.28515625" customWidth="1"/>
    <col min="3" max="3" width="14.140625" customWidth="1"/>
    <col min="4" max="4" width="15.28515625" customWidth="1"/>
    <col min="5" max="5" width="13.140625" customWidth="1"/>
    <col min="6" max="6" width="13" customWidth="1"/>
    <col min="8" max="8" width="14.28515625" bestFit="1" customWidth="1"/>
    <col min="9" max="9" width="15.28515625" bestFit="1" customWidth="1"/>
    <col min="10" max="10" width="8.5703125" bestFit="1" customWidth="1"/>
    <col min="11" max="11" width="12.7109375" bestFit="1" customWidth="1"/>
    <col min="12" max="12" width="13.85546875" bestFit="1" customWidth="1"/>
    <col min="13" max="13" width="19.140625" customWidth="1"/>
  </cols>
  <sheetData>
    <row r="1" spans="1:15" ht="15.75" thickBot="1" x14ac:dyDescent="0.3">
      <c r="A1" t="s">
        <v>88</v>
      </c>
      <c r="B1" t="s">
        <v>209</v>
      </c>
      <c r="C1" t="s">
        <v>210</v>
      </c>
      <c r="D1" t="s">
        <v>211</v>
      </c>
      <c r="E1" t="s">
        <v>212</v>
      </c>
      <c r="F1" t="s">
        <v>213</v>
      </c>
    </row>
    <row r="2" spans="1:15" ht="16.5" thickTop="1" thickBot="1" x14ac:dyDescent="0.3">
      <c r="A2" s="89">
        <v>42370</v>
      </c>
      <c r="B2" s="108"/>
      <c r="C2" s="108"/>
      <c r="D2" s="108"/>
      <c r="E2" s="108"/>
      <c r="F2" s="110"/>
      <c r="H2" t="s">
        <v>21</v>
      </c>
      <c r="I2" t="s">
        <v>20</v>
      </c>
      <c r="J2" t="s">
        <v>38</v>
      </c>
      <c r="K2" t="s">
        <v>214</v>
      </c>
      <c r="L2" t="s">
        <v>215</v>
      </c>
      <c r="M2" t="s">
        <v>216</v>
      </c>
      <c r="N2" t="s">
        <v>217</v>
      </c>
      <c r="O2" t="s">
        <v>70</v>
      </c>
    </row>
    <row r="3" spans="1:15" ht="16.5" thickTop="1" thickBot="1" x14ac:dyDescent="0.3">
      <c r="A3" s="89">
        <v>42371</v>
      </c>
      <c r="B3" s="108">
        <v>0.375</v>
      </c>
      <c r="C3" s="108">
        <v>0.54166666666666663</v>
      </c>
      <c r="D3" s="108">
        <v>0.57589120370370372</v>
      </c>
      <c r="E3" s="108">
        <v>0.68146990740740743</v>
      </c>
      <c r="F3" s="111"/>
      <c r="H3" s="113"/>
      <c r="I3" s="114"/>
      <c r="J3" s="115"/>
      <c r="K3" s="116">
        <v>0.33333333333333331</v>
      </c>
      <c r="L3" s="117"/>
      <c r="M3" s="117"/>
      <c r="N3" s="116"/>
      <c r="O3" s="118"/>
    </row>
    <row r="4" spans="1:15" ht="15.75" thickTop="1" x14ac:dyDescent="0.25">
      <c r="A4" s="89">
        <v>42372</v>
      </c>
      <c r="B4" s="108">
        <v>0.31025462962962963</v>
      </c>
      <c r="C4" s="108">
        <v>0.56737268518518513</v>
      </c>
      <c r="D4" s="108">
        <v>0.55114583333333333</v>
      </c>
      <c r="E4" s="108">
        <v>0.71665509259259252</v>
      </c>
      <c r="F4" s="111"/>
    </row>
    <row r="5" spans="1:15" x14ac:dyDescent="0.25">
      <c r="A5" s="89">
        <v>42373</v>
      </c>
      <c r="B5" s="108">
        <v>0.375</v>
      </c>
      <c r="C5" s="108">
        <v>0.54166666666666663</v>
      </c>
      <c r="D5" s="108">
        <v>0.59690972222222227</v>
      </c>
      <c r="E5" s="108">
        <v>0.83019675925925929</v>
      </c>
      <c r="F5" s="111"/>
    </row>
    <row r="6" spans="1:15" x14ac:dyDescent="0.25">
      <c r="A6" s="89">
        <v>42374</v>
      </c>
      <c r="B6" s="108"/>
      <c r="C6" s="108"/>
      <c r="D6" s="108"/>
      <c r="E6" s="108"/>
      <c r="F6" s="111"/>
    </row>
    <row r="7" spans="1:15" x14ac:dyDescent="0.25">
      <c r="A7" s="89">
        <v>42375</v>
      </c>
      <c r="B7" s="108">
        <v>0.36052083333333335</v>
      </c>
      <c r="C7" s="108">
        <v>0.5467129629629629</v>
      </c>
      <c r="D7" s="108">
        <v>0.56537037037037041</v>
      </c>
      <c r="E7" s="108">
        <v>0.79991898148148144</v>
      </c>
      <c r="F7" s="111"/>
    </row>
    <row r="8" spans="1:15" x14ac:dyDescent="0.25">
      <c r="A8" s="89">
        <v>42376</v>
      </c>
      <c r="B8" s="108">
        <v>0.29499999999999998</v>
      </c>
      <c r="C8" s="108">
        <v>0.56509259259259259</v>
      </c>
      <c r="D8" s="108">
        <v>0.57892361111111112</v>
      </c>
      <c r="E8" s="108">
        <v>0.71665509259259252</v>
      </c>
      <c r="F8" s="111"/>
    </row>
    <row r="9" spans="1:15" x14ac:dyDescent="0.25">
      <c r="A9" s="89">
        <v>42377</v>
      </c>
      <c r="B9" s="108">
        <v>0.375</v>
      </c>
      <c r="C9" s="108">
        <v>0.54166666666666663</v>
      </c>
      <c r="D9" s="108">
        <v>0.58333333333333337</v>
      </c>
      <c r="E9" s="108">
        <v>0.75</v>
      </c>
      <c r="F9" s="111"/>
    </row>
    <row r="10" spans="1:15" x14ac:dyDescent="0.25">
      <c r="A10" s="89">
        <v>42378</v>
      </c>
      <c r="B10" s="108">
        <v>0.36519675925925926</v>
      </c>
      <c r="C10" s="108">
        <v>0.51258101851851856</v>
      </c>
      <c r="D10" s="108">
        <v>0.562037037037037</v>
      </c>
      <c r="E10" s="108">
        <v>0.82806712962962958</v>
      </c>
      <c r="F10" s="111"/>
    </row>
    <row r="11" spans="1:15" x14ac:dyDescent="0.25">
      <c r="A11" s="89">
        <v>42379</v>
      </c>
      <c r="B11" s="108">
        <v>0.3150810185185185</v>
      </c>
      <c r="C11" s="108">
        <v>0.46826388888888887</v>
      </c>
      <c r="D11" s="108">
        <v>0.61413194444444441</v>
      </c>
      <c r="E11" s="108">
        <v>0.8346527777777778</v>
      </c>
      <c r="F11" s="111"/>
    </row>
    <row r="12" spans="1:15" x14ac:dyDescent="0.25">
      <c r="A12" s="89">
        <v>42380</v>
      </c>
      <c r="B12" s="108">
        <v>0.35614583333333333</v>
      </c>
      <c r="C12" s="108">
        <v>0.4930208333333333</v>
      </c>
      <c r="D12" s="108">
        <v>0.57589120370370372</v>
      </c>
      <c r="E12" s="108">
        <v>0.68146990740740743</v>
      </c>
      <c r="F12" s="111"/>
    </row>
    <row r="13" spans="1:15" x14ac:dyDescent="0.25">
      <c r="A13" s="89">
        <v>42381</v>
      </c>
      <c r="B13" s="108"/>
      <c r="C13" s="108"/>
      <c r="D13" s="108"/>
      <c r="E13" s="108"/>
      <c r="F13" s="111"/>
    </row>
    <row r="14" spans="1:15" x14ac:dyDescent="0.25">
      <c r="A14" s="89">
        <v>42382</v>
      </c>
      <c r="B14" s="108">
        <v>0.40232638888888889</v>
      </c>
      <c r="C14" s="108">
        <v>0.48466435185185186</v>
      </c>
      <c r="D14" s="108">
        <v>0.62343749999999998</v>
      </c>
      <c r="E14" s="108">
        <v>0.72530092592592599</v>
      </c>
      <c r="F14" s="111"/>
    </row>
    <row r="15" spans="1:15" x14ac:dyDescent="0.25">
      <c r="A15" s="89">
        <v>42383</v>
      </c>
      <c r="B15" s="108">
        <v>0.36962962962962959</v>
      </c>
      <c r="C15" s="108">
        <v>0.48737268518518517</v>
      </c>
      <c r="D15" s="108">
        <v>0.61842592592592593</v>
      </c>
      <c r="E15" s="108">
        <v>0.74055555555555552</v>
      </c>
      <c r="F15" s="111"/>
    </row>
    <row r="16" spans="1:15" x14ac:dyDescent="0.25">
      <c r="A16" s="89">
        <v>42384</v>
      </c>
      <c r="B16" s="108">
        <v>0.3160648148148148</v>
      </c>
      <c r="C16" s="108">
        <v>0.55804398148148149</v>
      </c>
      <c r="D16" s="108">
        <v>0.59690972222222227</v>
      </c>
      <c r="E16" s="108">
        <v>0.83019675925925929</v>
      </c>
      <c r="F16" s="111"/>
    </row>
    <row r="17" spans="1:6" x14ac:dyDescent="0.25">
      <c r="A17" s="89">
        <v>42385</v>
      </c>
      <c r="B17" s="108">
        <v>0.31525462962962963</v>
      </c>
      <c r="C17" s="108">
        <v>0.56487268518518519</v>
      </c>
      <c r="D17" s="108">
        <v>0.58306712962962959</v>
      </c>
      <c r="E17" s="108">
        <v>0.78858796296296296</v>
      </c>
      <c r="F17" s="111"/>
    </row>
    <row r="18" spans="1:6" x14ac:dyDescent="0.25">
      <c r="A18" s="89">
        <v>42386</v>
      </c>
      <c r="B18" s="108">
        <v>0.36052083333333335</v>
      </c>
      <c r="C18" s="108">
        <v>0.5467129629629629</v>
      </c>
      <c r="D18" s="108">
        <v>0.56537037037037041</v>
      </c>
      <c r="E18" s="108">
        <v>0.79991898148148144</v>
      </c>
      <c r="F18" s="111"/>
    </row>
    <row r="19" spans="1:6" x14ac:dyDescent="0.25">
      <c r="A19" s="89">
        <v>42387</v>
      </c>
      <c r="B19" s="108">
        <v>0.29583333333333334</v>
      </c>
      <c r="C19" s="108">
        <v>0.55734953703703705</v>
      </c>
      <c r="D19" s="108">
        <v>0.5770601851851852</v>
      </c>
      <c r="E19" s="108">
        <v>0.85569444444444442</v>
      </c>
      <c r="F19" s="111"/>
    </row>
    <row r="20" spans="1:6" x14ac:dyDescent="0.25">
      <c r="A20" s="89">
        <v>42388</v>
      </c>
      <c r="B20" s="108"/>
      <c r="C20" s="108"/>
      <c r="D20" s="108"/>
      <c r="E20" s="108"/>
      <c r="F20" s="111"/>
    </row>
    <row r="21" spans="1:6" x14ac:dyDescent="0.25">
      <c r="A21" s="89">
        <v>42389</v>
      </c>
      <c r="B21" s="108">
        <v>0.36699074074074073</v>
      </c>
      <c r="C21" s="108">
        <v>0.53960648148148149</v>
      </c>
      <c r="D21" s="108">
        <v>0.60395833333333326</v>
      </c>
      <c r="E21" s="108">
        <v>0.83895833333333336</v>
      </c>
      <c r="F21" s="111"/>
    </row>
    <row r="22" spans="1:6" x14ac:dyDescent="0.25">
      <c r="A22" s="89">
        <v>42390</v>
      </c>
      <c r="B22" s="108">
        <v>0.41371527777777778</v>
      </c>
      <c r="C22" s="108">
        <v>0.49425925925925923</v>
      </c>
      <c r="D22" s="108">
        <v>0.57353009259259258</v>
      </c>
      <c r="E22" s="108">
        <v>0.789525462962963</v>
      </c>
      <c r="F22" s="111"/>
    </row>
    <row r="23" spans="1:6" x14ac:dyDescent="0.25">
      <c r="A23" s="89">
        <v>42391</v>
      </c>
      <c r="B23" s="108">
        <v>0.40232638888888889</v>
      </c>
      <c r="C23" s="108">
        <v>0.48466435185185186</v>
      </c>
      <c r="D23" s="108">
        <v>0.62343749999999998</v>
      </c>
      <c r="E23" s="108">
        <v>0.72530092592592599</v>
      </c>
      <c r="F23" s="111"/>
    </row>
    <row r="24" spans="1:6" x14ac:dyDescent="0.25">
      <c r="A24" s="89">
        <v>42392</v>
      </c>
      <c r="B24" s="108">
        <v>0.31172453703703701</v>
      </c>
      <c r="C24" s="108">
        <v>0.54263888888888889</v>
      </c>
      <c r="D24" s="108">
        <v>0.569849537037037</v>
      </c>
      <c r="E24" s="108">
        <v>0.78203703703703698</v>
      </c>
      <c r="F24" s="111"/>
    </row>
    <row r="25" spans="1:6" x14ac:dyDescent="0.25">
      <c r="A25" s="89">
        <v>42393</v>
      </c>
      <c r="B25" s="108">
        <v>0.36596064814814816</v>
      </c>
      <c r="C25" s="108">
        <v>0.47501157407407407</v>
      </c>
      <c r="D25" s="108">
        <v>0.56836805555555558</v>
      </c>
      <c r="E25" s="108">
        <v>0.86581018518518515</v>
      </c>
      <c r="F25" s="111"/>
    </row>
    <row r="26" spans="1:6" x14ac:dyDescent="0.25">
      <c r="A26" s="89">
        <v>42394</v>
      </c>
      <c r="B26" s="108"/>
      <c r="C26" s="108"/>
      <c r="D26" s="108"/>
      <c r="E26" s="108"/>
      <c r="F26" s="111"/>
    </row>
    <row r="27" spans="1:6" x14ac:dyDescent="0.25">
      <c r="A27" s="89">
        <v>42395</v>
      </c>
      <c r="B27" s="108"/>
      <c r="C27" s="108"/>
      <c r="D27" s="108"/>
      <c r="E27" s="108"/>
      <c r="F27" s="111"/>
    </row>
    <row r="28" spans="1:6" x14ac:dyDescent="0.25">
      <c r="A28" s="89">
        <v>42396</v>
      </c>
      <c r="B28" s="108">
        <v>0.31172453703703701</v>
      </c>
      <c r="C28" s="108">
        <v>0.54263888888888889</v>
      </c>
      <c r="D28" s="108">
        <v>0.569849537037037</v>
      </c>
      <c r="E28" s="108">
        <v>0.78203703703703698</v>
      </c>
      <c r="F28" s="111"/>
    </row>
    <row r="29" spans="1:6" x14ac:dyDescent="0.25">
      <c r="A29" s="89">
        <v>42397</v>
      </c>
      <c r="B29" s="108">
        <v>0.3150810185185185</v>
      </c>
      <c r="C29" s="108">
        <v>0.46826388888888887</v>
      </c>
      <c r="D29" s="108">
        <v>0.61413194444444441</v>
      </c>
      <c r="E29" s="108">
        <v>0.8346527777777778</v>
      </c>
      <c r="F29" s="111"/>
    </row>
    <row r="30" spans="1:6" x14ac:dyDescent="0.25">
      <c r="A30" s="89">
        <v>42398</v>
      </c>
      <c r="B30" s="108">
        <v>0.36962962962962959</v>
      </c>
      <c r="C30" s="108">
        <v>0.48737268518518517</v>
      </c>
      <c r="D30" s="108">
        <v>0.61842592592592593</v>
      </c>
      <c r="E30" s="108">
        <v>0.74055555555555552</v>
      </c>
      <c r="F30" s="111"/>
    </row>
    <row r="31" spans="1:6" x14ac:dyDescent="0.25">
      <c r="A31" s="89">
        <v>42399</v>
      </c>
      <c r="B31" s="108">
        <v>0.375</v>
      </c>
      <c r="C31" s="108">
        <v>0.54166666666666663</v>
      </c>
      <c r="D31" s="108">
        <v>0.61413194444444441</v>
      </c>
      <c r="E31" s="108">
        <v>0.8346527777777778</v>
      </c>
      <c r="F31" s="111"/>
    </row>
    <row r="32" spans="1:6" ht="15.75" thickBot="1" x14ac:dyDescent="0.3">
      <c r="A32" s="89">
        <v>42400</v>
      </c>
      <c r="B32" s="108">
        <v>0.36699074074074073</v>
      </c>
      <c r="C32" s="108">
        <v>0.53960648148148149</v>
      </c>
      <c r="D32" s="108">
        <v>0.60395833333333326</v>
      </c>
      <c r="E32" s="108">
        <v>0.83895833333333336</v>
      </c>
      <c r="F32" s="112"/>
    </row>
    <row r="33" spans="1:6" ht="15.75" thickTop="1" x14ac:dyDescent="0.25">
      <c r="A33" t="s">
        <v>71</v>
      </c>
      <c r="F33" s="109">
        <f>SUBTOTAL(109,Atividade_8[Trabalhado])</f>
        <v>0</v>
      </c>
    </row>
  </sheetData>
  <pageMargins left="0.511811024" right="0.511811024" top="0.78740157499999996" bottom="0.78740157499999996" header="0.31496062000000002" footer="0.31496062000000002"/>
  <drawing r:id="rId1"/>
  <tableParts count="2">
    <tablePart r:id="rId2"/>
    <tablePart r:id="rId3"/>
  </tableParts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ilha24">
    <tabColor theme="9" tint="-0.249977111117893"/>
  </sheetPr>
  <dimension ref="A1:F25"/>
  <sheetViews>
    <sheetView showGridLines="0" workbookViewId="0"/>
  </sheetViews>
  <sheetFormatPr defaultRowHeight="15" x14ac:dyDescent="0.25"/>
  <cols>
    <col min="1" max="1" width="25.85546875" bestFit="1" customWidth="1"/>
    <col min="2" max="2" width="28.140625" bestFit="1" customWidth="1"/>
    <col min="3" max="3" width="15.28515625" bestFit="1" customWidth="1"/>
    <col min="4" max="4" width="10.42578125" bestFit="1" customWidth="1"/>
    <col min="5" max="5" width="15.5703125" customWidth="1"/>
    <col min="6" max="6" width="14.5703125" customWidth="1"/>
  </cols>
  <sheetData>
    <row r="1" spans="1:6" ht="15.75" thickBot="1" x14ac:dyDescent="0.3">
      <c r="A1" t="s">
        <v>218</v>
      </c>
      <c r="B1" t="s">
        <v>219</v>
      </c>
      <c r="C1" t="s">
        <v>21</v>
      </c>
      <c r="D1" t="s">
        <v>235</v>
      </c>
      <c r="E1" t="s">
        <v>20</v>
      </c>
      <c r="F1" t="s">
        <v>285</v>
      </c>
    </row>
    <row r="2" spans="1:6" ht="15.75" thickTop="1" x14ac:dyDescent="0.25">
      <c r="A2" t="s">
        <v>220</v>
      </c>
      <c r="B2" t="s">
        <v>221</v>
      </c>
      <c r="C2" s="89">
        <v>42404</v>
      </c>
      <c r="D2">
        <v>48</v>
      </c>
      <c r="E2" s="119"/>
      <c r="F2" s="104"/>
    </row>
    <row r="3" spans="1:6" x14ac:dyDescent="0.25">
      <c r="A3" t="s">
        <v>220</v>
      </c>
      <c r="B3" t="s">
        <v>221</v>
      </c>
      <c r="C3" s="89">
        <v>42390</v>
      </c>
      <c r="D3">
        <v>30</v>
      </c>
      <c r="E3" s="120"/>
      <c r="F3" s="100"/>
    </row>
    <row r="4" spans="1:6" x14ac:dyDescent="0.25">
      <c r="A4" t="s">
        <v>220</v>
      </c>
      <c r="B4" t="s">
        <v>221</v>
      </c>
      <c r="C4" s="89">
        <v>42418</v>
      </c>
      <c r="D4">
        <v>49</v>
      </c>
      <c r="E4" s="120"/>
      <c r="F4" s="100"/>
    </row>
    <row r="5" spans="1:6" x14ac:dyDescent="0.25">
      <c r="A5" t="s">
        <v>220</v>
      </c>
      <c r="B5" t="s">
        <v>221</v>
      </c>
      <c r="C5" s="89">
        <v>42423</v>
      </c>
      <c r="D5">
        <v>58</v>
      </c>
      <c r="E5" s="120"/>
      <c r="F5" s="100"/>
    </row>
    <row r="6" spans="1:6" x14ac:dyDescent="0.25">
      <c r="A6" t="s">
        <v>220</v>
      </c>
      <c r="B6" t="s">
        <v>221</v>
      </c>
      <c r="C6" s="89">
        <v>42423</v>
      </c>
      <c r="D6">
        <v>58</v>
      </c>
      <c r="E6" s="120"/>
      <c r="F6" s="100"/>
    </row>
    <row r="7" spans="1:6" x14ac:dyDescent="0.25">
      <c r="A7" t="s">
        <v>220</v>
      </c>
      <c r="B7" t="s">
        <v>221</v>
      </c>
      <c r="C7" s="89">
        <v>42424</v>
      </c>
      <c r="D7">
        <v>45</v>
      </c>
      <c r="E7" s="120"/>
      <c r="F7" s="100"/>
    </row>
    <row r="8" spans="1:6" x14ac:dyDescent="0.25">
      <c r="A8" t="s">
        <v>220</v>
      </c>
      <c r="B8" t="s">
        <v>222</v>
      </c>
      <c r="C8" s="89">
        <v>42432</v>
      </c>
      <c r="D8">
        <v>45</v>
      </c>
      <c r="E8" s="120"/>
      <c r="F8" s="100"/>
    </row>
    <row r="9" spans="1:6" x14ac:dyDescent="0.25">
      <c r="A9" t="s">
        <v>220</v>
      </c>
      <c r="B9" t="s">
        <v>222</v>
      </c>
      <c r="C9" s="89">
        <v>42468</v>
      </c>
      <c r="D9">
        <v>30</v>
      </c>
      <c r="E9" s="120"/>
      <c r="F9" s="100"/>
    </row>
    <row r="10" spans="1:6" x14ac:dyDescent="0.25">
      <c r="A10" t="s">
        <v>220</v>
      </c>
      <c r="B10" t="s">
        <v>223</v>
      </c>
      <c r="C10" s="89">
        <v>42491</v>
      </c>
      <c r="D10">
        <v>48</v>
      </c>
      <c r="E10" s="120"/>
      <c r="F10" s="100"/>
    </row>
    <row r="11" spans="1:6" x14ac:dyDescent="0.25">
      <c r="A11" t="s">
        <v>220</v>
      </c>
      <c r="B11" t="s">
        <v>224</v>
      </c>
      <c r="C11" s="89">
        <v>42502</v>
      </c>
      <c r="D11">
        <v>45</v>
      </c>
      <c r="E11" s="120"/>
      <c r="F11" s="100"/>
    </row>
    <row r="12" spans="1:6" x14ac:dyDescent="0.25">
      <c r="A12" t="s">
        <v>220</v>
      </c>
      <c r="B12" t="s">
        <v>225</v>
      </c>
      <c r="C12" s="89">
        <v>42515</v>
      </c>
      <c r="D12">
        <v>45</v>
      </c>
      <c r="E12" s="120"/>
      <c r="F12" s="100"/>
    </row>
    <row r="13" spans="1:6" x14ac:dyDescent="0.25">
      <c r="A13" t="s">
        <v>220</v>
      </c>
      <c r="B13" t="s">
        <v>226</v>
      </c>
      <c r="C13" s="89">
        <v>42532</v>
      </c>
      <c r="D13">
        <v>42</v>
      </c>
      <c r="E13" s="120"/>
      <c r="F13" s="100"/>
    </row>
    <row r="14" spans="1:6" x14ac:dyDescent="0.25">
      <c r="A14" t="s">
        <v>220</v>
      </c>
      <c r="B14" t="s">
        <v>226</v>
      </c>
      <c r="C14" s="89">
        <v>42550</v>
      </c>
      <c r="D14">
        <v>32</v>
      </c>
      <c r="E14" s="120"/>
      <c r="F14" s="100"/>
    </row>
    <row r="15" spans="1:6" x14ac:dyDescent="0.25">
      <c r="A15" t="s">
        <v>220</v>
      </c>
      <c r="B15" t="s">
        <v>227</v>
      </c>
      <c r="C15" s="89">
        <v>42568</v>
      </c>
      <c r="D15">
        <v>41</v>
      </c>
      <c r="E15" s="120"/>
      <c r="F15" s="100"/>
    </row>
    <row r="16" spans="1:6" x14ac:dyDescent="0.25">
      <c r="A16" t="s">
        <v>220</v>
      </c>
      <c r="B16" t="s">
        <v>227</v>
      </c>
      <c r="C16" s="89">
        <v>42602</v>
      </c>
      <c r="D16">
        <v>50</v>
      </c>
      <c r="E16" s="120"/>
      <c r="F16" s="100"/>
    </row>
    <row r="17" spans="1:6" x14ac:dyDescent="0.25">
      <c r="A17" t="s">
        <v>228</v>
      </c>
      <c r="B17" t="s">
        <v>229</v>
      </c>
      <c r="C17" s="89">
        <v>42608</v>
      </c>
      <c r="D17">
        <v>50</v>
      </c>
      <c r="E17" s="120"/>
      <c r="F17" s="100"/>
    </row>
    <row r="18" spans="1:6" x14ac:dyDescent="0.25">
      <c r="A18" t="s">
        <v>228</v>
      </c>
      <c r="B18" t="s">
        <v>229</v>
      </c>
      <c r="C18" s="89">
        <v>42609</v>
      </c>
      <c r="D18">
        <v>40</v>
      </c>
      <c r="E18" s="120"/>
      <c r="F18" s="100"/>
    </row>
    <row r="19" spans="1:6" x14ac:dyDescent="0.25">
      <c r="A19" t="s">
        <v>228</v>
      </c>
      <c r="B19" t="s">
        <v>229</v>
      </c>
      <c r="C19" s="89">
        <v>42624</v>
      </c>
      <c r="D19">
        <v>49</v>
      </c>
      <c r="E19" s="120"/>
      <c r="F19" s="100"/>
    </row>
    <row r="20" spans="1:6" x14ac:dyDescent="0.25">
      <c r="A20" t="s">
        <v>228</v>
      </c>
      <c r="B20" t="s">
        <v>230</v>
      </c>
      <c r="C20" s="89">
        <v>42641</v>
      </c>
      <c r="D20">
        <v>52</v>
      </c>
      <c r="E20" s="120"/>
      <c r="F20" s="100"/>
    </row>
    <row r="21" spans="1:6" x14ac:dyDescent="0.25">
      <c r="A21" t="s">
        <v>231</v>
      </c>
      <c r="B21" t="s">
        <v>232</v>
      </c>
      <c r="C21" s="89">
        <v>42659</v>
      </c>
      <c r="D21">
        <v>54</v>
      </c>
      <c r="E21" s="120"/>
      <c r="F21" s="100"/>
    </row>
    <row r="22" spans="1:6" x14ac:dyDescent="0.25">
      <c r="A22" t="s">
        <v>231</v>
      </c>
      <c r="B22" t="s">
        <v>233</v>
      </c>
      <c r="C22" s="89">
        <v>42663</v>
      </c>
      <c r="D22">
        <v>58</v>
      </c>
      <c r="E22" s="120"/>
      <c r="F22" s="100"/>
    </row>
    <row r="23" spans="1:6" x14ac:dyDescent="0.25">
      <c r="A23" t="s">
        <v>231</v>
      </c>
      <c r="B23" t="s">
        <v>234</v>
      </c>
      <c r="C23" s="89">
        <v>42370</v>
      </c>
      <c r="D23">
        <v>335</v>
      </c>
      <c r="E23" s="120"/>
      <c r="F23" s="100"/>
    </row>
    <row r="24" spans="1:6" ht="15.75" thickBot="1" x14ac:dyDescent="0.3">
      <c r="A24" t="s">
        <v>231</v>
      </c>
      <c r="B24" t="s">
        <v>234</v>
      </c>
      <c r="C24" s="89">
        <v>42411</v>
      </c>
      <c r="D24">
        <v>313</v>
      </c>
      <c r="E24" s="121"/>
      <c r="F24" s="96"/>
    </row>
    <row r="25" spans="1:6" ht="15.75" thickTop="1" x14ac:dyDescent="0.25"/>
  </sheetData>
  <pageMargins left="0.511811024" right="0.511811024" top="0.78740157499999996" bottom="0.78740157499999996" header="0.31496062000000002" footer="0.31496062000000002"/>
  <drawing r:id="rId1"/>
  <tableParts count="1">
    <tablePart r:id="rId2"/>
  </tableParts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ilha25">
    <tabColor theme="1"/>
  </sheetPr>
  <dimension ref="A1"/>
  <sheetViews>
    <sheetView showGridLines="0" showRowColHeaders="0" workbookViewId="0"/>
  </sheetViews>
  <sheetFormatPr defaultRowHeight="15" x14ac:dyDescent="0.25"/>
  <cols>
    <col min="1" max="16384" width="9.140625" style="1"/>
  </cols>
  <sheetData/>
  <pageMargins left="0.511811024" right="0.511811024" top="0.78740157499999996" bottom="0.78740157499999996" header="0.31496062000000002" footer="0.31496062000000002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ilha26">
    <tabColor rgb="FFFFC000"/>
  </sheetPr>
  <dimension ref="A1"/>
  <sheetViews>
    <sheetView showGridLines="0" showRowColHeaders="0" workbookViewId="0"/>
  </sheetViews>
  <sheetFormatPr defaultRowHeight="15" x14ac:dyDescent="0.25"/>
  <cols>
    <col min="1" max="16384" width="9.140625" style="2"/>
  </cols>
  <sheetData/>
  <pageMargins left="0.511811024" right="0.511811024" top="0.78740157499999996" bottom="0.78740157499999996" header="0.31496062000000002" footer="0.31496062000000002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ilha27">
    <tabColor theme="7" tint="0.59999389629810485"/>
  </sheetPr>
  <dimension ref="A1:B10"/>
  <sheetViews>
    <sheetView showGridLines="0" zoomScaleNormal="100" workbookViewId="0"/>
  </sheetViews>
  <sheetFormatPr defaultRowHeight="15" x14ac:dyDescent="0.25"/>
  <cols>
    <col min="1" max="1" width="14.42578125" customWidth="1"/>
    <col min="2" max="2" width="104.7109375" customWidth="1"/>
  </cols>
  <sheetData>
    <row r="1" spans="1:2" x14ac:dyDescent="0.25">
      <c r="A1" s="122" t="s">
        <v>236</v>
      </c>
      <c r="B1" s="122" t="s">
        <v>237</v>
      </c>
    </row>
    <row r="2" spans="1:2" ht="45" x14ac:dyDescent="0.25">
      <c r="A2" s="123" t="s">
        <v>238</v>
      </c>
      <c r="B2" s="124" t="s">
        <v>239</v>
      </c>
    </row>
    <row r="3" spans="1:2" ht="45" x14ac:dyDescent="0.25">
      <c r="A3" s="123" t="s">
        <v>240</v>
      </c>
      <c r="B3" s="124" t="s">
        <v>241</v>
      </c>
    </row>
    <row r="4" spans="1:2" ht="45" x14ac:dyDescent="0.25">
      <c r="A4" s="123" t="s">
        <v>242</v>
      </c>
      <c r="B4" s="124" t="s">
        <v>243</v>
      </c>
    </row>
    <row r="5" spans="1:2" ht="30" x14ac:dyDescent="0.25">
      <c r="A5" s="123" t="s">
        <v>244</v>
      </c>
      <c r="B5" s="124" t="s">
        <v>245</v>
      </c>
    </row>
    <row r="6" spans="1:2" ht="60" x14ac:dyDescent="0.25">
      <c r="A6" s="123" t="s">
        <v>246</v>
      </c>
      <c r="B6" s="124" t="s">
        <v>247</v>
      </c>
    </row>
    <row r="7" spans="1:2" x14ac:dyDescent="0.25">
      <c r="A7" s="123" t="s">
        <v>248</v>
      </c>
      <c r="B7" s="124" t="s">
        <v>249</v>
      </c>
    </row>
    <row r="8" spans="1:2" x14ac:dyDescent="0.25">
      <c r="A8" s="123" t="s">
        <v>250</v>
      </c>
      <c r="B8" s="124" t="s">
        <v>251</v>
      </c>
    </row>
    <row r="9" spans="1:2" x14ac:dyDescent="0.25">
      <c r="A9" s="123" t="s">
        <v>252</v>
      </c>
      <c r="B9" s="124" t="s">
        <v>253</v>
      </c>
    </row>
    <row r="10" spans="1:2" x14ac:dyDescent="0.25">
      <c r="A10" s="123" t="s">
        <v>254</v>
      </c>
      <c r="B10" s="124" t="s">
        <v>255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ilha28">
    <tabColor rgb="FF002060"/>
  </sheetPr>
  <dimension ref="A1:T35"/>
  <sheetViews>
    <sheetView showGridLines="0" zoomScaleNormal="100" workbookViewId="0">
      <selection sqref="A1:B1"/>
    </sheetView>
  </sheetViews>
  <sheetFormatPr defaultRowHeight="15" x14ac:dyDescent="0.25"/>
  <cols>
    <col min="1" max="1" width="20.28515625" bestFit="1" customWidth="1"/>
    <col min="2" max="2" width="14.28515625" bestFit="1" customWidth="1"/>
    <col min="10" max="10" width="2.140625" customWidth="1"/>
    <col min="11" max="11" width="19.5703125" bestFit="1" customWidth="1"/>
    <col min="12" max="12" width="14.140625" customWidth="1"/>
  </cols>
  <sheetData>
    <row r="1" spans="1:20" s="125" customFormat="1" x14ac:dyDescent="0.25">
      <c r="A1" s="623" t="s">
        <v>261</v>
      </c>
      <c r="B1" s="624"/>
      <c r="K1" s="621" t="s">
        <v>272</v>
      </c>
      <c r="L1" s="622"/>
    </row>
    <row r="2" spans="1:20" x14ac:dyDescent="0.25">
      <c r="A2" t="s">
        <v>70</v>
      </c>
      <c r="B2" t="s">
        <v>266</v>
      </c>
      <c r="K2" t="s">
        <v>70</v>
      </c>
      <c r="L2" t="s">
        <v>266</v>
      </c>
    </row>
    <row r="3" spans="1:20" x14ac:dyDescent="0.25">
      <c r="A3" t="s">
        <v>257</v>
      </c>
      <c r="B3">
        <v>24</v>
      </c>
      <c r="K3" s="133" t="s">
        <v>273</v>
      </c>
      <c r="L3" s="141">
        <v>70000</v>
      </c>
    </row>
    <row r="4" spans="1:20" x14ac:dyDescent="0.25">
      <c r="A4" t="s">
        <v>258</v>
      </c>
      <c r="B4" s="128">
        <v>0.02</v>
      </c>
      <c r="K4" s="140" t="s">
        <v>163</v>
      </c>
      <c r="L4" s="138">
        <v>30</v>
      </c>
    </row>
    <row r="5" spans="1:20" ht="15.75" thickBot="1" x14ac:dyDescent="0.3">
      <c r="A5" t="s">
        <v>259</v>
      </c>
      <c r="B5" s="94">
        <v>150000</v>
      </c>
      <c r="K5" s="140" t="s">
        <v>269</v>
      </c>
      <c r="L5" s="130">
        <v>1.2999999999999999E-2</v>
      </c>
    </row>
    <row r="6" spans="1:20" ht="16.5" thickTop="1" thickBot="1" x14ac:dyDescent="0.3">
      <c r="A6" s="212" t="s">
        <v>262</v>
      </c>
      <c r="B6" s="136"/>
      <c r="K6" s="212" t="s">
        <v>267</v>
      </c>
      <c r="L6" s="139"/>
    </row>
    <row r="7" spans="1:20" ht="15.75" thickTop="1" x14ac:dyDescent="0.25"/>
    <row r="9" spans="1:20" x14ac:dyDescent="0.25">
      <c r="A9" s="625" t="s">
        <v>265</v>
      </c>
      <c r="B9" s="622"/>
      <c r="K9" s="621" t="s">
        <v>240</v>
      </c>
      <c r="L9" s="622"/>
    </row>
    <row r="10" spans="1:20" x14ac:dyDescent="0.25">
      <c r="A10" t="s">
        <v>70</v>
      </c>
      <c r="B10" t="s">
        <v>266</v>
      </c>
      <c r="K10" s="127" t="s">
        <v>70</v>
      </c>
      <c r="L10" s="127" t="s">
        <v>266</v>
      </c>
    </row>
    <row r="11" spans="1:20" x14ac:dyDescent="0.25">
      <c r="A11" t="s">
        <v>263</v>
      </c>
      <c r="B11" s="94">
        <v>-150000</v>
      </c>
      <c r="K11" s="127" t="s">
        <v>270</v>
      </c>
      <c r="L11" s="94">
        <v>-1000</v>
      </c>
    </row>
    <row r="12" spans="1:20" x14ac:dyDescent="0.25">
      <c r="A12" t="s">
        <v>257</v>
      </c>
      <c r="B12">
        <v>12</v>
      </c>
      <c r="K12" t="s">
        <v>269</v>
      </c>
      <c r="L12" s="129">
        <v>5.0000000000000001E-3</v>
      </c>
    </row>
    <row r="13" spans="1:20" ht="15.75" thickBot="1" x14ac:dyDescent="0.3">
      <c r="A13" t="s">
        <v>258</v>
      </c>
      <c r="B13" s="128">
        <v>1.9800000000000002E-2</v>
      </c>
      <c r="K13" s="127" t="s">
        <v>274</v>
      </c>
      <c r="L13" s="94">
        <v>10000</v>
      </c>
    </row>
    <row r="14" spans="1:20" s="125" customFormat="1" ht="16.5" thickTop="1" thickBot="1" x14ac:dyDescent="0.3">
      <c r="A14" s="212" t="s">
        <v>264</v>
      </c>
      <c r="B14" s="136"/>
      <c r="K14" t="s">
        <v>267</v>
      </c>
      <c r="L14" s="94">
        <v>-1250</v>
      </c>
      <c r="M14"/>
      <c r="N14"/>
      <c r="O14"/>
      <c r="P14"/>
      <c r="Q14"/>
      <c r="R14"/>
      <c r="S14"/>
      <c r="T14"/>
    </row>
    <row r="15" spans="1:20" ht="16.5" thickTop="1" thickBot="1" x14ac:dyDescent="0.3">
      <c r="K15" s="212" t="s">
        <v>271</v>
      </c>
      <c r="L15" s="137"/>
    </row>
    <row r="16" spans="1:20" ht="15.75" thickTop="1" x14ac:dyDescent="0.25"/>
    <row r="17" spans="1:12" x14ac:dyDescent="0.25">
      <c r="A17" s="625" t="s">
        <v>164</v>
      </c>
      <c r="B17" s="622"/>
    </row>
    <row r="18" spans="1:12" x14ac:dyDescent="0.25">
      <c r="A18" t="s">
        <v>70</v>
      </c>
      <c r="B18" t="s">
        <v>266</v>
      </c>
      <c r="K18" s="621" t="s">
        <v>277</v>
      </c>
      <c r="L18" s="622"/>
    </row>
    <row r="19" spans="1:12" ht="15.75" thickBot="1" x14ac:dyDescent="0.3">
      <c r="A19" t="s">
        <v>256</v>
      </c>
      <c r="B19" s="94">
        <v>-100000</v>
      </c>
      <c r="K19" s="142" t="s">
        <v>262</v>
      </c>
      <c r="L19" s="142" t="s">
        <v>265</v>
      </c>
    </row>
    <row r="20" spans="1:12" ht="16.5" thickTop="1" thickBot="1" x14ac:dyDescent="0.3">
      <c r="A20" t="s">
        <v>268</v>
      </c>
      <c r="B20">
        <v>12</v>
      </c>
      <c r="K20" s="213">
        <v>50000</v>
      </c>
      <c r="L20" s="136"/>
    </row>
    <row r="21" spans="1:12" ht="16.5" thickTop="1" thickBot="1" x14ac:dyDescent="0.3">
      <c r="A21" t="s">
        <v>259</v>
      </c>
      <c r="B21" s="94">
        <v>210200</v>
      </c>
      <c r="K21" s="142"/>
      <c r="L21" s="142"/>
    </row>
    <row r="22" spans="1:12" ht="16.5" thickTop="1" thickBot="1" x14ac:dyDescent="0.3">
      <c r="A22" s="212" t="s">
        <v>269</v>
      </c>
      <c r="B22" s="135"/>
      <c r="K22" s="142" t="s">
        <v>275</v>
      </c>
      <c r="L22" s="142" t="s">
        <v>276</v>
      </c>
    </row>
    <row r="23" spans="1:12" ht="15.75" thickTop="1" x14ac:dyDescent="0.25">
      <c r="K23" s="143">
        <v>42005</v>
      </c>
      <c r="L23" s="599">
        <v>5.8279999999999998E-3</v>
      </c>
    </row>
    <row r="24" spans="1:12" x14ac:dyDescent="0.25">
      <c r="K24" s="143">
        <v>42036</v>
      </c>
      <c r="L24" s="600">
        <v>5.8399999999999997E-3</v>
      </c>
    </row>
    <row r="25" spans="1:12" x14ac:dyDescent="0.25">
      <c r="K25" s="143">
        <v>42064</v>
      </c>
      <c r="L25" s="600">
        <v>5.1989999999999996E-3</v>
      </c>
    </row>
    <row r="26" spans="1:12" x14ac:dyDescent="0.25">
      <c r="K26" s="143">
        <v>42095</v>
      </c>
      <c r="L26" s="600">
        <v>6.3880000000000004E-3</v>
      </c>
    </row>
    <row r="27" spans="1:12" x14ac:dyDescent="0.25">
      <c r="K27" s="143">
        <v>42125</v>
      </c>
      <c r="L27" s="600">
        <v>5.7130000000000002E-3</v>
      </c>
    </row>
    <row r="28" spans="1:12" x14ac:dyDescent="0.25">
      <c r="K28" s="143">
        <v>42156</v>
      </c>
      <c r="L28" s="600">
        <v>6.5959999999999994E-3</v>
      </c>
    </row>
    <row r="29" spans="1:12" x14ac:dyDescent="0.25">
      <c r="K29" s="143">
        <v>42186</v>
      </c>
      <c r="L29" s="600">
        <v>6.6020000000000002E-3</v>
      </c>
    </row>
    <row r="30" spans="1:12" x14ac:dyDescent="0.25">
      <c r="K30" s="143">
        <v>42217</v>
      </c>
      <c r="L30" s="600">
        <v>6.9449999999999998E-3</v>
      </c>
    </row>
    <row r="31" spans="1:12" x14ac:dyDescent="0.25">
      <c r="K31" s="143">
        <v>42248</v>
      </c>
      <c r="L31" s="600">
        <v>6.8999999999999999E-3</v>
      </c>
    </row>
    <row r="32" spans="1:12" x14ac:dyDescent="0.25">
      <c r="K32" s="143">
        <v>42278</v>
      </c>
      <c r="L32" s="600">
        <v>7.156E-3</v>
      </c>
    </row>
    <row r="33" spans="11:12" x14ac:dyDescent="0.25">
      <c r="K33" s="143">
        <v>42309</v>
      </c>
      <c r="L33" s="600">
        <v>6.136E-3</v>
      </c>
    </row>
    <row r="34" spans="11:12" ht="15.75" thickBot="1" x14ac:dyDescent="0.3">
      <c r="K34" s="143">
        <v>42339</v>
      </c>
      <c r="L34" s="601">
        <v>7.2970000000000005E-3</v>
      </c>
    </row>
    <row r="35" spans="11:12" ht="15.75" thickTop="1" x14ac:dyDescent="0.25"/>
  </sheetData>
  <mergeCells count="6">
    <mergeCell ref="K18:L18"/>
    <mergeCell ref="A1:B1"/>
    <mergeCell ref="A9:B9"/>
    <mergeCell ref="A17:B17"/>
    <mergeCell ref="K9:L9"/>
    <mergeCell ref="K1:L1"/>
  </mergeCells>
  <pageMargins left="0.511811024" right="0.511811024" top="0.78740157499999996" bottom="0.78740157499999996" header="0.31496062000000002" footer="0.31496062000000002"/>
  <pageSetup paperSize="9" orientation="portrait" r:id="rId1"/>
  <drawing r:id="rId2"/>
  <tableParts count="7">
    <tablePart r:id="rId3"/>
    <tablePart r:id="rId4"/>
    <tablePart r:id="rId5"/>
    <tablePart r:id="rId6"/>
    <tablePart r:id="rId7"/>
    <tablePart r:id="rId8"/>
    <tablePart r:id="rId9"/>
  </tableParts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Planilha29">
    <tabColor theme="9" tint="-0.249977111117893"/>
  </sheetPr>
  <dimension ref="A1:H3"/>
  <sheetViews>
    <sheetView showGridLines="0" workbookViewId="0"/>
  </sheetViews>
  <sheetFormatPr defaultColWidth="13.85546875" defaultRowHeight="15" x14ac:dyDescent="0.25"/>
  <cols>
    <col min="1" max="1" width="15.7109375" customWidth="1"/>
    <col min="3" max="3" width="17.85546875" customWidth="1"/>
    <col min="5" max="5" width="15.28515625" customWidth="1"/>
    <col min="7" max="7" width="17.28515625" customWidth="1"/>
  </cols>
  <sheetData>
    <row r="1" spans="1:8" ht="15.75" thickBot="1" x14ac:dyDescent="0.3">
      <c r="A1" s="145" t="s">
        <v>287</v>
      </c>
      <c r="B1" s="145" t="s">
        <v>278</v>
      </c>
      <c r="C1" s="145" t="s">
        <v>279</v>
      </c>
      <c r="D1" s="145" t="s">
        <v>163</v>
      </c>
      <c r="E1" s="145" t="s">
        <v>267</v>
      </c>
      <c r="F1" s="145" t="s">
        <v>164</v>
      </c>
      <c r="G1" s="145" t="s">
        <v>280</v>
      </c>
      <c r="H1" s="145" t="s">
        <v>281</v>
      </c>
    </row>
    <row r="2" spans="1:8" ht="16.5" thickTop="1" thickBot="1" x14ac:dyDescent="0.3">
      <c r="A2" s="144">
        <v>37900</v>
      </c>
      <c r="B2" s="144">
        <v>-20000</v>
      </c>
      <c r="C2" s="148"/>
      <c r="D2" s="146">
        <v>24</v>
      </c>
      <c r="E2" s="149"/>
      <c r="F2" s="147">
        <v>1.4500000000000001E-2</v>
      </c>
      <c r="G2" s="150"/>
      <c r="H2" s="151"/>
    </row>
    <row r="3" spans="1:8" ht="15.75" thickTop="1" x14ac:dyDescent="0.25"/>
  </sheetData>
  <pageMargins left="0.511811024" right="0.511811024" top="0.78740157499999996" bottom="0.78740157499999996" header="0.31496062000000002" footer="0.31496062000000002"/>
  <drawing r:id="rId1"/>
  <legacyDrawing r:id="rId2"/>
  <tableParts count="1">
    <tablePart r:id="rId3"/>
  </tableParts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ilha30">
    <tabColor theme="9" tint="-0.249977111117893"/>
  </sheetPr>
  <dimension ref="A1:K10"/>
  <sheetViews>
    <sheetView showGridLines="0" workbookViewId="0"/>
  </sheetViews>
  <sheetFormatPr defaultRowHeight="15" x14ac:dyDescent="0.25"/>
  <cols>
    <col min="1" max="1" width="16.28515625" customWidth="1"/>
    <col min="3" max="11" width="9.28515625" bestFit="1" customWidth="1"/>
  </cols>
  <sheetData>
    <row r="1" spans="1:11" ht="15.75" thickBot="1" x14ac:dyDescent="0.3">
      <c r="A1" s="87" t="s">
        <v>261</v>
      </c>
      <c r="B1" s="152"/>
      <c r="C1" s="164"/>
      <c r="D1" s="59">
        <v>18</v>
      </c>
      <c r="E1" s="59">
        <v>24</v>
      </c>
      <c r="F1" s="59">
        <v>30</v>
      </c>
      <c r="G1" s="59">
        <v>36</v>
      </c>
      <c r="H1" s="59">
        <v>42</v>
      </c>
      <c r="I1" s="59">
        <v>48</v>
      </c>
      <c r="J1" s="59">
        <v>54</v>
      </c>
      <c r="K1" s="59">
        <v>60</v>
      </c>
    </row>
    <row r="2" spans="1:11" ht="15.75" thickTop="1" x14ac:dyDescent="0.25">
      <c r="A2" s="154">
        <v>10000</v>
      </c>
      <c r="B2" s="152"/>
      <c r="C2" s="153">
        <v>7.4999999999999997E-3</v>
      </c>
      <c r="D2" s="155"/>
      <c r="E2" s="156"/>
      <c r="F2" s="156"/>
      <c r="G2" s="156"/>
      <c r="H2" s="156"/>
      <c r="I2" s="156"/>
      <c r="J2" s="156"/>
      <c r="K2" s="157"/>
    </row>
    <row r="3" spans="1:11" x14ac:dyDescent="0.25">
      <c r="A3" s="152"/>
      <c r="B3" s="152"/>
      <c r="C3" s="153">
        <v>0.01</v>
      </c>
      <c r="D3" s="158"/>
      <c r="E3" s="159"/>
      <c r="F3" s="159"/>
      <c r="G3" s="159"/>
      <c r="H3" s="159"/>
      <c r="I3" s="159"/>
      <c r="J3" s="159"/>
      <c r="K3" s="160"/>
    </row>
    <row r="4" spans="1:11" x14ac:dyDescent="0.25">
      <c r="A4" s="152"/>
      <c r="B4" s="152"/>
      <c r="C4" s="153">
        <v>1.2500000000000001E-2</v>
      </c>
      <c r="D4" s="158"/>
      <c r="E4" s="159"/>
      <c r="F4" s="159"/>
      <c r="G4" s="159"/>
      <c r="H4" s="159"/>
      <c r="I4" s="159"/>
      <c r="J4" s="159"/>
      <c r="K4" s="160"/>
    </row>
    <row r="5" spans="1:11" x14ac:dyDescent="0.25">
      <c r="A5" s="152"/>
      <c r="B5" s="152"/>
      <c r="C5" s="153">
        <v>1.4999999999999999E-2</v>
      </c>
      <c r="D5" s="158"/>
      <c r="E5" s="159"/>
      <c r="F5" s="159"/>
      <c r="G5" s="159"/>
      <c r="H5" s="159"/>
      <c r="I5" s="159"/>
      <c r="J5" s="159"/>
      <c r="K5" s="160"/>
    </row>
    <row r="6" spans="1:11" x14ac:dyDescent="0.25">
      <c r="A6" s="152"/>
      <c r="B6" s="152"/>
      <c r="C6" s="153">
        <v>1.7500000000000002E-2</v>
      </c>
      <c r="D6" s="158"/>
      <c r="E6" s="159"/>
      <c r="F6" s="159"/>
      <c r="G6" s="159"/>
      <c r="H6" s="159"/>
      <c r="I6" s="159"/>
      <c r="J6" s="159"/>
      <c r="K6" s="160"/>
    </row>
    <row r="7" spans="1:11" x14ac:dyDescent="0.25">
      <c r="A7" s="152"/>
      <c r="B7" s="152"/>
      <c r="C7" s="153">
        <v>0.02</v>
      </c>
      <c r="D7" s="158"/>
      <c r="E7" s="159"/>
      <c r="F7" s="159"/>
      <c r="G7" s="159"/>
      <c r="H7" s="159"/>
      <c r="I7" s="159"/>
      <c r="J7" s="159"/>
      <c r="K7" s="160"/>
    </row>
    <row r="8" spans="1:11" x14ac:dyDescent="0.25">
      <c r="A8" s="152"/>
      <c r="B8" s="152"/>
      <c r="C8" s="153">
        <v>2.2499999999999999E-2</v>
      </c>
      <c r="D8" s="158"/>
      <c r="E8" s="159"/>
      <c r="F8" s="159"/>
      <c r="G8" s="159"/>
      <c r="H8" s="159"/>
      <c r="I8" s="159"/>
      <c r="J8" s="159"/>
      <c r="K8" s="160"/>
    </row>
    <row r="9" spans="1:11" ht="15.75" thickBot="1" x14ac:dyDescent="0.3">
      <c r="A9" s="152"/>
      <c r="B9" s="152"/>
      <c r="C9" s="153">
        <v>2.5000000000000001E-2</v>
      </c>
      <c r="D9" s="161"/>
      <c r="E9" s="162"/>
      <c r="F9" s="162"/>
      <c r="G9" s="162"/>
      <c r="H9" s="162"/>
      <c r="I9" s="162"/>
      <c r="J9" s="162"/>
      <c r="K9" s="163"/>
    </row>
    <row r="10" spans="1:11" ht="15.75" thickTop="1" x14ac:dyDescent="0.25"/>
  </sheetData>
  <pageMargins left="0.511811024" right="0.511811024" top="0.78740157499999996" bottom="0.78740157499999996" header="0.31496062000000002" footer="0.31496062000000002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ilha31">
    <tabColor theme="9" tint="-0.249977111117893"/>
  </sheetPr>
  <dimension ref="A1:F3"/>
  <sheetViews>
    <sheetView showGridLines="0" workbookViewId="0"/>
  </sheetViews>
  <sheetFormatPr defaultRowHeight="15" x14ac:dyDescent="0.25"/>
  <cols>
    <col min="1" max="1" width="21.7109375" customWidth="1"/>
    <col min="2" max="2" width="12.7109375" customWidth="1"/>
    <col min="3" max="3" width="21" customWidth="1"/>
    <col min="4" max="4" width="19.42578125" customWidth="1"/>
    <col min="5" max="5" width="11.85546875" customWidth="1"/>
    <col min="6" max="6" width="16.42578125" customWidth="1"/>
  </cols>
  <sheetData>
    <row r="1" spans="1:6" ht="27.75" customHeight="1" thickBot="1" x14ac:dyDescent="0.3">
      <c r="A1" s="174" t="s">
        <v>263</v>
      </c>
      <c r="B1" s="174" t="s">
        <v>282</v>
      </c>
      <c r="C1" s="174" t="s">
        <v>283</v>
      </c>
      <c r="D1" s="174" t="s">
        <v>284</v>
      </c>
      <c r="E1" s="174" t="s">
        <v>285</v>
      </c>
      <c r="F1" s="174" t="s">
        <v>286</v>
      </c>
    </row>
    <row r="2" spans="1:6" ht="16.5" thickTop="1" thickBot="1" x14ac:dyDescent="0.3">
      <c r="A2" s="171">
        <v>10000</v>
      </c>
      <c r="B2" s="172">
        <v>2.5000000000000001E-3</v>
      </c>
      <c r="C2" s="173">
        <v>42373</v>
      </c>
      <c r="D2" s="173">
        <v>42404</v>
      </c>
      <c r="E2" s="176"/>
      <c r="F2" s="175"/>
    </row>
    <row r="3" spans="1:6" ht="15.75" thickTop="1" x14ac:dyDescent="0.25"/>
  </sheetData>
  <pageMargins left="0.511811024" right="0.511811024" top="0.78740157499999996" bottom="0.78740157499999996" header="0.31496062000000002" footer="0.31496062000000002"/>
  <drawing r:id="rId1"/>
  <tableParts count="1">
    <tablePart r:id="rId2"/>
  </tableParts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ilha32">
    <tabColor theme="1"/>
  </sheetPr>
  <dimension ref="A1"/>
  <sheetViews>
    <sheetView showGridLines="0" showRowColHeaders="0" workbookViewId="0"/>
  </sheetViews>
  <sheetFormatPr defaultRowHeight="15" x14ac:dyDescent="0.25"/>
  <cols>
    <col min="1" max="16384" width="9.140625" style="1"/>
  </cols>
  <sheetData/>
  <pageMargins left="0.511811024" right="0.511811024" top="0.78740157499999996" bottom="0.78740157499999996" header="0.31496062000000002" footer="0.31496062000000002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ilha33">
    <tabColor rgb="FFFFC000"/>
  </sheetPr>
  <dimension ref="A1"/>
  <sheetViews>
    <sheetView showGridLines="0" showRowColHeaders="0" workbookViewId="0"/>
  </sheetViews>
  <sheetFormatPr defaultRowHeight="15" x14ac:dyDescent="0.25"/>
  <cols>
    <col min="1" max="16384" width="9.140625" style="2"/>
  </cols>
  <sheetData/>
  <pageMargins left="0.511811024" right="0.511811024" top="0.78740157499999996" bottom="0.78740157499999996" header="0.31496062000000002" footer="0.31496062000000002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ilha34">
    <tabColor rgb="FF002060"/>
  </sheetPr>
  <dimension ref="A1:I20"/>
  <sheetViews>
    <sheetView showGridLines="0" workbookViewId="0">
      <selection sqref="A1:C1"/>
    </sheetView>
  </sheetViews>
  <sheetFormatPr defaultRowHeight="15" x14ac:dyDescent="0.25"/>
  <cols>
    <col min="1" max="2" width="16" bestFit="1" customWidth="1"/>
    <col min="3" max="4" width="18.28515625" bestFit="1" customWidth="1"/>
    <col min="5" max="5" width="2.7109375" customWidth="1"/>
    <col min="6" max="6" width="16.85546875" customWidth="1"/>
    <col min="7" max="7" width="2.7109375" customWidth="1"/>
    <col min="8" max="8" width="16" bestFit="1" customWidth="1"/>
  </cols>
  <sheetData>
    <row r="1" spans="1:9" s="165" customFormat="1" x14ac:dyDescent="0.25">
      <c r="A1" s="626" t="s">
        <v>333</v>
      </c>
      <c r="B1" s="627"/>
      <c r="C1" s="628"/>
    </row>
    <row r="2" spans="1:9" x14ac:dyDescent="0.25">
      <c r="A2" s="214" t="s">
        <v>331</v>
      </c>
      <c r="B2" s="169" t="s">
        <v>332</v>
      </c>
      <c r="C2" s="215" t="s">
        <v>266</v>
      </c>
      <c r="D2" s="165"/>
      <c r="F2" s="165"/>
      <c r="G2" s="165"/>
      <c r="H2" s="165"/>
      <c r="I2" s="165"/>
    </row>
    <row r="3" spans="1:9" x14ac:dyDescent="0.25">
      <c r="A3" s="214" t="s">
        <v>318</v>
      </c>
      <c r="B3" s="169" t="s">
        <v>81</v>
      </c>
      <c r="C3" s="602">
        <v>12000</v>
      </c>
      <c r="D3" s="165"/>
      <c r="F3" s="165"/>
      <c r="G3" s="165"/>
      <c r="H3" s="165"/>
      <c r="I3" s="165"/>
    </row>
    <row r="4" spans="1:9" x14ac:dyDescent="0.25">
      <c r="A4" s="214" t="s">
        <v>4861</v>
      </c>
      <c r="B4" s="169" t="s">
        <v>81</v>
      </c>
      <c r="C4" s="602">
        <v>45667</v>
      </c>
      <c r="D4" s="165"/>
      <c r="E4" s="166"/>
      <c r="F4" s="165"/>
      <c r="G4" s="165"/>
      <c r="H4" s="165"/>
      <c r="I4" s="165"/>
    </row>
    <row r="5" spans="1:9" x14ac:dyDescent="0.25">
      <c r="A5" s="214" t="s">
        <v>4866</v>
      </c>
      <c r="B5" s="169" t="s">
        <v>319</v>
      </c>
      <c r="C5" s="602">
        <v>9000</v>
      </c>
      <c r="D5" s="165"/>
      <c r="E5" s="166"/>
      <c r="F5" s="165"/>
      <c r="G5" s="165"/>
      <c r="H5" s="165"/>
      <c r="I5" s="165"/>
    </row>
    <row r="6" spans="1:9" x14ac:dyDescent="0.25">
      <c r="A6" s="214" t="s">
        <v>320</v>
      </c>
      <c r="B6" s="169" t="s">
        <v>4867</v>
      </c>
      <c r="C6" s="602">
        <v>43900</v>
      </c>
      <c r="D6" s="165"/>
      <c r="E6" s="166"/>
      <c r="F6" s="165"/>
      <c r="G6" s="165"/>
      <c r="H6" s="165"/>
      <c r="I6" s="165"/>
    </row>
    <row r="7" spans="1:9" x14ac:dyDescent="0.25">
      <c r="A7" s="214" t="s">
        <v>322</v>
      </c>
      <c r="B7" s="169" t="s">
        <v>323</v>
      </c>
      <c r="C7" s="602">
        <v>56770</v>
      </c>
      <c r="D7" s="165"/>
      <c r="E7" s="166"/>
      <c r="F7" s="165"/>
      <c r="G7" s="165"/>
      <c r="H7" s="165"/>
      <c r="I7" s="165"/>
    </row>
    <row r="8" spans="1:9" x14ac:dyDescent="0.25">
      <c r="A8" s="214" t="s">
        <v>4864</v>
      </c>
      <c r="B8" s="169" t="s">
        <v>324</v>
      </c>
      <c r="C8" s="602">
        <v>32200</v>
      </c>
      <c r="D8" s="165"/>
      <c r="E8" s="166"/>
      <c r="F8" s="165"/>
      <c r="G8" s="165"/>
      <c r="H8" s="165"/>
      <c r="I8" s="165"/>
    </row>
    <row r="9" spans="1:9" x14ac:dyDescent="0.25">
      <c r="A9" s="214" t="s">
        <v>4863</v>
      </c>
      <c r="B9" s="169" t="s">
        <v>325</v>
      </c>
      <c r="C9" s="653">
        <v>76000</v>
      </c>
      <c r="D9" s="165"/>
      <c r="E9" s="166"/>
      <c r="F9" s="165" t="s">
        <v>326</v>
      </c>
      <c r="G9" s="165"/>
      <c r="H9" s="165"/>
      <c r="I9" s="165"/>
    </row>
    <row r="10" spans="1:9" x14ac:dyDescent="0.25">
      <c r="A10" s="214" t="s">
        <v>4865</v>
      </c>
      <c r="B10" s="169" t="s">
        <v>330</v>
      </c>
      <c r="C10" s="653">
        <v>56433</v>
      </c>
      <c r="D10" s="165"/>
      <c r="E10" s="165"/>
      <c r="F10" s="165"/>
      <c r="G10" s="165"/>
      <c r="H10" s="165"/>
      <c r="I10" s="165"/>
    </row>
    <row r="11" spans="1:9" x14ac:dyDescent="0.25">
      <c r="A11" s="214" t="s">
        <v>327</v>
      </c>
      <c r="B11" s="169" t="s">
        <v>323</v>
      </c>
      <c r="C11" s="653">
        <v>5000</v>
      </c>
      <c r="D11" s="165"/>
      <c r="E11" s="165"/>
      <c r="F11" s="165"/>
      <c r="I11" s="165"/>
    </row>
    <row r="12" spans="1:9" x14ac:dyDescent="0.25">
      <c r="A12" s="214" t="s">
        <v>4866</v>
      </c>
      <c r="B12" s="169" t="s">
        <v>321</v>
      </c>
      <c r="C12" s="653">
        <v>8900</v>
      </c>
      <c r="D12" s="165"/>
      <c r="E12" s="165"/>
      <c r="F12" s="165"/>
      <c r="I12" s="165"/>
    </row>
    <row r="13" spans="1:9" x14ac:dyDescent="0.25">
      <c r="A13" s="214" t="s">
        <v>4868</v>
      </c>
      <c r="B13" s="169" t="s">
        <v>328</v>
      </c>
      <c r="C13" s="653">
        <v>90800</v>
      </c>
      <c r="D13" s="165"/>
      <c r="E13" s="165"/>
      <c r="F13" s="165"/>
      <c r="G13" s="165"/>
      <c r="H13" s="165"/>
      <c r="I13" s="165"/>
    </row>
    <row r="14" spans="1:9" x14ac:dyDescent="0.25">
      <c r="A14" s="214" t="s">
        <v>4864</v>
      </c>
      <c r="B14" s="169" t="s">
        <v>78</v>
      </c>
      <c r="C14" s="653">
        <v>4100</v>
      </c>
      <c r="D14" s="165"/>
      <c r="E14" s="165"/>
      <c r="F14" s="165"/>
      <c r="G14" s="165"/>
      <c r="H14" s="165"/>
      <c r="I14" s="165"/>
    </row>
    <row r="15" spans="1:9" x14ac:dyDescent="0.25">
      <c r="A15" s="214" t="s">
        <v>4863</v>
      </c>
      <c r="B15" s="169" t="s">
        <v>329</v>
      </c>
      <c r="C15" s="653">
        <v>5600</v>
      </c>
      <c r="D15" s="165"/>
      <c r="E15" s="165"/>
      <c r="F15" s="165"/>
      <c r="G15" s="165"/>
      <c r="H15" s="165"/>
      <c r="I15" s="165"/>
    </row>
    <row r="16" spans="1:9" ht="15.75" thickBot="1" x14ac:dyDescent="0.3">
      <c r="A16" s="216" t="s">
        <v>327</v>
      </c>
      <c r="B16" s="217" t="s">
        <v>330</v>
      </c>
      <c r="C16" s="603">
        <v>7500</v>
      </c>
      <c r="D16" s="165"/>
      <c r="E16" s="165"/>
      <c r="F16" s="165"/>
      <c r="G16" s="165"/>
      <c r="H16" s="165"/>
      <c r="I16" s="165"/>
    </row>
    <row r="18" spans="1:8" ht="15.75" thickBot="1" x14ac:dyDescent="0.3">
      <c r="A18" s="629" t="s">
        <v>4848</v>
      </c>
      <c r="B18" s="629"/>
      <c r="D18" s="212" t="s">
        <v>334</v>
      </c>
      <c r="F18" s="212" t="s">
        <v>335</v>
      </c>
      <c r="H18" s="212" t="s">
        <v>336</v>
      </c>
    </row>
    <row r="19" spans="1:8" ht="16.5" thickTop="1" thickBot="1" x14ac:dyDescent="0.3">
      <c r="A19" s="165" t="s">
        <v>331</v>
      </c>
      <c r="B19" s="165" t="s">
        <v>332</v>
      </c>
      <c r="D19" s="604"/>
      <c r="F19" s="604"/>
      <c r="H19" s="604"/>
    </row>
    <row r="20" spans="1:8" ht="15.75" thickTop="1" x14ac:dyDescent="0.25">
      <c r="A20" s="165" t="s">
        <v>4862</v>
      </c>
      <c r="B20" s="165" t="s">
        <v>81</v>
      </c>
    </row>
  </sheetData>
  <mergeCells count="2">
    <mergeCell ref="A1:C1"/>
    <mergeCell ref="A18:B18"/>
  </mergeCells>
  <pageMargins left="0.511811024" right="0.511811024" top="0.78740157499999996" bottom="0.78740157499999996" header="0.31496062000000002" footer="0.31496062000000002"/>
  <pageSetup paperSize="9" orientation="portrait" r:id="rId1"/>
  <drawing r:id="rId2"/>
  <tableParts count="5">
    <tablePart r:id="rId3"/>
    <tablePart r:id="rId4"/>
    <tablePart r:id="rId5"/>
    <tablePart r:id="rId6"/>
    <tablePart r:id="rId7"/>
  </tableParts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Planilha35">
    <tabColor rgb="FF002060"/>
  </sheetPr>
  <dimension ref="A1:M12"/>
  <sheetViews>
    <sheetView showGridLines="0" workbookViewId="0"/>
  </sheetViews>
  <sheetFormatPr defaultRowHeight="15" x14ac:dyDescent="0.25"/>
  <cols>
    <col min="1" max="1" width="27.28515625" bestFit="1" customWidth="1"/>
    <col min="2" max="2" width="7" bestFit="1" customWidth="1"/>
    <col min="3" max="3" width="12.42578125" bestFit="1" customWidth="1"/>
    <col min="4" max="4" width="7" bestFit="1" customWidth="1"/>
    <col min="5" max="5" width="15.5703125" bestFit="1" customWidth="1"/>
    <col min="6" max="6" width="11.42578125" bestFit="1" customWidth="1"/>
    <col min="7" max="9" width="7" bestFit="1" customWidth="1"/>
    <col min="10" max="10" width="15.5703125" bestFit="1" customWidth="1"/>
    <col min="11" max="11" width="13.28515625" bestFit="1" customWidth="1"/>
    <col min="12" max="12" width="27.5703125" bestFit="1" customWidth="1"/>
    <col min="13" max="13" width="14" bestFit="1" customWidth="1"/>
    <col min="14" max="16" width="7" bestFit="1" customWidth="1"/>
  </cols>
  <sheetData>
    <row r="1" spans="1:13" ht="15.75" thickBot="1" x14ac:dyDescent="0.3">
      <c r="A1" t="s">
        <v>86</v>
      </c>
      <c r="B1" t="s">
        <v>347</v>
      </c>
      <c r="C1" t="s">
        <v>348</v>
      </c>
      <c r="D1" t="s">
        <v>349</v>
      </c>
      <c r="E1" s="165" t="s">
        <v>357</v>
      </c>
      <c r="F1" s="90" t="s">
        <v>354</v>
      </c>
      <c r="G1" s="165" t="s">
        <v>350</v>
      </c>
      <c r="H1" s="165" t="s">
        <v>351</v>
      </c>
      <c r="I1" s="165" t="s">
        <v>352</v>
      </c>
      <c r="J1" s="165" t="s">
        <v>356</v>
      </c>
      <c r="K1" s="90" t="s">
        <v>355</v>
      </c>
      <c r="L1" s="90" t="s">
        <v>353</v>
      </c>
      <c r="M1" s="90"/>
    </row>
    <row r="2" spans="1:13" ht="15.75" thickTop="1" x14ac:dyDescent="0.25">
      <c r="A2" s="218" t="s">
        <v>337</v>
      </c>
      <c r="B2" s="605">
        <v>6649</v>
      </c>
      <c r="C2" s="605">
        <v>6861</v>
      </c>
      <c r="D2" s="605">
        <v>8679</v>
      </c>
      <c r="E2" s="606">
        <v>5000</v>
      </c>
      <c r="F2" s="221"/>
      <c r="G2" s="605">
        <v>2176</v>
      </c>
      <c r="H2" s="605">
        <v>8266</v>
      </c>
      <c r="I2" s="605">
        <v>9449</v>
      </c>
      <c r="J2" s="606">
        <v>5000</v>
      </c>
      <c r="K2" s="224"/>
      <c r="L2" s="225"/>
    </row>
    <row r="3" spans="1:13" x14ac:dyDescent="0.25">
      <c r="A3" s="218" t="s">
        <v>338</v>
      </c>
      <c r="B3" s="605">
        <v>7681</v>
      </c>
      <c r="C3" s="605">
        <v>9476</v>
      </c>
      <c r="D3" s="605">
        <v>2508</v>
      </c>
      <c r="E3" s="606">
        <v>5000</v>
      </c>
      <c r="F3" s="222"/>
      <c r="G3" s="605">
        <v>3939</v>
      </c>
      <c r="H3" s="605">
        <v>9365</v>
      </c>
      <c r="I3" s="605">
        <v>2629</v>
      </c>
      <c r="J3" s="606">
        <v>5000</v>
      </c>
      <c r="K3" s="226"/>
      <c r="L3" s="227"/>
    </row>
    <row r="4" spans="1:13" x14ac:dyDescent="0.25">
      <c r="A4" s="218" t="s">
        <v>339</v>
      </c>
      <c r="B4" s="605">
        <v>1853</v>
      </c>
      <c r="C4" s="605">
        <v>5440</v>
      </c>
      <c r="D4" s="605">
        <v>8592</v>
      </c>
      <c r="E4" s="606">
        <v>5000</v>
      </c>
      <c r="F4" s="222"/>
      <c r="G4" s="605">
        <v>1854</v>
      </c>
      <c r="H4" s="605">
        <v>7653</v>
      </c>
      <c r="I4" s="605">
        <v>1071</v>
      </c>
      <c r="J4" s="606">
        <v>5000</v>
      </c>
      <c r="K4" s="226"/>
      <c r="L4" s="227"/>
    </row>
    <row r="5" spans="1:13" x14ac:dyDescent="0.25">
      <c r="A5" s="218" t="s">
        <v>340</v>
      </c>
      <c r="B5" s="605">
        <v>2249</v>
      </c>
      <c r="C5" s="605">
        <v>7377</v>
      </c>
      <c r="D5" s="605">
        <v>6052</v>
      </c>
      <c r="E5" s="606">
        <v>5000</v>
      </c>
      <c r="F5" s="222"/>
      <c r="G5" s="605">
        <v>2624</v>
      </c>
      <c r="H5" s="605">
        <v>6689</v>
      </c>
      <c r="I5" s="605">
        <v>9200</v>
      </c>
      <c r="J5" s="606">
        <v>5000</v>
      </c>
      <c r="K5" s="226"/>
      <c r="L5" s="227"/>
    </row>
    <row r="6" spans="1:13" x14ac:dyDescent="0.25">
      <c r="A6" s="218" t="s">
        <v>341</v>
      </c>
      <c r="B6" s="605">
        <v>5653</v>
      </c>
      <c r="C6" s="605">
        <v>9798</v>
      </c>
      <c r="D6" s="605">
        <v>4970</v>
      </c>
      <c r="E6" s="606">
        <v>5000</v>
      </c>
      <c r="F6" s="222"/>
      <c r="G6" s="605">
        <v>3426</v>
      </c>
      <c r="H6" s="605">
        <v>8624</v>
      </c>
      <c r="I6" s="605">
        <v>6741</v>
      </c>
      <c r="J6" s="606">
        <v>5000</v>
      </c>
      <c r="K6" s="226"/>
      <c r="L6" s="227"/>
    </row>
    <row r="7" spans="1:13" ht="15.75" x14ac:dyDescent="0.25">
      <c r="A7" s="219" t="s">
        <v>342</v>
      </c>
      <c r="B7" s="605">
        <v>2888</v>
      </c>
      <c r="C7" s="605">
        <v>5402</v>
      </c>
      <c r="D7" s="605">
        <v>2173</v>
      </c>
      <c r="E7" s="606">
        <v>5000</v>
      </c>
      <c r="F7" s="222"/>
      <c r="G7" s="605">
        <v>5782</v>
      </c>
      <c r="H7" s="605">
        <v>8029</v>
      </c>
      <c r="I7" s="605">
        <v>3527</v>
      </c>
      <c r="J7" s="606">
        <v>5000</v>
      </c>
      <c r="K7" s="226"/>
      <c r="L7" s="227"/>
    </row>
    <row r="8" spans="1:13" ht="15.75" x14ac:dyDescent="0.25">
      <c r="A8" s="219" t="s">
        <v>343</v>
      </c>
      <c r="B8" s="605">
        <v>9490</v>
      </c>
      <c r="C8" s="605">
        <v>8354</v>
      </c>
      <c r="D8" s="605">
        <v>9210</v>
      </c>
      <c r="E8" s="606">
        <v>5000</v>
      </c>
      <c r="F8" s="222"/>
      <c r="G8" s="605">
        <v>6027</v>
      </c>
      <c r="H8" s="605">
        <v>9665</v>
      </c>
      <c r="I8" s="605">
        <v>3368</v>
      </c>
      <c r="J8" s="606">
        <v>5000</v>
      </c>
      <c r="K8" s="226"/>
      <c r="L8" s="227"/>
    </row>
    <row r="9" spans="1:13" ht="15.75" x14ac:dyDescent="0.25">
      <c r="A9" s="219" t="s">
        <v>344</v>
      </c>
      <c r="B9" s="605">
        <v>6435</v>
      </c>
      <c r="C9" s="605">
        <v>4569</v>
      </c>
      <c r="D9" s="605">
        <v>9541</v>
      </c>
      <c r="E9" s="606">
        <v>5000</v>
      </c>
      <c r="F9" s="222"/>
      <c r="G9" s="605">
        <v>2160</v>
      </c>
      <c r="H9" s="605">
        <v>1124</v>
      </c>
      <c r="I9" s="605">
        <v>5185</v>
      </c>
      <c r="J9" s="606">
        <v>5000</v>
      </c>
      <c r="K9" s="226"/>
      <c r="L9" s="227"/>
    </row>
    <row r="10" spans="1:13" ht="15.75" x14ac:dyDescent="0.25">
      <c r="A10" s="219" t="s">
        <v>345</v>
      </c>
      <c r="B10" s="605">
        <v>9757</v>
      </c>
      <c r="C10" s="605">
        <v>2568</v>
      </c>
      <c r="D10" s="605">
        <v>3247</v>
      </c>
      <c r="E10" s="606">
        <v>5000</v>
      </c>
      <c r="F10" s="222"/>
      <c r="G10" s="605">
        <v>6446</v>
      </c>
      <c r="H10" s="605">
        <v>5540</v>
      </c>
      <c r="I10" s="605">
        <v>8180</v>
      </c>
      <c r="J10" s="606">
        <v>5000</v>
      </c>
      <c r="K10" s="226"/>
      <c r="L10" s="227"/>
    </row>
    <row r="11" spans="1:13" ht="16.5" thickBot="1" x14ac:dyDescent="0.3">
      <c r="A11" s="220" t="s">
        <v>346</v>
      </c>
      <c r="B11" s="605">
        <v>5530</v>
      </c>
      <c r="C11" s="605">
        <v>7137</v>
      </c>
      <c r="D11" s="605">
        <v>7983</v>
      </c>
      <c r="E11" s="606">
        <v>5000</v>
      </c>
      <c r="F11" s="223"/>
      <c r="G11" s="605">
        <v>5037</v>
      </c>
      <c r="H11" s="605">
        <v>5990</v>
      </c>
      <c r="I11" s="605">
        <v>4480</v>
      </c>
      <c r="J11" s="606">
        <v>5000</v>
      </c>
      <c r="K11" s="228"/>
      <c r="L11" s="229"/>
    </row>
    <row r="12" spans="1:13" ht="15.75" thickTop="1" x14ac:dyDescent="0.25"/>
  </sheetData>
  <pageMargins left="0.511811024" right="0.511811024" top="0.78740157499999996" bottom="0.78740157499999996" header="0.31496062000000002" footer="0.31496062000000002"/>
  <pageSetup paperSize="9" orientation="portrait" r:id="rId1"/>
  <drawing r:id="rId2"/>
  <legacyDrawing r:id="rId3"/>
  <tableParts count="1">
    <tablePart r:id="rId4"/>
  </tableParts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ilha36">
    <tabColor theme="9" tint="-0.249977111117893"/>
  </sheetPr>
  <dimension ref="A1:N29"/>
  <sheetViews>
    <sheetView showGridLines="0" workbookViewId="0"/>
  </sheetViews>
  <sheetFormatPr defaultRowHeight="15" x14ac:dyDescent="0.25"/>
  <cols>
    <col min="1" max="1" width="15.42578125" style="165" bestFit="1" customWidth="1"/>
    <col min="2" max="2" width="8.140625" style="165" bestFit="1" customWidth="1"/>
    <col min="3" max="3" width="15.28515625" style="165" bestFit="1" customWidth="1"/>
    <col min="4" max="4" width="10.7109375" style="165" bestFit="1" customWidth="1"/>
    <col min="5" max="5" width="9.7109375" style="165" bestFit="1" customWidth="1"/>
    <col min="6" max="6" width="8.5703125" style="165" bestFit="1" customWidth="1"/>
    <col min="7" max="7" width="8.140625" style="165" bestFit="1" customWidth="1"/>
    <col min="8" max="8" width="10.42578125" style="165" bestFit="1" customWidth="1"/>
    <col min="9" max="9" width="2.7109375" style="165" customWidth="1"/>
    <col min="10" max="10" width="15.28515625" style="165" bestFit="1" customWidth="1"/>
    <col min="11" max="11" width="7.28515625" style="165" bestFit="1" customWidth="1"/>
    <col min="12" max="12" width="2.7109375" style="165" customWidth="1"/>
    <col min="13" max="13" width="15.28515625" bestFit="1" customWidth="1"/>
    <col min="14" max="14" width="38.5703125" bestFit="1" customWidth="1"/>
    <col min="15" max="16384" width="9.140625" style="165"/>
  </cols>
  <sheetData>
    <row r="1" spans="1:8" ht="30.75" thickBot="1" x14ac:dyDescent="0.3">
      <c r="A1" s="231" t="s">
        <v>359</v>
      </c>
      <c r="B1" s="231" t="s">
        <v>73</v>
      </c>
      <c r="C1" s="231" t="s">
        <v>167</v>
      </c>
      <c r="D1" s="231" t="s">
        <v>358</v>
      </c>
      <c r="E1" s="231" t="s">
        <v>360</v>
      </c>
      <c r="F1" s="231" t="s">
        <v>361</v>
      </c>
      <c r="G1" s="231" t="s">
        <v>71</v>
      </c>
      <c r="H1" s="231" t="s">
        <v>362</v>
      </c>
    </row>
    <row r="2" spans="1:8" ht="15.75" thickTop="1" x14ac:dyDescent="0.25">
      <c r="A2" s="143">
        <v>42014</v>
      </c>
      <c r="B2" s="232">
        <v>1800</v>
      </c>
      <c r="C2" s="237"/>
      <c r="D2" s="238"/>
      <c r="E2" s="238"/>
      <c r="F2" s="239"/>
      <c r="G2" s="239"/>
      <c r="H2" s="240"/>
    </row>
    <row r="3" spans="1:8" x14ac:dyDescent="0.25">
      <c r="A3" s="143">
        <v>42021</v>
      </c>
      <c r="B3" s="232">
        <v>1900</v>
      </c>
      <c r="C3" s="241"/>
      <c r="D3" s="235"/>
      <c r="E3" s="235"/>
      <c r="F3" s="236"/>
      <c r="G3" s="236"/>
      <c r="H3" s="242"/>
    </row>
    <row r="4" spans="1:8" x14ac:dyDescent="0.25">
      <c r="A4" s="143">
        <v>42022</v>
      </c>
      <c r="B4" s="232">
        <v>3500</v>
      </c>
      <c r="C4" s="241"/>
      <c r="D4" s="235"/>
      <c r="E4" s="235"/>
      <c r="F4" s="236"/>
      <c r="G4" s="236"/>
      <c r="H4" s="242"/>
    </row>
    <row r="5" spans="1:8" x14ac:dyDescent="0.25">
      <c r="A5" s="143">
        <v>42048</v>
      </c>
      <c r="B5" s="232">
        <v>2700</v>
      </c>
      <c r="C5" s="241"/>
      <c r="D5" s="235"/>
      <c r="E5" s="235"/>
      <c r="F5" s="236"/>
      <c r="G5" s="236"/>
      <c r="H5" s="242"/>
    </row>
    <row r="6" spans="1:8" x14ac:dyDescent="0.25">
      <c r="A6" s="143">
        <v>42090</v>
      </c>
      <c r="B6" s="232">
        <v>1300</v>
      </c>
      <c r="C6" s="241"/>
      <c r="D6" s="235"/>
      <c r="E6" s="235"/>
      <c r="F6" s="236"/>
      <c r="G6" s="236"/>
      <c r="H6" s="242"/>
    </row>
    <row r="7" spans="1:8" ht="15.75" thickBot="1" x14ac:dyDescent="0.3">
      <c r="A7" s="143">
        <v>42126</v>
      </c>
      <c r="B7" s="232">
        <v>2100</v>
      </c>
      <c r="C7" s="243"/>
      <c r="D7" s="244"/>
      <c r="E7" s="244"/>
      <c r="F7" s="245"/>
      <c r="G7" s="245"/>
      <c r="H7" s="246"/>
    </row>
    <row r="8" spans="1:8" ht="15.75" thickTop="1" x14ac:dyDescent="0.25"/>
    <row r="9" spans="1:8" x14ac:dyDescent="0.25">
      <c r="A9" s="123" t="s">
        <v>363</v>
      </c>
      <c r="B9" s="123" t="s">
        <v>164</v>
      </c>
    </row>
    <row r="10" spans="1:8" x14ac:dyDescent="0.25">
      <c r="A10" s="143">
        <v>42104</v>
      </c>
      <c r="B10" s="233">
        <v>2.0000000000000001E-4</v>
      </c>
    </row>
    <row r="13" spans="1:8" x14ac:dyDescent="0.25">
      <c r="A13" s="234"/>
    </row>
    <row r="17" spans="1:1" x14ac:dyDescent="0.25">
      <c r="A17" s="234"/>
    </row>
    <row r="21" spans="1:1" x14ac:dyDescent="0.25">
      <c r="A21" s="234"/>
    </row>
    <row r="26" spans="1:1" x14ac:dyDescent="0.25">
      <c r="A26" s="234"/>
    </row>
    <row r="29" spans="1:1" x14ac:dyDescent="0.25">
      <c r="A29" s="234"/>
    </row>
  </sheetData>
  <pageMargins left="0.511811024" right="0.511811024" top="0.78740157499999996" bottom="0.78740157499999996" header="0.31496062000000002" footer="0.31496062000000002"/>
  <drawing r:id="rId1"/>
  <tableParts count="2">
    <tablePart r:id="rId2"/>
    <tablePart r:id="rId3"/>
  </tableParts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ilha37">
    <tabColor theme="9" tint="-0.249977111117893"/>
  </sheetPr>
  <dimension ref="A1:H1082"/>
  <sheetViews>
    <sheetView showGridLines="0" workbookViewId="0"/>
  </sheetViews>
  <sheetFormatPr defaultRowHeight="15" x14ac:dyDescent="0.25"/>
  <cols>
    <col min="1" max="1" width="36" style="165" bestFit="1" customWidth="1"/>
    <col min="2" max="2" width="20.7109375" style="165" bestFit="1" customWidth="1"/>
    <col min="3" max="3" width="20.7109375" style="165" customWidth="1"/>
    <col min="4" max="4" width="13.28515625" style="165" customWidth="1"/>
    <col min="5" max="5" width="2.7109375" style="165" customWidth="1"/>
    <col min="6" max="6" width="24.42578125" style="165" bestFit="1" customWidth="1"/>
    <col min="7" max="7" width="25.140625" style="165" bestFit="1" customWidth="1"/>
    <col min="8" max="8" width="28.42578125" style="165" bestFit="1" customWidth="1"/>
    <col min="9" max="16384" width="9.140625" style="165"/>
  </cols>
  <sheetData>
    <row r="1" spans="1:8" x14ac:dyDescent="0.25">
      <c r="A1" s="165" t="s">
        <v>44</v>
      </c>
      <c r="B1" s="165" t="s">
        <v>86</v>
      </c>
      <c r="C1" s="165" t="s">
        <v>70</v>
      </c>
      <c r="D1" s="165" t="s">
        <v>384</v>
      </c>
      <c r="F1" s="165" t="s">
        <v>86</v>
      </c>
      <c r="G1" s="165" t="s">
        <v>44</v>
      </c>
      <c r="H1" s="165" t="s">
        <v>70</v>
      </c>
    </row>
    <row r="2" spans="1:8" x14ac:dyDescent="0.25">
      <c r="A2" s="165" t="s">
        <v>174</v>
      </c>
      <c r="B2" s="165" t="s">
        <v>369</v>
      </c>
      <c r="C2" s="165" t="s">
        <v>370</v>
      </c>
      <c r="D2" s="179">
        <v>375.84</v>
      </c>
      <c r="F2" s="251" t="s">
        <v>374</v>
      </c>
      <c r="G2" s="252" t="s">
        <v>185</v>
      </c>
      <c r="H2" s="251" t="s">
        <v>367</v>
      </c>
    </row>
    <row r="3" spans="1:8" x14ac:dyDescent="0.25">
      <c r="A3" s="165" t="s">
        <v>178</v>
      </c>
      <c r="B3" s="165" t="s">
        <v>378</v>
      </c>
      <c r="C3" s="165" t="s">
        <v>370</v>
      </c>
      <c r="D3" s="179">
        <v>326.88</v>
      </c>
    </row>
    <row r="4" spans="1:8" ht="15.75" thickBot="1" x14ac:dyDescent="0.3">
      <c r="A4" s="165" t="s">
        <v>169</v>
      </c>
      <c r="B4" s="165" t="s">
        <v>369</v>
      </c>
      <c r="C4" s="165" t="s">
        <v>370</v>
      </c>
      <c r="D4" s="179">
        <v>312.62</v>
      </c>
    </row>
    <row r="5" spans="1:8" ht="15.75" thickTop="1" x14ac:dyDescent="0.25">
      <c r="A5" s="165" t="s">
        <v>185</v>
      </c>
      <c r="B5" s="165" t="s">
        <v>376</v>
      </c>
      <c r="C5" s="165" t="s">
        <v>370</v>
      </c>
      <c r="D5" s="179">
        <v>75.75</v>
      </c>
      <c r="F5" s="59" t="s">
        <v>385</v>
      </c>
      <c r="G5" s="264"/>
    </row>
    <row r="6" spans="1:8" x14ac:dyDescent="0.25">
      <c r="A6" s="165" t="s">
        <v>169</v>
      </c>
      <c r="B6" s="165" t="s">
        <v>376</v>
      </c>
      <c r="C6" s="165" t="s">
        <v>370</v>
      </c>
      <c r="D6" s="179">
        <v>75.8</v>
      </c>
      <c r="F6" s="253" t="s">
        <v>84</v>
      </c>
      <c r="G6" s="265"/>
    </row>
    <row r="7" spans="1:8" ht="15.75" thickBot="1" x14ac:dyDescent="0.3">
      <c r="A7" s="165" t="s">
        <v>205</v>
      </c>
      <c r="B7" s="165" t="s">
        <v>376</v>
      </c>
      <c r="C7" s="165" t="s">
        <v>370</v>
      </c>
      <c r="D7" s="179">
        <v>40.700000000000003</v>
      </c>
      <c r="F7" s="59" t="s">
        <v>386</v>
      </c>
      <c r="G7" s="266"/>
    </row>
    <row r="8" spans="1:8" ht="15.75" thickTop="1" x14ac:dyDescent="0.25">
      <c r="A8" s="165" t="s">
        <v>203</v>
      </c>
      <c r="B8" s="165" t="s">
        <v>366</v>
      </c>
      <c r="C8" s="165" t="s">
        <v>370</v>
      </c>
      <c r="D8" s="179">
        <v>48.89</v>
      </c>
    </row>
    <row r="9" spans="1:8" x14ac:dyDescent="0.25">
      <c r="A9" s="165" t="s">
        <v>198</v>
      </c>
      <c r="B9" s="165" t="s">
        <v>371</v>
      </c>
      <c r="C9" s="165" t="s">
        <v>370</v>
      </c>
      <c r="D9" s="179">
        <v>10</v>
      </c>
    </row>
    <row r="10" spans="1:8" x14ac:dyDescent="0.25">
      <c r="A10" s="165" t="s">
        <v>198</v>
      </c>
      <c r="B10" s="165" t="s">
        <v>376</v>
      </c>
      <c r="C10" s="165" t="s">
        <v>370</v>
      </c>
      <c r="D10" s="179">
        <v>10</v>
      </c>
    </row>
    <row r="11" spans="1:8" x14ac:dyDescent="0.25">
      <c r="A11" s="165" t="s">
        <v>187</v>
      </c>
      <c r="B11" s="165" t="s">
        <v>374</v>
      </c>
      <c r="C11" s="165" t="s">
        <v>370</v>
      </c>
      <c r="D11" s="179">
        <v>28.200000000000003</v>
      </c>
    </row>
    <row r="12" spans="1:8" x14ac:dyDescent="0.25">
      <c r="A12" s="165" t="s">
        <v>207</v>
      </c>
      <c r="B12" s="165" t="s">
        <v>371</v>
      </c>
      <c r="C12" s="165" t="s">
        <v>370</v>
      </c>
      <c r="D12" s="179">
        <v>32.9</v>
      </c>
    </row>
    <row r="13" spans="1:8" x14ac:dyDescent="0.25">
      <c r="A13" s="165" t="s">
        <v>197</v>
      </c>
      <c r="B13" s="165" t="s">
        <v>369</v>
      </c>
      <c r="C13" s="165" t="s">
        <v>370</v>
      </c>
      <c r="D13" s="179">
        <v>32.9</v>
      </c>
    </row>
    <row r="14" spans="1:8" x14ac:dyDescent="0.25">
      <c r="A14" s="165" t="s">
        <v>201</v>
      </c>
      <c r="B14" s="165" t="s">
        <v>374</v>
      </c>
      <c r="C14" s="165" t="s">
        <v>370</v>
      </c>
      <c r="D14" s="179">
        <v>47</v>
      </c>
    </row>
    <row r="15" spans="1:8" x14ac:dyDescent="0.25">
      <c r="A15" s="165" t="s">
        <v>207</v>
      </c>
      <c r="B15" s="165" t="s">
        <v>378</v>
      </c>
      <c r="C15" s="165" t="s">
        <v>370</v>
      </c>
      <c r="D15" s="179">
        <v>47</v>
      </c>
    </row>
    <row r="16" spans="1:8" x14ac:dyDescent="0.25">
      <c r="A16" s="165" t="s">
        <v>206</v>
      </c>
      <c r="B16" s="165" t="s">
        <v>380</v>
      </c>
      <c r="C16" s="165" t="s">
        <v>370</v>
      </c>
      <c r="D16" s="179">
        <v>47</v>
      </c>
    </row>
    <row r="17" spans="1:4" x14ac:dyDescent="0.25">
      <c r="A17" s="165" t="s">
        <v>193</v>
      </c>
      <c r="B17" s="165" t="s">
        <v>380</v>
      </c>
      <c r="C17" s="165" t="s">
        <v>370</v>
      </c>
      <c r="D17" s="179">
        <v>47</v>
      </c>
    </row>
    <row r="18" spans="1:4" x14ac:dyDescent="0.25">
      <c r="A18" s="165" t="s">
        <v>207</v>
      </c>
      <c r="B18" s="165" t="s">
        <v>371</v>
      </c>
      <c r="C18" s="165" t="s">
        <v>370</v>
      </c>
      <c r="D18" s="179">
        <v>51.7</v>
      </c>
    </row>
    <row r="19" spans="1:4" x14ac:dyDescent="0.25">
      <c r="A19" s="165" t="s">
        <v>203</v>
      </c>
      <c r="B19" s="165" t="s">
        <v>380</v>
      </c>
      <c r="C19" s="165" t="s">
        <v>370</v>
      </c>
      <c r="D19" s="179">
        <v>51.7</v>
      </c>
    </row>
    <row r="20" spans="1:4" x14ac:dyDescent="0.25">
      <c r="A20" s="165" t="s">
        <v>192</v>
      </c>
      <c r="B20" s="165" t="s">
        <v>371</v>
      </c>
      <c r="C20" s="165" t="s">
        <v>370</v>
      </c>
      <c r="D20" s="179">
        <v>51.7</v>
      </c>
    </row>
    <row r="21" spans="1:4" x14ac:dyDescent="0.25">
      <c r="A21" s="165" t="s">
        <v>171</v>
      </c>
      <c r="B21" s="165" t="s">
        <v>378</v>
      </c>
      <c r="C21" s="165" t="s">
        <v>370</v>
      </c>
      <c r="D21" s="179">
        <v>59.96</v>
      </c>
    </row>
    <row r="22" spans="1:4" x14ac:dyDescent="0.25">
      <c r="A22" s="165" t="s">
        <v>200</v>
      </c>
      <c r="B22" s="165" t="s">
        <v>366</v>
      </c>
      <c r="C22" s="165" t="s">
        <v>370</v>
      </c>
      <c r="D22" s="179">
        <v>61.1</v>
      </c>
    </row>
    <row r="23" spans="1:4" x14ac:dyDescent="0.25">
      <c r="A23" s="165" t="s">
        <v>208</v>
      </c>
      <c r="B23" s="165" t="s">
        <v>369</v>
      </c>
      <c r="C23" s="165" t="s">
        <v>370</v>
      </c>
      <c r="D23" s="179">
        <v>61.1</v>
      </c>
    </row>
    <row r="24" spans="1:4" x14ac:dyDescent="0.25">
      <c r="A24" s="165" t="s">
        <v>207</v>
      </c>
      <c r="B24" s="165" t="s">
        <v>369</v>
      </c>
      <c r="C24" s="165" t="s">
        <v>370</v>
      </c>
      <c r="D24" s="179">
        <v>61.1</v>
      </c>
    </row>
    <row r="25" spans="1:4" x14ac:dyDescent="0.25">
      <c r="A25" s="165" t="s">
        <v>173</v>
      </c>
      <c r="B25" s="165" t="s">
        <v>380</v>
      </c>
      <c r="C25" s="165" t="s">
        <v>370</v>
      </c>
      <c r="D25" s="179">
        <v>61.1</v>
      </c>
    </row>
    <row r="26" spans="1:4" x14ac:dyDescent="0.25">
      <c r="A26" s="165" t="s">
        <v>195</v>
      </c>
      <c r="B26" s="165" t="s">
        <v>374</v>
      </c>
      <c r="C26" s="165" t="s">
        <v>370</v>
      </c>
      <c r="D26" s="179">
        <v>61.1</v>
      </c>
    </row>
    <row r="27" spans="1:4" x14ac:dyDescent="0.25">
      <c r="A27" s="165" t="s">
        <v>202</v>
      </c>
      <c r="B27" s="165" t="s">
        <v>366</v>
      </c>
      <c r="C27" s="165" t="s">
        <v>370</v>
      </c>
      <c r="D27" s="179">
        <v>65.8</v>
      </c>
    </row>
    <row r="28" spans="1:4" x14ac:dyDescent="0.25">
      <c r="A28" s="165" t="s">
        <v>191</v>
      </c>
      <c r="B28" s="165" t="s">
        <v>374</v>
      </c>
      <c r="C28" s="165" t="s">
        <v>370</v>
      </c>
      <c r="D28" s="179">
        <v>65.8</v>
      </c>
    </row>
    <row r="29" spans="1:4" x14ac:dyDescent="0.25">
      <c r="A29" s="165" t="s">
        <v>202</v>
      </c>
      <c r="B29" s="165" t="s">
        <v>366</v>
      </c>
      <c r="C29" s="165" t="s">
        <v>367</v>
      </c>
      <c r="D29" s="179">
        <v>70.5</v>
      </c>
    </row>
    <row r="30" spans="1:4" x14ac:dyDescent="0.25">
      <c r="A30" s="165" t="s">
        <v>185</v>
      </c>
      <c r="B30" s="165" t="s">
        <v>378</v>
      </c>
      <c r="C30" s="165" t="s">
        <v>367</v>
      </c>
      <c r="D30" s="179">
        <v>79.900000000000006</v>
      </c>
    </row>
    <row r="31" spans="1:4" x14ac:dyDescent="0.25">
      <c r="A31" s="165" t="s">
        <v>177</v>
      </c>
      <c r="B31" s="165" t="s">
        <v>371</v>
      </c>
      <c r="C31" s="165" t="s">
        <v>367</v>
      </c>
      <c r="D31" s="179">
        <v>79.900000000000006</v>
      </c>
    </row>
    <row r="32" spans="1:4" x14ac:dyDescent="0.25">
      <c r="A32" s="165" t="s">
        <v>187</v>
      </c>
      <c r="B32" s="165" t="s">
        <v>366</v>
      </c>
      <c r="C32" s="165" t="s">
        <v>367</v>
      </c>
      <c r="D32" s="179">
        <v>84.600000000000009</v>
      </c>
    </row>
    <row r="33" spans="1:4" x14ac:dyDescent="0.25">
      <c r="A33" s="165" t="s">
        <v>190</v>
      </c>
      <c r="B33" s="165" t="s">
        <v>374</v>
      </c>
      <c r="C33" s="165" t="s">
        <v>367</v>
      </c>
      <c r="D33" s="179">
        <v>89.3</v>
      </c>
    </row>
    <row r="34" spans="1:4" x14ac:dyDescent="0.25">
      <c r="A34" s="165" t="s">
        <v>170</v>
      </c>
      <c r="B34" s="165" t="s">
        <v>380</v>
      </c>
      <c r="C34" s="165" t="s">
        <v>367</v>
      </c>
      <c r="D34" s="179">
        <v>94</v>
      </c>
    </row>
    <row r="35" spans="1:4" x14ac:dyDescent="0.25">
      <c r="A35" s="165" t="s">
        <v>189</v>
      </c>
      <c r="B35" s="165" t="s">
        <v>380</v>
      </c>
      <c r="C35" s="165" t="s">
        <v>367</v>
      </c>
      <c r="D35" s="179">
        <v>94</v>
      </c>
    </row>
    <row r="36" spans="1:4" x14ac:dyDescent="0.25">
      <c r="A36" s="165" t="s">
        <v>200</v>
      </c>
      <c r="B36" s="165" t="s">
        <v>374</v>
      </c>
      <c r="C36" s="165" t="s">
        <v>367</v>
      </c>
      <c r="D36" s="179">
        <v>94</v>
      </c>
    </row>
    <row r="37" spans="1:4" x14ac:dyDescent="0.25">
      <c r="A37" s="165" t="s">
        <v>176</v>
      </c>
      <c r="B37" s="165" t="s">
        <v>378</v>
      </c>
      <c r="C37" s="165" t="s">
        <v>367</v>
      </c>
      <c r="D37" s="179">
        <v>94</v>
      </c>
    </row>
    <row r="38" spans="1:4" x14ac:dyDescent="0.25">
      <c r="A38" s="165" t="s">
        <v>176</v>
      </c>
      <c r="B38" s="165" t="s">
        <v>374</v>
      </c>
      <c r="C38" s="165" t="s">
        <v>367</v>
      </c>
      <c r="D38" s="179">
        <v>94</v>
      </c>
    </row>
    <row r="39" spans="1:4" x14ac:dyDescent="0.25">
      <c r="A39" s="165" t="s">
        <v>171</v>
      </c>
      <c r="B39" s="165" t="s">
        <v>376</v>
      </c>
      <c r="C39" s="165" t="s">
        <v>370</v>
      </c>
      <c r="D39" s="179">
        <v>103.72999999999999</v>
      </c>
    </row>
    <row r="40" spans="1:4" x14ac:dyDescent="0.25">
      <c r="A40" s="165" t="s">
        <v>201</v>
      </c>
      <c r="B40" s="165" t="s">
        <v>369</v>
      </c>
      <c r="C40" s="165" t="s">
        <v>367</v>
      </c>
      <c r="D40" s="179">
        <v>108.10000000000001</v>
      </c>
    </row>
    <row r="41" spans="1:4" x14ac:dyDescent="0.25">
      <c r="A41" s="165" t="s">
        <v>173</v>
      </c>
      <c r="B41" s="165" t="s">
        <v>378</v>
      </c>
      <c r="C41" s="165" t="s">
        <v>367</v>
      </c>
      <c r="D41" s="179">
        <v>112.80000000000001</v>
      </c>
    </row>
    <row r="42" spans="1:4" x14ac:dyDescent="0.25">
      <c r="A42" s="165" t="s">
        <v>208</v>
      </c>
      <c r="B42" s="165" t="s">
        <v>378</v>
      </c>
      <c r="C42" s="165" t="s">
        <v>367</v>
      </c>
      <c r="D42" s="179">
        <v>117.5</v>
      </c>
    </row>
    <row r="43" spans="1:4" x14ac:dyDescent="0.25">
      <c r="A43" s="165" t="s">
        <v>176</v>
      </c>
      <c r="B43" s="165" t="s">
        <v>374</v>
      </c>
      <c r="C43" s="165" t="s">
        <v>367</v>
      </c>
      <c r="D43" s="179">
        <v>117.5</v>
      </c>
    </row>
    <row r="44" spans="1:4" x14ac:dyDescent="0.25">
      <c r="A44" s="165" t="s">
        <v>189</v>
      </c>
      <c r="B44" s="165" t="s">
        <v>369</v>
      </c>
      <c r="C44" s="165" t="s">
        <v>367</v>
      </c>
      <c r="D44" s="179">
        <v>117.5</v>
      </c>
    </row>
    <row r="45" spans="1:4" x14ac:dyDescent="0.25">
      <c r="A45" s="165" t="s">
        <v>195</v>
      </c>
      <c r="B45" s="165" t="s">
        <v>366</v>
      </c>
      <c r="C45" s="165" t="s">
        <v>367</v>
      </c>
      <c r="D45" s="179">
        <v>117.5</v>
      </c>
    </row>
    <row r="46" spans="1:4" x14ac:dyDescent="0.25">
      <c r="A46" s="165" t="s">
        <v>178</v>
      </c>
      <c r="B46" s="165" t="s">
        <v>366</v>
      </c>
      <c r="C46" s="165" t="s">
        <v>367</v>
      </c>
      <c r="D46" s="179">
        <v>117.5</v>
      </c>
    </row>
    <row r="47" spans="1:4" x14ac:dyDescent="0.25">
      <c r="A47" s="165" t="s">
        <v>189</v>
      </c>
      <c r="B47" s="165" t="s">
        <v>374</v>
      </c>
      <c r="C47" s="165" t="s">
        <v>367</v>
      </c>
      <c r="D47" s="179">
        <v>117.5</v>
      </c>
    </row>
    <row r="48" spans="1:4" x14ac:dyDescent="0.25">
      <c r="A48" s="165" t="s">
        <v>196</v>
      </c>
      <c r="B48" s="165" t="s">
        <v>376</v>
      </c>
      <c r="C48" s="165" t="s">
        <v>367</v>
      </c>
      <c r="D48" s="179">
        <v>117.5</v>
      </c>
    </row>
    <row r="49" spans="1:4" x14ac:dyDescent="0.25">
      <c r="A49" s="165" t="s">
        <v>193</v>
      </c>
      <c r="B49" s="165" t="s">
        <v>366</v>
      </c>
      <c r="C49" s="165" t="s">
        <v>367</v>
      </c>
      <c r="D49" s="179">
        <v>122.2</v>
      </c>
    </row>
    <row r="50" spans="1:4" x14ac:dyDescent="0.25">
      <c r="A50" s="165" t="s">
        <v>185</v>
      </c>
      <c r="B50" s="165" t="s">
        <v>371</v>
      </c>
      <c r="C50" s="165" t="s">
        <v>367</v>
      </c>
      <c r="D50" s="179">
        <v>141</v>
      </c>
    </row>
    <row r="51" spans="1:4" x14ac:dyDescent="0.25">
      <c r="A51" s="165" t="s">
        <v>173</v>
      </c>
      <c r="B51" s="165" t="s">
        <v>366</v>
      </c>
      <c r="C51" s="165" t="s">
        <v>367</v>
      </c>
      <c r="D51" s="179">
        <v>141</v>
      </c>
    </row>
    <row r="52" spans="1:4" x14ac:dyDescent="0.25">
      <c r="A52" s="165" t="s">
        <v>187</v>
      </c>
      <c r="B52" s="165" t="s">
        <v>369</v>
      </c>
      <c r="C52" s="165" t="s">
        <v>367</v>
      </c>
      <c r="D52" s="179">
        <v>145.70000000000002</v>
      </c>
    </row>
    <row r="53" spans="1:4" x14ac:dyDescent="0.25">
      <c r="A53" s="165" t="s">
        <v>191</v>
      </c>
      <c r="B53" s="165" t="s">
        <v>366</v>
      </c>
      <c r="C53" s="165" t="s">
        <v>370</v>
      </c>
      <c r="D53" s="179">
        <v>151.5</v>
      </c>
    </row>
    <row r="54" spans="1:4" x14ac:dyDescent="0.25">
      <c r="A54" s="165" t="s">
        <v>192</v>
      </c>
      <c r="B54" s="165" t="s">
        <v>369</v>
      </c>
      <c r="C54" s="165" t="s">
        <v>367</v>
      </c>
      <c r="D54" s="179">
        <v>155.1</v>
      </c>
    </row>
    <row r="55" spans="1:4" x14ac:dyDescent="0.25">
      <c r="A55" s="165" t="s">
        <v>173</v>
      </c>
      <c r="B55" s="165" t="s">
        <v>376</v>
      </c>
      <c r="C55" s="165" t="s">
        <v>370</v>
      </c>
      <c r="D55" s="179">
        <v>156.31</v>
      </c>
    </row>
    <row r="56" spans="1:4" x14ac:dyDescent="0.25">
      <c r="A56" s="165" t="s">
        <v>197</v>
      </c>
      <c r="B56" s="165" t="s">
        <v>371</v>
      </c>
      <c r="C56" s="165" t="s">
        <v>367</v>
      </c>
      <c r="D56" s="179">
        <v>159.80000000000001</v>
      </c>
    </row>
    <row r="57" spans="1:4" x14ac:dyDescent="0.25">
      <c r="A57" s="165" t="s">
        <v>203</v>
      </c>
      <c r="B57" s="165" t="s">
        <v>376</v>
      </c>
      <c r="C57" s="165" t="s">
        <v>367</v>
      </c>
      <c r="D57" s="179">
        <v>159.80000000000001</v>
      </c>
    </row>
    <row r="58" spans="1:4" x14ac:dyDescent="0.25">
      <c r="A58" s="165" t="s">
        <v>188</v>
      </c>
      <c r="B58" s="165" t="s">
        <v>371</v>
      </c>
      <c r="C58" s="165" t="s">
        <v>367</v>
      </c>
      <c r="D58" s="179">
        <v>159.80000000000001</v>
      </c>
    </row>
    <row r="59" spans="1:4" x14ac:dyDescent="0.25">
      <c r="A59" s="165" t="s">
        <v>189</v>
      </c>
      <c r="B59" s="165" t="s">
        <v>378</v>
      </c>
      <c r="C59" s="165" t="s">
        <v>367</v>
      </c>
      <c r="D59" s="179">
        <v>173.9</v>
      </c>
    </row>
    <row r="60" spans="1:4" x14ac:dyDescent="0.25">
      <c r="A60" s="165" t="s">
        <v>186</v>
      </c>
      <c r="B60" s="165" t="s">
        <v>374</v>
      </c>
      <c r="C60" s="165" t="s">
        <v>367</v>
      </c>
      <c r="D60" s="179">
        <v>173.9</v>
      </c>
    </row>
    <row r="61" spans="1:4" x14ac:dyDescent="0.25">
      <c r="A61" s="165" t="s">
        <v>192</v>
      </c>
      <c r="B61" s="165" t="s">
        <v>378</v>
      </c>
      <c r="C61" s="165" t="s">
        <v>370</v>
      </c>
      <c r="D61" s="179">
        <v>179.88</v>
      </c>
    </row>
    <row r="62" spans="1:4" x14ac:dyDescent="0.25">
      <c r="A62" s="165" t="s">
        <v>201</v>
      </c>
      <c r="B62" s="165" t="s">
        <v>366</v>
      </c>
      <c r="C62" s="165" t="s">
        <v>370</v>
      </c>
      <c r="D62" s="179">
        <v>179.88</v>
      </c>
    </row>
    <row r="63" spans="1:4" x14ac:dyDescent="0.25">
      <c r="A63" s="165" t="s">
        <v>177</v>
      </c>
      <c r="B63" s="165" t="s">
        <v>366</v>
      </c>
      <c r="C63" s="165" t="s">
        <v>370</v>
      </c>
      <c r="D63" s="179">
        <v>187.92</v>
      </c>
    </row>
    <row r="64" spans="1:4" x14ac:dyDescent="0.25">
      <c r="A64" s="165" t="s">
        <v>170</v>
      </c>
      <c r="B64" s="165" t="s">
        <v>376</v>
      </c>
      <c r="C64" s="165" t="s">
        <v>367</v>
      </c>
      <c r="D64" s="179">
        <v>198.03</v>
      </c>
    </row>
    <row r="65" spans="1:4" x14ac:dyDescent="0.25">
      <c r="A65" s="165" t="s">
        <v>193</v>
      </c>
      <c r="B65" s="165" t="s">
        <v>380</v>
      </c>
      <c r="C65" s="165" t="s">
        <v>370</v>
      </c>
      <c r="D65" s="179">
        <v>208.38</v>
      </c>
    </row>
    <row r="66" spans="1:4" x14ac:dyDescent="0.25">
      <c r="A66" s="165" t="s">
        <v>206</v>
      </c>
      <c r="B66" s="165" t="s">
        <v>371</v>
      </c>
      <c r="C66" s="165" t="s">
        <v>370</v>
      </c>
      <c r="D66" s="179">
        <v>208.38</v>
      </c>
    </row>
    <row r="67" spans="1:4" x14ac:dyDescent="0.25">
      <c r="A67" s="165" t="s">
        <v>206</v>
      </c>
      <c r="B67" s="165" t="s">
        <v>369</v>
      </c>
      <c r="C67" s="165" t="s">
        <v>370</v>
      </c>
      <c r="D67" s="179">
        <v>239.84</v>
      </c>
    </row>
    <row r="68" spans="1:4" x14ac:dyDescent="0.25">
      <c r="A68" s="165" t="s">
        <v>198</v>
      </c>
      <c r="B68" s="165" t="s">
        <v>371</v>
      </c>
      <c r="C68" s="165" t="s">
        <v>370</v>
      </c>
      <c r="D68" s="179">
        <v>239.84</v>
      </c>
    </row>
    <row r="69" spans="1:4" x14ac:dyDescent="0.25">
      <c r="A69" s="165" t="s">
        <v>202</v>
      </c>
      <c r="B69" s="165" t="s">
        <v>374</v>
      </c>
      <c r="C69" s="165" t="s">
        <v>370</v>
      </c>
      <c r="D69" s="179">
        <v>243.10999999999999</v>
      </c>
    </row>
    <row r="70" spans="1:4" x14ac:dyDescent="0.25">
      <c r="A70" s="165" t="s">
        <v>201</v>
      </c>
      <c r="B70" s="165" t="s">
        <v>374</v>
      </c>
      <c r="C70" s="165" t="s">
        <v>370</v>
      </c>
      <c r="D70" s="179">
        <v>243.10999999999999</v>
      </c>
    </row>
    <row r="71" spans="1:4" x14ac:dyDescent="0.25">
      <c r="A71" s="165" t="s">
        <v>208</v>
      </c>
      <c r="B71" s="165" t="s">
        <v>366</v>
      </c>
      <c r="C71" s="165" t="s">
        <v>370</v>
      </c>
      <c r="D71" s="179">
        <v>243.10999999999999</v>
      </c>
    </row>
    <row r="72" spans="1:4" x14ac:dyDescent="0.25">
      <c r="A72" s="165" t="s">
        <v>187</v>
      </c>
      <c r="B72" s="165" t="s">
        <v>374</v>
      </c>
      <c r="C72" s="165" t="s">
        <v>367</v>
      </c>
      <c r="D72" s="179">
        <v>245.18</v>
      </c>
    </row>
    <row r="73" spans="1:4" x14ac:dyDescent="0.25">
      <c r="A73" s="165" t="s">
        <v>186</v>
      </c>
      <c r="B73" s="165" t="s">
        <v>378</v>
      </c>
      <c r="C73" s="165" t="s">
        <v>370</v>
      </c>
      <c r="D73" s="179">
        <v>279.42</v>
      </c>
    </row>
    <row r="74" spans="1:4" x14ac:dyDescent="0.25">
      <c r="A74" s="165" t="s">
        <v>197</v>
      </c>
      <c r="B74" s="165" t="s">
        <v>378</v>
      </c>
      <c r="C74" s="165" t="s">
        <v>370</v>
      </c>
      <c r="D74" s="179">
        <v>299.8</v>
      </c>
    </row>
    <row r="75" spans="1:4" x14ac:dyDescent="0.25">
      <c r="A75" s="165" t="s">
        <v>208</v>
      </c>
      <c r="B75" s="165" t="s">
        <v>369</v>
      </c>
      <c r="C75" s="165" t="s">
        <v>367</v>
      </c>
      <c r="D75" s="179">
        <v>301.76</v>
      </c>
    </row>
    <row r="76" spans="1:4" x14ac:dyDescent="0.25">
      <c r="A76" s="165" t="s">
        <v>171</v>
      </c>
      <c r="B76" s="165" t="s">
        <v>371</v>
      </c>
      <c r="C76" s="165" t="s">
        <v>367</v>
      </c>
      <c r="D76" s="179">
        <v>301.76</v>
      </c>
    </row>
    <row r="77" spans="1:4" x14ac:dyDescent="0.25">
      <c r="A77" s="165" t="s">
        <v>191</v>
      </c>
      <c r="B77" s="165" t="s">
        <v>380</v>
      </c>
      <c r="C77" s="165" t="s">
        <v>370</v>
      </c>
      <c r="D77" s="179">
        <v>312.62</v>
      </c>
    </row>
    <row r="78" spans="1:4" x14ac:dyDescent="0.25">
      <c r="A78" s="165" t="s">
        <v>175</v>
      </c>
      <c r="B78" s="165" t="s">
        <v>366</v>
      </c>
      <c r="C78" s="165" t="s">
        <v>370</v>
      </c>
      <c r="D78" s="179">
        <v>312.62</v>
      </c>
    </row>
    <row r="79" spans="1:4" x14ac:dyDescent="0.25">
      <c r="A79" s="165" t="s">
        <v>203</v>
      </c>
      <c r="B79" s="165" t="s">
        <v>369</v>
      </c>
      <c r="C79" s="165" t="s">
        <v>370</v>
      </c>
      <c r="D79" s="179">
        <v>312.62</v>
      </c>
    </row>
    <row r="80" spans="1:4" x14ac:dyDescent="0.25">
      <c r="A80" s="165" t="s">
        <v>199</v>
      </c>
      <c r="B80" s="165" t="s">
        <v>366</v>
      </c>
      <c r="C80" s="165" t="s">
        <v>370</v>
      </c>
      <c r="D80" s="179">
        <v>347.29999999999995</v>
      </c>
    </row>
    <row r="81" spans="1:4" x14ac:dyDescent="0.25">
      <c r="A81" s="165" t="s">
        <v>206</v>
      </c>
      <c r="B81" s="165" t="s">
        <v>369</v>
      </c>
      <c r="C81" s="165" t="s">
        <v>367</v>
      </c>
      <c r="D81" s="179">
        <v>382.86</v>
      </c>
    </row>
    <row r="82" spans="1:4" x14ac:dyDescent="0.25">
      <c r="A82" s="165" t="s">
        <v>185</v>
      </c>
      <c r="B82" s="165" t="s">
        <v>376</v>
      </c>
      <c r="C82" s="165" t="s">
        <v>367</v>
      </c>
      <c r="D82" s="179">
        <v>382.86</v>
      </c>
    </row>
    <row r="83" spans="1:4" x14ac:dyDescent="0.25">
      <c r="A83" s="165" t="s">
        <v>173</v>
      </c>
      <c r="B83" s="165" t="s">
        <v>369</v>
      </c>
      <c r="C83" s="165" t="s">
        <v>367</v>
      </c>
      <c r="D83" s="179">
        <v>382.86</v>
      </c>
    </row>
    <row r="84" spans="1:4" x14ac:dyDescent="0.25">
      <c r="A84" s="165" t="s">
        <v>170</v>
      </c>
      <c r="B84" s="165" t="s">
        <v>371</v>
      </c>
      <c r="C84" s="165" t="s">
        <v>367</v>
      </c>
      <c r="D84" s="179">
        <v>382.86</v>
      </c>
    </row>
    <row r="85" spans="1:4" x14ac:dyDescent="0.25">
      <c r="A85" s="165" t="s">
        <v>200</v>
      </c>
      <c r="B85" s="165" t="s">
        <v>376</v>
      </c>
      <c r="C85" s="165" t="s">
        <v>370</v>
      </c>
      <c r="D85" s="179">
        <v>389.74</v>
      </c>
    </row>
    <row r="86" spans="1:4" x14ac:dyDescent="0.25">
      <c r="A86" s="165" t="s">
        <v>191</v>
      </c>
      <c r="B86" s="165" t="s">
        <v>378</v>
      </c>
      <c r="C86" s="165" t="s">
        <v>367</v>
      </c>
      <c r="D86" s="179">
        <v>411.21999999999997</v>
      </c>
    </row>
    <row r="87" spans="1:4" x14ac:dyDescent="0.25">
      <c r="A87" s="165" t="s">
        <v>177</v>
      </c>
      <c r="B87" s="165" t="s">
        <v>369</v>
      </c>
      <c r="C87" s="165" t="s">
        <v>367</v>
      </c>
      <c r="D87" s="179">
        <v>411.21999999999997</v>
      </c>
    </row>
    <row r="88" spans="1:4" x14ac:dyDescent="0.25">
      <c r="A88" s="165" t="s">
        <v>203</v>
      </c>
      <c r="B88" s="165" t="s">
        <v>378</v>
      </c>
      <c r="C88" s="165" t="s">
        <v>367</v>
      </c>
      <c r="D88" s="179">
        <v>411.21999999999997</v>
      </c>
    </row>
    <row r="89" spans="1:4" x14ac:dyDescent="0.25">
      <c r="A89" s="165" t="s">
        <v>188</v>
      </c>
      <c r="B89" s="165" t="s">
        <v>371</v>
      </c>
      <c r="C89" s="165" t="s">
        <v>367</v>
      </c>
      <c r="D89" s="179">
        <v>414.91999999999996</v>
      </c>
    </row>
    <row r="90" spans="1:4" x14ac:dyDescent="0.25">
      <c r="A90" s="165" t="s">
        <v>200</v>
      </c>
      <c r="B90" s="165" t="s">
        <v>366</v>
      </c>
      <c r="C90" s="165" t="s">
        <v>370</v>
      </c>
      <c r="D90" s="179">
        <v>416.76</v>
      </c>
    </row>
    <row r="91" spans="1:4" x14ac:dyDescent="0.25">
      <c r="A91" s="165" t="s">
        <v>198</v>
      </c>
      <c r="B91" s="165" t="s">
        <v>380</v>
      </c>
      <c r="C91" s="165" t="s">
        <v>370</v>
      </c>
      <c r="D91" s="179">
        <v>430.99</v>
      </c>
    </row>
    <row r="92" spans="1:4" x14ac:dyDescent="0.25">
      <c r="A92" s="165" t="s">
        <v>199</v>
      </c>
      <c r="B92" s="165" t="s">
        <v>371</v>
      </c>
      <c r="C92" s="165" t="s">
        <v>370</v>
      </c>
      <c r="D92" s="179">
        <v>430.99</v>
      </c>
    </row>
    <row r="93" spans="1:4" x14ac:dyDescent="0.25">
      <c r="A93" s="165" t="s">
        <v>177</v>
      </c>
      <c r="B93" s="165" t="s">
        <v>371</v>
      </c>
      <c r="C93" s="165" t="s">
        <v>367</v>
      </c>
      <c r="D93" s="179">
        <v>433.78</v>
      </c>
    </row>
    <row r="94" spans="1:4" x14ac:dyDescent="0.25">
      <c r="A94" s="165" t="s">
        <v>197</v>
      </c>
      <c r="B94" s="165" t="s">
        <v>374</v>
      </c>
      <c r="C94" s="165" t="s">
        <v>367</v>
      </c>
      <c r="D94" s="179">
        <v>433.78</v>
      </c>
    </row>
    <row r="95" spans="1:4" x14ac:dyDescent="0.25">
      <c r="A95" s="165" t="s">
        <v>206</v>
      </c>
      <c r="B95" s="165" t="s">
        <v>369</v>
      </c>
      <c r="C95" s="165" t="s">
        <v>367</v>
      </c>
      <c r="D95" s="179">
        <v>452.64</v>
      </c>
    </row>
    <row r="96" spans="1:4" x14ac:dyDescent="0.25">
      <c r="A96" s="165" t="s">
        <v>170</v>
      </c>
      <c r="B96" s="165" t="s">
        <v>376</v>
      </c>
      <c r="C96" s="165" t="s">
        <v>367</v>
      </c>
      <c r="D96" s="179">
        <v>452.64</v>
      </c>
    </row>
    <row r="97" spans="1:4" x14ac:dyDescent="0.25">
      <c r="A97" s="165" t="s">
        <v>199</v>
      </c>
      <c r="B97" s="165" t="s">
        <v>376</v>
      </c>
      <c r="C97" s="165" t="s">
        <v>367</v>
      </c>
      <c r="D97" s="179">
        <v>462.07</v>
      </c>
    </row>
    <row r="98" spans="1:4" x14ac:dyDescent="0.25">
      <c r="A98" s="165" t="s">
        <v>197</v>
      </c>
      <c r="B98" s="165" t="s">
        <v>376</v>
      </c>
      <c r="C98" s="165" t="s">
        <v>370</v>
      </c>
      <c r="D98" s="179">
        <v>468.93</v>
      </c>
    </row>
    <row r="99" spans="1:4" x14ac:dyDescent="0.25">
      <c r="A99" s="165" t="s">
        <v>208</v>
      </c>
      <c r="B99" s="165" t="s">
        <v>369</v>
      </c>
      <c r="C99" s="165" t="s">
        <v>370</v>
      </c>
      <c r="D99" s="179">
        <v>468.93</v>
      </c>
    </row>
    <row r="100" spans="1:4" x14ac:dyDescent="0.25">
      <c r="A100" s="165" t="s">
        <v>203</v>
      </c>
      <c r="B100" s="165" t="s">
        <v>374</v>
      </c>
      <c r="C100" s="165" t="s">
        <v>367</v>
      </c>
      <c r="D100" s="179">
        <v>471.5</v>
      </c>
    </row>
    <row r="101" spans="1:4" x14ac:dyDescent="0.25">
      <c r="A101" s="165" t="s">
        <v>196</v>
      </c>
      <c r="B101" s="165" t="s">
        <v>380</v>
      </c>
      <c r="C101" s="165" t="s">
        <v>367</v>
      </c>
      <c r="D101" s="179">
        <v>471.5</v>
      </c>
    </row>
    <row r="102" spans="1:4" x14ac:dyDescent="0.25">
      <c r="A102" s="165" t="s">
        <v>169</v>
      </c>
      <c r="B102" s="165" t="s">
        <v>380</v>
      </c>
      <c r="C102" s="165" t="s">
        <v>367</v>
      </c>
      <c r="D102" s="179">
        <v>471.5</v>
      </c>
    </row>
    <row r="103" spans="1:4" x14ac:dyDescent="0.25">
      <c r="A103" s="165" t="s">
        <v>202</v>
      </c>
      <c r="B103" s="165" t="s">
        <v>369</v>
      </c>
      <c r="C103" s="165" t="s">
        <v>367</v>
      </c>
      <c r="D103" s="179">
        <v>471.5</v>
      </c>
    </row>
    <row r="104" spans="1:4" x14ac:dyDescent="0.25">
      <c r="A104" s="165" t="s">
        <v>175</v>
      </c>
      <c r="B104" s="165" t="s">
        <v>374</v>
      </c>
      <c r="C104" s="165" t="s">
        <v>370</v>
      </c>
      <c r="D104" s="179">
        <v>472.19</v>
      </c>
    </row>
    <row r="105" spans="1:4" x14ac:dyDescent="0.25">
      <c r="A105" s="165" t="s">
        <v>195</v>
      </c>
      <c r="B105" s="165" t="s">
        <v>380</v>
      </c>
      <c r="C105" s="165" t="s">
        <v>370</v>
      </c>
      <c r="D105" s="179">
        <v>472.19</v>
      </c>
    </row>
    <row r="106" spans="1:4" x14ac:dyDescent="0.25">
      <c r="A106" s="165" t="s">
        <v>177</v>
      </c>
      <c r="B106" s="165" t="s">
        <v>380</v>
      </c>
      <c r="C106" s="165" t="s">
        <v>367</v>
      </c>
      <c r="D106" s="179">
        <v>496.3</v>
      </c>
    </row>
    <row r="107" spans="1:4" x14ac:dyDescent="0.25">
      <c r="A107" s="165" t="s">
        <v>199</v>
      </c>
      <c r="B107" s="165" t="s">
        <v>374</v>
      </c>
      <c r="C107" s="165" t="s">
        <v>367</v>
      </c>
      <c r="D107" s="179">
        <v>496.3</v>
      </c>
    </row>
    <row r="108" spans="1:4" x14ac:dyDescent="0.25">
      <c r="A108" s="165" t="s">
        <v>174</v>
      </c>
      <c r="B108" s="165" t="s">
        <v>376</v>
      </c>
      <c r="C108" s="165" t="s">
        <v>367</v>
      </c>
      <c r="D108" s="179">
        <v>499.78999999999996</v>
      </c>
    </row>
    <row r="109" spans="1:4" x14ac:dyDescent="0.25">
      <c r="A109" s="165" t="s">
        <v>190</v>
      </c>
      <c r="B109" s="165" t="s">
        <v>366</v>
      </c>
      <c r="C109" s="165" t="s">
        <v>367</v>
      </c>
      <c r="D109" s="179">
        <v>505</v>
      </c>
    </row>
    <row r="110" spans="1:4" x14ac:dyDescent="0.25">
      <c r="A110" s="165" t="s">
        <v>188</v>
      </c>
      <c r="B110" s="165" t="s">
        <v>378</v>
      </c>
      <c r="C110" s="165" t="s">
        <v>367</v>
      </c>
      <c r="D110" s="179">
        <v>505</v>
      </c>
    </row>
    <row r="111" spans="1:4" x14ac:dyDescent="0.25">
      <c r="A111" s="165" t="s">
        <v>202</v>
      </c>
      <c r="B111" s="165" t="s">
        <v>371</v>
      </c>
      <c r="C111" s="165" t="s">
        <v>367</v>
      </c>
      <c r="D111" s="179">
        <v>505</v>
      </c>
    </row>
    <row r="112" spans="1:4" x14ac:dyDescent="0.25">
      <c r="A112" s="165" t="s">
        <v>201</v>
      </c>
      <c r="B112" s="165" t="s">
        <v>369</v>
      </c>
      <c r="C112" s="165" t="s">
        <v>367</v>
      </c>
      <c r="D112" s="179">
        <v>505</v>
      </c>
    </row>
    <row r="113" spans="1:4" x14ac:dyDescent="0.25">
      <c r="A113" s="165" t="s">
        <v>187</v>
      </c>
      <c r="B113" s="165" t="s">
        <v>366</v>
      </c>
      <c r="C113" s="165" t="s">
        <v>367</v>
      </c>
      <c r="D113" s="179">
        <v>510.48</v>
      </c>
    </row>
    <row r="114" spans="1:4" x14ac:dyDescent="0.25">
      <c r="A114" s="165" t="s">
        <v>207</v>
      </c>
      <c r="B114" s="165" t="s">
        <v>380</v>
      </c>
      <c r="C114" s="165" t="s">
        <v>367</v>
      </c>
      <c r="D114" s="179">
        <v>518.65</v>
      </c>
    </row>
    <row r="115" spans="1:4" x14ac:dyDescent="0.25">
      <c r="A115" s="165" t="s">
        <v>174</v>
      </c>
      <c r="B115" s="165" t="s">
        <v>369</v>
      </c>
      <c r="C115" s="165" t="s">
        <v>367</v>
      </c>
      <c r="D115" s="179">
        <v>524.66</v>
      </c>
    </row>
    <row r="116" spans="1:4" x14ac:dyDescent="0.25">
      <c r="A116" s="165" t="s">
        <v>206</v>
      </c>
      <c r="B116" s="165" t="s">
        <v>378</v>
      </c>
      <c r="C116" s="165" t="s">
        <v>367</v>
      </c>
      <c r="D116" s="179">
        <v>524.66</v>
      </c>
    </row>
    <row r="117" spans="1:4" x14ac:dyDescent="0.25">
      <c r="A117" s="165" t="s">
        <v>173</v>
      </c>
      <c r="B117" s="165" t="s">
        <v>369</v>
      </c>
      <c r="C117" s="165" t="s">
        <v>367</v>
      </c>
      <c r="D117" s="179">
        <v>528.07999999999993</v>
      </c>
    </row>
    <row r="118" spans="1:4" x14ac:dyDescent="0.25">
      <c r="A118" s="165" t="s">
        <v>191</v>
      </c>
      <c r="B118" s="165" t="s">
        <v>378</v>
      </c>
      <c r="C118" s="165" t="s">
        <v>367</v>
      </c>
      <c r="D118" s="179">
        <v>528.07999999999993</v>
      </c>
    </row>
    <row r="119" spans="1:4" x14ac:dyDescent="0.25">
      <c r="A119" s="165" t="s">
        <v>198</v>
      </c>
      <c r="B119" s="165" t="s">
        <v>378</v>
      </c>
      <c r="C119" s="165" t="s">
        <v>367</v>
      </c>
      <c r="D119" s="179">
        <v>530.25</v>
      </c>
    </row>
    <row r="120" spans="1:4" x14ac:dyDescent="0.25">
      <c r="A120" s="165" t="s">
        <v>189</v>
      </c>
      <c r="B120" s="165" t="s">
        <v>376</v>
      </c>
      <c r="C120" s="165" t="s">
        <v>367</v>
      </c>
      <c r="D120" s="179">
        <v>530.25</v>
      </c>
    </row>
    <row r="121" spans="1:4" x14ac:dyDescent="0.25">
      <c r="A121" s="165" t="s">
        <v>188</v>
      </c>
      <c r="B121" s="165" t="s">
        <v>380</v>
      </c>
      <c r="C121" s="165" t="s">
        <v>367</v>
      </c>
      <c r="D121" s="179">
        <v>530.25</v>
      </c>
    </row>
    <row r="122" spans="1:4" x14ac:dyDescent="0.25">
      <c r="A122" s="165" t="s">
        <v>202</v>
      </c>
      <c r="B122" s="165" t="s">
        <v>374</v>
      </c>
      <c r="C122" s="165" t="s">
        <v>367</v>
      </c>
      <c r="D122" s="179">
        <v>530.25</v>
      </c>
    </row>
    <row r="123" spans="1:4" x14ac:dyDescent="0.25">
      <c r="A123" s="165" t="s">
        <v>189</v>
      </c>
      <c r="B123" s="165" t="s">
        <v>374</v>
      </c>
      <c r="C123" s="165" t="s">
        <v>367</v>
      </c>
      <c r="D123" s="179">
        <v>530.25</v>
      </c>
    </row>
    <row r="124" spans="1:4" x14ac:dyDescent="0.25">
      <c r="A124" s="165" t="s">
        <v>188</v>
      </c>
      <c r="B124" s="165" t="s">
        <v>378</v>
      </c>
      <c r="C124" s="165" t="s">
        <v>367</v>
      </c>
      <c r="D124" s="179">
        <v>530.25</v>
      </c>
    </row>
    <row r="125" spans="1:4" x14ac:dyDescent="0.25">
      <c r="A125" s="165" t="s">
        <v>190</v>
      </c>
      <c r="B125" s="165" t="s">
        <v>374</v>
      </c>
      <c r="C125" s="165" t="s">
        <v>370</v>
      </c>
      <c r="D125" s="179">
        <v>533.78</v>
      </c>
    </row>
    <row r="126" spans="1:4" x14ac:dyDescent="0.25">
      <c r="A126" s="165" t="s">
        <v>190</v>
      </c>
      <c r="B126" s="165" t="s">
        <v>371</v>
      </c>
      <c r="C126" s="165" t="s">
        <v>370</v>
      </c>
      <c r="D126" s="179">
        <v>533.78</v>
      </c>
    </row>
    <row r="127" spans="1:4" x14ac:dyDescent="0.25">
      <c r="A127" s="165" t="s">
        <v>175</v>
      </c>
      <c r="B127" s="165" t="s">
        <v>369</v>
      </c>
      <c r="C127" s="165" t="s">
        <v>367</v>
      </c>
      <c r="D127" s="179">
        <v>538.84</v>
      </c>
    </row>
    <row r="128" spans="1:4" x14ac:dyDescent="0.25">
      <c r="A128" s="165" t="s">
        <v>176</v>
      </c>
      <c r="B128" s="165" t="s">
        <v>366</v>
      </c>
      <c r="C128" s="165" t="s">
        <v>367</v>
      </c>
      <c r="D128" s="179">
        <v>538.84</v>
      </c>
    </row>
    <row r="129" spans="1:4" x14ac:dyDescent="0.25">
      <c r="A129" s="165" t="s">
        <v>193</v>
      </c>
      <c r="B129" s="165" t="s">
        <v>369</v>
      </c>
      <c r="C129" s="165" t="s">
        <v>367</v>
      </c>
      <c r="D129" s="179">
        <v>546.93999999999994</v>
      </c>
    </row>
    <row r="130" spans="1:4" x14ac:dyDescent="0.25">
      <c r="A130" s="165" t="s">
        <v>186</v>
      </c>
      <c r="B130" s="165" t="s">
        <v>371</v>
      </c>
      <c r="C130" s="165" t="s">
        <v>367</v>
      </c>
      <c r="D130" s="179">
        <v>546.93999999999994</v>
      </c>
    </row>
    <row r="131" spans="1:4" x14ac:dyDescent="0.25">
      <c r="A131" s="165" t="s">
        <v>201</v>
      </c>
      <c r="B131" s="165" t="s">
        <v>376</v>
      </c>
      <c r="C131" s="165" t="s">
        <v>367</v>
      </c>
      <c r="D131" s="179">
        <v>546.93999999999994</v>
      </c>
    </row>
    <row r="132" spans="1:4" x14ac:dyDescent="0.25">
      <c r="A132" s="165" t="s">
        <v>174</v>
      </c>
      <c r="B132" s="165" t="s">
        <v>376</v>
      </c>
      <c r="C132" s="165" t="s">
        <v>367</v>
      </c>
      <c r="D132" s="179">
        <v>555.5</v>
      </c>
    </row>
    <row r="133" spans="1:4" x14ac:dyDescent="0.25">
      <c r="A133" s="165" t="s">
        <v>194</v>
      </c>
      <c r="B133" s="165" t="s">
        <v>369</v>
      </c>
      <c r="C133" s="165" t="s">
        <v>367</v>
      </c>
      <c r="D133" s="179">
        <v>555.5</v>
      </c>
    </row>
    <row r="134" spans="1:4" x14ac:dyDescent="0.25">
      <c r="A134" s="165" t="s">
        <v>206</v>
      </c>
      <c r="B134" s="165" t="s">
        <v>376</v>
      </c>
      <c r="C134" s="165" t="s">
        <v>367</v>
      </c>
      <c r="D134" s="179">
        <v>555.5</v>
      </c>
    </row>
    <row r="135" spans="1:4" x14ac:dyDescent="0.25">
      <c r="A135" s="165" t="s">
        <v>204</v>
      </c>
      <c r="B135" s="165" t="s">
        <v>380</v>
      </c>
      <c r="C135" s="165" t="s">
        <v>367</v>
      </c>
      <c r="D135" s="179">
        <v>555.5</v>
      </c>
    </row>
    <row r="136" spans="1:4" x14ac:dyDescent="0.25">
      <c r="A136" s="165" t="s">
        <v>200</v>
      </c>
      <c r="B136" s="165" t="s">
        <v>374</v>
      </c>
      <c r="C136" s="165" t="s">
        <v>367</v>
      </c>
      <c r="D136" s="179">
        <v>555.5</v>
      </c>
    </row>
    <row r="137" spans="1:4" x14ac:dyDescent="0.25">
      <c r="A137" s="165" t="s">
        <v>189</v>
      </c>
      <c r="B137" s="165" t="s">
        <v>374</v>
      </c>
      <c r="C137" s="165" t="s">
        <v>367</v>
      </c>
      <c r="D137" s="179">
        <v>556.37</v>
      </c>
    </row>
    <row r="138" spans="1:4" x14ac:dyDescent="0.25">
      <c r="A138" s="165" t="s">
        <v>206</v>
      </c>
      <c r="B138" s="165" t="s">
        <v>374</v>
      </c>
      <c r="C138" s="165" t="s">
        <v>367</v>
      </c>
      <c r="D138" s="179">
        <v>556.37</v>
      </c>
    </row>
    <row r="139" spans="1:4" x14ac:dyDescent="0.25">
      <c r="A139" s="165" t="s">
        <v>174</v>
      </c>
      <c r="B139" s="165" t="s">
        <v>371</v>
      </c>
      <c r="C139" s="165" t="s">
        <v>367</v>
      </c>
      <c r="D139" s="179">
        <v>556.37</v>
      </c>
    </row>
    <row r="140" spans="1:4" x14ac:dyDescent="0.25">
      <c r="A140" s="165" t="s">
        <v>194</v>
      </c>
      <c r="B140" s="165" t="s">
        <v>366</v>
      </c>
      <c r="C140" s="165" t="s">
        <v>370</v>
      </c>
      <c r="D140" s="179">
        <v>563.76</v>
      </c>
    </row>
    <row r="141" spans="1:4" x14ac:dyDescent="0.25">
      <c r="A141" s="165" t="s">
        <v>193</v>
      </c>
      <c r="B141" s="165" t="s">
        <v>366</v>
      </c>
      <c r="C141" s="165" t="s">
        <v>367</v>
      </c>
      <c r="D141" s="179">
        <v>565.79999999999995</v>
      </c>
    </row>
    <row r="142" spans="1:4" x14ac:dyDescent="0.25">
      <c r="A142" s="165" t="s">
        <v>170</v>
      </c>
      <c r="B142" s="165" t="s">
        <v>374</v>
      </c>
      <c r="C142" s="165" t="s">
        <v>367</v>
      </c>
      <c r="D142" s="179">
        <v>565.79999999999995</v>
      </c>
    </row>
    <row r="143" spans="1:4" x14ac:dyDescent="0.25">
      <c r="A143" s="165" t="s">
        <v>188</v>
      </c>
      <c r="B143" s="165" t="s">
        <v>378</v>
      </c>
      <c r="C143" s="165" t="s">
        <v>367</v>
      </c>
      <c r="D143" s="179">
        <v>590.41</v>
      </c>
    </row>
    <row r="144" spans="1:4" x14ac:dyDescent="0.25">
      <c r="A144" s="165" t="s">
        <v>185</v>
      </c>
      <c r="B144" s="165" t="s">
        <v>380</v>
      </c>
      <c r="C144" s="165" t="s">
        <v>367</v>
      </c>
      <c r="D144" s="179">
        <v>590.41</v>
      </c>
    </row>
    <row r="145" spans="1:4" x14ac:dyDescent="0.25">
      <c r="A145" s="165" t="s">
        <v>186</v>
      </c>
      <c r="B145" s="165" t="s">
        <v>376</v>
      </c>
      <c r="C145" s="165" t="s">
        <v>367</v>
      </c>
      <c r="D145" s="179">
        <v>603.52</v>
      </c>
    </row>
    <row r="146" spans="1:4" x14ac:dyDescent="0.25">
      <c r="A146" s="165" t="s">
        <v>178</v>
      </c>
      <c r="B146" s="165" t="s">
        <v>369</v>
      </c>
      <c r="C146" s="165" t="s">
        <v>367</v>
      </c>
      <c r="D146" s="179">
        <v>603.52</v>
      </c>
    </row>
    <row r="147" spans="1:4" x14ac:dyDescent="0.25">
      <c r="A147" s="165" t="s">
        <v>202</v>
      </c>
      <c r="B147" s="165" t="s">
        <v>371</v>
      </c>
      <c r="C147" s="165" t="s">
        <v>367</v>
      </c>
      <c r="D147" s="179">
        <v>606</v>
      </c>
    </row>
    <row r="148" spans="1:4" x14ac:dyDescent="0.25">
      <c r="A148" s="165" t="s">
        <v>176</v>
      </c>
      <c r="B148" s="165" t="s">
        <v>380</v>
      </c>
      <c r="C148" s="165" t="s">
        <v>367</v>
      </c>
      <c r="D148" s="179">
        <v>606</v>
      </c>
    </row>
    <row r="149" spans="1:4" x14ac:dyDescent="0.25">
      <c r="A149" s="165" t="s">
        <v>173</v>
      </c>
      <c r="B149" s="165" t="s">
        <v>369</v>
      </c>
      <c r="C149" s="165" t="s">
        <v>367</v>
      </c>
      <c r="D149" s="179">
        <v>606</v>
      </c>
    </row>
    <row r="150" spans="1:4" x14ac:dyDescent="0.25">
      <c r="A150" s="165" t="s">
        <v>186</v>
      </c>
      <c r="B150" s="165" t="s">
        <v>380</v>
      </c>
      <c r="C150" s="165" t="s">
        <v>367</v>
      </c>
      <c r="D150" s="179">
        <v>609.74</v>
      </c>
    </row>
    <row r="151" spans="1:4" x14ac:dyDescent="0.25">
      <c r="A151" s="165" t="s">
        <v>206</v>
      </c>
      <c r="B151" s="165" t="s">
        <v>371</v>
      </c>
      <c r="C151" s="165" t="s">
        <v>367</v>
      </c>
      <c r="D151" s="179">
        <v>609.74</v>
      </c>
    </row>
    <row r="152" spans="1:4" x14ac:dyDescent="0.25">
      <c r="A152" s="165" t="s">
        <v>197</v>
      </c>
      <c r="B152" s="165" t="s">
        <v>378</v>
      </c>
      <c r="C152" s="165" t="s">
        <v>370</v>
      </c>
      <c r="D152" s="179">
        <v>615.70000000000005</v>
      </c>
    </row>
    <row r="153" spans="1:4" x14ac:dyDescent="0.25">
      <c r="A153" s="165" t="s">
        <v>175</v>
      </c>
      <c r="B153" s="165" t="s">
        <v>376</v>
      </c>
      <c r="C153" s="165" t="s">
        <v>370</v>
      </c>
      <c r="D153" s="179">
        <v>615.70000000000005</v>
      </c>
    </row>
    <row r="154" spans="1:4" x14ac:dyDescent="0.25">
      <c r="A154" s="165" t="s">
        <v>192</v>
      </c>
      <c r="B154" s="165" t="s">
        <v>374</v>
      </c>
      <c r="C154" s="165" t="s">
        <v>370</v>
      </c>
      <c r="D154" s="179">
        <v>615.70000000000005</v>
      </c>
    </row>
    <row r="155" spans="1:4" x14ac:dyDescent="0.25">
      <c r="A155" s="165" t="s">
        <v>169</v>
      </c>
      <c r="B155" s="165" t="s">
        <v>378</v>
      </c>
      <c r="C155" s="165" t="s">
        <v>370</v>
      </c>
      <c r="D155" s="179">
        <v>615.70000000000005</v>
      </c>
    </row>
    <row r="156" spans="1:4" x14ac:dyDescent="0.25">
      <c r="A156" s="165" t="s">
        <v>178</v>
      </c>
      <c r="B156" s="165" t="s">
        <v>378</v>
      </c>
      <c r="C156" s="165" t="s">
        <v>370</v>
      </c>
      <c r="D156" s="179">
        <v>615.70000000000005</v>
      </c>
    </row>
    <row r="157" spans="1:4" x14ac:dyDescent="0.25">
      <c r="A157" s="165" t="s">
        <v>185</v>
      </c>
      <c r="B157" s="165" t="s">
        <v>374</v>
      </c>
      <c r="C157" s="165" t="s">
        <v>370</v>
      </c>
      <c r="D157" s="179">
        <v>623.69999999999993</v>
      </c>
    </row>
    <row r="158" spans="1:4" x14ac:dyDescent="0.25">
      <c r="A158" s="165" t="s">
        <v>199</v>
      </c>
      <c r="B158" s="165" t="s">
        <v>376</v>
      </c>
      <c r="C158" s="165" t="s">
        <v>370</v>
      </c>
      <c r="D158" s="179">
        <v>623.69999999999993</v>
      </c>
    </row>
    <row r="159" spans="1:4" x14ac:dyDescent="0.25">
      <c r="A159" s="165" t="s">
        <v>197</v>
      </c>
      <c r="B159" s="165" t="s">
        <v>371</v>
      </c>
      <c r="C159" s="165" t="s">
        <v>370</v>
      </c>
      <c r="D159" s="179">
        <v>625.24</v>
      </c>
    </row>
    <row r="160" spans="1:4" x14ac:dyDescent="0.25">
      <c r="A160" s="165" t="s">
        <v>191</v>
      </c>
      <c r="B160" s="165" t="s">
        <v>369</v>
      </c>
      <c r="C160" s="165" t="s">
        <v>367</v>
      </c>
      <c r="D160" s="179">
        <v>629.58000000000004</v>
      </c>
    </row>
    <row r="161" spans="1:4" x14ac:dyDescent="0.25">
      <c r="A161" s="165" t="s">
        <v>175</v>
      </c>
      <c r="B161" s="165" t="s">
        <v>369</v>
      </c>
      <c r="C161" s="165" t="s">
        <v>367</v>
      </c>
      <c r="D161" s="179">
        <v>629.58000000000004</v>
      </c>
    </row>
    <row r="162" spans="1:4" x14ac:dyDescent="0.25">
      <c r="A162" s="165" t="s">
        <v>206</v>
      </c>
      <c r="B162" s="165" t="s">
        <v>366</v>
      </c>
      <c r="C162" s="165" t="s">
        <v>367</v>
      </c>
      <c r="D162" s="179">
        <v>631.25</v>
      </c>
    </row>
    <row r="163" spans="1:4" x14ac:dyDescent="0.25">
      <c r="A163" s="165" t="s">
        <v>201</v>
      </c>
      <c r="B163" s="165" t="s">
        <v>371</v>
      </c>
      <c r="C163" s="165" t="s">
        <v>367</v>
      </c>
      <c r="D163" s="179">
        <v>666.46</v>
      </c>
    </row>
    <row r="164" spans="1:4" x14ac:dyDescent="0.25">
      <c r="A164" s="165" t="s">
        <v>190</v>
      </c>
      <c r="B164" s="165" t="s">
        <v>374</v>
      </c>
      <c r="C164" s="165" t="s">
        <v>367</v>
      </c>
      <c r="D164" s="179">
        <v>666.46</v>
      </c>
    </row>
    <row r="165" spans="1:4" x14ac:dyDescent="0.25">
      <c r="A165" s="165" t="s">
        <v>203</v>
      </c>
      <c r="B165" s="165" t="s">
        <v>376</v>
      </c>
      <c r="C165" s="165" t="s">
        <v>370</v>
      </c>
      <c r="D165" s="179">
        <v>677.27</v>
      </c>
    </row>
    <row r="166" spans="1:4" x14ac:dyDescent="0.25">
      <c r="A166" s="165" t="s">
        <v>205</v>
      </c>
      <c r="B166" s="165" t="s">
        <v>380</v>
      </c>
      <c r="C166" s="165" t="s">
        <v>367</v>
      </c>
      <c r="D166" s="179">
        <v>680.64</v>
      </c>
    </row>
    <row r="167" spans="1:4" x14ac:dyDescent="0.25">
      <c r="A167" s="165" t="s">
        <v>190</v>
      </c>
      <c r="B167" s="165" t="s">
        <v>376</v>
      </c>
      <c r="C167" s="165" t="s">
        <v>367</v>
      </c>
      <c r="D167" s="179">
        <v>680.64</v>
      </c>
    </row>
    <row r="168" spans="1:4" x14ac:dyDescent="0.25">
      <c r="A168" s="165" t="s">
        <v>207</v>
      </c>
      <c r="B168" s="165" t="s">
        <v>374</v>
      </c>
      <c r="C168" s="165" t="s">
        <v>367</v>
      </c>
      <c r="D168" s="179">
        <v>681.75</v>
      </c>
    </row>
    <row r="169" spans="1:4" x14ac:dyDescent="0.25">
      <c r="A169" s="165" t="s">
        <v>199</v>
      </c>
      <c r="B169" s="165" t="s">
        <v>369</v>
      </c>
      <c r="C169" s="165" t="s">
        <v>367</v>
      </c>
      <c r="D169" s="179">
        <v>681.75</v>
      </c>
    </row>
    <row r="170" spans="1:4" x14ac:dyDescent="0.25">
      <c r="A170" s="165" t="s">
        <v>198</v>
      </c>
      <c r="B170" s="165" t="s">
        <v>374</v>
      </c>
      <c r="C170" s="165" t="s">
        <v>367</v>
      </c>
      <c r="D170" s="179">
        <v>681.75</v>
      </c>
    </row>
    <row r="171" spans="1:4" x14ac:dyDescent="0.25">
      <c r="A171" s="165" t="s">
        <v>191</v>
      </c>
      <c r="B171" s="165" t="s">
        <v>376</v>
      </c>
      <c r="C171" s="165" t="s">
        <v>367</v>
      </c>
      <c r="D171" s="179">
        <v>719.1</v>
      </c>
    </row>
    <row r="172" spans="1:4" x14ac:dyDescent="0.25">
      <c r="A172" s="165" t="s">
        <v>175</v>
      </c>
      <c r="B172" s="165" t="s">
        <v>378</v>
      </c>
      <c r="C172" s="165" t="s">
        <v>367</v>
      </c>
      <c r="D172" s="179">
        <v>719.1</v>
      </c>
    </row>
    <row r="173" spans="1:4" x14ac:dyDescent="0.25">
      <c r="A173" s="165" t="s">
        <v>188</v>
      </c>
      <c r="B173" s="165" t="s">
        <v>378</v>
      </c>
      <c r="C173" s="165" t="s">
        <v>367</v>
      </c>
      <c r="D173" s="179">
        <v>719.1</v>
      </c>
    </row>
    <row r="174" spans="1:4" x14ac:dyDescent="0.25">
      <c r="A174" s="165" t="s">
        <v>177</v>
      </c>
      <c r="B174" s="165" t="s">
        <v>380</v>
      </c>
      <c r="C174" s="165" t="s">
        <v>367</v>
      </c>
      <c r="D174" s="179">
        <v>719.52</v>
      </c>
    </row>
    <row r="175" spans="1:4" x14ac:dyDescent="0.25">
      <c r="A175" s="165" t="s">
        <v>191</v>
      </c>
      <c r="B175" s="165" t="s">
        <v>371</v>
      </c>
      <c r="C175" s="165" t="s">
        <v>367</v>
      </c>
      <c r="D175" s="179">
        <v>723.80000000000007</v>
      </c>
    </row>
    <row r="176" spans="1:4" x14ac:dyDescent="0.25">
      <c r="A176" s="165" t="s">
        <v>196</v>
      </c>
      <c r="B176" s="165" t="s">
        <v>366</v>
      </c>
      <c r="C176" s="165" t="s">
        <v>367</v>
      </c>
      <c r="D176" s="179">
        <v>732.25</v>
      </c>
    </row>
    <row r="177" spans="1:4" x14ac:dyDescent="0.25">
      <c r="A177" s="165" t="s">
        <v>193</v>
      </c>
      <c r="B177" s="165" t="s">
        <v>378</v>
      </c>
      <c r="C177" s="165" t="s">
        <v>367</v>
      </c>
      <c r="D177" s="179">
        <v>732.25</v>
      </c>
    </row>
    <row r="178" spans="1:4" x14ac:dyDescent="0.25">
      <c r="A178" s="165" t="s">
        <v>194</v>
      </c>
      <c r="B178" s="165" t="s">
        <v>378</v>
      </c>
      <c r="C178" s="165" t="s">
        <v>367</v>
      </c>
      <c r="D178" s="179">
        <v>733.2</v>
      </c>
    </row>
    <row r="179" spans="1:4" x14ac:dyDescent="0.25">
      <c r="A179" s="165" t="s">
        <v>206</v>
      </c>
      <c r="B179" s="165" t="s">
        <v>366</v>
      </c>
      <c r="C179" s="165" t="s">
        <v>367</v>
      </c>
      <c r="D179" s="179">
        <v>749.5</v>
      </c>
    </row>
    <row r="180" spans="1:4" x14ac:dyDescent="0.25">
      <c r="A180" s="165" t="s">
        <v>194</v>
      </c>
      <c r="B180" s="165" t="s">
        <v>371</v>
      </c>
      <c r="C180" s="165" t="s">
        <v>367</v>
      </c>
      <c r="D180" s="179">
        <v>749.5</v>
      </c>
    </row>
    <row r="181" spans="1:4" x14ac:dyDescent="0.25">
      <c r="A181" s="165" t="s">
        <v>177</v>
      </c>
      <c r="B181" s="165" t="s">
        <v>371</v>
      </c>
      <c r="C181" s="165" t="s">
        <v>367</v>
      </c>
      <c r="D181" s="179">
        <v>749.5</v>
      </c>
    </row>
    <row r="182" spans="1:4" x14ac:dyDescent="0.25">
      <c r="A182" s="165" t="s">
        <v>177</v>
      </c>
      <c r="B182" s="165" t="s">
        <v>366</v>
      </c>
      <c r="C182" s="165" t="s">
        <v>367</v>
      </c>
      <c r="D182" s="179">
        <v>751.54</v>
      </c>
    </row>
    <row r="183" spans="1:4" x14ac:dyDescent="0.25">
      <c r="A183" s="165" t="s">
        <v>186</v>
      </c>
      <c r="B183" s="165" t="s">
        <v>378</v>
      </c>
      <c r="C183" s="165" t="s">
        <v>367</v>
      </c>
      <c r="D183" s="179">
        <v>757.5</v>
      </c>
    </row>
    <row r="184" spans="1:4" x14ac:dyDescent="0.25">
      <c r="A184" s="165" t="s">
        <v>201</v>
      </c>
      <c r="B184" s="165" t="s">
        <v>371</v>
      </c>
      <c r="C184" s="165" t="s">
        <v>367</v>
      </c>
      <c r="D184" s="179">
        <v>761.4</v>
      </c>
    </row>
    <row r="185" spans="1:4" x14ac:dyDescent="0.25">
      <c r="A185" s="165" t="s">
        <v>177</v>
      </c>
      <c r="B185" s="165" t="s">
        <v>374</v>
      </c>
      <c r="C185" s="165" t="s">
        <v>370</v>
      </c>
      <c r="D185" s="179">
        <v>762.71999999999991</v>
      </c>
    </row>
    <row r="186" spans="1:4" x14ac:dyDescent="0.25">
      <c r="A186" s="165" t="s">
        <v>190</v>
      </c>
      <c r="B186" s="165" t="s">
        <v>380</v>
      </c>
      <c r="C186" s="165" t="s">
        <v>370</v>
      </c>
      <c r="D186" s="179">
        <v>762.71999999999991</v>
      </c>
    </row>
    <row r="187" spans="1:4" x14ac:dyDescent="0.25">
      <c r="A187" s="165" t="s">
        <v>206</v>
      </c>
      <c r="B187" s="165" t="s">
        <v>371</v>
      </c>
      <c r="C187" s="165" t="s">
        <v>367</v>
      </c>
      <c r="D187" s="179">
        <v>766.1</v>
      </c>
    </row>
    <row r="188" spans="1:4" x14ac:dyDescent="0.25">
      <c r="A188" s="165" t="s">
        <v>176</v>
      </c>
      <c r="B188" s="165" t="s">
        <v>376</v>
      </c>
      <c r="C188" s="165" t="s">
        <v>367</v>
      </c>
      <c r="D188" s="179">
        <v>766.1</v>
      </c>
    </row>
    <row r="189" spans="1:4" x14ac:dyDescent="0.25">
      <c r="A189" s="165" t="s">
        <v>177</v>
      </c>
      <c r="B189" s="165" t="s">
        <v>380</v>
      </c>
      <c r="C189" s="165" t="s">
        <v>367</v>
      </c>
      <c r="D189" s="179">
        <v>779.48</v>
      </c>
    </row>
    <row r="190" spans="1:4" x14ac:dyDescent="0.25">
      <c r="A190" s="165" t="s">
        <v>171</v>
      </c>
      <c r="B190" s="165" t="s">
        <v>374</v>
      </c>
      <c r="C190" s="165" t="s">
        <v>367</v>
      </c>
      <c r="D190" s="179">
        <v>779.48</v>
      </c>
    </row>
    <row r="191" spans="1:4" x14ac:dyDescent="0.25">
      <c r="A191" s="165" t="s">
        <v>187</v>
      </c>
      <c r="B191" s="165" t="s">
        <v>380</v>
      </c>
      <c r="C191" s="165" t="s">
        <v>367</v>
      </c>
      <c r="D191" s="179">
        <v>779.48</v>
      </c>
    </row>
    <row r="192" spans="1:4" x14ac:dyDescent="0.25">
      <c r="A192" s="165" t="s">
        <v>177</v>
      </c>
      <c r="B192" s="165" t="s">
        <v>376</v>
      </c>
      <c r="C192" s="165" t="s">
        <v>370</v>
      </c>
      <c r="D192" s="179">
        <v>781.73</v>
      </c>
    </row>
    <row r="193" spans="1:4" x14ac:dyDescent="0.25">
      <c r="A193" s="165" t="s">
        <v>197</v>
      </c>
      <c r="B193" s="165" t="s">
        <v>369</v>
      </c>
      <c r="C193" s="165" t="s">
        <v>370</v>
      </c>
      <c r="D193" s="179">
        <v>781.73</v>
      </c>
    </row>
    <row r="194" spans="1:4" x14ac:dyDescent="0.25">
      <c r="A194" s="165" t="s">
        <v>191</v>
      </c>
      <c r="B194" s="165" t="s">
        <v>371</v>
      </c>
      <c r="C194" s="165" t="s">
        <v>367</v>
      </c>
      <c r="D194" s="179">
        <v>782.75</v>
      </c>
    </row>
    <row r="195" spans="1:4" x14ac:dyDescent="0.25">
      <c r="A195" s="165" t="s">
        <v>198</v>
      </c>
      <c r="B195" s="165" t="s">
        <v>371</v>
      </c>
      <c r="C195" s="165" t="s">
        <v>367</v>
      </c>
      <c r="D195" s="179">
        <v>782.75</v>
      </c>
    </row>
    <row r="196" spans="1:4" x14ac:dyDescent="0.25">
      <c r="A196" s="165" t="s">
        <v>176</v>
      </c>
      <c r="B196" s="165" t="s">
        <v>369</v>
      </c>
      <c r="C196" s="165" t="s">
        <v>367</v>
      </c>
      <c r="D196" s="179">
        <v>782.75</v>
      </c>
    </row>
    <row r="197" spans="1:4" x14ac:dyDescent="0.25">
      <c r="A197" s="165" t="s">
        <v>193</v>
      </c>
      <c r="B197" s="165" t="s">
        <v>376</v>
      </c>
      <c r="C197" s="165" t="s">
        <v>367</v>
      </c>
      <c r="D197" s="179">
        <v>782.75</v>
      </c>
    </row>
    <row r="198" spans="1:4" x14ac:dyDescent="0.25">
      <c r="A198" s="165" t="s">
        <v>192</v>
      </c>
      <c r="B198" s="165" t="s">
        <v>366</v>
      </c>
      <c r="C198" s="165" t="s">
        <v>367</v>
      </c>
      <c r="D198" s="179">
        <v>794.07999999999993</v>
      </c>
    </row>
    <row r="199" spans="1:4" x14ac:dyDescent="0.25">
      <c r="A199" s="165" t="s">
        <v>189</v>
      </c>
      <c r="B199" s="165" t="s">
        <v>366</v>
      </c>
      <c r="C199" s="165" t="s">
        <v>370</v>
      </c>
      <c r="D199" s="179">
        <v>800.41</v>
      </c>
    </row>
    <row r="200" spans="1:4" x14ac:dyDescent="0.25">
      <c r="A200" s="165" t="s">
        <v>205</v>
      </c>
      <c r="B200" s="165" t="s">
        <v>378</v>
      </c>
      <c r="C200" s="165" t="s">
        <v>370</v>
      </c>
      <c r="D200" s="179">
        <v>800.67</v>
      </c>
    </row>
    <row r="201" spans="1:4" x14ac:dyDescent="0.25">
      <c r="A201" s="165" t="s">
        <v>198</v>
      </c>
      <c r="B201" s="165" t="s">
        <v>374</v>
      </c>
      <c r="C201" s="165" t="s">
        <v>367</v>
      </c>
      <c r="D201" s="179">
        <v>822.43999999999994</v>
      </c>
    </row>
    <row r="202" spans="1:4" x14ac:dyDescent="0.25">
      <c r="A202" s="165" t="s">
        <v>196</v>
      </c>
      <c r="B202" s="165" t="s">
        <v>366</v>
      </c>
      <c r="C202" s="165" t="s">
        <v>367</v>
      </c>
      <c r="D202" s="179">
        <v>822.43999999999994</v>
      </c>
    </row>
    <row r="203" spans="1:4" x14ac:dyDescent="0.25">
      <c r="A203" s="165" t="s">
        <v>205</v>
      </c>
      <c r="B203" s="165" t="s">
        <v>374</v>
      </c>
      <c r="C203" s="165" t="s">
        <v>367</v>
      </c>
      <c r="D203" s="179">
        <v>839.44</v>
      </c>
    </row>
    <row r="204" spans="1:4" x14ac:dyDescent="0.25">
      <c r="A204" s="165" t="s">
        <v>174</v>
      </c>
      <c r="B204" s="165" t="s">
        <v>380</v>
      </c>
      <c r="C204" s="165" t="s">
        <v>367</v>
      </c>
      <c r="D204" s="179">
        <v>839.44</v>
      </c>
    </row>
    <row r="205" spans="1:4" x14ac:dyDescent="0.25">
      <c r="A205" s="165" t="s">
        <v>204</v>
      </c>
      <c r="B205" s="165" t="s">
        <v>374</v>
      </c>
      <c r="C205" s="165" t="s">
        <v>367</v>
      </c>
      <c r="D205" s="179">
        <v>839.44</v>
      </c>
    </row>
    <row r="206" spans="1:4" x14ac:dyDescent="0.25">
      <c r="A206" s="165" t="s">
        <v>195</v>
      </c>
      <c r="B206" s="165" t="s">
        <v>380</v>
      </c>
      <c r="C206" s="165" t="s">
        <v>367</v>
      </c>
      <c r="D206" s="179">
        <v>839.44</v>
      </c>
    </row>
    <row r="207" spans="1:4" x14ac:dyDescent="0.25">
      <c r="A207" s="165" t="s">
        <v>190</v>
      </c>
      <c r="B207" s="165" t="s">
        <v>376</v>
      </c>
      <c r="C207" s="165" t="s">
        <v>367</v>
      </c>
      <c r="D207" s="179">
        <v>839.44</v>
      </c>
    </row>
    <row r="208" spans="1:4" x14ac:dyDescent="0.25">
      <c r="A208" s="165" t="s">
        <v>193</v>
      </c>
      <c r="B208" s="165" t="s">
        <v>366</v>
      </c>
      <c r="C208" s="165" t="s">
        <v>367</v>
      </c>
      <c r="D208" s="179">
        <v>858.5</v>
      </c>
    </row>
    <row r="209" spans="1:4" x14ac:dyDescent="0.25">
      <c r="A209" s="165" t="s">
        <v>188</v>
      </c>
      <c r="B209" s="165" t="s">
        <v>380</v>
      </c>
      <c r="C209" s="165" t="s">
        <v>367</v>
      </c>
      <c r="D209" s="179">
        <v>869.42</v>
      </c>
    </row>
    <row r="210" spans="1:4" x14ac:dyDescent="0.25">
      <c r="A210" s="165" t="s">
        <v>204</v>
      </c>
      <c r="B210" s="165" t="s">
        <v>366</v>
      </c>
      <c r="C210" s="165" t="s">
        <v>367</v>
      </c>
      <c r="D210" s="179">
        <v>869.42</v>
      </c>
    </row>
    <row r="211" spans="1:4" x14ac:dyDescent="0.25">
      <c r="A211" s="165" t="s">
        <v>206</v>
      </c>
      <c r="B211" s="165" t="s">
        <v>374</v>
      </c>
      <c r="C211" s="165" t="s">
        <v>367</v>
      </c>
      <c r="D211" s="179">
        <v>905.76</v>
      </c>
    </row>
    <row r="212" spans="1:4" x14ac:dyDescent="0.25">
      <c r="A212" s="165" t="s">
        <v>191</v>
      </c>
      <c r="B212" s="165" t="s">
        <v>371</v>
      </c>
      <c r="C212" s="165" t="s">
        <v>367</v>
      </c>
      <c r="D212" s="179">
        <v>914.70999999999992</v>
      </c>
    </row>
    <row r="213" spans="1:4" x14ac:dyDescent="0.25">
      <c r="A213" s="165" t="s">
        <v>173</v>
      </c>
      <c r="B213" s="165" t="s">
        <v>366</v>
      </c>
      <c r="C213" s="165" t="s">
        <v>367</v>
      </c>
      <c r="D213" s="179">
        <v>924.14</v>
      </c>
    </row>
    <row r="214" spans="1:4" x14ac:dyDescent="0.25">
      <c r="A214" s="165" t="s">
        <v>188</v>
      </c>
      <c r="B214" s="165" t="s">
        <v>369</v>
      </c>
      <c r="C214" s="165" t="s">
        <v>367</v>
      </c>
      <c r="D214" s="179">
        <v>929.38</v>
      </c>
    </row>
    <row r="215" spans="1:4" x14ac:dyDescent="0.25">
      <c r="A215" s="165" t="s">
        <v>169</v>
      </c>
      <c r="B215" s="165" t="s">
        <v>380</v>
      </c>
      <c r="C215" s="165" t="s">
        <v>367</v>
      </c>
      <c r="D215" s="179">
        <v>929.38</v>
      </c>
    </row>
    <row r="216" spans="1:4" x14ac:dyDescent="0.25">
      <c r="A216" s="165" t="s">
        <v>186</v>
      </c>
      <c r="B216" s="165" t="s">
        <v>369</v>
      </c>
      <c r="C216" s="165" t="s">
        <v>367</v>
      </c>
      <c r="D216" s="179">
        <v>929.38</v>
      </c>
    </row>
    <row r="217" spans="1:4" x14ac:dyDescent="0.25">
      <c r="A217" s="165" t="s">
        <v>200</v>
      </c>
      <c r="B217" s="165" t="s">
        <v>378</v>
      </c>
      <c r="C217" s="165" t="s">
        <v>370</v>
      </c>
      <c r="D217" s="179">
        <v>939.59999999999991</v>
      </c>
    </row>
    <row r="218" spans="1:4" x14ac:dyDescent="0.25">
      <c r="A218" s="165" t="s">
        <v>196</v>
      </c>
      <c r="B218" s="165" t="s">
        <v>374</v>
      </c>
      <c r="C218" s="165" t="s">
        <v>367</v>
      </c>
      <c r="D218" s="179">
        <v>943</v>
      </c>
    </row>
    <row r="219" spans="1:4" x14ac:dyDescent="0.25">
      <c r="A219" s="165" t="s">
        <v>189</v>
      </c>
      <c r="B219" s="165" t="s">
        <v>366</v>
      </c>
      <c r="C219" s="165" t="s">
        <v>367</v>
      </c>
      <c r="D219" s="179">
        <v>943</v>
      </c>
    </row>
    <row r="220" spans="1:4" x14ac:dyDescent="0.25">
      <c r="A220" s="165" t="s">
        <v>192</v>
      </c>
      <c r="B220" s="165" t="s">
        <v>369</v>
      </c>
      <c r="C220" s="165" t="s">
        <v>367</v>
      </c>
      <c r="D220" s="179">
        <v>943</v>
      </c>
    </row>
    <row r="221" spans="1:4" x14ac:dyDescent="0.25">
      <c r="A221" s="165" t="s">
        <v>186</v>
      </c>
      <c r="B221" s="165" t="s">
        <v>369</v>
      </c>
      <c r="C221" s="165" t="s">
        <v>367</v>
      </c>
      <c r="D221" s="179">
        <v>943</v>
      </c>
    </row>
    <row r="222" spans="1:4" x14ac:dyDescent="0.25">
      <c r="A222" s="165" t="s">
        <v>195</v>
      </c>
      <c r="B222" s="165" t="s">
        <v>380</v>
      </c>
      <c r="C222" s="165" t="s">
        <v>367</v>
      </c>
      <c r="D222" s="179">
        <v>943.5</v>
      </c>
    </row>
    <row r="223" spans="1:4" x14ac:dyDescent="0.25">
      <c r="A223" s="165" t="s">
        <v>176</v>
      </c>
      <c r="B223" s="165" t="s">
        <v>369</v>
      </c>
      <c r="C223" s="165" t="s">
        <v>367</v>
      </c>
      <c r="D223" s="179">
        <v>943.5</v>
      </c>
    </row>
    <row r="224" spans="1:4" x14ac:dyDescent="0.25">
      <c r="A224" s="165" t="s">
        <v>170</v>
      </c>
      <c r="B224" s="165" t="s">
        <v>371</v>
      </c>
      <c r="C224" s="165" t="s">
        <v>367</v>
      </c>
      <c r="D224" s="179">
        <v>952.43</v>
      </c>
    </row>
    <row r="225" spans="1:4" x14ac:dyDescent="0.25">
      <c r="A225" s="165" t="s">
        <v>196</v>
      </c>
      <c r="B225" s="165" t="s">
        <v>366</v>
      </c>
      <c r="C225" s="165" t="s">
        <v>367</v>
      </c>
      <c r="D225" s="179">
        <v>952.43</v>
      </c>
    </row>
    <row r="226" spans="1:4" x14ac:dyDescent="0.25">
      <c r="A226" s="165" t="s">
        <v>200</v>
      </c>
      <c r="B226" s="165" t="s">
        <v>369</v>
      </c>
      <c r="C226" s="165" t="s">
        <v>367</v>
      </c>
      <c r="D226" s="179">
        <v>974.95</v>
      </c>
    </row>
    <row r="227" spans="1:4" x14ac:dyDescent="0.25">
      <c r="A227" s="165" t="s">
        <v>173</v>
      </c>
      <c r="B227" s="165" t="s">
        <v>378</v>
      </c>
      <c r="C227" s="165" t="s">
        <v>367</v>
      </c>
      <c r="D227" s="179">
        <v>974.95</v>
      </c>
    </row>
    <row r="228" spans="1:4" x14ac:dyDescent="0.25">
      <c r="A228" s="165" t="s">
        <v>197</v>
      </c>
      <c r="B228" s="165" t="s">
        <v>366</v>
      </c>
      <c r="C228" s="165" t="s">
        <v>367</v>
      </c>
      <c r="D228" s="179">
        <v>980.72</v>
      </c>
    </row>
    <row r="229" spans="1:4" x14ac:dyDescent="0.25">
      <c r="A229" s="165" t="s">
        <v>175</v>
      </c>
      <c r="B229" s="165" t="s">
        <v>366</v>
      </c>
      <c r="C229" s="165" t="s">
        <v>367</v>
      </c>
      <c r="D229" s="179">
        <v>985.12</v>
      </c>
    </row>
    <row r="230" spans="1:4" x14ac:dyDescent="0.25">
      <c r="A230" s="165" t="s">
        <v>189</v>
      </c>
      <c r="B230" s="165" t="s">
        <v>366</v>
      </c>
      <c r="C230" s="165" t="s">
        <v>367</v>
      </c>
      <c r="D230" s="179">
        <v>989.34</v>
      </c>
    </row>
    <row r="231" spans="1:4" x14ac:dyDescent="0.25">
      <c r="A231" s="165" t="s">
        <v>186</v>
      </c>
      <c r="B231" s="165" t="s">
        <v>369</v>
      </c>
      <c r="C231" s="165" t="s">
        <v>367</v>
      </c>
      <c r="D231" s="179">
        <v>989.34</v>
      </c>
    </row>
    <row r="232" spans="1:4" x14ac:dyDescent="0.25">
      <c r="A232" s="165" t="s">
        <v>188</v>
      </c>
      <c r="B232" s="165" t="s">
        <v>371</v>
      </c>
      <c r="C232" s="165" t="s">
        <v>367</v>
      </c>
      <c r="D232" s="179">
        <v>989.34</v>
      </c>
    </row>
    <row r="233" spans="1:4" x14ac:dyDescent="0.25">
      <c r="A233" s="165" t="s">
        <v>199</v>
      </c>
      <c r="B233" s="165" t="s">
        <v>376</v>
      </c>
      <c r="C233" s="165" t="s">
        <v>367</v>
      </c>
      <c r="D233" s="179">
        <v>989.34</v>
      </c>
    </row>
    <row r="234" spans="1:4" x14ac:dyDescent="0.25">
      <c r="A234" s="165" t="s">
        <v>170</v>
      </c>
      <c r="B234" s="165" t="s">
        <v>380</v>
      </c>
      <c r="C234" s="165" t="s">
        <v>367</v>
      </c>
      <c r="D234" s="179">
        <v>989.34</v>
      </c>
    </row>
    <row r="235" spans="1:4" x14ac:dyDescent="0.25">
      <c r="A235" s="165" t="s">
        <v>201</v>
      </c>
      <c r="B235" s="165" t="s">
        <v>380</v>
      </c>
      <c r="C235" s="165" t="s">
        <v>367</v>
      </c>
      <c r="D235" s="179">
        <v>1009.01</v>
      </c>
    </row>
    <row r="236" spans="1:4" x14ac:dyDescent="0.25">
      <c r="A236" s="165" t="s">
        <v>170</v>
      </c>
      <c r="B236" s="165" t="s">
        <v>378</v>
      </c>
      <c r="C236" s="165" t="s">
        <v>367</v>
      </c>
      <c r="D236" s="179">
        <v>1009.01</v>
      </c>
    </row>
    <row r="237" spans="1:4" x14ac:dyDescent="0.25">
      <c r="A237" s="165" t="s">
        <v>189</v>
      </c>
      <c r="B237" s="165" t="s">
        <v>371</v>
      </c>
      <c r="C237" s="165" t="s">
        <v>367</v>
      </c>
      <c r="D237" s="179">
        <v>1009.01</v>
      </c>
    </row>
    <row r="238" spans="1:4" x14ac:dyDescent="0.25">
      <c r="A238" s="165" t="s">
        <v>186</v>
      </c>
      <c r="B238" s="165" t="s">
        <v>376</v>
      </c>
      <c r="C238" s="165" t="s">
        <v>367</v>
      </c>
      <c r="D238" s="179">
        <v>1009.01</v>
      </c>
    </row>
    <row r="239" spans="1:4" x14ac:dyDescent="0.25">
      <c r="A239" s="165" t="s">
        <v>169</v>
      </c>
      <c r="B239" s="165" t="s">
        <v>376</v>
      </c>
      <c r="C239" s="165" t="s">
        <v>367</v>
      </c>
      <c r="D239" s="179">
        <v>1018.4399999999999</v>
      </c>
    </row>
    <row r="240" spans="1:4" x14ac:dyDescent="0.25">
      <c r="A240" s="165" t="s">
        <v>191</v>
      </c>
      <c r="B240" s="165" t="s">
        <v>380</v>
      </c>
      <c r="C240" s="165" t="s">
        <v>367</v>
      </c>
      <c r="D240" s="179">
        <v>1018.4399999999999</v>
      </c>
    </row>
    <row r="241" spans="1:4" x14ac:dyDescent="0.25">
      <c r="A241" s="165" t="s">
        <v>208</v>
      </c>
      <c r="B241" s="165" t="s">
        <v>376</v>
      </c>
      <c r="C241" s="165" t="s">
        <v>367</v>
      </c>
      <c r="D241" s="179">
        <v>1019.32</v>
      </c>
    </row>
    <row r="242" spans="1:4" x14ac:dyDescent="0.25">
      <c r="A242" s="165" t="s">
        <v>190</v>
      </c>
      <c r="B242" s="165" t="s">
        <v>371</v>
      </c>
      <c r="C242" s="165" t="s">
        <v>367</v>
      </c>
      <c r="D242" s="179">
        <v>1019.32</v>
      </c>
    </row>
    <row r="243" spans="1:4" x14ac:dyDescent="0.25">
      <c r="A243" s="165" t="s">
        <v>187</v>
      </c>
      <c r="B243" s="165" t="s">
        <v>376</v>
      </c>
      <c r="C243" s="165" t="s">
        <v>367</v>
      </c>
      <c r="D243" s="179">
        <v>1019.32</v>
      </c>
    </row>
    <row r="244" spans="1:4" x14ac:dyDescent="0.25">
      <c r="A244" s="165" t="s">
        <v>186</v>
      </c>
      <c r="B244" s="165" t="s">
        <v>378</v>
      </c>
      <c r="C244" s="165" t="s">
        <v>367</v>
      </c>
      <c r="D244" s="179">
        <v>1019.32</v>
      </c>
    </row>
    <row r="245" spans="1:4" x14ac:dyDescent="0.25">
      <c r="A245" s="165" t="s">
        <v>199</v>
      </c>
      <c r="B245" s="165" t="s">
        <v>380</v>
      </c>
      <c r="C245" s="165" t="s">
        <v>367</v>
      </c>
      <c r="D245" s="179">
        <v>1019.32</v>
      </c>
    </row>
    <row r="246" spans="1:4" x14ac:dyDescent="0.25">
      <c r="A246" s="165" t="s">
        <v>195</v>
      </c>
      <c r="B246" s="165" t="s">
        <v>378</v>
      </c>
      <c r="C246" s="165" t="s">
        <v>367</v>
      </c>
      <c r="D246" s="179">
        <v>1019.32</v>
      </c>
    </row>
    <row r="247" spans="1:4" x14ac:dyDescent="0.25">
      <c r="A247" s="165" t="s">
        <v>201</v>
      </c>
      <c r="B247" s="165" t="s">
        <v>378</v>
      </c>
      <c r="C247" s="165" t="s">
        <v>367</v>
      </c>
      <c r="D247" s="179">
        <v>1019.32</v>
      </c>
    </row>
    <row r="248" spans="1:4" x14ac:dyDescent="0.25">
      <c r="A248" s="165" t="s">
        <v>173</v>
      </c>
      <c r="B248" s="165" t="s">
        <v>371</v>
      </c>
      <c r="C248" s="165" t="s">
        <v>370</v>
      </c>
      <c r="D248" s="179">
        <v>1024.54</v>
      </c>
    </row>
    <row r="249" spans="1:4" x14ac:dyDescent="0.25">
      <c r="A249" s="165" t="s">
        <v>197</v>
      </c>
      <c r="B249" s="165" t="s">
        <v>366</v>
      </c>
      <c r="C249" s="165" t="s">
        <v>370</v>
      </c>
      <c r="D249" s="179">
        <v>1024.54</v>
      </c>
    </row>
    <row r="250" spans="1:4" x14ac:dyDescent="0.25">
      <c r="A250" s="165" t="s">
        <v>203</v>
      </c>
      <c r="B250" s="165" t="s">
        <v>374</v>
      </c>
      <c r="C250" s="165" t="s">
        <v>367</v>
      </c>
      <c r="D250" s="179">
        <v>1027.8699999999999</v>
      </c>
    </row>
    <row r="251" spans="1:4" x14ac:dyDescent="0.25">
      <c r="A251" s="165" t="s">
        <v>202</v>
      </c>
      <c r="B251" s="165" t="s">
        <v>371</v>
      </c>
      <c r="C251" s="165" t="s">
        <v>367</v>
      </c>
      <c r="D251" s="179">
        <v>1037.3</v>
      </c>
    </row>
    <row r="252" spans="1:4" x14ac:dyDescent="0.25">
      <c r="A252" s="165" t="s">
        <v>169</v>
      </c>
      <c r="B252" s="165" t="s">
        <v>369</v>
      </c>
      <c r="C252" s="165" t="s">
        <v>367</v>
      </c>
      <c r="D252" s="179">
        <v>1046.69</v>
      </c>
    </row>
    <row r="253" spans="1:4" x14ac:dyDescent="0.25">
      <c r="A253" s="165" t="s">
        <v>198</v>
      </c>
      <c r="B253" s="165" t="s">
        <v>366</v>
      </c>
      <c r="C253" s="165" t="s">
        <v>367</v>
      </c>
      <c r="D253" s="179">
        <v>1046.69</v>
      </c>
    </row>
    <row r="254" spans="1:4" x14ac:dyDescent="0.25">
      <c r="A254" s="165" t="s">
        <v>178</v>
      </c>
      <c r="B254" s="165" t="s">
        <v>371</v>
      </c>
      <c r="C254" s="165" t="s">
        <v>367</v>
      </c>
      <c r="D254" s="179">
        <v>1049.3</v>
      </c>
    </row>
    <row r="255" spans="1:4" x14ac:dyDescent="0.25">
      <c r="A255" s="165" t="s">
        <v>178</v>
      </c>
      <c r="B255" s="165" t="s">
        <v>374</v>
      </c>
      <c r="C255" s="165" t="s">
        <v>367</v>
      </c>
      <c r="D255" s="179">
        <v>1049.3</v>
      </c>
    </row>
    <row r="256" spans="1:4" x14ac:dyDescent="0.25">
      <c r="A256" s="165" t="s">
        <v>169</v>
      </c>
      <c r="B256" s="165" t="s">
        <v>374</v>
      </c>
      <c r="C256" s="165" t="s">
        <v>367</v>
      </c>
      <c r="D256" s="179">
        <v>1052.94</v>
      </c>
    </row>
    <row r="257" spans="1:4" x14ac:dyDescent="0.25">
      <c r="A257" s="165" t="s">
        <v>174</v>
      </c>
      <c r="B257" s="165" t="s">
        <v>374</v>
      </c>
      <c r="C257" s="165" t="s">
        <v>367</v>
      </c>
      <c r="D257" s="179">
        <v>1052.94</v>
      </c>
    </row>
    <row r="258" spans="1:4" x14ac:dyDescent="0.25">
      <c r="A258" s="165" t="s">
        <v>191</v>
      </c>
      <c r="B258" s="165" t="s">
        <v>369</v>
      </c>
      <c r="C258" s="165" t="s">
        <v>367</v>
      </c>
      <c r="D258" s="179">
        <v>1052.94</v>
      </c>
    </row>
    <row r="259" spans="1:4" x14ac:dyDescent="0.25">
      <c r="A259" s="165" t="s">
        <v>204</v>
      </c>
      <c r="B259" s="165" t="s">
        <v>376</v>
      </c>
      <c r="C259" s="165" t="s">
        <v>367</v>
      </c>
      <c r="D259" s="179">
        <v>1052.94</v>
      </c>
    </row>
    <row r="260" spans="1:4" x14ac:dyDescent="0.25">
      <c r="A260" s="165" t="s">
        <v>203</v>
      </c>
      <c r="B260" s="165" t="s">
        <v>380</v>
      </c>
      <c r="C260" s="165" t="s">
        <v>367</v>
      </c>
      <c r="D260" s="179">
        <v>1079.28</v>
      </c>
    </row>
    <row r="261" spans="1:4" x14ac:dyDescent="0.25">
      <c r="A261" s="165" t="s">
        <v>207</v>
      </c>
      <c r="B261" s="165" t="s">
        <v>369</v>
      </c>
      <c r="C261" s="165" t="s">
        <v>370</v>
      </c>
      <c r="D261" s="179">
        <v>1082.8999999999999</v>
      </c>
    </row>
    <row r="262" spans="1:4" x14ac:dyDescent="0.25">
      <c r="A262" s="165" t="s">
        <v>178</v>
      </c>
      <c r="B262" s="165" t="s">
        <v>376</v>
      </c>
      <c r="C262" s="165" t="s">
        <v>367</v>
      </c>
      <c r="D262" s="179">
        <v>1108.26</v>
      </c>
    </row>
    <row r="263" spans="1:4" x14ac:dyDescent="0.25">
      <c r="A263" s="165" t="s">
        <v>177</v>
      </c>
      <c r="B263" s="165" t="s">
        <v>374</v>
      </c>
      <c r="C263" s="165" t="s">
        <v>367</v>
      </c>
      <c r="D263" s="179">
        <v>1108.26</v>
      </c>
    </row>
    <row r="264" spans="1:4" x14ac:dyDescent="0.25">
      <c r="A264" s="165" t="s">
        <v>191</v>
      </c>
      <c r="B264" s="165" t="s">
        <v>374</v>
      </c>
      <c r="C264" s="165" t="s">
        <v>367</v>
      </c>
      <c r="D264" s="179">
        <v>1109.26</v>
      </c>
    </row>
    <row r="265" spans="1:4" x14ac:dyDescent="0.25">
      <c r="A265" s="165" t="s">
        <v>197</v>
      </c>
      <c r="B265" s="165" t="s">
        <v>371</v>
      </c>
      <c r="C265" s="165" t="s">
        <v>367</v>
      </c>
      <c r="D265" s="179">
        <v>1109.26</v>
      </c>
    </row>
    <row r="266" spans="1:4" x14ac:dyDescent="0.25">
      <c r="A266" s="165" t="s">
        <v>195</v>
      </c>
      <c r="B266" s="165" t="s">
        <v>374</v>
      </c>
      <c r="C266" s="165" t="s">
        <v>367</v>
      </c>
      <c r="D266" s="179">
        <v>1109.26</v>
      </c>
    </row>
    <row r="267" spans="1:4" x14ac:dyDescent="0.25">
      <c r="A267" s="165" t="s">
        <v>198</v>
      </c>
      <c r="B267" s="165" t="s">
        <v>366</v>
      </c>
      <c r="C267" s="165" t="s">
        <v>367</v>
      </c>
      <c r="D267" s="179">
        <v>1109.26</v>
      </c>
    </row>
    <row r="268" spans="1:4" x14ac:dyDescent="0.25">
      <c r="A268" s="165" t="s">
        <v>176</v>
      </c>
      <c r="B268" s="165" t="s">
        <v>376</v>
      </c>
      <c r="C268" s="165" t="s">
        <v>367</v>
      </c>
      <c r="D268" s="179">
        <v>1134.4000000000001</v>
      </c>
    </row>
    <row r="269" spans="1:4" x14ac:dyDescent="0.25">
      <c r="A269" s="165" t="s">
        <v>194</v>
      </c>
      <c r="B269" s="165" t="s">
        <v>374</v>
      </c>
      <c r="C269" s="165" t="s">
        <v>367</v>
      </c>
      <c r="D269" s="179">
        <v>1144.5</v>
      </c>
    </row>
    <row r="270" spans="1:4" x14ac:dyDescent="0.25">
      <c r="A270" s="165" t="s">
        <v>186</v>
      </c>
      <c r="B270" s="165" t="s">
        <v>374</v>
      </c>
      <c r="C270" s="165" t="s">
        <v>367</v>
      </c>
      <c r="D270" s="179">
        <v>1144.5</v>
      </c>
    </row>
    <row r="271" spans="1:4" x14ac:dyDescent="0.25">
      <c r="A271" s="165" t="s">
        <v>188</v>
      </c>
      <c r="B271" s="165" t="s">
        <v>366</v>
      </c>
      <c r="C271" s="165" t="s">
        <v>367</v>
      </c>
      <c r="D271" s="179">
        <v>1144.5</v>
      </c>
    </row>
    <row r="272" spans="1:4" x14ac:dyDescent="0.25">
      <c r="A272" s="165" t="s">
        <v>171</v>
      </c>
      <c r="B272" s="165" t="s">
        <v>369</v>
      </c>
      <c r="C272" s="165" t="s">
        <v>367</v>
      </c>
      <c r="D272" s="179">
        <v>1144.5</v>
      </c>
    </row>
    <row r="273" spans="1:4" x14ac:dyDescent="0.25">
      <c r="A273" s="165" t="s">
        <v>201</v>
      </c>
      <c r="B273" s="165" t="s">
        <v>369</v>
      </c>
      <c r="C273" s="165" t="s">
        <v>367</v>
      </c>
      <c r="D273" s="179">
        <v>1144.5</v>
      </c>
    </row>
    <row r="274" spans="1:4" x14ac:dyDescent="0.25">
      <c r="A274" s="165" t="s">
        <v>205</v>
      </c>
      <c r="B274" s="165" t="s">
        <v>378</v>
      </c>
      <c r="C274" s="165" t="s">
        <v>367</v>
      </c>
      <c r="D274" s="179">
        <v>1144.5</v>
      </c>
    </row>
    <row r="275" spans="1:4" x14ac:dyDescent="0.25">
      <c r="A275" s="165" t="s">
        <v>170</v>
      </c>
      <c r="B275" s="165" t="s">
        <v>374</v>
      </c>
      <c r="C275" s="165" t="s">
        <v>367</v>
      </c>
      <c r="D275" s="179">
        <v>1144.5</v>
      </c>
    </row>
    <row r="276" spans="1:4" x14ac:dyDescent="0.25">
      <c r="A276" s="165" t="s">
        <v>201</v>
      </c>
      <c r="B276" s="165" t="s">
        <v>371</v>
      </c>
      <c r="C276" s="165" t="s">
        <v>367</v>
      </c>
      <c r="D276" s="179">
        <v>1144.5</v>
      </c>
    </row>
    <row r="277" spans="1:4" x14ac:dyDescent="0.25">
      <c r="A277" s="165" t="s">
        <v>208</v>
      </c>
      <c r="B277" s="165" t="s">
        <v>371</v>
      </c>
      <c r="C277" s="165" t="s">
        <v>367</v>
      </c>
      <c r="D277" s="179">
        <v>1146.0899999999999</v>
      </c>
    </row>
    <row r="278" spans="1:4" x14ac:dyDescent="0.25">
      <c r="A278" s="165" t="s">
        <v>195</v>
      </c>
      <c r="B278" s="165" t="s">
        <v>376</v>
      </c>
      <c r="C278" s="165" t="s">
        <v>367</v>
      </c>
      <c r="D278" s="179">
        <v>1169.22</v>
      </c>
    </row>
    <row r="279" spans="1:4" x14ac:dyDescent="0.25">
      <c r="A279" s="165" t="s">
        <v>170</v>
      </c>
      <c r="B279" s="165" t="s">
        <v>369</v>
      </c>
      <c r="C279" s="165" t="s">
        <v>367</v>
      </c>
      <c r="D279" s="179">
        <v>1169.22</v>
      </c>
    </row>
    <row r="280" spans="1:4" x14ac:dyDescent="0.25">
      <c r="A280" s="165" t="s">
        <v>194</v>
      </c>
      <c r="B280" s="165" t="s">
        <v>376</v>
      </c>
      <c r="C280" s="165" t="s">
        <v>367</v>
      </c>
      <c r="D280" s="179">
        <v>1176.94</v>
      </c>
    </row>
    <row r="281" spans="1:4" x14ac:dyDescent="0.25">
      <c r="A281" s="165" t="s">
        <v>176</v>
      </c>
      <c r="B281" s="165" t="s">
        <v>380</v>
      </c>
      <c r="C281" s="165" t="s">
        <v>367</v>
      </c>
      <c r="D281" s="179">
        <v>1176.94</v>
      </c>
    </row>
    <row r="282" spans="1:4" x14ac:dyDescent="0.25">
      <c r="A282" s="165" t="s">
        <v>196</v>
      </c>
      <c r="B282" s="165" t="s">
        <v>374</v>
      </c>
      <c r="C282" s="165" t="s">
        <v>367</v>
      </c>
      <c r="D282" s="179">
        <v>1191.1199999999999</v>
      </c>
    </row>
    <row r="283" spans="1:4" x14ac:dyDescent="0.25">
      <c r="A283" s="165" t="s">
        <v>208</v>
      </c>
      <c r="B283" s="165" t="s">
        <v>376</v>
      </c>
      <c r="C283" s="165" t="s">
        <v>367</v>
      </c>
      <c r="D283" s="179">
        <v>1191.1199999999999</v>
      </c>
    </row>
    <row r="284" spans="1:4" x14ac:dyDescent="0.25">
      <c r="A284" s="165" t="s">
        <v>200</v>
      </c>
      <c r="B284" s="165" t="s">
        <v>380</v>
      </c>
      <c r="C284" s="165" t="s">
        <v>367</v>
      </c>
      <c r="D284" s="179">
        <v>1199.2</v>
      </c>
    </row>
    <row r="285" spans="1:4" x14ac:dyDescent="0.25">
      <c r="A285" s="165" t="s">
        <v>200</v>
      </c>
      <c r="B285" s="165" t="s">
        <v>380</v>
      </c>
      <c r="C285" s="165" t="s">
        <v>367</v>
      </c>
      <c r="D285" s="179">
        <v>1199.2</v>
      </c>
    </row>
    <row r="286" spans="1:4" x14ac:dyDescent="0.25">
      <c r="A286" s="165" t="s">
        <v>170</v>
      </c>
      <c r="B286" s="165" t="s">
        <v>366</v>
      </c>
      <c r="C286" s="165" t="s">
        <v>367</v>
      </c>
      <c r="D286" s="179">
        <v>1215.55</v>
      </c>
    </row>
    <row r="287" spans="1:4" x14ac:dyDescent="0.25">
      <c r="A287" s="165" t="s">
        <v>201</v>
      </c>
      <c r="B287" s="165" t="s">
        <v>378</v>
      </c>
      <c r="C287" s="165" t="s">
        <v>367</v>
      </c>
      <c r="D287" s="179">
        <v>1219.48</v>
      </c>
    </row>
    <row r="288" spans="1:4" x14ac:dyDescent="0.25">
      <c r="A288" s="165" t="s">
        <v>193</v>
      </c>
      <c r="B288" s="165" t="s">
        <v>369</v>
      </c>
      <c r="C288" s="165" t="s">
        <v>367</v>
      </c>
      <c r="D288" s="179">
        <v>1219.48</v>
      </c>
    </row>
    <row r="289" spans="1:4" x14ac:dyDescent="0.25">
      <c r="A289" s="165" t="s">
        <v>201</v>
      </c>
      <c r="B289" s="165" t="s">
        <v>371</v>
      </c>
      <c r="C289" s="165" t="s">
        <v>367</v>
      </c>
      <c r="D289" s="179">
        <v>1231.4000000000001</v>
      </c>
    </row>
    <row r="290" spans="1:4" x14ac:dyDescent="0.25">
      <c r="A290" s="165" t="s">
        <v>201</v>
      </c>
      <c r="B290" s="165" t="s">
        <v>378</v>
      </c>
      <c r="C290" s="165" t="s">
        <v>367</v>
      </c>
      <c r="D290" s="179">
        <v>1236.06</v>
      </c>
    </row>
    <row r="291" spans="1:4" x14ac:dyDescent="0.25">
      <c r="A291" s="165" t="s">
        <v>190</v>
      </c>
      <c r="B291" s="165" t="s">
        <v>369</v>
      </c>
      <c r="C291" s="165" t="s">
        <v>370</v>
      </c>
      <c r="D291" s="179">
        <v>1247.3999999999999</v>
      </c>
    </row>
    <row r="292" spans="1:4" x14ac:dyDescent="0.25">
      <c r="A292" s="165" t="s">
        <v>171</v>
      </c>
      <c r="B292" s="165" t="s">
        <v>380</v>
      </c>
      <c r="C292" s="165" t="s">
        <v>370</v>
      </c>
      <c r="D292" s="179">
        <v>1247.3999999999999</v>
      </c>
    </row>
    <row r="293" spans="1:4" x14ac:dyDescent="0.25">
      <c r="A293" s="165" t="s">
        <v>189</v>
      </c>
      <c r="B293" s="165" t="s">
        <v>380</v>
      </c>
      <c r="C293" s="165" t="s">
        <v>367</v>
      </c>
      <c r="D293" s="179">
        <v>1250.28</v>
      </c>
    </row>
    <row r="294" spans="1:4" x14ac:dyDescent="0.25">
      <c r="A294" s="165" t="s">
        <v>201</v>
      </c>
      <c r="B294" s="165" t="s">
        <v>374</v>
      </c>
      <c r="C294" s="165" t="s">
        <v>370</v>
      </c>
      <c r="D294" s="179">
        <v>1250.48</v>
      </c>
    </row>
    <row r="295" spans="1:4" x14ac:dyDescent="0.25">
      <c r="A295" s="165" t="s">
        <v>195</v>
      </c>
      <c r="B295" s="165" t="s">
        <v>378</v>
      </c>
      <c r="C295" s="165" t="s">
        <v>370</v>
      </c>
      <c r="D295" s="179">
        <v>1250.48</v>
      </c>
    </row>
    <row r="296" spans="1:4" x14ac:dyDescent="0.25">
      <c r="A296" s="165" t="s">
        <v>195</v>
      </c>
      <c r="B296" s="165" t="s">
        <v>371</v>
      </c>
      <c r="C296" s="165" t="s">
        <v>370</v>
      </c>
      <c r="D296" s="179">
        <v>1250.48</v>
      </c>
    </row>
    <row r="297" spans="1:4" x14ac:dyDescent="0.25">
      <c r="A297" s="165" t="s">
        <v>198</v>
      </c>
      <c r="B297" s="165" t="s">
        <v>366</v>
      </c>
      <c r="C297" s="165" t="s">
        <v>367</v>
      </c>
      <c r="D297" s="179">
        <v>1259.1600000000001</v>
      </c>
    </row>
    <row r="298" spans="1:4" x14ac:dyDescent="0.25">
      <c r="A298" s="165" t="s">
        <v>177</v>
      </c>
      <c r="B298" s="165" t="s">
        <v>380</v>
      </c>
      <c r="C298" s="165" t="s">
        <v>367</v>
      </c>
      <c r="D298" s="179">
        <v>1259.1600000000001</v>
      </c>
    </row>
    <row r="299" spans="1:4" x14ac:dyDescent="0.25">
      <c r="A299" s="165" t="s">
        <v>202</v>
      </c>
      <c r="B299" s="165" t="s">
        <v>374</v>
      </c>
      <c r="C299" s="165" t="s">
        <v>367</v>
      </c>
      <c r="D299" s="179">
        <v>1276.2</v>
      </c>
    </row>
    <row r="300" spans="1:4" x14ac:dyDescent="0.25">
      <c r="A300" s="165" t="s">
        <v>192</v>
      </c>
      <c r="B300" s="165" t="s">
        <v>374</v>
      </c>
      <c r="C300" s="165" t="s">
        <v>367</v>
      </c>
      <c r="D300" s="179">
        <v>1276.2</v>
      </c>
    </row>
    <row r="301" spans="1:4" x14ac:dyDescent="0.25">
      <c r="A301" s="165" t="s">
        <v>207</v>
      </c>
      <c r="B301" s="165" t="s">
        <v>374</v>
      </c>
      <c r="C301" s="165" t="s">
        <v>367</v>
      </c>
      <c r="D301" s="179">
        <v>1285.8800000000001</v>
      </c>
    </row>
    <row r="302" spans="1:4" x14ac:dyDescent="0.25">
      <c r="A302" s="165" t="s">
        <v>201</v>
      </c>
      <c r="B302" s="165" t="s">
        <v>366</v>
      </c>
      <c r="C302" s="165" t="s">
        <v>367</v>
      </c>
      <c r="D302" s="179">
        <v>1289.1400000000001</v>
      </c>
    </row>
    <row r="303" spans="1:4" x14ac:dyDescent="0.25">
      <c r="A303" s="165" t="s">
        <v>201</v>
      </c>
      <c r="B303" s="165" t="s">
        <v>378</v>
      </c>
      <c r="C303" s="165" t="s">
        <v>367</v>
      </c>
      <c r="D303" s="179">
        <v>1289.1400000000001</v>
      </c>
    </row>
    <row r="304" spans="1:4" x14ac:dyDescent="0.25">
      <c r="A304" s="165" t="s">
        <v>177</v>
      </c>
      <c r="B304" s="165" t="s">
        <v>376</v>
      </c>
      <c r="C304" s="165" t="s">
        <v>367</v>
      </c>
      <c r="D304" s="179">
        <v>1290.3799999999999</v>
      </c>
    </row>
    <row r="305" spans="1:4" x14ac:dyDescent="0.25">
      <c r="A305" s="165" t="s">
        <v>173</v>
      </c>
      <c r="B305" s="165" t="s">
        <v>369</v>
      </c>
      <c r="C305" s="165" t="s">
        <v>367</v>
      </c>
      <c r="D305" s="179">
        <v>1323.7</v>
      </c>
    </row>
    <row r="306" spans="1:4" x14ac:dyDescent="0.25">
      <c r="A306" s="165" t="s">
        <v>207</v>
      </c>
      <c r="B306" s="165" t="s">
        <v>369</v>
      </c>
      <c r="C306" s="165" t="s">
        <v>367</v>
      </c>
      <c r="D306" s="179">
        <v>1323.7</v>
      </c>
    </row>
    <row r="307" spans="1:4" x14ac:dyDescent="0.25">
      <c r="A307" s="165" t="s">
        <v>194</v>
      </c>
      <c r="B307" s="165" t="s">
        <v>374</v>
      </c>
      <c r="C307" s="165" t="s">
        <v>367</v>
      </c>
      <c r="D307" s="179">
        <v>1347.1</v>
      </c>
    </row>
    <row r="308" spans="1:4" x14ac:dyDescent="0.25">
      <c r="A308" s="165" t="s">
        <v>205</v>
      </c>
      <c r="B308" s="165" t="s">
        <v>376</v>
      </c>
      <c r="C308" s="165" t="s">
        <v>367</v>
      </c>
      <c r="D308" s="179">
        <v>1347.1</v>
      </c>
    </row>
    <row r="309" spans="1:4" x14ac:dyDescent="0.25">
      <c r="A309" s="165" t="s">
        <v>191</v>
      </c>
      <c r="B309" s="165" t="s">
        <v>366</v>
      </c>
      <c r="C309" s="165" t="s">
        <v>367</v>
      </c>
      <c r="D309" s="179">
        <v>1347.1</v>
      </c>
    </row>
    <row r="310" spans="1:4" x14ac:dyDescent="0.25">
      <c r="A310" s="165" t="s">
        <v>204</v>
      </c>
      <c r="B310" s="165" t="s">
        <v>378</v>
      </c>
      <c r="C310" s="165" t="s">
        <v>367</v>
      </c>
      <c r="D310" s="179">
        <v>1361.28</v>
      </c>
    </row>
    <row r="311" spans="1:4" x14ac:dyDescent="0.25">
      <c r="A311" s="165" t="s">
        <v>201</v>
      </c>
      <c r="B311" s="165" t="s">
        <v>378</v>
      </c>
      <c r="C311" s="165" t="s">
        <v>367</v>
      </c>
      <c r="D311" s="179">
        <v>1373.4</v>
      </c>
    </row>
    <row r="312" spans="1:4" x14ac:dyDescent="0.25">
      <c r="A312" s="165" t="s">
        <v>203</v>
      </c>
      <c r="B312" s="165" t="s">
        <v>369</v>
      </c>
      <c r="C312" s="165" t="s">
        <v>367</v>
      </c>
      <c r="D312" s="179">
        <v>1373.4</v>
      </c>
    </row>
    <row r="313" spans="1:4" x14ac:dyDescent="0.25">
      <c r="A313" s="165" t="s">
        <v>174</v>
      </c>
      <c r="B313" s="165" t="s">
        <v>366</v>
      </c>
      <c r="C313" s="165" t="s">
        <v>367</v>
      </c>
      <c r="D313" s="179">
        <v>1373.4</v>
      </c>
    </row>
    <row r="314" spans="1:4" x14ac:dyDescent="0.25">
      <c r="A314" s="165" t="s">
        <v>204</v>
      </c>
      <c r="B314" s="165" t="s">
        <v>378</v>
      </c>
      <c r="C314" s="165" t="s">
        <v>367</v>
      </c>
      <c r="D314" s="179">
        <v>1375.46</v>
      </c>
    </row>
    <row r="315" spans="1:4" x14ac:dyDescent="0.25">
      <c r="A315" s="165" t="s">
        <v>185</v>
      </c>
      <c r="B315" s="165" t="s">
        <v>369</v>
      </c>
      <c r="C315" s="165" t="s">
        <v>367</v>
      </c>
      <c r="D315" s="179">
        <v>1375.46</v>
      </c>
    </row>
    <row r="316" spans="1:4" x14ac:dyDescent="0.25">
      <c r="A316" s="165" t="s">
        <v>194</v>
      </c>
      <c r="B316" s="165" t="s">
        <v>376</v>
      </c>
      <c r="C316" s="165" t="s">
        <v>370</v>
      </c>
      <c r="D316" s="179">
        <v>1406.79</v>
      </c>
    </row>
    <row r="317" spans="1:4" x14ac:dyDescent="0.25">
      <c r="A317" s="165" t="s">
        <v>201</v>
      </c>
      <c r="B317" s="165" t="s">
        <v>378</v>
      </c>
      <c r="C317" s="165" t="s">
        <v>370</v>
      </c>
      <c r="D317" s="179">
        <v>1406.79</v>
      </c>
    </row>
    <row r="318" spans="1:4" x14ac:dyDescent="0.25">
      <c r="A318" s="165" t="s">
        <v>201</v>
      </c>
      <c r="B318" s="165" t="s">
        <v>376</v>
      </c>
      <c r="C318" s="165" t="s">
        <v>367</v>
      </c>
      <c r="D318" s="179">
        <v>1409.06</v>
      </c>
    </row>
    <row r="319" spans="1:4" x14ac:dyDescent="0.25">
      <c r="A319" s="165" t="s">
        <v>170</v>
      </c>
      <c r="B319" s="165" t="s">
        <v>371</v>
      </c>
      <c r="C319" s="165" t="s">
        <v>367</v>
      </c>
      <c r="D319" s="179">
        <v>1409.06</v>
      </c>
    </row>
    <row r="320" spans="1:4" x14ac:dyDescent="0.25">
      <c r="A320" s="165" t="s">
        <v>204</v>
      </c>
      <c r="B320" s="165" t="s">
        <v>374</v>
      </c>
      <c r="C320" s="165" t="s">
        <v>367</v>
      </c>
      <c r="D320" s="179">
        <v>1409.06</v>
      </c>
    </row>
    <row r="321" spans="1:4" x14ac:dyDescent="0.25">
      <c r="A321" s="165" t="s">
        <v>187</v>
      </c>
      <c r="B321" s="165" t="s">
        <v>380</v>
      </c>
      <c r="C321" s="165" t="s">
        <v>370</v>
      </c>
      <c r="D321" s="179">
        <v>1411.68</v>
      </c>
    </row>
    <row r="322" spans="1:4" x14ac:dyDescent="0.25">
      <c r="A322" s="165" t="s">
        <v>190</v>
      </c>
      <c r="B322" s="165" t="s">
        <v>380</v>
      </c>
      <c r="C322" s="165" t="s">
        <v>370</v>
      </c>
      <c r="D322" s="179">
        <v>1411.68</v>
      </c>
    </row>
    <row r="323" spans="1:4" x14ac:dyDescent="0.25">
      <c r="A323" s="165" t="s">
        <v>195</v>
      </c>
      <c r="B323" s="165" t="s">
        <v>380</v>
      </c>
      <c r="C323" s="165" t="s">
        <v>367</v>
      </c>
      <c r="D323" s="179">
        <v>1416.11</v>
      </c>
    </row>
    <row r="324" spans="1:4" x14ac:dyDescent="0.25">
      <c r="A324" s="165" t="s">
        <v>206</v>
      </c>
      <c r="B324" s="165" t="s">
        <v>374</v>
      </c>
      <c r="C324" s="165" t="s">
        <v>367</v>
      </c>
      <c r="D324" s="179">
        <v>1416.11</v>
      </c>
    </row>
    <row r="325" spans="1:4" x14ac:dyDescent="0.25">
      <c r="A325" s="165" t="s">
        <v>202</v>
      </c>
      <c r="B325" s="165" t="s">
        <v>369</v>
      </c>
      <c r="C325" s="165" t="s">
        <v>370</v>
      </c>
      <c r="D325" s="179">
        <v>1416.57</v>
      </c>
    </row>
    <row r="326" spans="1:4" x14ac:dyDescent="0.25">
      <c r="A326" s="165" t="s">
        <v>199</v>
      </c>
      <c r="B326" s="165" t="s">
        <v>380</v>
      </c>
      <c r="C326" s="165" t="s">
        <v>370</v>
      </c>
      <c r="D326" s="179">
        <v>1416.57</v>
      </c>
    </row>
    <row r="327" spans="1:4" x14ac:dyDescent="0.25">
      <c r="A327" s="165" t="s">
        <v>176</v>
      </c>
      <c r="B327" s="165" t="s">
        <v>369</v>
      </c>
      <c r="C327" s="165" t="s">
        <v>367</v>
      </c>
      <c r="D327" s="179">
        <v>1419.18</v>
      </c>
    </row>
    <row r="328" spans="1:4" x14ac:dyDescent="0.25">
      <c r="A328" s="165" t="s">
        <v>190</v>
      </c>
      <c r="B328" s="165" t="s">
        <v>366</v>
      </c>
      <c r="C328" s="165" t="s">
        <v>367</v>
      </c>
      <c r="D328" s="179">
        <v>1419.18</v>
      </c>
    </row>
    <row r="329" spans="1:4" x14ac:dyDescent="0.25">
      <c r="A329" s="165" t="s">
        <v>176</v>
      </c>
      <c r="B329" s="165" t="s">
        <v>371</v>
      </c>
      <c r="C329" s="165" t="s">
        <v>367</v>
      </c>
      <c r="D329" s="179">
        <v>1419.18</v>
      </c>
    </row>
    <row r="330" spans="1:4" x14ac:dyDescent="0.25">
      <c r="A330" s="165" t="s">
        <v>171</v>
      </c>
      <c r="B330" s="165" t="s">
        <v>374</v>
      </c>
      <c r="C330" s="165" t="s">
        <v>367</v>
      </c>
      <c r="D330" s="179">
        <v>1419.18</v>
      </c>
    </row>
    <row r="331" spans="1:4" x14ac:dyDescent="0.25">
      <c r="A331" s="165" t="s">
        <v>200</v>
      </c>
      <c r="B331" s="165" t="s">
        <v>369</v>
      </c>
      <c r="C331" s="165" t="s">
        <v>367</v>
      </c>
      <c r="D331" s="179">
        <v>1419.18</v>
      </c>
    </row>
    <row r="332" spans="1:4" x14ac:dyDescent="0.25">
      <c r="A332" s="165" t="s">
        <v>194</v>
      </c>
      <c r="B332" s="165" t="s">
        <v>366</v>
      </c>
      <c r="C332" s="165" t="s">
        <v>367</v>
      </c>
      <c r="D332" s="179">
        <v>1432.18</v>
      </c>
    </row>
    <row r="333" spans="1:4" x14ac:dyDescent="0.25">
      <c r="A333" s="165" t="s">
        <v>177</v>
      </c>
      <c r="B333" s="165" t="s">
        <v>376</v>
      </c>
      <c r="C333" s="165" t="s">
        <v>367</v>
      </c>
      <c r="D333" s="179">
        <v>1437.16</v>
      </c>
    </row>
    <row r="334" spans="1:4" x14ac:dyDescent="0.25">
      <c r="A334" s="165" t="s">
        <v>188</v>
      </c>
      <c r="B334" s="165" t="s">
        <v>371</v>
      </c>
      <c r="C334" s="165" t="s">
        <v>367</v>
      </c>
      <c r="D334" s="179">
        <v>1460.54</v>
      </c>
    </row>
    <row r="335" spans="1:4" x14ac:dyDescent="0.25">
      <c r="A335" s="165" t="s">
        <v>187</v>
      </c>
      <c r="B335" s="165" t="s">
        <v>378</v>
      </c>
      <c r="C335" s="165" t="s">
        <v>367</v>
      </c>
      <c r="D335" s="179">
        <v>1469.02</v>
      </c>
    </row>
    <row r="336" spans="1:4" x14ac:dyDescent="0.25">
      <c r="A336" s="165" t="s">
        <v>173</v>
      </c>
      <c r="B336" s="165" t="s">
        <v>380</v>
      </c>
      <c r="C336" s="165" t="s">
        <v>367</v>
      </c>
      <c r="D336" s="179">
        <v>1474.98</v>
      </c>
    </row>
    <row r="337" spans="1:4" x14ac:dyDescent="0.25">
      <c r="A337" s="165" t="s">
        <v>176</v>
      </c>
      <c r="B337" s="165" t="s">
        <v>366</v>
      </c>
      <c r="C337" s="165" t="s">
        <v>370</v>
      </c>
      <c r="D337" s="179">
        <v>1477.8000000000002</v>
      </c>
    </row>
    <row r="338" spans="1:4" x14ac:dyDescent="0.25">
      <c r="A338" s="165" t="s">
        <v>196</v>
      </c>
      <c r="B338" s="165" t="s">
        <v>378</v>
      </c>
      <c r="C338" s="165" t="s">
        <v>367</v>
      </c>
      <c r="D338" s="179">
        <v>1488.8999999999999</v>
      </c>
    </row>
    <row r="339" spans="1:4" x14ac:dyDescent="0.25">
      <c r="A339" s="165" t="s">
        <v>171</v>
      </c>
      <c r="B339" s="165" t="s">
        <v>366</v>
      </c>
      <c r="C339" s="165" t="s">
        <v>367</v>
      </c>
      <c r="D339" s="179">
        <v>1488.8999999999999</v>
      </c>
    </row>
    <row r="340" spans="1:4" x14ac:dyDescent="0.25">
      <c r="A340" s="165" t="s">
        <v>203</v>
      </c>
      <c r="B340" s="165" t="s">
        <v>378</v>
      </c>
      <c r="C340" s="165" t="s">
        <v>367</v>
      </c>
      <c r="D340" s="179">
        <v>1493.3899999999999</v>
      </c>
    </row>
    <row r="341" spans="1:4" x14ac:dyDescent="0.25">
      <c r="A341" s="165" t="s">
        <v>194</v>
      </c>
      <c r="B341" s="165" t="s">
        <v>378</v>
      </c>
      <c r="C341" s="165" t="s">
        <v>367</v>
      </c>
      <c r="D341" s="179">
        <v>1499</v>
      </c>
    </row>
    <row r="342" spans="1:4" x14ac:dyDescent="0.25">
      <c r="A342" s="165" t="s">
        <v>204</v>
      </c>
      <c r="B342" s="165" t="s">
        <v>374</v>
      </c>
      <c r="C342" s="165" t="s">
        <v>367</v>
      </c>
      <c r="D342" s="179">
        <v>1499</v>
      </c>
    </row>
    <row r="343" spans="1:4" x14ac:dyDescent="0.25">
      <c r="A343" s="165" t="s">
        <v>196</v>
      </c>
      <c r="B343" s="165" t="s">
        <v>366</v>
      </c>
      <c r="C343" s="165" t="s">
        <v>367</v>
      </c>
      <c r="D343" s="179">
        <v>1499</v>
      </c>
    </row>
    <row r="344" spans="1:4" x14ac:dyDescent="0.25">
      <c r="A344" s="165" t="s">
        <v>188</v>
      </c>
      <c r="B344" s="165" t="s">
        <v>380</v>
      </c>
      <c r="C344" s="165" t="s">
        <v>367</v>
      </c>
      <c r="D344" s="179">
        <v>1499</v>
      </c>
    </row>
    <row r="345" spans="1:4" x14ac:dyDescent="0.25">
      <c r="A345" s="165" t="s">
        <v>178</v>
      </c>
      <c r="B345" s="165" t="s">
        <v>376</v>
      </c>
      <c r="C345" s="165" t="s">
        <v>367</v>
      </c>
      <c r="D345" s="179">
        <v>1499</v>
      </c>
    </row>
    <row r="346" spans="1:4" x14ac:dyDescent="0.25">
      <c r="A346" s="165" t="s">
        <v>176</v>
      </c>
      <c r="B346" s="165" t="s">
        <v>376</v>
      </c>
      <c r="C346" s="165" t="s">
        <v>370</v>
      </c>
      <c r="D346" s="179">
        <v>1503.36</v>
      </c>
    </row>
    <row r="347" spans="1:4" x14ac:dyDescent="0.25">
      <c r="A347" s="165" t="s">
        <v>201</v>
      </c>
      <c r="B347" s="165" t="s">
        <v>369</v>
      </c>
      <c r="C347" s="165" t="s">
        <v>367</v>
      </c>
      <c r="D347" s="179">
        <v>1510.74</v>
      </c>
    </row>
    <row r="348" spans="1:4" x14ac:dyDescent="0.25">
      <c r="A348" s="165" t="s">
        <v>198</v>
      </c>
      <c r="B348" s="165" t="s">
        <v>369</v>
      </c>
      <c r="C348" s="165" t="s">
        <v>367</v>
      </c>
      <c r="D348" s="179">
        <v>1510.74</v>
      </c>
    </row>
    <row r="349" spans="1:4" x14ac:dyDescent="0.25">
      <c r="A349" s="165" t="s">
        <v>207</v>
      </c>
      <c r="B349" s="165" t="s">
        <v>380</v>
      </c>
      <c r="C349" s="165" t="s">
        <v>367</v>
      </c>
      <c r="D349" s="179">
        <v>1510.74</v>
      </c>
    </row>
    <row r="350" spans="1:4" x14ac:dyDescent="0.25">
      <c r="A350" s="165" t="s">
        <v>198</v>
      </c>
      <c r="B350" s="165" t="s">
        <v>369</v>
      </c>
      <c r="C350" s="165" t="s">
        <v>367</v>
      </c>
      <c r="D350" s="179">
        <v>1510.74</v>
      </c>
    </row>
    <row r="351" spans="1:4" x14ac:dyDescent="0.25">
      <c r="A351" s="165" t="s">
        <v>208</v>
      </c>
      <c r="B351" s="165" t="s">
        <v>376</v>
      </c>
      <c r="C351" s="165" t="s">
        <v>367</v>
      </c>
      <c r="D351" s="179">
        <v>1512.8</v>
      </c>
    </row>
    <row r="352" spans="1:4" x14ac:dyDescent="0.25">
      <c r="A352" s="165" t="s">
        <v>204</v>
      </c>
      <c r="B352" s="165" t="s">
        <v>369</v>
      </c>
      <c r="C352" s="165" t="s">
        <v>367</v>
      </c>
      <c r="D352" s="179">
        <v>1512.8</v>
      </c>
    </row>
    <row r="353" spans="1:4" x14ac:dyDescent="0.25">
      <c r="A353" s="165" t="s">
        <v>197</v>
      </c>
      <c r="B353" s="165" t="s">
        <v>374</v>
      </c>
      <c r="C353" s="165" t="s">
        <v>367</v>
      </c>
      <c r="D353" s="179">
        <v>1528.12</v>
      </c>
    </row>
    <row r="354" spans="1:4" x14ac:dyDescent="0.25">
      <c r="A354" s="165" t="s">
        <v>171</v>
      </c>
      <c r="B354" s="165" t="s">
        <v>374</v>
      </c>
      <c r="C354" s="165" t="s">
        <v>367</v>
      </c>
      <c r="D354" s="179">
        <v>1528.98</v>
      </c>
    </row>
    <row r="355" spans="1:4" x14ac:dyDescent="0.25">
      <c r="A355" s="165" t="s">
        <v>177</v>
      </c>
      <c r="B355" s="165" t="s">
        <v>378</v>
      </c>
      <c r="C355" s="165" t="s">
        <v>367</v>
      </c>
      <c r="D355" s="179">
        <v>1528.98</v>
      </c>
    </row>
    <row r="356" spans="1:4" x14ac:dyDescent="0.25">
      <c r="A356" s="165" t="s">
        <v>187</v>
      </c>
      <c r="B356" s="165" t="s">
        <v>369</v>
      </c>
      <c r="C356" s="165" t="s">
        <v>367</v>
      </c>
      <c r="D356" s="179">
        <v>1528.98</v>
      </c>
    </row>
    <row r="357" spans="1:4" x14ac:dyDescent="0.25">
      <c r="A357" s="165" t="s">
        <v>192</v>
      </c>
      <c r="B357" s="165" t="s">
        <v>376</v>
      </c>
      <c r="C357" s="165" t="s">
        <v>367</v>
      </c>
      <c r="D357" s="179">
        <v>1547</v>
      </c>
    </row>
    <row r="358" spans="1:4" x14ac:dyDescent="0.25">
      <c r="A358" s="165" t="s">
        <v>188</v>
      </c>
      <c r="B358" s="165" t="s">
        <v>374</v>
      </c>
      <c r="C358" s="165" t="s">
        <v>367</v>
      </c>
      <c r="D358" s="179">
        <v>1556.52</v>
      </c>
    </row>
    <row r="359" spans="1:4" x14ac:dyDescent="0.25">
      <c r="A359" s="165" t="s">
        <v>194</v>
      </c>
      <c r="B359" s="165" t="s">
        <v>366</v>
      </c>
      <c r="C359" s="165" t="s">
        <v>367</v>
      </c>
      <c r="D359" s="179">
        <v>1569.53</v>
      </c>
    </row>
    <row r="360" spans="1:4" x14ac:dyDescent="0.25">
      <c r="A360" s="165" t="s">
        <v>187</v>
      </c>
      <c r="B360" s="165" t="s">
        <v>380</v>
      </c>
      <c r="C360" s="165" t="s">
        <v>367</v>
      </c>
      <c r="D360" s="179">
        <v>1602.3</v>
      </c>
    </row>
    <row r="361" spans="1:4" x14ac:dyDescent="0.25">
      <c r="A361" s="165" t="s">
        <v>188</v>
      </c>
      <c r="B361" s="165" t="s">
        <v>374</v>
      </c>
      <c r="C361" s="165" t="s">
        <v>367</v>
      </c>
      <c r="D361" s="179">
        <v>1602.3</v>
      </c>
    </row>
    <row r="362" spans="1:4" x14ac:dyDescent="0.25">
      <c r="A362" s="165" t="s">
        <v>170</v>
      </c>
      <c r="B362" s="165" t="s">
        <v>366</v>
      </c>
      <c r="C362" s="165" t="s">
        <v>367</v>
      </c>
      <c r="D362" s="179">
        <v>1602.3</v>
      </c>
    </row>
    <row r="363" spans="1:4" x14ac:dyDescent="0.25">
      <c r="A363" s="165" t="s">
        <v>208</v>
      </c>
      <c r="B363" s="165" t="s">
        <v>380</v>
      </c>
      <c r="C363" s="165" t="s">
        <v>370</v>
      </c>
      <c r="D363" s="179">
        <v>1621.62</v>
      </c>
    </row>
    <row r="364" spans="1:4" x14ac:dyDescent="0.25">
      <c r="A364" s="165" t="s">
        <v>200</v>
      </c>
      <c r="B364" s="165" t="s">
        <v>366</v>
      </c>
      <c r="C364" s="165" t="s">
        <v>370</v>
      </c>
      <c r="D364" s="179">
        <v>1621.62</v>
      </c>
    </row>
    <row r="365" spans="1:4" x14ac:dyDescent="0.25">
      <c r="A365" s="165" t="s">
        <v>190</v>
      </c>
      <c r="B365" s="165" t="s">
        <v>371</v>
      </c>
      <c r="C365" s="165" t="s">
        <v>367</v>
      </c>
      <c r="D365" s="179">
        <v>1644.8799999999999</v>
      </c>
    </row>
    <row r="366" spans="1:4" x14ac:dyDescent="0.25">
      <c r="A366" s="165" t="s">
        <v>195</v>
      </c>
      <c r="B366" s="165" t="s">
        <v>366</v>
      </c>
      <c r="C366" s="165" t="s">
        <v>367</v>
      </c>
      <c r="D366" s="179">
        <v>1648.9</v>
      </c>
    </row>
    <row r="367" spans="1:4" x14ac:dyDescent="0.25">
      <c r="A367" s="165" t="s">
        <v>173</v>
      </c>
      <c r="B367" s="165" t="s">
        <v>376</v>
      </c>
      <c r="C367" s="165" t="s">
        <v>367</v>
      </c>
      <c r="D367" s="179">
        <v>1648.9</v>
      </c>
    </row>
    <row r="368" spans="1:4" x14ac:dyDescent="0.25">
      <c r="A368" s="165" t="s">
        <v>204</v>
      </c>
      <c r="B368" s="165" t="s">
        <v>371</v>
      </c>
      <c r="C368" s="165" t="s">
        <v>367</v>
      </c>
      <c r="D368" s="179">
        <v>1659.06</v>
      </c>
    </row>
    <row r="369" spans="1:4" x14ac:dyDescent="0.25">
      <c r="A369" s="165" t="s">
        <v>189</v>
      </c>
      <c r="B369" s="165" t="s">
        <v>378</v>
      </c>
      <c r="C369" s="165" t="s">
        <v>367</v>
      </c>
      <c r="D369" s="179">
        <v>1662.39</v>
      </c>
    </row>
    <row r="370" spans="1:4" x14ac:dyDescent="0.25">
      <c r="A370" s="165" t="s">
        <v>185</v>
      </c>
      <c r="B370" s="165" t="s">
        <v>380</v>
      </c>
      <c r="C370" s="165" t="s">
        <v>367</v>
      </c>
      <c r="D370" s="179">
        <v>1693.8600000000001</v>
      </c>
    </row>
    <row r="371" spans="1:4" x14ac:dyDescent="0.25">
      <c r="A371" s="165" t="s">
        <v>203</v>
      </c>
      <c r="B371" s="165" t="s">
        <v>371</v>
      </c>
      <c r="C371" s="165" t="s">
        <v>367</v>
      </c>
      <c r="D371" s="179">
        <v>1708.8600000000001</v>
      </c>
    </row>
    <row r="372" spans="1:4" x14ac:dyDescent="0.25">
      <c r="A372" s="165" t="s">
        <v>196</v>
      </c>
      <c r="B372" s="165" t="s">
        <v>380</v>
      </c>
      <c r="C372" s="165" t="s">
        <v>367</v>
      </c>
      <c r="D372" s="179">
        <v>1708.8600000000001</v>
      </c>
    </row>
    <row r="373" spans="1:4" x14ac:dyDescent="0.25">
      <c r="A373" s="165" t="s">
        <v>201</v>
      </c>
      <c r="B373" s="165" t="s">
        <v>366</v>
      </c>
      <c r="C373" s="165" t="s">
        <v>370</v>
      </c>
      <c r="D373" s="179">
        <v>1719.41</v>
      </c>
    </row>
    <row r="374" spans="1:4" x14ac:dyDescent="0.25">
      <c r="A374" s="165" t="s">
        <v>199</v>
      </c>
      <c r="B374" s="165" t="s">
        <v>371</v>
      </c>
      <c r="C374" s="165" t="s">
        <v>370</v>
      </c>
      <c r="D374" s="179">
        <v>1724.1000000000001</v>
      </c>
    </row>
    <row r="375" spans="1:4" x14ac:dyDescent="0.25">
      <c r="A375" s="165" t="s">
        <v>196</v>
      </c>
      <c r="B375" s="165" t="s">
        <v>376</v>
      </c>
      <c r="C375" s="165" t="s">
        <v>367</v>
      </c>
      <c r="D375" s="179">
        <v>1738.84</v>
      </c>
    </row>
    <row r="376" spans="1:4" x14ac:dyDescent="0.25">
      <c r="A376" s="165" t="s">
        <v>192</v>
      </c>
      <c r="B376" s="165" t="s">
        <v>380</v>
      </c>
      <c r="C376" s="165" t="s">
        <v>367</v>
      </c>
      <c r="D376" s="179">
        <v>1738.84</v>
      </c>
    </row>
    <row r="377" spans="1:4" x14ac:dyDescent="0.25">
      <c r="A377" s="165" t="s">
        <v>174</v>
      </c>
      <c r="B377" s="165" t="s">
        <v>366</v>
      </c>
      <c r="C377" s="165" t="s">
        <v>367</v>
      </c>
      <c r="D377" s="179">
        <v>1779.05</v>
      </c>
    </row>
    <row r="378" spans="1:4" x14ac:dyDescent="0.25">
      <c r="A378" s="165" t="s">
        <v>186</v>
      </c>
      <c r="B378" s="165" t="s">
        <v>369</v>
      </c>
      <c r="C378" s="165" t="s">
        <v>367</v>
      </c>
      <c r="D378" s="179">
        <v>1779.05</v>
      </c>
    </row>
    <row r="379" spans="1:4" x14ac:dyDescent="0.25">
      <c r="A379" s="165" t="s">
        <v>173</v>
      </c>
      <c r="B379" s="165" t="s">
        <v>378</v>
      </c>
      <c r="C379" s="165" t="s">
        <v>367</v>
      </c>
      <c r="D379" s="179">
        <v>1779.05</v>
      </c>
    </row>
    <row r="380" spans="1:4" x14ac:dyDescent="0.25">
      <c r="A380" s="165" t="s">
        <v>200</v>
      </c>
      <c r="B380" s="165" t="s">
        <v>378</v>
      </c>
      <c r="C380" s="165" t="s">
        <v>367</v>
      </c>
      <c r="D380" s="179">
        <v>1779.05</v>
      </c>
    </row>
    <row r="381" spans="1:4" x14ac:dyDescent="0.25">
      <c r="A381" s="165" t="s">
        <v>186</v>
      </c>
      <c r="B381" s="165" t="s">
        <v>366</v>
      </c>
      <c r="C381" s="165" t="s">
        <v>367</v>
      </c>
      <c r="D381" s="179">
        <v>1779.05</v>
      </c>
    </row>
    <row r="382" spans="1:4" x14ac:dyDescent="0.25">
      <c r="A382" s="165" t="s">
        <v>199</v>
      </c>
      <c r="B382" s="165" t="s">
        <v>378</v>
      </c>
      <c r="C382" s="165" t="s">
        <v>367</v>
      </c>
      <c r="D382" s="179">
        <v>1798.8</v>
      </c>
    </row>
    <row r="383" spans="1:4" x14ac:dyDescent="0.25">
      <c r="A383" s="165" t="s">
        <v>176</v>
      </c>
      <c r="B383" s="165" t="s">
        <v>371</v>
      </c>
      <c r="C383" s="165" t="s">
        <v>367</v>
      </c>
      <c r="D383" s="179">
        <v>1798.8</v>
      </c>
    </row>
    <row r="384" spans="1:4" x14ac:dyDescent="0.25">
      <c r="A384" s="165" t="s">
        <v>185</v>
      </c>
      <c r="B384" s="165" t="s">
        <v>371</v>
      </c>
      <c r="C384" s="165" t="s">
        <v>367</v>
      </c>
      <c r="D384" s="179">
        <v>1831.2</v>
      </c>
    </row>
    <row r="385" spans="1:4" x14ac:dyDescent="0.25">
      <c r="A385" s="165" t="s">
        <v>185</v>
      </c>
      <c r="B385" s="165" t="s">
        <v>380</v>
      </c>
      <c r="C385" s="165" t="s">
        <v>367</v>
      </c>
      <c r="D385" s="179">
        <v>1847.25</v>
      </c>
    </row>
    <row r="386" spans="1:4" x14ac:dyDescent="0.25">
      <c r="A386" s="165" t="s">
        <v>171</v>
      </c>
      <c r="B386" s="165" t="s">
        <v>366</v>
      </c>
      <c r="C386" s="165" t="s">
        <v>367</v>
      </c>
      <c r="D386" s="179">
        <v>1847.25</v>
      </c>
    </row>
    <row r="387" spans="1:4" x14ac:dyDescent="0.25">
      <c r="A387" s="165" t="s">
        <v>175</v>
      </c>
      <c r="B387" s="165" t="s">
        <v>378</v>
      </c>
      <c r="C387" s="165" t="s">
        <v>367</v>
      </c>
      <c r="D387" s="179">
        <v>1871.1</v>
      </c>
    </row>
    <row r="388" spans="1:4" x14ac:dyDescent="0.25">
      <c r="A388" s="165" t="s">
        <v>194</v>
      </c>
      <c r="B388" s="165" t="s">
        <v>380</v>
      </c>
      <c r="C388" s="165" t="s">
        <v>370</v>
      </c>
      <c r="D388" s="179">
        <v>1885.44</v>
      </c>
    </row>
    <row r="389" spans="1:4" x14ac:dyDescent="0.25">
      <c r="A389" s="165" t="s">
        <v>191</v>
      </c>
      <c r="B389" s="165" t="s">
        <v>369</v>
      </c>
      <c r="C389" s="165" t="s">
        <v>370</v>
      </c>
      <c r="D389" s="179">
        <v>1885.44</v>
      </c>
    </row>
    <row r="390" spans="1:4" x14ac:dyDescent="0.25">
      <c r="A390" s="165" t="s">
        <v>191</v>
      </c>
      <c r="B390" s="165" t="s">
        <v>366</v>
      </c>
      <c r="C390" s="165" t="s">
        <v>370</v>
      </c>
      <c r="D390" s="179">
        <v>1888.76</v>
      </c>
    </row>
    <row r="391" spans="1:4" x14ac:dyDescent="0.25">
      <c r="A391" s="165" t="s">
        <v>174</v>
      </c>
      <c r="B391" s="165" t="s">
        <v>366</v>
      </c>
      <c r="C391" s="165" t="s">
        <v>367</v>
      </c>
      <c r="D391" s="179">
        <v>1948.7</v>
      </c>
    </row>
    <row r="392" spans="1:4" x14ac:dyDescent="0.25">
      <c r="A392" s="165" t="s">
        <v>208</v>
      </c>
      <c r="B392" s="165" t="s">
        <v>366</v>
      </c>
      <c r="C392" s="165" t="s">
        <v>367</v>
      </c>
      <c r="D392" s="179">
        <v>1948.7</v>
      </c>
    </row>
    <row r="393" spans="1:4" x14ac:dyDescent="0.25">
      <c r="A393" s="165" t="s">
        <v>195</v>
      </c>
      <c r="B393" s="165" t="s">
        <v>374</v>
      </c>
      <c r="C393" s="165" t="s">
        <v>367</v>
      </c>
      <c r="D393" s="179">
        <v>1970.24</v>
      </c>
    </row>
    <row r="394" spans="1:4" x14ac:dyDescent="0.25">
      <c r="A394" s="165" t="s">
        <v>199</v>
      </c>
      <c r="B394" s="165" t="s">
        <v>366</v>
      </c>
      <c r="C394" s="165" t="s">
        <v>367</v>
      </c>
      <c r="D394" s="179">
        <v>1970.4</v>
      </c>
    </row>
    <row r="395" spans="1:4" x14ac:dyDescent="0.25">
      <c r="A395" s="165" t="s">
        <v>208</v>
      </c>
      <c r="B395" s="165" t="s">
        <v>369</v>
      </c>
      <c r="C395" s="165" t="s">
        <v>367</v>
      </c>
      <c r="D395" s="179">
        <v>1970.4</v>
      </c>
    </row>
    <row r="396" spans="1:4" x14ac:dyDescent="0.25">
      <c r="A396" s="165" t="s">
        <v>175</v>
      </c>
      <c r="B396" s="165" t="s">
        <v>371</v>
      </c>
      <c r="C396" s="165" t="s">
        <v>367</v>
      </c>
      <c r="D396" s="179">
        <v>1978.68</v>
      </c>
    </row>
    <row r="397" spans="1:4" x14ac:dyDescent="0.25">
      <c r="A397" s="165" t="s">
        <v>176</v>
      </c>
      <c r="B397" s="165" t="s">
        <v>376</v>
      </c>
      <c r="C397" s="165" t="s">
        <v>367</v>
      </c>
      <c r="D397" s="179">
        <v>2008.66</v>
      </c>
    </row>
    <row r="398" spans="1:4" x14ac:dyDescent="0.25">
      <c r="A398" s="165" t="s">
        <v>205</v>
      </c>
      <c r="B398" s="165" t="s">
        <v>378</v>
      </c>
      <c r="C398" s="165" t="s">
        <v>367</v>
      </c>
      <c r="D398" s="179">
        <v>2014.3200000000002</v>
      </c>
    </row>
    <row r="399" spans="1:4" x14ac:dyDescent="0.25">
      <c r="A399" s="165" t="s">
        <v>204</v>
      </c>
      <c r="B399" s="165" t="s">
        <v>376</v>
      </c>
      <c r="C399" s="165" t="s">
        <v>367</v>
      </c>
      <c r="D399" s="179">
        <v>2060.1</v>
      </c>
    </row>
    <row r="400" spans="1:4" x14ac:dyDescent="0.25">
      <c r="A400" s="165" t="s">
        <v>170</v>
      </c>
      <c r="B400" s="165" t="s">
        <v>378</v>
      </c>
      <c r="C400" s="165" t="s">
        <v>367</v>
      </c>
      <c r="D400" s="179">
        <v>2118.5299999999997</v>
      </c>
    </row>
    <row r="401" spans="1:4" x14ac:dyDescent="0.25">
      <c r="A401" s="165" t="s">
        <v>178</v>
      </c>
      <c r="B401" s="165" t="s">
        <v>378</v>
      </c>
      <c r="C401" s="165" t="s">
        <v>367</v>
      </c>
      <c r="D401" s="179">
        <v>2118.5299999999997</v>
      </c>
    </row>
    <row r="402" spans="1:4" x14ac:dyDescent="0.25">
      <c r="A402" s="165" t="s">
        <v>177</v>
      </c>
      <c r="B402" s="165" t="s">
        <v>374</v>
      </c>
      <c r="C402" s="165" t="s">
        <v>367</v>
      </c>
      <c r="D402" s="179">
        <v>2128.58</v>
      </c>
    </row>
    <row r="403" spans="1:4" x14ac:dyDescent="0.25">
      <c r="A403" s="165" t="s">
        <v>195</v>
      </c>
      <c r="B403" s="165" t="s">
        <v>376</v>
      </c>
      <c r="C403" s="165" t="s">
        <v>367</v>
      </c>
      <c r="D403" s="179">
        <v>2188.54</v>
      </c>
    </row>
    <row r="404" spans="1:4" x14ac:dyDescent="0.25">
      <c r="A404" s="165" t="s">
        <v>176</v>
      </c>
      <c r="B404" s="165" t="s">
        <v>374</v>
      </c>
      <c r="C404" s="165" t="s">
        <v>367</v>
      </c>
      <c r="D404" s="179">
        <v>2218.52</v>
      </c>
    </row>
    <row r="405" spans="1:4" x14ac:dyDescent="0.25">
      <c r="A405" s="165" t="s">
        <v>205</v>
      </c>
      <c r="B405" s="165" t="s">
        <v>366</v>
      </c>
      <c r="C405" s="165" t="s">
        <v>367</v>
      </c>
      <c r="D405" s="179">
        <v>2218.52</v>
      </c>
    </row>
    <row r="406" spans="1:4" x14ac:dyDescent="0.25">
      <c r="A406" s="165" t="s">
        <v>200</v>
      </c>
      <c r="B406" s="165" t="s">
        <v>369</v>
      </c>
      <c r="C406" s="165" t="s">
        <v>367</v>
      </c>
      <c r="D406" s="179">
        <v>2222</v>
      </c>
    </row>
    <row r="407" spans="1:4" x14ac:dyDescent="0.25">
      <c r="A407" s="165" t="s">
        <v>176</v>
      </c>
      <c r="B407" s="165" t="s">
        <v>369</v>
      </c>
      <c r="C407" s="165" t="s">
        <v>367</v>
      </c>
      <c r="D407" s="179">
        <v>2222</v>
      </c>
    </row>
    <row r="408" spans="1:4" x14ac:dyDescent="0.25">
      <c r="A408" s="165" t="s">
        <v>201</v>
      </c>
      <c r="B408" s="165" t="s">
        <v>378</v>
      </c>
      <c r="C408" s="165" t="s">
        <v>367</v>
      </c>
      <c r="D408" s="179">
        <v>2247.25</v>
      </c>
    </row>
    <row r="409" spans="1:4" x14ac:dyDescent="0.25">
      <c r="A409" s="165" t="s">
        <v>194</v>
      </c>
      <c r="B409" s="165" t="s">
        <v>380</v>
      </c>
      <c r="C409" s="165" t="s">
        <v>367</v>
      </c>
      <c r="D409" s="179">
        <v>2278.48</v>
      </c>
    </row>
    <row r="410" spans="1:4" x14ac:dyDescent="0.25">
      <c r="A410" s="165" t="s">
        <v>194</v>
      </c>
      <c r="B410" s="165" t="s">
        <v>374</v>
      </c>
      <c r="C410" s="165" t="s">
        <v>367</v>
      </c>
      <c r="D410" s="179">
        <v>2278.48</v>
      </c>
    </row>
    <row r="411" spans="1:4" x14ac:dyDescent="0.25">
      <c r="A411" s="165" t="s">
        <v>186</v>
      </c>
      <c r="B411" s="165" t="s">
        <v>376</v>
      </c>
      <c r="C411" s="165" t="s">
        <v>367</v>
      </c>
      <c r="D411" s="179">
        <v>2289</v>
      </c>
    </row>
    <row r="412" spans="1:4" x14ac:dyDescent="0.25">
      <c r="A412" s="165" t="s">
        <v>205</v>
      </c>
      <c r="B412" s="165" t="s">
        <v>378</v>
      </c>
      <c r="C412" s="165" t="s">
        <v>367</v>
      </c>
      <c r="D412" s="179">
        <v>2308.46</v>
      </c>
    </row>
    <row r="413" spans="1:4" x14ac:dyDescent="0.25">
      <c r="A413" s="165" t="s">
        <v>178</v>
      </c>
      <c r="B413" s="165" t="s">
        <v>378</v>
      </c>
      <c r="C413" s="165" t="s">
        <v>367</v>
      </c>
      <c r="D413" s="179">
        <v>2320.5</v>
      </c>
    </row>
    <row r="414" spans="1:4" x14ac:dyDescent="0.25">
      <c r="A414" s="165" t="s">
        <v>190</v>
      </c>
      <c r="B414" s="165" t="s">
        <v>366</v>
      </c>
      <c r="C414" s="165" t="s">
        <v>367</v>
      </c>
      <c r="D414" s="179">
        <v>2320.5</v>
      </c>
    </row>
    <row r="415" spans="1:4" x14ac:dyDescent="0.25">
      <c r="A415" s="165" t="s">
        <v>186</v>
      </c>
      <c r="B415" s="165" t="s">
        <v>371</v>
      </c>
      <c r="C415" s="165" t="s">
        <v>367</v>
      </c>
      <c r="D415" s="179">
        <v>2328.5</v>
      </c>
    </row>
    <row r="416" spans="1:4" x14ac:dyDescent="0.25">
      <c r="A416" s="165" t="s">
        <v>198</v>
      </c>
      <c r="B416" s="165" t="s">
        <v>378</v>
      </c>
      <c r="C416" s="165" t="s">
        <v>370</v>
      </c>
      <c r="D416" s="179">
        <v>2360.9499999999998</v>
      </c>
    </row>
    <row r="417" spans="1:4" x14ac:dyDescent="0.25">
      <c r="A417" s="165" t="s">
        <v>187</v>
      </c>
      <c r="B417" s="165" t="s">
        <v>369</v>
      </c>
      <c r="C417" s="165" t="s">
        <v>367</v>
      </c>
      <c r="D417" s="179">
        <v>2373.5</v>
      </c>
    </row>
    <row r="418" spans="1:4" x14ac:dyDescent="0.25">
      <c r="A418" s="165" t="s">
        <v>191</v>
      </c>
      <c r="B418" s="165" t="s">
        <v>378</v>
      </c>
      <c r="C418" s="165" t="s">
        <v>367</v>
      </c>
      <c r="D418" s="179">
        <v>2397.85</v>
      </c>
    </row>
    <row r="419" spans="1:4" x14ac:dyDescent="0.25">
      <c r="A419" s="165" t="s">
        <v>208</v>
      </c>
      <c r="B419" s="165" t="s">
        <v>366</v>
      </c>
      <c r="C419" s="165" t="s">
        <v>367</v>
      </c>
      <c r="D419" s="179">
        <v>2426.34</v>
      </c>
    </row>
    <row r="420" spans="1:4" x14ac:dyDescent="0.25">
      <c r="A420" s="165" t="s">
        <v>196</v>
      </c>
      <c r="B420" s="165" t="s">
        <v>378</v>
      </c>
      <c r="C420" s="165" t="s">
        <v>367</v>
      </c>
      <c r="D420" s="179">
        <v>2426.34</v>
      </c>
    </row>
    <row r="421" spans="1:4" x14ac:dyDescent="0.25">
      <c r="A421" s="165" t="s">
        <v>189</v>
      </c>
      <c r="B421" s="165" t="s">
        <v>371</v>
      </c>
      <c r="C421" s="165" t="s">
        <v>370</v>
      </c>
      <c r="D421" s="179">
        <v>2442.96</v>
      </c>
    </row>
    <row r="422" spans="1:4" x14ac:dyDescent="0.25">
      <c r="A422" s="165" t="s">
        <v>201</v>
      </c>
      <c r="B422" s="165" t="s">
        <v>374</v>
      </c>
      <c r="C422" s="165" t="s">
        <v>370</v>
      </c>
      <c r="D422" s="179">
        <v>2442.96</v>
      </c>
    </row>
    <row r="423" spans="1:4" x14ac:dyDescent="0.25">
      <c r="A423" s="165" t="s">
        <v>195</v>
      </c>
      <c r="B423" s="165" t="s">
        <v>371</v>
      </c>
      <c r="C423" s="165" t="s">
        <v>367</v>
      </c>
      <c r="D423" s="179">
        <v>2463</v>
      </c>
    </row>
    <row r="424" spans="1:4" x14ac:dyDescent="0.25">
      <c r="A424" s="165" t="s">
        <v>192</v>
      </c>
      <c r="B424" s="165" t="s">
        <v>380</v>
      </c>
      <c r="C424" s="165" t="s">
        <v>367</v>
      </c>
      <c r="D424" s="179">
        <v>2463</v>
      </c>
    </row>
    <row r="425" spans="1:4" x14ac:dyDescent="0.25">
      <c r="A425" s="165" t="s">
        <v>204</v>
      </c>
      <c r="B425" s="165" t="s">
        <v>376</v>
      </c>
      <c r="C425" s="165" t="s">
        <v>367</v>
      </c>
      <c r="D425" s="179">
        <v>2465.83</v>
      </c>
    </row>
    <row r="426" spans="1:4" x14ac:dyDescent="0.25">
      <c r="A426" s="165" t="s">
        <v>187</v>
      </c>
      <c r="B426" s="165" t="s">
        <v>378</v>
      </c>
      <c r="C426" s="165" t="s">
        <v>367</v>
      </c>
      <c r="D426" s="179">
        <v>2465.83</v>
      </c>
    </row>
    <row r="427" spans="1:4" x14ac:dyDescent="0.25">
      <c r="A427" s="165" t="s">
        <v>175</v>
      </c>
      <c r="B427" s="165" t="s">
        <v>378</v>
      </c>
      <c r="C427" s="165" t="s">
        <v>367</v>
      </c>
      <c r="D427" s="179">
        <v>2465.83</v>
      </c>
    </row>
    <row r="428" spans="1:4" x14ac:dyDescent="0.25">
      <c r="A428" s="165" t="s">
        <v>197</v>
      </c>
      <c r="B428" s="165" t="s">
        <v>369</v>
      </c>
      <c r="C428" s="165" t="s">
        <v>367</v>
      </c>
      <c r="D428" s="179">
        <v>2472.12</v>
      </c>
    </row>
    <row r="429" spans="1:4" x14ac:dyDescent="0.25">
      <c r="A429" s="165" t="s">
        <v>205</v>
      </c>
      <c r="B429" s="165" t="s">
        <v>380</v>
      </c>
      <c r="C429" s="165" t="s">
        <v>367</v>
      </c>
      <c r="D429" s="179">
        <v>2494.7999999999997</v>
      </c>
    </row>
    <row r="430" spans="1:4" x14ac:dyDescent="0.25">
      <c r="A430" s="165" t="s">
        <v>196</v>
      </c>
      <c r="B430" s="165" t="s">
        <v>371</v>
      </c>
      <c r="C430" s="165" t="s">
        <v>367</v>
      </c>
      <c r="D430" s="179">
        <v>2501.2800000000002</v>
      </c>
    </row>
    <row r="431" spans="1:4" x14ac:dyDescent="0.25">
      <c r="A431" s="165" t="s">
        <v>173</v>
      </c>
      <c r="B431" s="165" t="s">
        <v>374</v>
      </c>
      <c r="C431" s="165" t="s">
        <v>367</v>
      </c>
      <c r="D431" s="179">
        <v>2514.7800000000002</v>
      </c>
    </row>
    <row r="432" spans="1:4" x14ac:dyDescent="0.25">
      <c r="A432" s="165" t="s">
        <v>202</v>
      </c>
      <c r="B432" s="165" t="s">
        <v>371</v>
      </c>
      <c r="C432" s="165" t="s">
        <v>367</v>
      </c>
      <c r="D432" s="179">
        <v>2563.6800000000003</v>
      </c>
    </row>
    <row r="433" spans="1:4" x14ac:dyDescent="0.25">
      <c r="A433" s="165" t="s">
        <v>169</v>
      </c>
      <c r="B433" s="165" t="s">
        <v>380</v>
      </c>
      <c r="C433" s="165" t="s">
        <v>367</v>
      </c>
      <c r="D433" s="179">
        <v>2563.6800000000003</v>
      </c>
    </row>
    <row r="434" spans="1:4" x14ac:dyDescent="0.25">
      <c r="A434" s="165" t="s">
        <v>199</v>
      </c>
      <c r="B434" s="165" t="s">
        <v>378</v>
      </c>
      <c r="C434" s="165" t="s">
        <v>367</v>
      </c>
      <c r="D434" s="179">
        <v>2585.94</v>
      </c>
    </row>
    <row r="435" spans="1:4" x14ac:dyDescent="0.25">
      <c r="A435" s="165" t="s">
        <v>195</v>
      </c>
      <c r="B435" s="165" t="s">
        <v>376</v>
      </c>
      <c r="C435" s="165" t="s">
        <v>367</v>
      </c>
      <c r="D435" s="179">
        <v>2585.94</v>
      </c>
    </row>
    <row r="436" spans="1:4" x14ac:dyDescent="0.25">
      <c r="A436" s="165" t="s">
        <v>169</v>
      </c>
      <c r="B436" s="165" t="s">
        <v>366</v>
      </c>
      <c r="C436" s="165" t="s">
        <v>367</v>
      </c>
      <c r="D436" s="179">
        <v>2586.15</v>
      </c>
    </row>
    <row r="437" spans="1:4" x14ac:dyDescent="0.25">
      <c r="A437" s="165" t="s">
        <v>208</v>
      </c>
      <c r="B437" s="165" t="s">
        <v>376</v>
      </c>
      <c r="C437" s="165" t="s">
        <v>367</v>
      </c>
      <c r="D437" s="179">
        <v>2586.15</v>
      </c>
    </row>
    <row r="438" spans="1:4" x14ac:dyDescent="0.25">
      <c r="A438" s="165" t="s">
        <v>169</v>
      </c>
      <c r="B438" s="165" t="s">
        <v>371</v>
      </c>
      <c r="C438" s="165" t="s">
        <v>367</v>
      </c>
      <c r="D438" s="179">
        <v>2607.92</v>
      </c>
    </row>
    <row r="439" spans="1:4" x14ac:dyDescent="0.25">
      <c r="A439" s="165" t="s">
        <v>178</v>
      </c>
      <c r="B439" s="165" t="s">
        <v>380</v>
      </c>
      <c r="C439" s="165" t="s">
        <v>367</v>
      </c>
      <c r="D439" s="179">
        <v>2607.92</v>
      </c>
    </row>
    <row r="440" spans="1:4" x14ac:dyDescent="0.25">
      <c r="A440" s="165" t="s">
        <v>198</v>
      </c>
      <c r="B440" s="165" t="s">
        <v>366</v>
      </c>
      <c r="C440" s="165" t="s">
        <v>367</v>
      </c>
      <c r="D440" s="179">
        <v>2609.46</v>
      </c>
    </row>
    <row r="441" spans="1:4" x14ac:dyDescent="0.25">
      <c r="A441" s="165" t="s">
        <v>201</v>
      </c>
      <c r="B441" s="165" t="s">
        <v>369</v>
      </c>
      <c r="C441" s="165" t="s">
        <v>367</v>
      </c>
      <c r="D441" s="179">
        <v>2619.54</v>
      </c>
    </row>
    <row r="442" spans="1:4" x14ac:dyDescent="0.25">
      <c r="A442" s="165" t="s">
        <v>177</v>
      </c>
      <c r="B442" s="165" t="s">
        <v>366</v>
      </c>
      <c r="C442" s="165" t="s">
        <v>367</v>
      </c>
      <c r="D442" s="179">
        <v>2639.4799999999996</v>
      </c>
    </row>
    <row r="443" spans="1:4" x14ac:dyDescent="0.25">
      <c r="A443" s="165" t="s">
        <v>171</v>
      </c>
      <c r="B443" s="165" t="s">
        <v>371</v>
      </c>
      <c r="C443" s="165" t="s">
        <v>370</v>
      </c>
      <c r="D443" s="179">
        <v>2668.8999999999996</v>
      </c>
    </row>
    <row r="444" spans="1:4" x14ac:dyDescent="0.25">
      <c r="A444" s="165" t="s">
        <v>208</v>
      </c>
      <c r="B444" s="165" t="s">
        <v>369</v>
      </c>
      <c r="C444" s="165" t="s">
        <v>367</v>
      </c>
      <c r="D444" s="179">
        <v>2670.07</v>
      </c>
    </row>
    <row r="445" spans="1:4" x14ac:dyDescent="0.25">
      <c r="A445" s="165" t="s">
        <v>200</v>
      </c>
      <c r="B445" s="165" t="s">
        <v>376</v>
      </c>
      <c r="C445" s="165" t="s">
        <v>367</v>
      </c>
      <c r="D445" s="179">
        <v>2701.02</v>
      </c>
    </row>
    <row r="446" spans="1:4" x14ac:dyDescent="0.25">
      <c r="A446" s="165" t="s">
        <v>178</v>
      </c>
      <c r="B446" s="165" t="s">
        <v>366</v>
      </c>
      <c r="C446" s="165" t="s">
        <v>367</v>
      </c>
      <c r="D446" s="179">
        <v>2701.02</v>
      </c>
    </row>
    <row r="447" spans="1:4" x14ac:dyDescent="0.25">
      <c r="A447" s="165" t="s">
        <v>187</v>
      </c>
      <c r="B447" s="165" t="s">
        <v>378</v>
      </c>
      <c r="C447" s="165" t="s">
        <v>367</v>
      </c>
      <c r="D447" s="179">
        <v>2701.02</v>
      </c>
    </row>
    <row r="448" spans="1:4" x14ac:dyDescent="0.25">
      <c r="A448" s="165" t="s">
        <v>177</v>
      </c>
      <c r="B448" s="165" t="s">
        <v>369</v>
      </c>
      <c r="C448" s="165" t="s">
        <v>367</v>
      </c>
      <c r="D448" s="179">
        <v>2701.02</v>
      </c>
    </row>
    <row r="449" spans="1:4" x14ac:dyDescent="0.25">
      <c r="A449" s="165" t="s">
        <v>201</v>
      </c>
      <c r="B449" s="165" t="s">
        <v>376</v>
      </c>
      <c r="C449" s="165" t="s">
        <v>367</v>
      </c>
      <c r="D449" s="179">
        <v>2709.08</v>
      </c>
    </row>
    <row r="450" spans="1:4" x14ac:dyDescent="0.25">
      <c r="A450" s="165" t="s">
        <v>170</v>
      </c>
      <c r="B450" s="165" t="s">
        <v>376</v>
      </c>
      <c r="C450" s="165" t="s">
        <v>367</v>
      </c>
      <c r="D450" s="179">
        <v>2709.08</v>
      </c>
    </row>
    <row r="451" spans="1:4" x14ac:dyDescent="0.25">
      <c r="A451" s="165" t="s">
        <v>199</v>
      </c>
      <c r="B451" s="165" t="s">
        <v>378</v>
      </c>
      <c r="C451" s="165" t="s">
        <v>367</v>
      </c>
      <c r="D451" s="179">
        <v>2709.08</v>
      </c>
    </row>
    <row r="452" spans="1:4" x14ac:dyDescent="0.25">
      <c r="A452" s="165" t="s">
        <v>186</v>
      </c>
      <c r="B452" s="165" t="s">
        <v>371</v>
      </c>
      <c r="C452" s="165" t="s">
        <v>367</v>
      </c>
      <c r="D452" s="179">
        <v>2709.3</v>
      </c>
    </row>
    <row r="453" spans="1:4" x14ac:dyDescent="0.25">
      <c r="A453" s="165" t="s">
        <v>188</v>
      </c>
      <c r="B453" s="165" t="s">
        <v>378</v>
      </c>
      <c r="C453" s="165" t="s">
        <v>367</v>
      </c>
      <c r="D453" s="179">
        <v>2709.3</v>
      </c>
    </row>
    <row r="454" spans="1:4" x14ac:dyDescent="0.25">
      <c r="A454" s="165" t="s">
        <v>197</v>
      </c>
      <c r="B454" s="165" t="s">
        <v>376</v>
      </c>
      <c r="C454" s="165" t="s">
        <v>367</v>
      </c>
      <c r="D454" s="179">
        <v>2709.3</v>
      </c>
    </row>
    <row r="455" spans="1:4" x14ac:dyDescent="0.25">
      <c r="A455" s="165" t="s">
        <v>171</v>
      </c>
      <c r="B455" s="165" t="s">
        <v>371</v>
      </c>
      <c r="C455" s="165" t="s">
        <v>367</v>
      </c>
      <c r="D455" s="179">
        <v>2728.18</v>
      </c>
    </row>
    <row r="456" spans="1:4" x14ac:dyDescent="0.25">
      <c r="A456" s="165" t="s">
        <v>186</v>
      </c>
      <c r="B456" s="165" t="s">
        <v>380</v>
      </c>
      <c r="C456" s="165" t="s">
        <v>367</v>
      </c>
      <c r="D456" s="179">
        <v>2746.8</v>
      </c>
    </row>
    <row r="457" spans="1:4" x14ac:dyDescent="0.25">
      <c r="A457" s="165" t="s">
        <v>198</v>
      </c>
      <c r="B457" s="165" t="s">
        <v>376</v>
      </c>
      <c r="C457" s="165" t="s">
        <v>367</v>
      </c>
      <c r="D457" s="179">
        <v>2758.16</v>
      </c>
    </row>
    <row r="458" spans="1:4" x14ac:dyDescent="0.25">
      <c r="A458" s="165" t="s">
        <v>170</v>
      </c>
      <c r="B458" s="165" t="s">
        <v>380</v>
      </c>
      <c r="C458" s="165" t="s">
        <v>367</v>
      </c>
      <c r="D458" s="179">
        <v>2758.16</v>
      </c>
    </row>
    <row r="459" spans="1:4" x14ac:dyDescent="0.25">
      <c r="A459" s="165" t="s">
        <v>175</v>
      </c>
      <c r="B459" s="165" t="s">
        <v>366</v>
      </c>
      <c r="C459" s="165" t="s">
        <v>367</v>
      </c>
      <c r="D459" s="179">
        <v>2758.16</v>
      </c>
    </row>
    <row r="460" spans="1:4" x14ac:dyDescent="0.25">
      <c r="A460" s="165" t="s">
        <v>171</v>
      </c>
      <c r="B460" s="165" t="s">
        <v>380</v>
      </c>
      <c r="C460" s="165" t="s">
        <v>367</v>
      </c>
      <c r="D460" s="179">
        <v>2779.2000000000003</v>
      </c>
    </row>
    <row r="461" spans="1:4" x14ac:dyDescent="0.25">
      <c r="A461" s="165" t="s">
        <v>202</v>
      </c>
      <c r="B461" s="165" t="s">
        <v>369</v>
      </c>
      <c r="C461" s="165" t="s">
        <v>367</v>
      </c>
      <c r="D461" s="179">
        <v>2779.2000000000003</v>
      </c>
    </row>
    <row r="462" spans="1:4" x14ac:dyDescent="0.25">
      <c r="A462" s="165" t="s">
        <v>192</v>
      </c>
      <c r="B462" s="165" t="s">
        <v>380</v>
      </c>
      <c r="C462" s="165" t="s">
        <v>367</v>
      </c>
      <c r="D462" s="179">
        <v>2784.6</v>
      </c>
    </row>
    <row r="463" spans="1:4" x14ac:dyDescent="0.25">
      <c r="A463" s="165" t="s">
        <v>206</v>
      </c>
      <c r="B463" s="165" t="s">
        <v>376</v>
      </c>
      <c r="C463" s="165" t="s">
        <v>367</v>
      </c>
      <c r="D463" s="179">
        <v>2788.14</v>
      </c>
    </row>
    <row r="464" spans="1:4" x14ac:dyDescent="0.25">
      <c r="A464" s="165" t="s">
        <v>206</v>
      </c>
      <c r="B464" s="165" t="s">
        <v>374</v>
      </c>
      <c r="C464" s="165" t="s">
        <v>367</v>
      </c>
      <c r="D464" s="179">
        <v>2794.2</v>
      </c>
    </row>
    <row r="465" spans="1:4" x14ac:dyDescent="0.25">
      <c r="A465" s="165" t="s">
        <v>169</v>
      </c>
      <c r="B465" s="165" t="s">
        <v>366</v>
      </c>
      <c r="C465" s="165" t="s">
        <v>367</v>
      </c>
      <c r="D465" s="179">
        <v>2794.2</v>
      </c>
    </row>
    <row r="466" spans="1:4" x14ac:dyDescent="0.25">
      <c r="A466" s="165" t="s">
        <v>201</v>
      </c>
      <c r="B466" s="165" t="s">
        <v>380</v>
      </c>
      <c r="C466" s="165" t="s">
        <v>367</v>
      </c>
      <c r="D466" s="179">
        <v>2794.2</v>
      </c>
    </row>
    <row r="467" spans="1:4" x14ac:dyDescent="0.25">
      <c r="A467" s="165" t="s">
        <v>174</v>
      </c>
      <c r="B467" s="165" t="s">
        <v>369</v>
      </c>
      <c r="C467" s="165" t="s">
        <v>367</v>
      </c>
      <c r="D467" s="179">
        <v>2794.2</v>
      </c>
    </row>
    <row r="468" spans="1:4" x14ac:dyDescent="0.25">
      <c r="A468" s="165" t="s">
        <v>202</v>
      </c>
      <c r="B468" s="165" t="s">
        <v>378</v>
      </c>
      <c r="C468" s="165" t="s">
        <v>367</v>
      </c>
      <c r="D468" s="179">
        <v>2810.6</v>
      </c>
    </row>
    <row r="469" spans="1:4" x14ac:dyDescent="0.25">
      <c r="A469" s="165" t="s">
        <v>192</v>
      </c>
      <c r="B469" s="165" t="s">
        <v>366</v>
      </c>
      <c r="C469" s="165" t="s">
        <v>367</v>
      </c>
      <c r="D469" s="179">
        <v>2810.6</v>
      </c>
    </row>
    <row r="470" spans="1:4" x14ac:dyDescent="0.25">
      <c r="A470" s="165" t="s">
        <v>198</v>
      </c>
      <c r="B470" s="165" t="s">
        <v>374</v>
      </c>
      <c r="C470" s="165" t="s">
        <v>367</v>
      </c>
      <c r="D470" s="179">
        <v>2813.58</v>
      </c>
    </row>
    <row r="471" spans="1:4" x14ac:dyDescent="0.25">
      <c r="A471" s="165" t="s">
        <v>170</v>
      </c>
      <c r="B471" s="165" t="s">
        <v>378</v>
      </c>
      <c r="C471" s="165" t="s">
        <v>367</v>
      </c>
      <c r="D471" s="179">
        <v>2818.12</v>
      </c>
    </row>
    <row r="472" spans="1:4" x14ac:dyDescent="0.25">
      <c r="A472" s="165" t="s">
        <v>193</v>
      </c>
      <c r="B472" s="165" t="s">
        <v>374</v>
      </c>
      <c r="C472" s="165" t="s">
        <v>367</v>
      </c>
      <c r="D472" s="179">
        <v>2832.22</v>
      </c>
    </row>
    <row r="473" spans="1:4" x14ac:dyDescent="0.25">
      <c r="A473" s="165" t="s">
        <v>175</v>
      </c>
      <c r="B473" s="165" t="s">
        <v>371</v>
      </c>
      <c r="C473" s="165" t="s">
        <v>367</v>
      </c>
      <c r="D473" s="179">
        <v>2832.22</v>
      </c>
    </row>
    <row r="474" spans="1:4" x14ac:dyDescent="0.25">
      <c r="A474" s="165" t="s">
        <v>171</v>
      </c>
      <c r="B474" s="165" t="s">
        <v>378</v>
      </c>
      <c r="C474" s="165" t="s">
        <v>367</v>
      </c>
      <c r="D474" s="179">
        <v>2832.22</v>
      </c>
    </row>
    <row r="475" spans="1:4" x14ac:dyDescent="0.25">
      <c r="A475" s="165" t="s">
        <v>174</v>
      </c>
      <c r="B475" s="165" t="s">
        <v>369</v>
      </c>
      <c r="C475" s="165" t="s">
        <v>367</v>
      </c>
      <c r="D475" s="179">
        <v>2832.4500000000003</v>
      </c>
    </row>
    <row r="476" spans="1:4" x14ac:dyDescent="0.25">
      <c r="A476" s="165" t="s">
        <v>173</v>
      </c>
      <c r="B476" s="165" t="s">
        <v>380</v>
      </c>
      <c r="C476" s="165" t="s">
        <v>367</v>
      </c>
      <c r="D476" s="179">
        <v>2832.4500000000003</v>
      </c>
    </row>
    <row r="477" spans="1:4" x14ac:dyDescent="0.25">
      <c r="A477" s="165" t="s">
        <v>201</v>
      </c>
      <c r="B477" s="165" t="s">
        <v>380</v>
      </c>
      <c r="C477" s="165" t="s">
        <v>367</v>
      </c>
      <c r="D477" s="179">
        <v>2848.1</v>
      </c>
    </row>
    <row r="478" spans="1:4" x14ac:dyDescent="0.25">
      <c r="A478" s="165" t="s">
        <v>186</v>
      </c>
      <c r="B478" s="165" t="s">
        <v>366</v>
      </c>
      <c r="C478" s="165" t="s">
        <v>367</v>
      </c>
      <c r="D478" s="179">
        <v>2887.34</v>
      </c>
    </row>
    <row r="479" spans="1:4" x14ac:dyDescent="0.25">
      <c r="A479" s="165" t="s">
        <v>201</v>
      </c>
      <c r="B479" s="165" t="s">
        <v>380</v>
      </c>
      <c r="C479" s="165" t="s">
        <v>367</v>
      </c>
      <c r="D479" s="179">
        <v>2893.79</v>
      </c>
    </row>
    <row r="480" spans="1:4" x14ac:dyDescent="0.25">
      <c r="A480" s="165" t="s">
        <v>170</v>
      </c>
      <c r="B480" s="165" t="s">
        <v>371</v>
      </c>
      <c r="C480" s="165" t="s">
        <v>367</v>
      </c>
      <c r="D480" s="179">
        <v>2893.79</v>
      </c>
    </row>
    <row r="481" spans="1:4" x14ac:dyDescent="0.25">
      <c r="A481" s="165" t="s">
        <v>206</v>
      </c>
      <c r="B481" s="165" t="s">
        <v>378</v>
      </c>
      <c r="C481" s="165" t="s">
        <v>367</v>
      </c>
      <c r="D481" s="179">
        <v>2908.06</v>
      </c>
    </row>
    <row r="482" spans="1:4" x14ac:dyDescent="0.25">
      <c r="A482" s="165" t="s">
        <v>189</v>
      </c>
      <c r="B482" s="165" t="s">
        <v>371</v>
      </c>
      <c r="C482" s="165" t="s">
        <v>367</v>
      </c>
      <c r="D482" s="179">
        <v>2918.1600000000003</v>
      </c>
    </row>
    <row r="483" spans="1:4" x14ac:dyDescent="0.25">
      <c r="A483" s="165" t="s">
        <v>188</v>
      </c>
      <c r="B483" s="165" t="s">
        <v>366</v>
      </c>
      <c r="C483" s="165" t="s">
        <v>367</v>
      </c>
      <c r="D483" s="179">
        <v>2918.1600000000003</v>
      </c>
    </row>
    <row r="484" spans="1:4" x14ac:dyDescent="0.25">
      <c r="A484" s="165" t="s">
        <v>189</v>
      </c>
      <c r="B484" s="165" t="s">
        <v>376</v>
      </c>
      <c r="C484" s="165" t="s">
        <v>367</v>
      </c>
      <c r="D484" s="179">
        <v>2918.1600000000003</v>
      </c>
    </row>
    <row r="485" spans="1:4" x14ac:dyDescent="0.25">
      <c r="A485" s="165" t="s">
        <v>189</v>
      </c>
      <c r="B485" s="165" t="s">
        <v>369</v>
      </c>
      <c r="C485" s="165" t="s">
        <v>367</v>
      </c>
      <c r="D485" s="179">
        <v>2929.92</v>
      </c>
    </row>
    <row r="486" spans="1:4" x14ac:dyDescent="0.25">
      <c r="A486" s="165" t="s">
        <v>199</v>
      </c>
      <c r="B486" s="165" t="s">
        <v>376</v>
      </c>
      <c r="C486" s="165" t="s">
        <v>367</v>
      </c>
      <c r="D486" s="179">
        <v>2951.13</v>
      </c>
    </row>
    <row r="487" spans="1:4" x14ac:dyDescent="0.25">
      <c r="A487" s="165" t="s">
        <v>175</v>
      </c>
      <c r="B487" s="165" t="s">
        <v>376</v>
      </c>
      <c r="C487" s="165" t="s">
        <v>367</v>
      </c>
      <c r="D487" s="179">
        <v>2955.6000000000004</v>
      </c>
    </row>
    <row r="488" spans="1:4" x14ac:dyDescent="0.25">
      <c r="A488" s="165" t="s">
        <v>196</v>
      </c>
      <c r="B488" s="165" t="s">
        <v>369</v>
      </c>
      <c r="C488" s="165" t="s">
        <v>367</v>
      </c>
      <c r="D488" s="179">
        <v>2955.6000000000004</v>
      </c>
    </row>
    <row r="489" spans="1:4" x14ac:dyDescent="0.25">
      <c r="A489" s="165" t="s">
        <v>192</v>
      </c>
      <c r="B489" s="165" t="s">
        <v>376</v>
      </c>
      <c r="C489" s="165" t="s">
        <v>367</v>
      </c>
      <c r="D489" s="179">
        <v>2955.6000000000004</v>
      </c>
    </row>
    <row r="490" spans="1:4" x14ac:dyDescent="0.25">
      <c r="A490" s="165" t="s">
        <v>200</v>
      </c>
      <c r="B490" s="165" t="s">
        <v>380</v>
      </c>
      <c r="C490" s="165" t="s">
        <v>367</v>
      </c>
      <c r="D490" s="179">
        <v>2955.6000000000004</v>
      </c>
    </row>
    <row r="491" spans="1:4" x14ac:dyDescent="0.25">
      <c r="A491" s="165" t="s">
        <v>176</v>
      </c>
      <c r="B491" s="165" t="s">
        <v>366</v>
      </c>
      <c r="C491" s="165" t="s">
        <v>367</v>
      </c>
      <c r="D491" s="179">
        <v>2955.6000000000004</v>
      </c>
    </row>
    <row r="492" spans="1:4" x14ac:dyDescent="0.25">
      <c r="A492" s="165" t="s">
        <v>193</v>
      </c>
      <c r="B492" s="165" t="s">
        <v>378</v>
      </c>
      <c r="C492" s="165" t="s">
        <v>367</v>
      </c>
      <c r="D492" s="179">
        <v>2955.6000000000004</v>
      </c>
    </row>
    <row r="493" spans="1:4" x14ac:dyDescent="0.25">
      <c r="A493" s="165" t="s">
        <v>171</v>
      </c>
      <c r="B493" s="165" t="s">
        <v>376</v>
      </c>
      <c r="C493" s="165" t="s">
        <v>367</v>
      </c>
      <c r="D493" s="179">
        <v>2975.7000000000003</v>
      </c>
    </row>
    <row r="494" spans="1:4" x14ac:dyDescent="0.25">
      <c r="A494" s="165" t="s">
        <v>202</v>
      </c>
      <c r="B494" s="165" t="s">
        <v>366</v>
      </c>
      <c r="C494" s="165" t="s">
        <v>367</v>
      </c>
      <c r="D494" s="179">
        <v>2975.7000000000003</v>
      </c>
    </row>
    <row r="495" spans="1:4" x14ac:dyDescent="0.25">
      <c r="A495" s="165" t="s">
        <v>176</v>
      </c>
      <c r="B495" s="165" t="s">
        <v>378</v>
      </c>
      <c r="C495" s="165" t="s">
        <v>367</v>
      </c>
      <c r="D495" s="179">
        <v>3016.6499999999996</v>
      </c>
    </row>
    <row r="496" spans="1:4" x14ac:dyDescent="0.25">
      <c r="A496" s="165" t="s">
        <v>191</v>
      </c>
      <c r="B496" s="165" t="s">
        <v>374</v>
      </c>
      <c r="C496" s="165" t="s">
        <v>367</v>
      </c>
      <c r="D496" s="179">
        <v>3016.6499999999996</v>
      </c>
    </row>
    <row r="497" spans="1:4" x14ac:dyDescent="0.25">
      <c r="A497" s="165" t="s">
        <v>203</v>
      </c>
      <c r="B497" s="165" t="s">
        <v>366</v>
      </c>
      <c r="C497" s="165" t="s">
        <v>367</v>
      </c>
      <c r="D497" s="179">
        <v>3016.6499999999996</v>
      </c>
    </row>
    <row r="498" spans="1:4" x14ac:dyDescent="0.25">
      <c r="A498" s="165" t="s">
        <v>203</v>
      </c>
      <c r="B498" s="165" t="s">
        <v>369</v>
      </c>
      <c r="C498" s="165" t="s">
        <v>367</v>
      </c>
      <c r="D498" s="179">
        <v>3021.48</v>
      </c>
    </row>
    <row r="499" spans="1:4" x14ac:dyDescent="0.25">
      <c r="A499" s="165" t="s">
        <v>196</v>
      </c>
      <c r="B499" s="165" t="s">
        <v>371</v>
      </c>
      <c r="C499" s="165" t="s">
        <v>367</v>
      </c>
      <c r="D499" s="179">
        <v>3027.98</v>
      </c>
    </row>
    <row r="500" spans="1:4" x14ac:dyDescent="0.25">
      <c r="A500" s="165" t="s">
        <v>174</v>
      </c>
      <c r="B500" s="165" t="s">
        <v>366</v>
      </c>
      <c r="C500" s="165" t="s">
        <v>367</v>
      </c>
      <c r="D500" s="179">
        <v>3057.96</v>
      </c>
    </row>
    <row r="501" spans="1:4" x14ac:dyDescent="0.25">
      <c r="A501" s="165" t="s">
        <v>197</v>
      </c>
      <c r="B501" s="165" t="s">
        <v>366</v>
      </c>
      <c r="C501" s="165" t="s">
        <v>367</v>
      </c>
      <c r="D501" s="179">
        <v>3057.96</v>
      </c>
    </row>
    <row r="502" spans="1:4" x14ac:dyDescent="0.25">
      <c r="A502" s="165" t="s">
        <v>195</v>
      </c>
      <c r="B502" s="165" t="s">
        <v>369</v>
      </c>
      <c r="C502" s="165" t="s">
        <v>367</v>
      </c>
      <c r="D502" s="179">
        <v>3057.96</v>
      </c>
    </row>
    <row r="503" spans="1:4" x14ac:dyDescent="0.25">
      <c r="A503" s="165" t="s">
        <v>185</v>
      </c>
      <c r="B503" s="165" t="s">
        <v>366</v>
      </c>
      <c r="C503" s="165" t="s">
        <v>367</v>
      </c>
      <c r="D503" s="179">
        <v>3067.26</v>
      </c>
    </row>
    <row r="504" spans="1:4" x14ac:dyDescent="0.25">
      <c r="A504" s="165" t="s">
        <v>202</v>
      </c>
      <c r="B504" s="165" t="s">
        <v>380</v>
      </c>
      <c r="C504" s="165" t="s">
        <v>367</v>
      </c>
      <c r="D504" s="179">
        <v>3073.62</v>
      </c>
    </row>
    <row r="505" spans="1:4" x14ac:dyDescent="0.25">
      <c r="A505" s="165" t="s">
        <v>175</v>
      </c>
      <c r="B505" s="165" t="s">
        <v>380</v>
      </c>
      <c r="C505" s="165" t="s">
        <v>367</v>
      </c>
      <c r="D505" s="179">
        <v>3094</v>
      </c>
    </row>
    <row r="506" spans="1:4" x14ac:dyDescent="0.25">
      <c r="A506" s="165" t="s">
        <v>202</v>
      </c>
      <c r="B506" s="165" t="s">
        <v>366</v>
      </c>
      <c r="C506" s="165" t="s">
        <v>367</v>
      </c>
      <c r="D506" s="179">
        <v>3094</v>
      </c>
    </row>
    <row r="507" spans="1:4" x14ac:dyDescent="0.25">
      <c r="A507" s="165" t="s">
        <v>201</v>
      </c>
      <c r="B507" s="165" t="s">
        <v>380</v>
      </c>
      <c r="C507" s="165" t="s">
        <v>367</v>
      </c>
      <c r="D507" s="179">
        <v>3094</v>
      </c>
    </row>
    <row r="508" spans="1:4" x14ac:dyDescent="0.25">
      <c r="A508" s="165" t="s">
        <v>176</v>
      </c>
      <c r="B508" s="165" t="s">
        <v>380</v>
      </c>
      <c r="C508" s="165" t="s">
        <v>367</v>
      </c>
      <c r="D508" s="179">
        <v>3094</v>
      </c>
    </row>
    <row r="509" spans="1:4" x14ac:dyDescent="0.25">
      <c r="A509" s="165" t="s">
        <v>208</v>
      </c>
      <c r="B509" s="165" t="s">
        <v>374</v>
      </c>
      <c r="C509" s="165" t="s">
        <v>367</v>
      </c>
      <c r="D509" s="179">
        <v>3171.35</v>
      </c>
    </row>
    <row r="510" spans="1:4" x14ac:dyDescent="0.25">
      <c r="A510" s="165" t="s">
        <v>205</v>
      </c>
      <c r="B510" s="165" t="s">
        <v>371</v>
      </c>
      <c r="C510" s="165" t="s">
        <v>367</v>
      </c>
      <c r="D510" s="179">
        <v>3171.35</v>
      </c>
    </row>
    <row r="511" spans="1:4" x14ac:dyDescent="0.25">
      <c r="A511" s="165" t="s">
        <v>170</v>
      </c>
      <c r="B511" s="165" t="s">
        <v>371</v>
      </c>
      <c r="C511" s="165" t="s">
        <v>367</v>
      </c>
      <c r="D511" s="179">
        <v>3201.64</v>
      </c>
    </row>
    <row r="512" spans="1:4" x14ac:dyDescent="0.25">
      <c r="A512" s="165" t="s">
        <v>170</v>
      </c>
      <c r="B512" s="165" t="s">
        <v>366</v>
      </c>
      <c r="C512" s="165" t="s">
        <v>367</v>
      </c>
      <c r="D512" s="179">
        <v>3201.64</v>
      </c>
    </row>
    <row r="513" spans="1:4" x14ac:dyDescent="0.25">
      <c r="A513" s="165" t="s">
        <v>194</v>
      </c>
      <c r="B513" s="165" t="s">
        <v>371</v>
      </c>
      <c r="C513" s="165" t="s">
        <v>367</v>
      </c>
      <c r="D513" s="179">
        <v>3201.64</v>
      </c>
    </row>
    <row r="514" spans="1:4" x14ac:dyDescent="0.25">
      <c r="A514" s="165" t="s">
        <v>191</v>
      </c>
      <c r="B514" s="165" t="s">
        <v>378</v>
      </c>
      <c r="C514" s="165" t="s">
        <v>367</v>
      </c>
      <c r="D514" s="179">
        <v>3201.64</v>
      </c>
    </row>
    <row r="515" spans="1:4" x14ac:dyDescent="0.25">
      <c r="A515" s="165" t="s">
        <v>193</v>
      </c>
      <c r="B515" s="165" t="s">
        <v>369</v>
      </c>
      <c r="C515" s="165" t="s">
        <v>367</v>
      </c>
      <c r="D515" s="179">
        <v>3201.9</v>
      </c>
    </row>
    <row r="516" spans="1:4" x14ac:dyDescent="0.25">
      <c r="A516" s="165" t="s">
        <v>187</v>
      </c>
      <c r="B516" s="165" t="s">
        <v>378</v>
      </c>
      <c r="C516" s="165" t="s">
        <v>367</v>
      </c>
      <c r="D516" s="179">
        <v>3232.19</v>
      </c>
    </row>
    <row r="517" spans="1:4" x14ac:dyDescent="0.25">
      <c r="A517" s="165" t="s">
        <v>197</v>
      </c>
      <c r="B517" s="165" t="s">
        <v>366</v>
      </c>
      <c r="C517" s="165" t="s">
        <v>367</v>
      </c>
      <c r="D517" s="179">
        <v>3232.19</v>
      </c>
    </row>
    <row r="518" spans="1:4" x14ac:dyDescent="0.25">
      <c r="A518" s="165" t="s">
        <v>185</v>
      </c>
      <c r="B518" s="165" t="s">
        <v>374</v>
      </c>
      <c r="C518" s="165" t="s">
        <v>367</v>
      </c>
      <c r="D518" s="179">
        <v>3232.19</v>
      </c>
    </row>
    <row r="519" spans="1:4" x14ac:dyDescent="0.25">
      <c r="A519" s="165" t="s">
        <v>194</v>
      </c>
      <c r="B519" s="165" t="s">
        <v>376</v>
      </c>
      <c r="C519" s="165" t="s">
        <v>367</v>
      </c>
      <c r="D519" s="179">
        <v>3232.19</v>
      </c>
    </row>
    <row r="520" spans="1:4" x14ac:dyDescent="0.25">
      <c r="A520" s="165" t="s">
        <v>206</v>
      </c>
      <c r="B520" s="165" t="s">
        <v>376</v>
      </c>
      <c r="C520" s="165" t="s">
        <v>367</v>
      </c>
      <c r="D520" s="179">
        <v>3250.38</v>
      </c>
    </row>
    <row r="521" spans="1:4" x14ac:dyDescent="0.25">
      <c r="A521" s="165" t="s">
        <v>175</v>
      </c>
      <c r="B521" s="165" t="s">
        <v>376</v>
      </c>
      <c r="C521" s="165" t="s">
        <v>367</v>
      </c>
      <c r="D521" s="179">
        <v>3250.38</v>
      </c>
    </row>
    <row r="522" spans="1:4" x14ac:dyDescent="0.25">
      <c r="A522" s="165" t="s">
        <v>201</v>
      </c>
      <c r="B522" s="165" t="s">
        <v>376</v>
      </c>
      <c r="C522" s="165" t="s">
        <v>367</v>
      </c>
      <c r="D522" s="179">
        <v>3259.9</v>
      </c>
    </row>
    <row r="523" spans="1:4" x14ac:dyDescent="0.25">
      <c r="A523" s="165" t="s">
        <v>195</v>
      </c>
      <c r="B523" s="165" t="s">
        <v>378</v>
      </c>
      <c r="C523" s="165" t="s">
        <v>367</v>
      </c>
      <c r="D523" s="179">
        <v>3282.51</v>
      </c>
    </row>
    <row r="524" spans="1:4" x14ac:dyDescent="0.25">
      <c r="A524" s="165" t="s">
        <v>178</v>
      </c>
      <c r="B524" s="165" t="s">
        <v>371</v>
      </c>
      <c r="C524" s="165" t="s">
        <v>367</v>
      </c>
      <c r="D524" s="179">
        <v>3335.04</v>
      </c>
    </row>
    <row r="525" spans="1:4" x14ac:dyDescent="0.25">
      <c r="A525" s="165" t="s">
        <v>198</v>
      </c>
      <c r="B525" s="165" t="s">
        <v>371</v>
      </c>
      <c r="C525" s="165" t="s">
        <v>367</v>
      </c>
      <c r="D525" s="179">
        <v>3335.04</v>
      </c>
    </row>
    <row r="526" spans="1:4" x14ac:dyDescent="0.25">
      <c r="A526" s="165" t="s">
        <v>201</v>
      </c>
      <c r="B526" s="165" t="s">
        <v>374</v>
      </c>
      <c r="C526" s="165" t="s">
        <v>367</v>
      </c>
      <c r="D526" s="179">
        <v>3335.04</v>
      </c>
    </row>
    <row r="527" spans="1:4" x14ac:dyDescent="0.25">
      <c r="A527" s="165" t="s">
        <v>171</v>
      </c>
      <c r="B527" s="165" t="s">
        <v>376</v>
      </c>
      <c r="C527" s="165" t="s">
        <v>367</v>
      </c>
      <c r="D527" s="179">
        <v>3353.04</v>
      </c>
    </row>
    <row r="528" spans="1:4" x14ac:dyDescent="0.25">
      <c r="A528" s="165" t="s">
        <v>186</v>
      </c>
      <c r="B528" s="165" t="s">
        <v>378</v>
      </c>
      <c r="C528" s="165" t="s">
        <v>367</v>
      </c>
      <c r="D528" s="179">
        <v>3353.04</v>
      </c>
    </row>
    <row r="529" spans="1:4" x14ac:dyDescent="0.25">
      <c r="A529" s="165" t="s">
        <v>196</v>
      </c>
      <c r="B529" s="165" t="s">
        <v>369</v>
      </c>
      <c r="C529" s="165" t="s">
        <v>367</v>
      </c>
      <c r="D529" s="179">
        <v>3372.7200000000003</v>
      </c>
    </row>
    <row r="530" spans="1:4" x14ac:dyDescent="0.25">
      <c r="A530" s="165" t="s">
        <v>186</v>
      </c>
      <c r="B530" s="165" t="s">
        <v>376</v>
      </c>
      <c r="C530" s="165" t="s">
        <v>367</v>
      </c>
      <c r="D530" s="179">
        <v>3372.7200000000003</v>
      </c>
    </row>
    <row r="531" spans="1:4" x14ac:dyDescent="0.25">
      <c r="A531" s="165" t="s">
        <v>189</v>
      </c>
      <c r="B531" s="165" t="s">
        <v>380</v>
      </c>
      <c r="C531" s="165" t="s">
        <v>367</v>
      </c>
      <c r="D531" s="179">
        <v>3372.7200000000003</v>
      </c>
    </row>
    <row r="532" spans="1:4" x14ac:dyDescent="0.25">
      <c r="A532" s="165" t="s">
        <v>196</v>
      </c>
      <c r="B532" s="165" t="s">
        <v>378</v>
      </c>
      <c r="C532" s="165" t="s">
        <v>367</v>
      </c>
      <c r="D532" s="179">
        <v>3372.7200000000003</v>
      </c>
    </row>
    <row r="533" spans="1:4" x14ac:dyDescent="0.25">
      <c r="A533" s="165" t="s">
        <v>204</v>
      </c>
      <c r="B533" s="165" t="s">
        <v>380</v>
      </c>
      <c r="C533" s="165" t="s">
        <v>367</v>
      </c>
      <c r="D533" s="179">
        <v>3403.3999999999996</v>
      </c>
    </row>
    <row r="534" spans="1:4" x14ac:dyDescent="0.25">
      <c r="A534" s="165" t="s">
        <v>198</v>
      </c>
      <c r="B534" s="165" t="s">
        <v>378</v>
      </c>
      <c r="C534" s="165" t="s">
        <v>367</v>
      </c>
      <c r="D534" s="179">
        <v>3403.3999999999996</v>
      </c>
    </row>
    <row r="535" spans="1:4" x14ac:dyDescent="0.25">
      <c r="A535" s="165" t="s">
        <v>197</v>
      </c>
      <c r="B535" s="165" t="s">
        <v>380</v>
      </c>
      <c r="C535" s="165" t="s">
        <v>367</v>
      </c>
      <c r="D535" s="179">
        <v>3433.5</v>
      </c>
    </row>
    <row r="536" spans="1:4" x14ac:dyDescent="0.25">
      <c r="A536" s="165" t="s">
        <v>203</v>
      </c>
      <c r="B536" s="165" t="s">
        <v>366</v>
      </c>
      <c r="C536" s="165" t="s">
        <v>367</v>
      </c>
      <c r="D536" s="179">
        <v>3447.92</v>
      </c>
    </row>
    <row r="537" spans="1:4" x14ac:dyDescent="0.25">
      <c r="A537" s="165" t="s">
        <v>201</v>
      </c>
      <c r="B537" s="165" t="s">
        <v>374</v>
      </c>
      <c r="C537" s="165" t="s">
        <v>370</v>
      </c>
      <c r="D537" s="179">
        <v>3456.6400000000003</v>
      </c>
    </row>
    <row r="538" spans="1:4" x14ac:dyDescent="0.25">
      <c r="A538" s="165" t="s">
        <v>174</v>
      </c>
      <c r="B538" s="165" t="s">
        <v>374</v>
      </c>
      <c r="C538" s="165" t="s">
        <v>367</v>
      </c>
      <c r="D538" s="179">
        <v>3474</v>
      </c>
    </row>
    <row r="539" spans="1:4" x14ac:dyDescent="0.25">
      <c r="A539" s="165" t="s">
        <v>188</v>
      </c>
      <c r="B539" s="165" t="s">
        <v>369</v>
      </c>
      <c r="C539" s="165" t="s">
        <v>367</v>
      </c>
      <c r="D539" s="179">
        <v>3474</v>
      </c>
    </row>
    <row r="540" spans="1:4" x14ac:dyDescent="0.25">
      <c r="A540" s="165" t="s">
        <v>188</v>
      </c>
      <c r="B540" s="165" t="s">
        <v>374</v>
      </c>
      <c r="C540" s="165" t="s">
        <v>367</v>
      </c>
      <c r="D540" s="179">
        <v>3513.25</v>
      </c>
    </row>
    <row r="541" spans="1:4" x14ac:dyDescent="0.25">
      <c r="A541" s="165" t="s">
        <v>201</v>
      </c>
      <c r="B541" s="165" t="s">
        <v>369</v>
      </c>
      <c r="C541" s="165" t="s">
        <v>367</v>
      </c>
      <c r="D541" s="179">
        <v>3513.25</v>
      </c>
    </row>
    <row r="542" spans="1:4" x14ac:dyDescent="0.25">
      <c r="A542" s="165" t="s">
        <v>196</v>
      </c>
      <c r="B542" s="165" t="s">
        <v>378</v>
      </c>
      <c r="C542" s="165" t="s">
        <v>367</v>
      </c>
      <c r="D542" s="179">
        <v>3539.32</v>
      </c>
    </row>
    <row r="543" spans="1:4" x14ac:dyDescent="0.25">
      <c r="A543" s="165" t="s">
        <v>199</v>
      </c>
      <c r="B543" s="165" t="s">
        <v>374</v>
      </c>
      <c r="C543" s="165" t="s">
        <v>367</v>
      </c>
      <c r="D543" s="179">
        <v>3539.32</v>
      </c>
    </row>
    <row r="544" spans="1:4" x14ac:dyDescent="0.25">
      <c r="A544" s="165" t="s">
        <v>175</v>
      </c>
      <c r="B544" s="165" t="s">
        <v>378</v>
      </c>
      <c r="C544" s="165" t="s">
        <v>367</v>
      </c>
      <c r="D544" s="179">
        <v>3539.32</v>
      </c>
    </row>
    <row r="545" spans="1:4" x14ac:dyDescent="0.25">
      <c r="A545" s="165" t="s">
        <v>190</v>
      </c>
      <c r="B545" s="165" t="s">
        <v>369</v>
      </c>
      <c r="C545" s="165" t="s">
        <v>367</v>
      </c>
      <c r="D545" s="179">
        <v>3612.96</v>
      </c>
    </row>
    <row r="546" spans="1:4" x14ac:dyDescent="0.25">
      <c r="A546" s="165" t="s">
        <v>201</v>
      </c>
      <c r="B546" s="165" t="s">
        <v>376</v>
      </c>
      <c r="C546" s="165" t="s">
        <v>367</v>
      </c>
      <c r="D546" s="179">
        <v>3616.62</v>
      </c>
    </row>
    <row r="547" spans="1:4" x14ac:dyDescent="0.25">
      <c r="A547" s="165" t="s">
        <v>173</v>
      </c>
      <c r="B547" s="165" t="s">
        <v>374</v>
      </c>
      <c r="C547" s="165" t="s">
        <v>367</v>
      </c>
      <c r="D547" s="179">
        <v>3635.45</v>
      </c>
    </row>
    <row r="548" spans="1:4" x14ac:dyDescent="0.25">
      <c r="A548" s="165" t="s">
        <v>185</v>
      </c>
      <c r="B548" s="165" t="s">
        <v>374</v>
      </c>
      <c r="C548" s="165" t="s">
        <v>367</v>
      </c>
      <c r="D548" s="179">
        <v>3694.5</v>
      </c>
    </row>
    <row r="549" spans="1:4" x14ac:dyDescent="0.25">
      <c r="A549" s="165" t="s">
        <v>192</v>
      </c>
      <c r="B549" s="165" t="s">
        <v>371</v>
      </c>
      <c r="C549" s="165" t="s">
        <v>367</v>
      </c>
      <c r="D549" s="179">
        <v>3694.5</v>
      </c>
    </row>
    <row r="550" spans="1:4" x14ac:dyDescent="0.25">
      <c r="A550" s="165" t="s">
        <v>196</v>
      </c>
      <c r="B550" s="165" t="s">
        <v>371</v>
      </c>
      <c r="C550" s="165" t="s">
        <v>367</v>
      </c>
      <c r="D550" s="179">
        <v>3712.7999999999997</v>
      </c>
    </row>
    <row r="551" spans="1:4" x14ac:dyDescent="0.25">
      <c r="A551" s="165" t="s">
        <v>190</v>
      </c>
      <c r="B551" s="165" t="s">
        <v>376</v>
      </c>
      <c r="C551" s="165" t="s">
        <v>367</v>
      </c>
      <c r="D551" s="179">
        <v>3712.7999999999997</v>
      </c>
    </row>
    <row r="552" spans="1:4" x14ac:dyDescent="0.25">
      <c r="A552" s="165" t="s">
        <v>187</v>
      </c>
      <c r="B552" s="165" t="s">
        <v>371</v>
      </c>
      <c r="C552" s="165" t="s">
        <v>367</v>
      </c>
      <c r="D552" s="179">
        <v>3712.7999999999997</v>
      </c>
    </row>
    <row r="553" spans="1:4" x14ac:dyDescent="0.25">
      <c r="A553" s="165" t="s">
        <v>204</v>
      </c>
      <c r="B553" s="165" t="s">
        <v>366</v>
      </c>
      <c r="C553" s="165" t="s">
        <v>367</v>
      </c>
      <c r="D553" s="179">
        <v>3742.2</v>
      </c>
    </row>
    <row r="554" spans="1:4" x14ac:dyDescent="0.25">
      <c r="A554" s="165" t="s">
        <v>203</v>
      </c>
      <c r="B554" s="165" t="s">
        <v>380</v>
      </c>
      <c r="C554" s="165" t="s">
        <v>367</v>
      </c>
      <c r="D554" s="179">
        <v>3751.44</v>
      </c>
    </row>
    <row r="555" spans="1:4" x14ac:dyDescent="0.25">
      <c r="A555" s="165" t="s">
        <v>188</v>
      </c>
      <c r="B555" s="165" t="s">
        <v>376</v>
      </c>
      <c r="C555" s="165" t="s">
        <v>370</v>
      </c>
      <c r="D555" s="179">
        <v>3777.52</v>
      </c>
    </row>
    <row r="556" spans="1:4" x14ac:dyDescent="0.25">
      <c r="A556" s="165" t="s">
        <v>194</v>
      </c>
      <c r="B556" s="165" t="s">
        <v>376</v>
      </c>
      <c r="C556" s="165" t="s">
        <v>370</v>
      </c>
      <c r="D556" s="179">
        <v>3777.52</v>
      </c>
    </row>
    <row r="557" spans="1:4" x14ac:dyDescent="0.25">
      <c r="A557" s="165" t="s">
        <v>202</v>
      </c>
      <c r="B557" s="165" t="s">
        <v>378</v>
      </c>
      <c r="C557" s="165" t="s">
        <v>370</v>
      </c>
      <c r="D557" s="179">
        <v>3777.52</v>
      </c>
    </row>
    <row r="558" spans="1:4" x14ac:dyDescent="0.25">
      <c r="A558" s="165" t="s">
        <v>173</v>
      </c>
      <c r="B558" s="165" t="s">
        <v>371</v>
      </c>
      <c r="C558" s="165" t="s">
        <v>367</v>
      </c>
      <c r="D558" s="179">
        <v>3845.52</v>
      </c>
    </row>
    <row r="559" spans="1:4" x14ac:dyDescent="0.25">
      <c r="A559" s="165" t="s">
        <v>205</v>
      </c>
      <c r="B559" s="165" t="s">
        <v>380</v>
      </c>
      <c r="C559" s="165" t="s">
        <v>367</v>
      </c>
      <c r="D559" s="179">
        <v>3845.52</v>
      </c>
    </row>
    <row r="560" spans="1:4" x14ac:dyDescent="0.25">
      <c r="A560" s="165" t="s">
        <v>205</v>
      </c>
      <c r="B560" s="165" t="s">
        <v>378</v>
      </c>
      <c r="C560" s="165" t="s">
        <v>367</v>
      </c>
      <c r="D560" s="179">
        <v>3866.94</v>
      </c>
    </row>
    <row r="561" spans="1:4" x14ac:dyDescent="0.25">
      <c r="A561" s="165" t="s">
        <v>174</v>
      </c>
      <c r="B561" s="165" t="s">
        <v>378</v>
      </c>
      <c r="C561" s="165" t="s">
        <v>367</v>
      </c>
      <c r="D561" s="179">
        <v>3867.4999999999995</v>
      </c>
    </row>
    <row r="562" spans="1:4" x14ac:dyDescent="0.25">
      <c r="A562" s="165" t="s">
        <v>177</v>
      </c>
      <c r="B562" s="165" t="s">
        <v>371</v>
      </c>
      <c r="C562" s="165" t="s">
        <v>367</v>
      </c>
      <c r="D562" s="179">
        <v>3867.4999999999995</v>
      </c>
    </row>
    <row r="563" spans="1:4" x14ac:dyDescent="0.25">
      <c r="A563" s="165" t="s">
        <v>206</v>
      </c>
      <c r="B563" s="165" t="s">
        <v>380</v>
      </c>
      <c r="C563" s="165" t="s">
        <v>367</v>
      </c>
      <c r="D563" s="179">
        <v>3867.4999999999995</v>
      </c>
    </row>
    <row r="564" spans="1:4" x14ac:dyDescent="0.25">
      <c r="A564" s="165" t="s">
        <v>169</v>
      </c>
      <c r="B564" s="165" t="s">
        <v>380</v>
      </c>
      <c r="C564" s="165" t="s">
        <v>367</v>
      </c>
      <c r="D564" s="179">
        <v>3890.88</v>
      </c>
    </row>
    <row r="565" spans="1:4" x14ac:dyDescent="0.25">
      <c r="A565" s="165" t="s">
        <v>202</v>
      </c>
      <c r="B565" s="165" t="s">
        <v>376</v>
      </c>
      <c r="C565" s="165" t="s">
        <v>367</v>
      </c>
      <c r="D565" s="179">
        <v>3907.75</v>
      </c>
    </row>
    <row r="566" spans="1:4" x14ac:dyDescent="0.25">
      <c r="A566" s="165" t="s">
        <v>190</v>
      </c>
      <c r="B566" s="165" t="s">
        <v>366</v>
      </c>
      <c r="C566" s="165" t="s">
        <v>367</v>
      </c>
      <c r="D566" s="179">
        <v>3907.75</v>
      </c>
    </row>
    <row r="567" spans="1:4" x14ac:dyDescent="0.25">
      <c r="A567" s="165" t="s">
        <v>191</v>
      </c>
      <c r="B567" s="165" t="s">
        <v>369</v>
      </c>
      <c r="C567" s="165" t="s">
        <v>367</v>
      </c>
      <c r="D567" s="179">
        <v>3907.75</v>
      </c>
    </row>
    <row r="568" spans="1:4" x14ac:dyDescent="0.25">
      <c r="A568" s="165" t="s">
        <v>198</v>
      </c>
      <c r="B568" s="165" t="s">
        <v>369</v>
      </c>
      <c r="C568" s="165" t="s">
        <v>370</v>
      </c>
      <c r="D568" s="179">
        <v>3908.65</v>
      </c>
    </row>
    <row r="569" spans="1:4" x14ac:dyDescent="0.25">
      <c r="A569" s="165" t="s">
        <v>176</v>
      </c>
      <c r="B569" s="165" t="s">
        <v>371</v>
      </c>
      <c r="C569" s="165" t="s">
        <v>370</v>
      </c>
      <c r="D569" s="179">
        <v>3908.65</v>
      </c>
    </row>
    <row r="570" spans="1:4" x14ac:dyDescent="0.25">
      <c r="A570" s="165" t="s">
        <v>200</v>
      </c>
      <c r="B570" s="165" t="s">
        <v>378</v>
      </c>
      <c r="C570" s="165" t="s">
        <v>370</v>
      </c>
      <c r="D570" s="179">
        <v>3908.65</v>
      </c>
    </row>
    <row r="571" spans="1:4" x14ac:dyDescent="0.25">
      <c r="A571" s="165" t="s">
        <v>169</v>
      </c>
      <c r="B571" s="165" t="s">
        <v>376</v>
      </c>
      <c r="C571" s="165" t="s">
        <v>370</v>
      </c>
      <c r="D571" s="179">
        <v>3908.65</v>
      </c>
    </row>
    <row r="572" spans="1:4" x14ac:dyDescent="0.25">
      <c r="A572" s="165" t="s">
        <v>189</v>
      </c>
      <c r="B572" s="165" t="s">
        <v>376</v>
      </c>
      <c r="C572" s="165" t="s">
        <v>370</v>
      </c>
      <c r="D572" s="179">
        <v>3908.65</v>
      </c>
    </row>
    <row r="573" spans="1:4" x14ac:dyDescent="0.25">
      <c r="A573" s="165" t="s">
        <v>191</v>
      </c>
      <c r="B573" s="165" t="s">
        <v>371</v>
      </c>
      <c r="C573" s="165" t="s">
        <v>367</v>
      </c>
      <c r="D573" s="179">
        <v>3934.84</v>
      </c>
    </row>
    <row r="574" spans="1:4" x14ac:dyDescent="0.25">
      <c r="A574" s="165" t="s">
        <v>203</v>
      </c>
      <c r="B574" s="165" t="s">
        <v>374</v>
      </c>
      <c r="C574" s="165" t="s">
        <v>367</v>
      </c>
      <c r="D574" s="179">
        <v>3991.68</v>
      </c>
    </row>
    <row r="575" spans="1:4" x14ac:dyDescent="0.25">
      <c r="A575" s="165" t="s">
        <v>186</v>
      </c>
      <c r="B575" s="165" t="s">
        <v>366</v>
      </c>
      <c r="C575" s="165" t="s">
        <v>367</v>
      </c>
      <c r="D575" s="179">
        <v>4031.52</v>
      </c>
    </row>
    <row r="576" spans="1:4" x14ac:dyDescent="0.25">
      <c r="A576" s="165" t="s">
        <v>199</v>
      </c>
      <c r="B576" s="165" t="s">
        <v>374</v>
      </c>
      <c r="C576" s="165" t="s">
        <v>367</v>
      </c>
      <c r="D576" s="179">
        <v>4031.52</v>
      </c>
    </row>
    <row r="577" spans="1:4" x14ac:dyDescent="0.25">
      <c r="A577" s="165" t="s">
        <v>201</v>
      </c>
      <c r="B577" s="165" t="s">
        <v>369</v>
      </c>
      <c r="C577" s="165" t="s">
        <v>367</v>
      </c>
      <c r="D577" s="179">
        <v>4064.06</v>
      </c>
    </row>
    <row r="578" spans="1:4" x14ac:dyDescent="0.25">
      <c r="A578" s="165" t="s">
        <v>194</v>
      </c>
      <c r="B578" s="165" t="s">
        <v>366</v>
      </c>
      <c r="C578" s="165" t="s">
        <v>367</v>
      </c>
      <c r="D578" s="179">
        <v>4064.06</v>
      </c>
    </row>
    <row r="579" spans="1:4" x14ac:dyDescent="0.25">
      <c r="A579" s="165" t="s">
        <v>205</v>
      </c>
      <c r="B579" s="165" t="s">
        <v>376</v>
      </c>
      <c r="C579" s="165" t="s">
        <v>367</v>
      </c>
      <c r="D579" s="179">
        <v>4064.06</v>
      </c>
    </row>
    <row r="580" spans="1:4" x14ac:dyDescent="0.25">
      <c r="A580" s="165" t="s">
        <v>176</v>
      </c>
      <c r="B580" s="165" t="s">
        <v>366</v>
      </c>
      <c r="C580" s="165" t="s">
        <v>367</v>
      </c>
      <c r="D580" s="179">
        <v>4075.37</v>
      </c>
    </row>
    <row r="581" spans="1:4" x14ac:dyDescent="0.25">
      <c r="A581" s="165" t="s">
        <v>189</v>
      </c>
      <c r="B581" s="165" t="s">
        <v>369</v>
      </c>
      <c r="C581" s="165" t="s">
        <v>367</v>
      </c>
      <c r="D581" s="179">
        <v>4075.37</v>
      </c>
    </row>
    <row r="582" spans="1:4" x14ac:dyDescent="0.25">
      <c r="A582" s="165" t="s">
        <v>196</v>
      </c>
      <c r="B582" s="165" t="s">
        <v>378</v>
      </c>
      <c r="C582" s="165" t="s">
        <v>367</v>
      </c>
      <c r="D582" s="179">
        <v>4116.42</v>
      </c>
    </row>
    <row r="583" spans="1:4" x14ac:dyDescent="0.25">
      <c r="A583" s="165" t="s">
        <v>207</v>
      </c>
      <c r="B583" s="165" t="s">
        <v>371</v>
      </c>
      <c r="C583" s="165" t="s">
        <v>367</v>
      </c>
      <c r="D583" s="179">
        <v>4116.42</v>
      </c>
    </row>
    <row r="584" spans="1:4" x14ac:dyDescent="0.25">
      <c r="A584" s="165" t="s">
        <v>188</v>
      </c>
      <c r="B584" s="165" t="s">
        <v>376</v>
      </c>
      <c r="C584" s="165" t="s">
        <v>367</v>
      </c>
      <c r="D584" s="179">
        <v>4120.2</v>
      </c>
    </row>
    <row r="585" spans="1:4" x14ac:dyDescent="0.25">
      <c r="A585" s="165" t="s">
        <v>186</v>
      </c>
      <c r="B585" s="165" t="s">
        <v>371</v>
      </c>
      <c r="C585" s="165" t="s">
        <v>367</v>
      </c>
      <c r="D585" s="179">
        <v>4120.2</v>
      </c>
    </row>
    <row r="586" spans="1:4" x14ac:dyDescent="0.25">
      <c r="A586" s="165" t="s">
        <v>206</v>
      </c>
      <c r="B586" s="165" t="s">
        <v>374</v>
      </c>
      <c r="C586" s="165" t="s">
        <v>367</v>
      </c>
      <c r="D586" s="179">
        <v>4168.8</v>
      </c>
    </row>
    <row r="587" spans="1:4" x14ac:dyDescent="0.25">
      <c r="A587" s="165" t="s">
        <v>208</v>
      </c>
      <c r="B587" s="165" t="s">
        <v>366</v>
      </c>
      <c r="C587" s="165" t="s">
        <v>367</v>
      </c>
      <c r="D587" s="179">
        <v>4257.54</v>
      </c>
    </row>
    <row r="588" spans="1:4" x14ac:dyDescent="0.25">
      <c r="A588" s="165" t="s">
        <v>205</v>
      </c>
      <c r="B588" s="165" t="s">
        <v>369</v>
      </c>
      <c r="C588" s="165" t="s">
        <v>367</v>
      </c>
      <c r="D588" s="179">
        <v>4257.54</v>
      </c>
    </row>
    <row r="589" spans="1:4" x14ac:dyDescent="0.25">
      <c r="A589" s="165" t="s">
        <v>177</v>
      </c>
      <c r="B589" s="165" t="s">
        <v>369</v>
      </c>
      <c r="C589" s="165" t="s">
        <v>367</v>
      </c>
      <c r="D589" s="179">
        <v>4257.54</v>
      </c>
    </row>
    <row r="590" spans="1:4" x14ac:dyDescent="0.25">
      <c r="A590" s="165" t="s">
        <v>192</v>
      </c>
      <c r="B590" s="165" t="s">
        <v>371</v>
      </c>
      <c r="C590" s="165" t="s">
        <v>367</v>
      </c>
      <c r="D590" s="179">
        <v>4257.54</v>
      </c>
    </row>
    <row r="591" spans="1:4" x14ac:dyDescent="0.25">
      <c r="A591" s="165" t="s">
        <v>196</v>
      </c>
      <c r="B591" s="165" t="s">
        <v>376</v>
      </c>
      <c r="C591" s="165" t="s">
        <v>367</v>
      </c>
      <c r="D591" s="179">
        <v>4257.54</v>
      </c>
    </row>
    <row r="592" spans="1:4" x14ac:dyDescent="0.25">
      <c r="A592" s="165" t="s">
        <v>187</v>
      </c>
      <c r="B592" s="165" t="s">
        <v>366</v>
      </c>
      <c r="C592" s="165" t="s">
        <v>367</v>
      </c>
      <c r="D592" s="179">
        <v>4257.54</v>
      </c>
    </row>
    <row r="593" spans="1:4" x14ac:dyDescent="0.25">
      <c r="A593" s="165" t="s">
        <v>178</v>
      </c>
      <c r="B593" s="165" t="s">
        <v>378</v>
      </c>
      <c r="C593" s="165" t="s">
        <v>367</v>
      </c>
      <c r="D593" s="179">
        <v>4303.32</v>
      </c>
    </row>
    <row r="594" spans="1:4" x14ac:dyDescent="0.25">
      <c r="A594" s="165" t="s">
        <v>174</v>
      </c>
      <c r="B594" s="165" t="s">
        <v>378</v>
      </c>
      <c r="C594" s="165" t="s">
        <v>367</v>
      </c>
      <c r="D594" s="179">
        <v>4303.32</v>
      </c>
    </row>
    <row r="595" spans="1:4" x14ac:dyDescent="0.25">
      <c r="A595" s="165" t="s">
        <v>186</v>
      </c>
      <c r="B595" s="165" t="s">
        <v>374</v>
      </c>
      <c r="C595" s="165" t="s">
        <v>367</v>
      </c>
      <c r="D595" s="179">
        <v>4307.76</v>
      </c>
    </row>
    <row r="596" spans="1:4" x14ac:dyDescent="0.25">
      <c r="A596" s="165" t="s">
        <v>204</v>
      </c>
      <c r="B596" s="165" t="s">
        <v>366</v>
      </c>
      <c r="C596" s="165" t="s">
        <v>367</v>
      </c>
      <c r="D596" s="179">
        <v>4307.76</v>
      </c>
    </row>
    <row r="597" spans="1:4" x14ac:dyDescent="0.25">
      <c r="A597" s="165" t="s">
        <v>208</v>
      </c>
      <c r="B597" s="165" t="s">
        <v>371</v>
      </c>
      <c r="C597" s="165" t="s">
        <v>367</v>
      </c>
      <c r="D597" s="179">
        <v>4307.76</v>
      </c>
    </row>
    <row r="598" spans="1:4" x14ac:dyDescent="0.25">
      <c r="A598" s="165" t="s">
        <v>194</v>
      </c>
      <c r="B598" s="165" t="s">
        <v>369</v>
      </c>
      <c r="C598" s="165" t="s">
        <v>367</v>
      </c>
      <c r="D598" s="179">
        <v>4307.76</v>
      </c>
    </row>
    <row r="599" spans="1:4" x14ac:dyDescent="0.25">
      <c r="A599" s="165" t="s">
        <v>178</v>
      </c>
      <c r="B599" s="165" t="s">
        <v>380</v>
      </c>
      <c r="C599" s="165" t="s">
        <v>367</v>
      </c>
      <c r="D599" s="179">
        <v>4356.43</v>
      </c>
    </row>
    <row r="600" spans="1:4" x14ac:dyDescent="0.25">
      <c r="A600" s="165" t="s">
        <v>192</v>
      </c>
      <c r="B600" s="165" t="s">
        <v>380</v>
      </c>
      <c r="C600" s="165" t="s">
        <v>367</v>
      </c>
      <c r="D600" s="179">
        <v>4356.43</v>
      </c>
    </row>
    <row r="601" spans="1:4" x14ac:dyDescent="0.25">
      <c r="A601" s="165" t="s">
        <v>204</v>
      </c>
      <c r="B601" s="165" t="s">
        <v>371</v>
      </c>
      <c r="C601" s="165" t="s">
        <v>367</v>
      </c>
      <c r="D601" s="179">
        <v>4356.43</v>
      </c>
    </row>
    <row r="602" spans="1:4" x14ac:dyDescent="0.25">
      <c r="A602" s="165" t="s">
        <v>189</v>
      </c>
      <c r="B602" s="165" t="s">
        <v>376</v>
      </c>
      <c r="C602" s="165" t="s">
        <v>367</v>
      </c>
      <c r="D602" s="179">
        <v>4376.68</v>
      </c>
    </row>
    <row r="603" spans="1:4" x14ac:dyDescent="0.25">
      <c r="A603" s="165" t="s">
        <v>185</v>
      </c>
      <c r="B603" s="165" t="s">
        <v>369</v>
      </c>
      <c r="C603" s="165" t="s">
        <v>367</v>
      </c>
      <c r="D603" s="179">
        <v>4376.68</v>
      </c>
    </row>
    <row r="604" spans="1:4" x14ac:dyDescent="0.25">
      <c r="A604" s="165" t="s">
        <v>206</v>
      </c>
      <c r="B604" s="165" t="s">
        <v>380</v>
      </c>
      <c r="C604" s="165" t="s">
        <v>367</v>
      </c>
      <c r="D604" s="179">
        <v>4394.88</v>
      </c>
    </row>
    <row r="605" spans="1:4" x14ac:dyDescent="0.25">
      <c r="A605" s="165" t="s">
        <v>174</v>
      </c>
      <c r="B605" s="165" t="s">
        <v>371</v>
      </c>
      <c r="C605" s="165" t="s">
        <v>367</v>
      </c>
      <c r="D605" s="179">
        <v>4394.88</v>
      </c>
    </row>
    <row r="606" spans="1:4" x14ac:dyDescent="0.25">
      <c r="A606" s="165" t="s">
        <v>193</v>
      </c>
      <c r="B606" s="165" t="s">
        <v>366</v>
      </c>
      <c r="C606" s="165" t="s">
        <v>367</v>
      </c>
      <c r="D606" s="179">
        <v>4394.88</v>
      </c>
    </row>
    <row r="607" spans="1:4" x14ac:dyDescent="0.25">
      <c r="A607" s="165" t="s">
        <v>178</v>
      </c>
      <c r="B607" s="165" t="s">
        <v>374</v>
      </c>
      <c r="C607" s="165" t="s">
        <v>367</v>
      </c>
      <c r="D607" s="179">
        <v>4467.3599999999997</v>
      </c>
    </row>
    <row r="608" spans="1:4" x14ac:dyDescent="0.25">
      <c r="A608" s="165" t="s">
        <v>173</v>
      </c>
      <c r="B608" s="165" t="s">
        <v>366</v>
      </c>
      <c r="C608" s="165" t="s">
        <v>367</v>
      </c>
      <c r="D608" s="179">
        <v>4467.3599999999997</v>
      </c>
    </row>
    <row r="609" spans="1:4" x14ac:dyDescent="0.25">
      <c r="A609" s="165" t="s">
        <v>175</v>
      </c>
      <c r="B609" s="165" t="s">
        <v>374</v>
      </c>
      <c r="C609" s="165" t="s">
        <v>367</v>
      </c>
      <c r="D609" s="179">
        <v>4532.99</v>
      </c>
    </row>
    <row r="610" spans="1:4" x14ac:dyDescent="0.25">
      <c r="A610" s="165" t="s">
        <v>200</v>
      </c>
      <c r="B610" s="165" t="s">
        <v>376</v>
      </c>
      <c r="C610" s="165" t="s">
        <v>367</v>
      </c>
      <c r="D610" s="179">
        <v>4532.99</v>
      </c>
    </row>
    <row r="611" spans="1:4" x14ac:dyDescent="0.25">
      <c r="A611" s="165" t="s">
        <v>201</v>
      </c>
      <c r="B611" s="165" t="s">
        <v>376</v>
      </c>
      <c r="C611" s="165" t="s">
        <v>367</v>
      </c>
      <c r="D611" s="179">
        <v>4576.32</v>
      </c>
    </row>
    <row r="612" spans="1:4" x14ac:dyDescent="0.25">
      <c r="A612" s="165" t="s">
        <v>197</v>
      </c>
      <c r="B612" s="165" t="s">
        <v>380</v>
      </c>
      <c r="C612" s="165" t="s">
        <v>367</v>
      </c>
      <c r="D612" s="179">
        <v>4576.32</v>
      </c>
    </row>
    <row r="613" spans="1:4" x14ac:dyDescent="0.25">
      <c r="A613" s="165" t="s">
        <v>174</v>
      </c>
      <c r="B613" s="165" t="s">
        <v>369</v>
      </c>
      <c r="C613" s="165" t="s">
        <v>367</v>
      </c>
      <c r="D613" s="179">
        <v>4576.32</v>
      </c>
    </row>
    <row r="614" spans="1:4" x14ac:dyDescent="0.25">
      <c r="A614" s="165" t="s">
        <v>191</v>
      </c>
      <c r="B614" s="165" t="s">
        <v>376</v>
      </c>
      <c r="C614" s="165" t="s">
        <v>367</v>
      </c>
      <c r="D614" s="179">
        <v>4578</v>
      </c>
    </row>
    <row r="615" spans="1:4" x14ac:dyDescent="0.25">
      <c r="A615" s="165" t="s">
        <v>170</v>
      </c>
      <c r="B615" s="165" t="s">
        <v>374</v>
      </c>
      <c r="C615" s="165" t="s">
        <v>367</v>
      </c>
      <c r="D615" s="179">
        <v>4578</v>
      </c>
    </row>
    <row r="616" spans="1:4" x14ac:dyDescent="0.25">
      <c r="A616" s="165" t="s">
        <v>205</v>
      </c>
      <c r="B616" s="165" t="s">
        <v>371</v>
      </c>
      <c r="C616" s="165" t="s">
        <v>367</v>
      </c>
      <c r="D616" s="179">
        <v>4623.78</v>
      </c>
    </row>
    <row r="617" spans="1:4" x14ac:dyDescent="0.25">
      <c r="A617" s="165" t="s">
        <v>175</v>
      </c>
      <c r="B617" s="165" t="s">
        <v>374</v>
      </c>
      <c r="C617" s="165" t="s">
        <v>367</v>
      </c>
      <c r="D617" s="179">
        <v>4623.78</v>
      </c>
    </row>
    <row r="618" spans="1:4" x14ac:dyDescent="0.25">
      <c r="A618" s="165" t="s">
        <v>174</v>
      </c>
      <c r="B618" s="165" t="s">
        <v>371</v>
      </c>
      <c r="C618" s="165" t="s">
        <v>367</v>
      </c>
      <c r="D618" s="179">
        <v>4669.5600000000004</v>
      </c>
    </row>
    <row r="619" spans="1:4" x14ac:dyDescent="0.25">
      <c r="A619" s="165" t="s">
        <v>203</v>
      </c>
      <c r="B619" s="165" t="s">
        <v>380</v>
      </c>
      <c r="C619" s="165" t="s">
        <v>367</v>
      </c>
      <c r="D619" s="179">
        <v>4669.5600000000004</v>
      </c>
    </row>
    <row r="620" spans="1:4" x14ac:dyDescent="0.25">
      <c r="A620" s="165" t="s">
        <v>175</v>
      </c>
      <c r="B620" s="165" t="s">
        <v>380</v>
      </c>
      <c r="C620" s="165" t="s">
        <v>367</v>
      </c>
      <c r="D620" s="179">
        <v>4685.28</v>
      </c>
    </row>
    <row r="621" spans="1:4" x14ac:dyDescent="0.25">
      <c r="A621" s="165" t="s">
        <v>201</v>
      </c>
      <c r="B621" s="165" t="s">
        <v>376</v>
      </c>
      <c r="C621" s="165" t="s">
        <v>367</v>
      </c>
      <c r="D621" s="179">
        <v>4685.28</v>
      </c>
    </row>
    <row r="622" spans="1:4" x14ac:dyDescent="0.25">
      <c r="A622" s="165" t="s">
        <v>191</v>
      </c>
      <c r="B622" s="165" t="s">
        <v>380</v>
      </c>
      <c r="C622" s="165" t="s">
        <v>367</v>
      </c>
      <c r="D622" s="179">
        <v>4689.3</v>
      </c>
    </row>
    <row r="623" spans="1:4" x14ac:dyDescent="0.25">
      <c r="A623" s="165" t="s">
        <v>197</v>
      </c>
      <c r="B623" s="165" t="s">
        <v>378</v>
      </c>
      <c r="C623" s="165" t="s">
        <v>367</v>
      </c>
      <c r="D623" s="179">
        <v>4689.3</v>
      </c>
    </row>
    <row r="624" spans="1:4" x14ac:dyDescent="0.25">
      <c r="A624" s="165" t="s">
        <v>185</v>
      </c>
      <c r="B624" s="165" t="s">
        <v>378</v>
      </c>
      <c r="C624" s="165" t="s">
        <v>370</v>
      </c>
      <c r="D624" s="179">
        <v>4690.38</v>
      </c>
    </row>
    <row r="625" spans="1:4" x14ac:dyDescent="0.25">
      <c r="A625" s="165" t="s">
        <v>195</v>
      </c>
      <c r="B625" s="165" t="s">
        <v>378</v>
      </c>
      <c r="C625" s="165" t="s">
        <v>367</v>
      </c>
      <c r="D625" s="179">
        <v>4698</v>
      </c>
    </row>
    <row r="626" spans="1:4" x14ac:dyDescent="0.25">
      <c r="A626" s="165" t="s">
        <v>194</v>
      </c>
      <c r="B626" s="165" t="s">
        <v>378</v>
      </c>
      <c r="C626" s="165" t="s">
        <v>367</v>
      </c>
      <c r="D626" s="179">
        <v>4698</v>
      </c>
    </row>
    <row r="627" spans="1:4" x14ac:dyDescent="0.25">
      <c r="A627" s="165" t="s">
        <v>193</v>
      </c>
      <c r="B627" s="165" t="s">
        <v>380</v>
      </c>
      <c r="C627" s="165" t="s">
        <v>367</v>
      </c>
      <c r="D627" s="179">
        <v>4715.34</v>
      </c>
    </row>
    <row r="628" spans="1:4" x14ac:dyDescent="0.25">
      <c r="A628" s="165" t="s">
        <v>201</v>
      </c>
      <c r="B628" s="165" t="s">
        <v>366</v>
      </c>
      <c r="C628" s="165" t="s">
        <v>367</v>
      </c>
      <c r="D628" s="179">
        <v>4724.6400000000003</v>
      </c>
    </row>
    <row r="629" spans="1:4" x14ac:dyDescent="0.25">
      <c r="A629" s="165" t="s">
        <v>196</v>
      </c>
      <c r="B629" s="165" t="s">
        <v>369</v>
      </c>
      <c r="C629" s="165" t="s">
        <v>367</v>
      </c>
      <c r="D629" s="179">
        <v>4740.12</v>
      </c>
    </row>
    <row r="630" spans="1:4" x14ac:dyDescent="0.25">
      <c r="A630" s="165" t="s">
        <v>194</v>
      </c>
      <c r="B630" s="165" t="s">
        <v>371</v>
      </c>
      <c r="C630" s="165" t="s">
        <v>367</v>
      </c>
      <c r="D630" s="179">
        <v>4740.12</v>
      </c>
    </row>
    <row r="631" spans="1:4" x14ac:dyDescent="0.25">
      <c r="A631" s="165" t="s">
        <v>203</v>
      </c>
      <c r="B631" s="165" t="s">
        <v>378</v>
      </c>
      <c r="C631" s="165" t="s">
        <v>367</v>
      </c>
      <c r="D631" s="179">
        <v>4795.7</v>
      </c>
    </row>
    <row r="632" spans="1:4" x14ac:dyDescent="0.25">
      <c r="A632" s="165" t="s">
        <v>201</v>
      </c>
      <c r="B632" s="165" t="s">
        <v>380</v>
      </c>
      <c r="C632" s="165" t="s">
        <v>367</v>
      </c>
      <c r="D632" s="179">
        <v>4795.7</v>
      </c>
    </row>
    <row r="633" spans="1:4" x14ac:dyDescent="0.25">
      <c r="A633" s="165" t="s">
        <v>169</v>
      </c>
      <c r="B633" s="165" t="s">
        <v>378</v>
      </c>
      <c r="C633" s="165" t="s">
        <v>367</v>
      </c>
      <c r="D633" s="179">
        <v>4795.7</v>
      </c>
    </row>
    <row r="634" spans="1:4" x14ac:dyDescent="0.25">
      <c r="A634" s="165" t="s">
        <v>171</v>
      </c>
      <c r="B634" s="165" t="s">
        <v>378</v>
      </c>
      <c r="C634" s="165" t="s">
        <v>367</v>
      </c>
      <c r="D634" s="179">
        <v>4845.6099999999997</v>
      </c>
    </row>
    <row r="635" spans="1:4" x14ac:dyDescent="0.25">
      <c r="A635" s="165" t="s">
        <v>176</v>
      </c>
      <c r="B635" s="165" t="s">
        <v>371</v>
      </c>
      <c r="C635" s="165" t="s">
        <v>367</v>
      </c>
      <c r="D635" s="179">
        <v>4845.6099999999997</v>
      </c>
    </row>
    <row r="636" spans="1:4" x14ac:dyDescent="0.25">
      <c r="A636" s="165" t="s">
        <v>197</v>
      </c>
      <c r="B636" s="165" t="s">
        <v>369</v>
      </c>
      <c r="C636" s="165" t="s">
        <v>367</v>
      </c>
      <c r="D636" s="179">
        <v>4864.8599999999997</v>
      </c>
    </row>
    <row r="637" spans="1:4" x14ac:dyDescent="0.25">
      <c r="A637" s="165" t="s">
        <v>201</v>
      </c>
      <c r="B637" s="165" t="s">
        <v>366</v>
      </c>
      <c r="C637" s="165" t="s">
        <v>367</v>
      </c>
      <c r="D637" s="179">
        <v>4873.0499999999993</v>
      </c>
    </row>
    <row r="638" spans="1:4" x14ac:dyDescent="0.25">
      <c r="A638" s="165" t="s">
        <v>196</v>
      </c>
      <c r="B638" s="165" t="s">
        <v>380</v>
      </c>
      <c r="C638" s="165" t="s">
        <v>367</v>
      </c>
      <c r="D638" s="179">
        <v>4873.0499999999993</v>
      </c>
    </row>
    <row r="639" spans="1:4" x14ac:dyDescent="0.25">
      <c r="A639" s="165" t="s">
        <v>195</v>
      </c>
      <c r="B639" s="165" t="s">
        <v>369</v>
      </c>
      <c r="C639" s="165" t="s">
        <v>367</v>
      </c>
      <c r="D639" s="179">
        <v>4873.0499999999993</v>
      </c>
    </row>
    <row r="640" spans="1:4" x14ac:dyDescent="0.25">
      <c r="A640" s="165" t="s">
        <v>202</v>
      </c>
      <c r="B640" s="165" t="s">
        <v>376</v>
      </c>
      <c r="C640" s="165" t="s">
        <v>367</v>
      </c>
      <c r="D640" s="179">
        <v>4873.0499999999993</v>
      </c>
    </row>
    <row r="641" spans="1:4" x14ac:dyDescent="0.25">
      <c r="A641" s="165" t="s">
        <v>190</v>
      </c>
      <c r="B641" s="165" t="s">
        <v>378</v>
      </c>
      <c r="C641" s="165" t="s">
        <v>367</v>
      </c>
      <c r="D641" s="179">
        <v>4873.0499999999993</v>
      </c>
    </row>
    <row r="642" spans="1:4" x14ac:dyDescent="0.25">
      <c r="A642" s="165" t="s">
        <v>177</v>
      </c>
      <c r="B642" s="165" t="s">
        <v>366</v>
      </c>
      <c r="C642" s="165" t="s">
        <v>367</v>
      </c>
      <c r="D642" s="179">
        <v>4873.0499999999993</v>
      </c>
    </row>
    <row r="643" spans="1:4" x14ac:dyDescent="0.25">
      <c r="A643" s="165" t="s">
        <v>192</v>
      </c>
      <c r="B643" s="165" t="s">
        <v>378</v>
      </c>
      <c r="C643" s="165" t="s">
        <v>367</v>
      </c>
      <c r="D643" s="179">
        <v>4931.66</v>
      </c>
    </row>
    <row r="644" spans="1:4" x14ac:dyDescent="0.25">
      <c r="A644" s="165" t="s">
        <v>189</v>
      </c>
      <c r="B644" s="165" t="s">
        <v>371</v>
      </c>
      <c r="C644" s="165" t="s">
        <v>367</v>
      </c>
      <c r="D644" s="179">
        <v>4931.66</v>
      </c>
    </row>
    <row r="645" spans="1:4" x14ac:dyDescent="0.25">
      <c r="A645" s="165" t="s">
        <v>207</v>
      </c>
      <c r="B645" s="165" t="s">
        <v>371</v>
      </c>
      <c r="C645" s="165" t="s">
        <v>367</v>
      </c>
      <c r="D645" s="179">
        <v>4966.3899999999994</v>
      </c>
    </row>
    <row r="646" spans="1:4" x14ac:dyDescent="0.25">
      <c r="A646" s="165" t="s">
        <v>189</v>
      </c>
      <c r="B646" s="165" t="s">
        <v>374</v>
      </c>
      <c r="C646" s="165" t="s">
        <v>367</v>
      </c>
      <c r="D646" s="179">
        <v>4989.5999999999995</v>
      </c>
    </row>
    <row r="647" spans="1:4" x14ac:dyDescent="0.25">
      <c r="A647" s="165" t="s">
        <v>187</v>
      </c>
      <c r="B647" s="165" t="s">
        <v>376</v>
      </c>
      <c r="C647" s="165" t="s">
        <v>367</v>
      </c>
      <c r="D647" s="179">
        <v>4989.5999999999995</v>
      </c>
    </row>
    <row r="648" spans="1:4" x14ac:dyDescent="0.25">
      <c r="A648" s="165" t="s">
        <v>203</v>
      </c>
      <c r="B648" s="165" t="s">
        <v>371</v>
      </c>
      <c r="C648" s="165" t="s">
        <v>367</v>
      </c>
      <c r="D648" s="179">
        <v>4990.0200000000004</v>
      </c>
    </row>
    <row r="649" spans="1:4" x14ac:dyDescent="0.25">
      <c r="A649" s="165" t="s">
        <v>192</v>
      </c>
      <c r="B649" s="165" t="s">
        <v>374</v>
      </c>
      <c r="C649" s="165" t="s">
        <v>367</v>
      </c>
      <c r="D649" s="179">
        <v>4990.0200000000004</v>
      </c>
    </row>
    <row r="650" spans="1:4" x14ac:dyDescent="0.25">
      <c r="A650" s="165" t="s">
        <v>202</v>
      </c>
      <c r="B650" s="165" t="s">
        <v>369</v>
      </c>
      <c r="C650" s="165" t="s">
        <v>367</v>
      </c>
      <c r="D650" s="179">
        <v>5001.12</v>
      </c>
    </row>
    <row r="651" spans="1:4" x14ac:dyDescent="0.25">
      <c r="A651" s="165" t="s">
        <v>178</v>
      </c>
      <c r="B651" s="165" t="s">
        <v>376</v>
      </c>
      <c r="C651" s="165" t="s">
        <v>367</v>
      </c>
      <c r="D651" s="179">
        <v>5001.12</v>
      </c>
    </row>
    <row r="652" spans="1:4" x14ac:dyDescent="0.25">
      <c r="A652" s="165" t="s">
        <v>171</v>
      </c>
      <c r="B652" s="165" t="s">
        <v>380</v>
      </c>
      <c r="C652" s="165" t="s">
        <v>367</v>
      </c>
      <c r="D652" s="179">
        <v>5001.92</v>
      </c>
    </row>
    <row r="653" spans="1:4" x14ac:dyDescent="0.25">
      <c r="A653" s="165" t="s">
        <v>185</v>
      </c>
      <c r="B653" s="165" t="s">
        <v>376</v>
      </c>
      <c r="C653" s="165" t="s">
        <v>367</v>
      </c>
      <c r="D653" s="179">
        <v>5001.92</v>
      </c>
    </row>
    <row r="654" spans="1:4" x14ac:dyDescent="0.25">
      <c r="A654" s="165" t="s">
        <v>170</v>
      </c>
      <c r="B654" s="165" t="s">
        <v>376</v>
      </c>
      <c r="C654" s="165" t="s">
        <v>367</v>
      </c>
      <c r="D654" s="179">
        <v>5073.8399999999992</v>
      </c>
    </row>
    <row r="655" spans="1:4" x14ac:dyDescent="0.25">
      <c r="A655" s="165" t="s">
        <v>173</v>
      </c>
      <c r="B655" s="165" t="s">
        <v>376</v>
      </c>
      <c r="C655" s="165" t="s">
        <v>367</v>
      </c>
      <c r="D655" s="179">
        <v>5121.12</v>
      </c>
    </row>
    <row r="656" spans="1:4" x14ac:dyDescent="0.25">
      <c r="A656" s="165" t="s">
        <v>190</v>
      </c>
      <c r="B656" s="165" t="s">
        <v>369</v>
      </c>
      <c r="C656" s="165" t="s">
        <v>367</v>
      </c>
      <c r="D656" s="179">
        <v>5158.2300000000005</v>
      </c>
    </row>
    <row r="657" spans="1:4" x14ac:dyDescent="0.25">
      <c r="A657" s="165" t="s">
        <v>178</v>
      </c>
      <c r="B657" s="165" t="s">
        <v>369</v>
      </c>
      <c r="C657" s="165" t="s">
        <v>367</v>
      </c>
      <c r="D657" s="179">
        <v>5174.7699999999995</v>
      </c>
    </row>
    <row r="658" spans="1:4" x14ac:dyDescent="0.25">
      <c r="A658" s="165" t="s">
        <v>207</v>
      </c>
      <c r="B658" s="165" t="s">
        <v>378</v>
      </c>
      <c r="C658" s="165" t="s">
        <v>367</v>
      </c>
      <c r="D658" s="179">
        <v>5174.7699999999995</v>
      </c>
    </row>
    <row r="659" spans="1:4" x14ac:dyDescent="0.25">
      <c r="A659" s="165" t="s">
        <v>178</v>
      </c>
      <c r="B659" s="165" t="s">
        <v>380</v>
      </c>
      <c r="C659" s="165" t="s">
        <v>370</v>
      </c>
      <c r="D659" s="179">
        <v>5194.09</v>
      </c>
    </row>
    <row r="660" spans="1:4" x14ac:dyDescent="0.25">
      <c r="A660" s="165" t="s">
        <v>170</v>
      </c>
      <c r="B660" s="165" t="s">
        <v>378</v>
      </c>
      <c r="C660" s="165" t="s">
        <v>370</v>
      </c>
      <c r="D660" s="179">
        <v>5194.09</v>
      </c>
    </row>
    <row r="661" spans="1:4" x14ac:dyDescent="0.25">
      <c r="A661" s="165" t="s">
        <v>173</v>
      </c>
      <c r="B661" s="165" t="s">
        <v>374</v>
      </c>
      <c r="C661" s="165" t="s">
        <v>367</v>
      </c>
      <c r="D661" s="179">
        <v>5244.23</v>
      </c>
    </row>
    <row r="662" spans="1:4" x14ac:dyDescent="0.25">
      <c r="A662" s="165" t="s">
        <v>190</v>
      </c>
      <c r="B662" s="165" t="s">
        <v>378</v>
      </c>
      <c r="C662" s="165" t="s">
        <v>367</v>
      </c>
      <c r="D662" s="179">
        <v>5244.23</v>
      </c>
    </row>
    <row r="663" spans="1:4" x14ac:dyDescent="0.25">
      <c r="A663" s="165" t="s">
        <v>171</v>
      </c>
      <c r="B663" s="165" t="s">
        <v>380</v>
      </c>
      <c r="C663" s="165" t="s">
        <v>367</v>
      </c>
      <c r="D663" s="179">
        <v>5259.7999999999993</v>
      </c>
    </row>
    <row r="664" spans="1:4" x14ac:dyDescent="0.25">
      <c r="A664" s="165" t="s">
        <v>192</v>
      </c>
      <c r="B664" s="165" t="s">
        <v>366</v>
      </c>
      <c r="C664" s="165" t="s">
        <v>367</v>
      </c>
      <c r="D664" s="179">
        <v>5259.7999999999993</v>
      </c>
    </row>
    <row r="665" spans="1:4" x14ac:dyDescent="0.25">
      <c r="A665" s="165" t="s">
        <v>202</v>
      </c>
      <c r="B665" s="165" t="s">
        <v>380</v>
      </c>
      <c r="C665" s="165" t="s">
        <v>367</v>
      </c>
      <c r="D665" s="179">
        <v>5259.7999999999993</v>
      </c>
    </row>
    <row r="666" spans="1:4" x14ac:dyDescent="0.25">
      <c r="A666" s="165" t="s">
        <v>206</v>
      </c>
      <c r="B666" s="165" t="s">
        <v>371</v>
      </c>
      <c r="C666" s="165" t="s">
        <v>367</v>
      </c>
      <c r="D666" s="179">
        <v>5314.54</v>
      </c>
    </row>
    <row r="667" spans="1:4" x14ac:dyDescent="0.25">
      <c r="A667" s="165" t="s">
        <v>195</v>
      </c>
      <c r="B667" s="165" t="s">
        <v>371</v>
      </c>
      <c r="C667" s="165" t="s">
        <v>367</v>
      </c>
      <c r="D667" s="179">
        <v>5363.82</v>
      </c>
    </row>
    <row r="668" spans="1:4" x14ac:dyDescent="0.25">
      <c r="A668" s="165" t="s">
        <v>171</v>
      </c>
      <c r="B668" s="165" t="s">
        <v>378</v>
      </c>
      <c r="C668" s="165" t="s">
        <v>367</v>
      </c>
      <c r="D668" s="179">
        <v>5363.82</v>
      </c>
    </row>
    <row r="669" spans="1:4" x14ac:dyDescent="0.25">
      <c r="A669" s="165" t="s">
        <v>193</v>
      </c>
      <c r="B669" s="165" t="s">
        <v>378</v>
      </c>
      <c r="C669" s="165" t="s">
        <v>367</v>
      </c>
      <c r="D669" s="179">
        <v>5363.82</v>
      </c>
    </row>
    <row r="670" spans="1:4" x14ac:dyDescent="0.25">
      <c r="A670" s="165" t="s">
        <v>206</v>
      </c>
      <c r="B670" s="165" t="s">
        <v>376</v>
      </c>
      <c r="C670" s="165" t="s">
        <v>367</v>
      </c>
      <c r="D670" s="179">
        <v>5363.82</v>
      </c>
    </row>
    <row r="671" spans="1:4" x14ac:dyDescent="0.25">
      <c r="A671" s="165" t="s">
        <v>171</v>
      </c>
      <c r="B671" s="165" t="s">
        <v>376</v>
      </c>
      <c r="C671" s="165" t="s">
        <v>367</v>
      </c>
      <c r="D671" s="179">
        <v>5363.82</v>
      </c>
    </row>
    <row r="672" spans="1:4" x14ac:dyDescent="0.25">
      <c r="A672" s="165" t="s">
        <v>201</v>
      </c>
      <c r="B672" s="165" t="s">
        <v>369</v>
      </c>
      <c r="C672" s="165" t="s">
        <v>367</v>
      </c>
      <c r="D672" s="179">
        <v>5448</v>
      </c>
    </row>
    <row r="673" spans="1:4" x14ac:dyDescent="0.25">
      <c r="A673" s="165" t="s">
        <v>193</v>
      </c>
      <c r="B673" s="165" t="s">
        <v>371</v>
      </c>
      <c r="C673" s="165" t="s">
        <v>367</v>
      </c>
      <c r="D673" s="179">
        <v>5448</v>
      </c>
    </row>
    <row r="674" spans="1:4" x14ac:dyDescent="0.25">
      <c r="A674" s="165" t="s">
        <v>177</v>
      </c>
      <c r="B674" s="165" t="s">
        <v>369</v>
      </c>
      <c r="C674" s="165" t="s">
        <v>367</v>
      </c>
      <c r="D674" s="179">
        <v>5470.85</v>
      </c>
    </row>
    <row r="675" spans="1:4" x14ac:dyDescent="0.25">
      <c r="A675" s="165" t="s">
        <v>190</v>
      </c>
      <c r="B675" s="165" t="s">
        <v>371</v>
      </c>
      <c r="C675" s="165" t="s">
        <v>367</v>
      </c>
      <c r="D675" s="179">
        <v>5470.85</v>
      </c>
    </row>
    <row r="676" spans="1:4" x14ac:dyDescent="0.25">
      <c r="A676" s="165" t="s">
        <v>175</v>
      </c>
      <c r="B676" s="165" t="s">
        <v>376</v>
      </c>
      <c r="C676" s="165" t="s">
        <v>367</v>
      </c>
      <c r="D676" s="179">
        <v>5470.85</v>
      </c>
    </row>
    <row r="677" spans="1:4" x14ac:dyDescent="0.25">
      <c r="A677" s="165" t="s">
        <v>207</v>
      </c>
      <c r="B677" s="165" t="s">
        <v>366</v>
      </c>
      <c r="C677" s="165" t="s">
        <v>367</v>
      </c>
      <c r="D677" s="179">
        <v>5470.85</v>
      </c>
    </row>
    <row r="678" spans="1:4" x14ac:dyDescent="0.25">
      <c r="A678" s="165" t="s">
        <v>188</v>
      </c>
      <c r="B678" s="165" t="s">
        <v>374</v>
      </c>
      <c r="C678" s="165" t="s">
        <v>367</v>
      </c>
      <c r="D678" s="179">
        <v>5470.85</v>
      </c>
    </row>
    <row r="679" spans="1:4" x14ac:dyDescent="0.25">
      <c r="A679" s="165" t="s">
        <v>188</v>
      </c>
      <c r="B679" s="165" t="s">
        <v>366</v>
      </c>
      <c r="C679" s="165" t="s">
        <v>367</v>
      </c>
      <c r="D679" s="179">
        <v>5491.8499999999995</v>
      </c>
    </row>
    <row r="680" spans="1:4" x14ac:dyDescent="0.25">
      <c r="A680" s="165" t="s">
        <v>171</v>
      </c>
      <c r="B680" s="165" t="s">
        <v>378</v>
      </c>
      <c r="C680" s="165" t="s">
        <v>367</v>
      </c>
      <c r="D680" s="179">
        <v>5491.8499999999995</v>
      </c>
    </row>
    <row r="681" spans="1:4" x14ac:dyDescent="0.25">
      <c r="A681" s="165" t="s">
        <v>190</v>
      </c>
      <c r="B681" s="165" t="s">
        <v>376</v>
      </c>
      <c r="C681" s="165" t="s">
        <v>367</v>
      </c>
      <c r="D681" s="179">
        <v>5556.96</v>
      </c>
    </row>
    <row r="682" spans="1:4" x14ac:dyDescent="0.25">
      <c r="A682" s="165" t="s">
        <v>175</v>
      </c>
      <c r="B682" s="165" t="s">
        <v>378</v>
      </c>
      <c r="C682" s="165" t="s">
        <v>367</v>
      </c>
      <c r="D682" s="179">
        <v>5569.2</v>
      </c>
    </row>
    <row r="683" spans="1:4" x14ac:dyDescent="0.25">
      <c r="A683" s="165" t="s">
        <v>205</v>
      </c>
      <c r="B683" s="165" t="s">
        <v>369</v>
      </c>
      <c r="C683" s="165" t="s">
        <v>367</v>
      </c>
      <c r="D683" s="179">
        <v>5569.2</v>
      </c>
    </row>
    <row r="684" spans="1:4" x14ac:dyDescent="0.25">
      <c r="A684" s="165" t="s">
        <v>201</v>
      </c>
      <c r="B684" s="165" t="s">
        <v>366</v>
      </c>
      <c r="C684" s="165" t="s">
        <v>367</v>
      </c>
      <c r="D684" s="179">
        <v>5613.3</v>
      </c>
    </row>
    <row r="685" spans="1:4" x14ac:dyDescent="0.25">
      <c r="A685" s="165" t="s">
        <v>190</v>
      </c>
      <c r="B685" s="165" t="s">
        <v>374</v>
      </c>
      <c r="C685" s="165" t="s">
        <v>367</v>
      </c>
      <c r="D685" s="179">
        <v>5613.3</v>
      </c>
    </row>
    <row r="686" spans="1:4" x14ac:dyDescent="0.25">
      <c r="A686" s="165" t="s">
        <v>205</v>
      </c>
      <c r="B686" s="165" t="s">
        <v>371</v>
      </c>
      <c r="C686" s="165" t="s">
        <v>367</v>
      </c>
      <c r="D686" s="179">
        <v>5627.16</v>
      </c>
    </row>
    <row r="687" spans="1:4" x14ac:dyDescent="0.25">
      <c r="A687" s="165" t="s">
        <v>178</v>
      </c>
      <c r="B687" s="165" t="s">
        <v>369</v>
      </c>
      <c r="C687" s="165" t="s">
        <v>367</v>
      </c>
      <c r="D687" s="179">
        <v>5627.16</v>
      </c>
    </row>
    <row r="688" spans="1:4" x14ac:dyDescent="0.25">
      <c r="A688" s="165" t="s">
        <v>169</v>
      </c>
      <c r="B688" s="165" t="s">
        <v>376</v>
      </c>
      <c r="C688" s="165" t="s">
        <v>367</v>
      </c>
      <c r="D688" s="179">
        <v>5637.5999999999995</v>
      </c>
    </row>
    <row r="689" spans="1:4" x14ac:dyDescent="0.25">
      <c r="A689" s="165" t="s">
        <v>177</v>
      </c>
      <c r="B689" s="165" t="s">
        <v>378</v>
      </c>
      <c r="C689" s="165" t="s">
        <v>367</v>
      </c>
      <c r="D689" s="179">
        <v>5637.5999999999995</v>
      </c>
    </row>
    <row r="690" spans="1:4" x14ac:dyDescent="0.25">
      <c r="A690" s="165" t="s">
        <v>191</v>
      </c>
      <c r="B690" s="165" t="s">
        <v>366</v>
      </c>
      <c r="C690" s="165" t="s">
        <v>367</v>
      </c>
      <c r="D690" s="179">
        <v>5646.5499999999993</v>
      </c>
    </row>
    <row r="691" spans="1:4" x14ac:dyDescent="0.25">
      <c r="A691" s="165" t="s">
        <v>186</v>
      </c>
      <c r="B691" s="165" t="s">
        <v>369</v>
      </c>
      <c r="C691" s="165" t="s">
        <v>367</v>
      </c>
      <c r="D691" s="179">
        <v>5783.47</v>
      </c>
    </row>
    <row r="692" spans="1:4" x14ac:dyDescent="0.25">
      <c r="A692" s="165" t="s">
        <v>169</v>
      </c>
      <c r="B692" s="165" t="s">
        <v>371</v>
      </c>
      <c r="C692" s="165" t="s">
        <v>367</v>
      </c>
      <c r="D692" s="179">
        <v>5783.47</v>
      </c>
    </row>
    <row r="693" spans="1:4" x14ac:dyDescent="0.25">
      <c r="A693" s="165" t="s">
        <v>201</v>
      </c>
      <c r="B693" s="165" t="s">
        <v>380</v>
      </c>
      <c r="C693" s="165" t="s">
        <v>367</v>
      </c>
      <c r="D693" s="179">
        <v>5783.47</v>
      </c>
    </row>
    <row r="694" spans="1:4" x14ac:dyDescent="0.25">
      <c r="A694" s="165" t="s">
        <v>187</v>
      </c>
      <c r="B694" s="165" t="s">
        <v>371</v>
      </c>
      <c r="C694" s="165" t="s">
        <v>367</v>
      </c>
      <c r="D694" s="179">
        <v>5862.78</v>
      </c>
    </row>
    <row r="695" spans="1:4" x14ac:dyDescent="0.25">
      <c r="A695" s="165" t="s">
        <v>185</v>
      </c>
      <c r="B695" s="165" t="s">
        <v>371</v>
      </c>
      <c r="C695" s="165" t="s">
        <v>367</v>
      </c>
      <c r="D695" s="179">
        <v>5862.78</v>
      </c>
    </row>
    <row r="696" spans="1:4" x14ac:dyDescent="0.25">
      <c r="A696" s="165" t="s">
        <v>187</v>
      </c>
      <c r="B696" s="165" t="s">
        <v>380</v>
      </c>
      <c r="C696" s="165" t="s">
        <v>367</v>
      </c>
      <c r="D696" s="179">
        <v>5867.82</v>
      </c>
    </row>
    <row r="697" spans="1:4" x14ac:dyDescent="0.25">
      <c r="A697" s="165" t="s">
        <v>200</v>
      </c>
      <c r="B697" s="165" t="s">
        <v>371</v>
      </c>
      <c r="C697" s="165" t="s">
        <v>367</v>
      </c>
      <c r="D697" s="179">
        <v>5867.82</v>
      </c>
    </row>
    <row r="698" spans="1:4" x14ac:dyDescent="0.25">
      <c r="A698" s="165" t="s">
        <v>208</v>
      </c>
      <c r="B698" s="165" t="s">
        <v>374</v>
      </c>
      <c r="C698" s="165" t="s">
        <v>367</v>
      </c>
      <c r="D698" s="179">
        <v>5939.78</v>
      </c>
    </row>
    <row r="699" spans="1:4" x14ac:dyDescent="0.25">
      <c r="A699" s="165" t="s">
        <v>204</v>
      </c>
      <c r="B699" s="165" t="s">
        <v>366</v>
      </c>
      <c r="C699" s="165" t="s">
        <v>367</v>
      </c>
      <c r="D699" s="179">
        <v>6188</v>
      </c>
    </row>
    <row r="700" spans="1:4" x14ac:dyDescent="0.25">
      <c r="A700" s="165" t="s">
        <v>192</v>
      </c>
      <c r="B700" s="165" t="s">
        <v>369</v>
      </c>
      <c r="C700" s="165" t="s">
        <v>367</v>
      </c>
      <c r="D700" s="179">
        <v>6352.56</v>
      </c>
    </row>
    <row r="701" spans="1:4" x14ac:dyDescent="0.25">
      <c r="A701" s="165" t="s">
        <v>174</v>
      </c>
      <c r="B701" s="165" t="s">
        <v>376</v>
      </c>
      <c r="C701" s="165" t="s">
        <v>367</v>
      </c>
      <c r="D701" s="179">
        <v>6361.74</v>
      </c>
    </row>
    <row r="702" spans="1:4" x14ac:dyDescent="0.25">
      <c r="A702" s="165" t="s">
        <v>199</v>
      </c>
      <c r="B702" s="165" t="s">
        <v>366</v>
      </c>
      <c r="C702" s="165" t="s">
        <v>367</v>
      </c>
      <c r="D702" s="179">
        <v>6361.74</v>
      </c>
    </row>
    <row r="703" spans="1:4" x14ac:dyDescent="0.25">
      <c r="A703" s="165" t="s">
        <v>199</v>
      </c>
      <c r="B703" s="165" t="s">
        <v>366</v>
      </c>
      <c r="C703" s="165" t="s">
        <v>367</v>
      </c>
      <c r="D703" s="179">
        <v>6361.74</v>
      </c>
    </row>
    <row r="704" spans="1:4" x14ac:dyDescent="0.25">
      <c r="A704" s="165" t="s">
        <v>192</v>
      </c>
      <c r="B704" s="165" t="s">
        <v>371</v>
      </c>
      <c r="C704" s="165" t="s">
        <v>367</v>
      </c>
      <c r="D704" s="179">
        <v>6408.71</v>
      </c>
    </row>
    <row r="705" spans="1:4" x14ac:dyDescent="0.25">
      <c r="A705" s="165" t="s">
        <v>187</v>
      </c>
      <c r="B705" s="165" t="s">
        <v>376</v>
      </c>
      <c r="C705" s="165" t="s">
        <v>367</v>
      </c>
      <c r="D705" s="179">
        <v>6408.71</v>
      </c>
    </row>
    <row r="706" spans="1:4" x14ac:dyDescent="0.25">
      <c r="A706" s="165" t="s">
        <v>169</v>
      </c>
      <c r="B706" s="165" t="s">
        <v>371</v>
      </c>
      <c r="C706" s="165" t="s">
        <v>367</v>
      </c>
      <c r="D706" s="179">
        <v>6408.71</v>
      </c>
    </row>
    <row r="707" spans="1:4" x14ac:dyDescent="0.25">
      <c r="A707" s="165" t="s">
        <v>175</v>
      </c>
      <c r="B707" s="165" t="s">
        <v>371</v>
      </c>
      <c r="C707" s="165" t="s">
        <v>367</v>
      </c>
      <c r="D707" s="179">
        <v>6426.66</v>
      </c>
    </row>
    <row r="708" spans="1:4" x14ac:dyDescent="0.25">
      <c r="A708" s="165" t="s">
        <v>175</v>
      </c>
      <c r="B708" s="165" t="s">
        <v>371</v>
      </c>
      <c r="C708" s="165" t="s">
        <v>367</v>
      </c>
      <c r="D708" s="179">
        <v>6426.66</v>
      </c>
    </row>
    <row r="709" spans="1:4" x14ac:dyDescent="0.25">
      <c r="A709" s="165" t="s">
        <v>173</v>
      </c>
      <c r="B709" s="165" t="s">
        <v>380</v>
      </c>
      <c r="C709" s="165" t="s">
        <v>367</v>
      </c>
      <c r="D709" s="179">
        <v>6464.85</v>
      </c>
    </row>
    <row r="710" spans="1:4" x14ac:dyDescent="0.25">
      <c r="A710" s="165" t="s">
        <v>207</v>
      </c>
      <c r="B710" s="165" t="s">
        <v>374</v>
      </c>
      <c r="C710" s="165" t="s">
        <v>367</v>
      </c>
      <c r="D710" s="179">
        <v>6464.85</v>
      </c>
    </row>
    <row r="711" spans="1:4" x14ac:dyDescent="0.25">
      <c r="A711" s="165" t="s">
        <v>177</v>
      </c>
      <c r="B711" s="165" t="s">
        <v>366</v>
      </c>
      <c r="C711" s="165" t="s">
        <v>367</v>
      </c>
      <c r="D711" s="179">
        <v>6486.48</v>
      </c>
    </row>
    <row r="712" spans="1:4" x14ac:dyDescent="0.25">
      <c r="A712" s="165" t="s">
        <v>207</v>
      </c>
      <c r="B712" s="165" t="s">
        <v>376</v>
      </c>
      <c r="C712" s="165" t="s">
        <v>367</v>
      </c>
      <c r="D712" s="179">
        <v>6486.48</v>
      </c>
    </row>
    <row r="713" spans="1:4" x14ac:dyDescent="0.25">
      <c r="A713" s="165" t="s">
        <v>201</v>
      </c>
      <c r="B713" s="165" t="s">
        <v>366</v>
      </c>
      <c r="C713" s="165" t="s">
        <v>367</v>
      </c>
      <c r="D713" s="179">
        <v>6486.48</v>
      </c>
    </row>
    <row r="714" spans="1:4" x14ac:dyDescent="0.25">
      <c r="A714" s="165" t="s">
        <v>197</v>
      </c>
      <c r="B714" s="165" t="s">
        <v>378</v>
      </c>
      <c r="C714" s="165" t="s">
        <v>367</v>
      </c>
      <c r="D714" s="179">
        <v>6486.48</v>
      </c>
    </row>
    <row r="715" spans="1:4" x14ac:dyDescent="0.25">
      <c r="A715" s="165" t="s">
        <v>193</v>
      </c>
      <c r="B715" s="165" t="s">
        <v>369</v>
      </c>
      <c r="C715" s="165" t="s">
        <v>367</v>
      </c>
      <c r="D715" s="179">
        <v>6565.02</v>
      </c>
    </row>
    <row r="716" spans="1:4" x14ac:dyDescent="0.25">
      <c r="A716" s="165" t="s">
        <v>207</v>
      </c>
      <c r="B716" s="165" t="s">
        <v>366</v>
      </c>
      <c r="C716" s="165" t="s">
        <v>367</v>
      </c>
      <c r="D716" s="179">
        <v>6577.2</v>
      </c>
    </row>
    <row r="717" spans="1:4" x14ac:dyDescent="0.25">
      <c r="A717" s="165" t="s">
        <v>171</v>
      </c>
      <c r="B717" s="165" t="s">
        <v>369</v>
      </c>
      <c r="C717" s="165" t="s">
        <v>367</v>
      </c>
      <c r="D717" s="179">
        <v>6577.2</v>
      </c>
    </row>
    <row r="718" spans="1:4" x14ac:dyDescent="0.25">
      <c r="A718" s="165" t="s">
        <v>190</v>
      </c>
      <c r="B718" s="165" t="s">
        <v>378</v>
      </c>
      <c r="C718" s="165" t="s">
        <v>367</v>
      </c>
      <c r="D718" s="179">
        <v>6577.2</v>
      </c>
    </row>
    <row r="719" spans="1:4" x14ac:dyDescent="0.25">
      <c r="A719" s="165" t="s">
        <v>194</v>
      </c>
      <c r="B719" s="165" t="s">
        <v>380</v>
      </c>
      <c r="C719" s="165" t="s">
        <v>367</v>
      </c>
      <c r="D719" s="179">
        <v>6577.2</v>
      </c>
    </row>
    <row r="720" spans="1:4" x14ac:dyDescent="0.25">
      <c r="A720" s="165" t="s">
        <v>195</v>
      </c>
      <c r="B720" s="165" t="s">
        <v>369</v>
      </c>
      <c r="C720" s="165" t="s">
        <v>367</v>
      </c>
      <c r="D720" s="179">
        <v>6577.2</v>
      </c>
    </row>
    <row r="721" spans="1:4" x14ac:dyDescent="0.25">
      <c r="A721" s="165" t="s">
        <v>199</v>
      </c>
      <c r="B721" s="165" t="s">
        <v>369</v>
      </c>
      <c r="C721" s="165" t="s">
        <v>367</v>
      </c>
      <c r="D721" s="179">
        <v>6577.2</v>
      </c>
    </row>
    <row r="722" spans="1:4" x14ac:dyDescent="0.25">
      <c r="A722" s="165" t="s">
        <v>169</v>
      </c>
      <c r="B722" s="165" t="s">
        <v>366</v>
      </c>
      <c r="C722" s="165" t="s">
        <v>367</v>
      </c>
      <c r="D722" s="179">
        <v>6577.2</v>
      </c>
    </row>
    <row r="723" spans="1:4" x14ac:dyDescent="0.25">
      <c r="A723" s="165" t="s">
        <v>199</v>
      </c>
      <c r="B723" s="165" t="s">
        <v>378</v>
      </c>
      <c r="C723" s="165" t="s">
        <v>367</v>
      </c>
      <c r="D723" s="179">
        <v>6577.2</v>
      </c>
    </row>
    <row r="724" spans="1:4" x14ac:dyDescent="0.25">
      <c r="A724" s="165" t="s">
        <v>204</v>
      </c>
      <c r="B724" s="165" t="s">
        <v>378</v>
      </c>
      <c r="C724" s="165" t="s">
        <v>367</v>
      </c>
      <c r="D724" s="179">
        <v>6587.99</v>
      </c>
    </row>
    <row r="725" spans="1:4" x14ac:dyDescent="0.25">
      <c r="A725" s="165" t="s">
        <v>203</v>
      </c>
      <c r="B725" s="165" t="s">
        <v>371</v>
      </c>
      <c r="C725" s="165" t="s">
        <v>367</v>
      </c>
      <c r="D725" s="179">
        <v>6587.99</v>
      </c>
    </row>
    <row r="726" spans="1:4" x14ac:dyDescent="0.25">
      <c r="A726" s="165" t="s">
        <v>171</v>
      </c>
      <c r="B726" s="165" t="s">
        <v>374</v>
      </c>
      <c r="C726" s="165" t="s">
        <v>367</v>
      </c>
      <c r="D726" s="179">
        <v>6611.2199999999993</v>
      </c>
    </row>
    <row r="727" spans="1:4" x14ac:dyDescent="0.25">
      <c r="A727" s="165" t="s">
        <v>203</v>
      </c>
      <c r="B727" s="165" t="s">
        <v>376</v>
      </c>
      <c r="C727" s="165" t="s">
        <v>367</v>
      </c>
      <c r="D727" s="179">
        <v>6611.2199999999993</v>
      </c>
    </row>
    <row r="728" spans="1:4" x14ac:dyDescent="0.25">
      <c r="A728" s="165" t="s">
        <v>203</v>
      </c>
      <c r="B728" s="165" t="s">
        <v>371</v>
      </c>
      <c r="C728" s="165" t="s">
        <v>367</v>
      </c>
      <c r="D728" s="179">
        <v>6711.13</v>
      </c>
    </row>
    <row r="729" spans="1:4" x14ac:dyDescent="0.25">
      <c r="A729" s="165" t="s">
        <v>193</v>
      </c>
      <c r="B729" s="165" t="s">
        <v>380</v>
      </c>
      <c r="C729" s="165" t="s">
        <v>367</v>
      </c>
      <c r="D729" s="179">
        <v>6721.33</v>
      </c>
    </row>
    <row r="730" spans="1:4" x14ac:dyDescent="0.25">
      <c r="A730" s="165" t="s">
        <v>193</v>
      </c>
      <c r="B730" s="165" t="s">
        <v>376</v>
      </c>
      <c r="C730" s="165" t="s">
        <v>367</v>
      </c>
      <c r="D730" s="179">
        <v>6735.96</v>
      </c>
    </row>
    <row r="731" spans="1:4" x14ac:dyDescent="0.25">
      <c r="A731" s="165" t="s">
        <v>204</v>
      </c>
      <c r="B731" s="165" t="s">
        <v>380</v>
      </c>
      <c r="C731" s="165" t="s">
        <v>367</v>
      </c>
      <c r="D731" s="179">
        <v>6735.96</v>
      </c>
    </row>
    <row r="732" spans="1:4" x14ac:dyDescent="0.25">
      <c r="A732" s="165" t="s">
        <v>178</v>
      </c>
      <c r="B732" s="165" t="s">
        <v>369</v>
      </c>
      <c r="C732" s="165" t="s">
        <v>367</v>
      </c>
      <c r="D732" s="179">
        <v>6772.7</v>
      </c>
    </row>
    <row r="733" spans="1:4" x14ac:dyDescent="0.25">
      <c r="A733" s="165" t="s">
        <v>193</v>
      </c>
      <c r="B733" s="165" t="s">
        <v>369</v>
      </c>
      <c r="C733" s="165" t="s">
        <v>367</v>
      </c>
      <c r="D733" s="179">
        <v>6772.7</v>
      </c>
    </row>
    <row r="734" spans="1:4" x14ac:dyDescent="0.25">
      <c r="A734" s="165" t="s">
        <v>199</v>
      </c>
      <c r="B734" s="165" t="s">
        <v>369</v>
      </c>
      <c r="C734" s="165" t="s">
        <v>367</v>
      </c>
      <c r="D734" s="179">
        <v>6772.7</v>
      </c>
    </row>
    <row r="735" spans="1:4" x14ac:dyDescent="0.25">
      <c r="A735" s="165" t="s">
        <v>197</v>
      </c>
      <c r="B735" s="165" t="s">
        <v>376</v>
      </c>
      <c r="C735" s="165" t="s">
        <v>367</v>
      </c>
      <c r="D735" s="179">
        <v>6772.7</v>
      </c>
    </row>
    <row r="736" spans="1:4" x14ac:dyDescent="0.25">
      <c r="A736" s="165" t="s">
        <v>171</v>
      </c>
      <c r="B736" s="165" t="s">
        <v>380</v>
      </c>
      <c r="C736" s="165" t="s">
        <v>367</v>
      </c>
      <c r="D736" s="179">
        <v>6772.7</v>
      </c>
    </row>
    <row r="737" spans="1:4" x14ac:dyDescent="0.25">
      <c r="A737" s="165" t="s">
        <v>207</v>
      </c>
      <c r="B737" s="165" t="s">
        <v>374</v>
      </c>
      <c r="C737" s="165" t="s">
        <v>367</v>
      </c>
      <c r="D737" s="179">
        <v>6772.7</v>
      </c>
    </row>
    <row r="738" spans="1:4" x14ac:dyDescent="0.25">
      <c r="A738" s="165" t="s">
        <v>190</v>
      </c>
      <c r="B738" s="165" t="s">
        <v>371</v>
      </c>
      <c r="C738" s="165" t="s">
        <v>367</v>
      </c>
      <c r="D738" s="179">
        <v>6772.7</v>
      </c>
    </row>
    <row r="739" spans="1:4" x14ac:dyDescent="0.25">
      <c r="A739" s="165" t="s">
        <v>173</v>
      </c>
      <c r="B739" s="165" t="s">
        <v>371</v>
      </c>
      <c r="C739" s="165" t="s">
        <v>367</v>
      </c>
      <c r="D739" s="179">
        <v>6772.7</v>
      </c>
    </row>
    <row r="740" spans="1:4" x14ac:dyDescent="0.25">
      <c r="A740" s="165" t="s">
        <v>204</v>
      </c>
      <c r="B740" s="165" t="s">
        <v>378</v>
      </c>
      <c r="C740" s="165" t="s">
        <v>367</v>
      </c>
      <c r="D740" s="179">
        <v>6772.7</v>
      </c>
    </row>
    <row r="741" spans="1:4" x14ac:dyDescent="0.25">
      <c r="A741" s="165" t="s">
        <v>185</v>
      </c>
      <c r="B741" s="165" t="s">
        <v>369</v>
      </c>
      <c r="C741" s="165" t="s">
        <v>367</v>
      </c>
      <c r="D741" s="179">
        <v>6864.58</v>
      </c>
    </row>
    <row r="742" spans="1:4" x14ac:dyDescent="0.25">
      <c r="A742" s="165" t="s">
        <v>169</v>
      </c>
      <c r="B742" s="165" t="s">
        <v>374</v>
      </c>
      <c r="C742" s="165" t="s">
        <v>367</v>
      </c>
      <c r="D742" s="179">
        <v>6877.64</v>
      </c>
    </row>
    <row r="743" spans="1:4" x14ac:dyDescent="0.25">
      <c r="A743" s="165" t="s">
        <v>208</v>
      </c>
      <c r="B743" s="165" t="s">
        <v>378</v>
      </c>
      <c r="C743" s="165" t="s">
        <v>367</v>
      </c>
      <c r="D743" s="179">
        <v>6877.64</v>
      </c>
    </row>
    <row r="744" spans="1:4" x14ac:dyDescent="0.25">
      <c r="A744" s="165" t="s">
        <v>169</v>
      </c>
      <c r="B744" s="165" t="s">
        <v>366</v>
      </c>
      <c r="C744" s="165" t="s">
        <v>367</v>
      </c>
      <c r="D744" s="179">
        <v>6877.64</v>
      </c>
    </row>
    <row r="745" spans="1:4" x14ac:dyDescent="0.25">
      <c r="A745" s="165" t="s">
        <v>195</v>
      </c>
      <c r="B745" s="165" t="s">
        <v>378</v>
      </c>
      <c r="C745" s="165" t="s">
        <v>367</v>
      </c>
      <c r="D745" s="179">
        <v>6957.41</v>
      </c>
    </row>
    <row r="746" spans="1:4" x14ac:dyDescent="0.25">
      <c r="A746" s="165" t="s">
        <v>192</v>
      </c>
      <c r="B746" s="165" t="s">
        <v>366</v>
      </c>
      <c r="C746" s="165" t="s">
        <v>367</v>
      </c>
      <c r="D746" s="179">
        <v>6957.41</v>
      </c>
    </row>
    <row r="747" spans="1:4" x14ac:dyDescent="0.25">
      <c r="A747" s="165" t="s">
        <v>204</v>
      </c>
      <c r="B747" s="165" t="s">
        <v>374</v>
      </c>
      <c r="C747" s="165" t="s">
        <v>367</v>
      </c>
      <c r="D747" s="179">
        <v>6961.4999999999991</v>
      </c>
    </row>
    <row r="748" spans="1:4" x14ac:dyDescent="0.25">
      <c r="A748" s="165" t="s">
        <v>174</v>
      </c>
      <c r="B748" s="165" t="s">
        <v>376</v>
      </c>
      <c r="C748" s="165" t="s">
        <v>367</v>
      </c>
      <c r="D748" s="179">
        <v>6961.4999999999991</v>
      </c>
    </row>
    <row r="749" spans="1:4" x14ac:dyDescent="0.25">
      <c r="A749" s="165" t="s">
        <v>174</v>
      </c>
      <c r="B749" s="165" t="s">
        <v>371</v>
      </c>
      <c r="C749" s="165" t="s">
        <v>367</v>
      </c>
      <c r="D749" s="179">
        <v>6985.44</v>
      </c>
    </row>
    <row r="750" spans="1:4" x14ac:dyDescent="0.25">
      <c r="A750" s="165" t="s">
        <v>185</v>
      </c>
      <c r="B750" s="165" t="s">
        <v>366</v>
      </c>
      <c r="C750" s="165" t="s">
        <v>367</v>
      </c>
      <c r="D750" s="179">
        <v>7018.9800000000005</v>
      </c>
    </row>
    <row r="751" spans="1:4" x14ac:dyDescent="0.25">
      <c r="A751" s="165" t="s">
        <v>205</v>
      </c>
      <c r="B751" s="165" t="s">
        <v>369</v>
      </c>
      <c r="C751" s="165" t="s">
        <v>367</v>
      </c>
      <c r="D751" s="179">
        <v>7033.95</v>
      </c>
    </row>
    <row r="752" spans="1:4" x14ac:dyDescent="0.25">
      <c r="A752" s="165" t="s">
        <v>207</v>
      </c>
      <c r="B752" s="165" t="s">
        <v>378</v>
      </c>
      <c r="C752" s="165" t="s">
        <v>367</v>
      </c>
      <c r="D752" s="179">
        <v>7033.95</v>
      </c>
    </row>
    <row r="753" spans="1:4" x14ac:dyDescent="0.25">
      <c r="A753" s="165" t="s">
        <v>193</v>
      </c>
      <c r="B753" s="165" t="s">
        <v>371</v>
      </c>
      <c r="C753" s="165" t="s">
        <v>367</v>
      </c>
      <c r="D753" s="179">
        <v>7033.95</v>
      </c>
    </row>
    <row r="754" spans="1:4" x14ac:dyDescent="0.25">
      <c r="A754" s="165" t="s">
        <v>186</v>
      </c>
      <c r="B754" s="165" t="s">
        <v>366</v>
      </c>
      <c r="C754" s="165" t="s">
        <v>367</v>
      </c>
      <c r="D754" s="179">
        <v>7033.95</v>
      </c>
    </row>
    <row r="755" spans="1:4" x14ac:dyDescent="0.25">
      <c r="A755" s="165" t="s">
        <v>194</v>
      </c>
      <c r="B755" s="165" t="s">
        <v>380</v>
      </c>
      <c r="C755" s="165" t="s">
        <v>367</v>
      </c>
      <c r="D755" s="179">
        <v>7033.95</v>
      </c>
    </row>
    <row r="756" spans="1:4" x14ac:dyDescent="0.25">
      <c r="A756" s="165" t="s">
        <v>205</v>
      </c>
      <c r="B756" s="165" t="s">
        <v>366</v>
      </c>
      <c r="C756" s="165" t="s">
        <v>370</v>
      </c>
      <c r="D756" s="179">
        <v>7035.57</v>
      </c>
    </row>
    <row r="757" spans="1:4" x14ac:dyDescent="0.25">
      <c r="A757" s="165" t="s">
        <v>192</v>
      </c>
      <c r="B757" s="165" t="s">
        <v>369</v>
      </c>
      <c r="C757" s="165" t="s">
        <v>370</v>
      </c>
      <c r="D757" s="179">
        <v>7035.57</v>
      </c>
    </row>
    <row r="758" spans="1:4" x14ac:dyDescent="0.25">
      <c r="A758" s="165" t="s">
        <v>169</v>
      </c>
      <c r="B758" s="165" t="s">
        <v>378</v>
      </c>
      <c r="C758" s="165" t="s">
        <v>367</v>
      </c>
      <c r="D758" s="179">
        <v>7080.55</v>
      </c>
    </row>
    <row r="759" spans="1:4" x14ac:dyDescent="0.25">
      <c r="A759" s="165" t="s">
        <v>175</v>
      </c>
      <c r="B759" s="165" t="s">
        <v>380</v>
      </c>
      <c r="C759" s="165" t="s">
        <v>367</v>
      </c>
      <c r="D759" s="179">
        <v>7080.55</v>
      </c>
    </row>
    <row r="760" spans="1:4" x14ac:dyDescent="0.25">
      <c r="A760" s="165" t="s">
        <v>169</v>
      </c>
      <c r="B760" s="165" t="s">
        <v>376</v>
      </c>
      <c r="C760" s="165" t="s">
        <v>367</v>
      </c>
      <c r="D760" s="179">
        <v>7110.1799999999994</v>
      </c>
    </row>
    <row r="761" spans="1:4" x14ac:dyDescent="0.25">
      <c r="A761" s="165" t="s">
        <v>202</v>
      </c>
      <c r="B761" s="165" t="s">
        <v>380</v>
      </c>
      <c r="C761" s="165" t="s">
        <v>367</v>
      </c>
      <c r="D761" s="179">
        <v>7190.26</v>
      </c>
    </row>
    <row r="762" spans="1:4" x14ac:dyDescent="0.25">
      <c r="A762" s="165" t="s">
        <v>178</v>
      </c>
      <c r="B762" s="165" t="s">
        <v>380</v>
      </c>
      <c r="C762" s="165" t="s">
        <v>367</v>
      </c>
      <c r="D762" s="179">
        <v>7190.26</v>
      </c>
    </row>
    <row r="763" spans="1:4" x14ac:dyDescent="0.25">
      <c r="A763" s="165" t="s">
        <v>174</v>
      </c>
      <c r="B763" s="165" t="s">
        <v>380</v>
      </c>
      <c r="C763" s="165" t="s">
        <v>367</v>
      </c>
      <c r="D763" s="179">
        <v>7203.69</v>
      </c>
    </row>
    <row r="764" spans="1:4" x14ac:dyDescent="0.25">
      <c r="A764" s="165" t="s">
        <v>193</v>
      </c>
      <c r="B764" s="165" t="s">
        <v>366</v>
      </c>
      <c r="C764" s="165" t="s">
        <v>367</v>
      </c>
      <c r="D764" s="179">
        <v>7264.92</v>
      </c>
    </row>
    <row r="765" spans="1:4" x14ac:dyDescent="0.25">
      <c r="A765" s="165" t="s">
        <v>174</v>
      </c>
      <c r="B765" s="165" t="s">
        <v>380</v>
      </c>
      <c r="C765" s="165" t="s">
        <v>367</v>
      </c>
      <c r="D765" s="179">
        <v>7265.26</v>
      </c>
    </row>
    <row r="766" spans="1:4" x14ac:dyDescent="0.25">
      <c r="A766" s="165" t="s">
        <v>199</v>
      </c>
      <c r="B766" s="165" t="s">
        <v>380</v>
      </c>
      <c r="C766" s="165" t="s">
        <v>367</v>
      </c>
      <c r="D766" s="179">
        <v>7326.83</v>
      </c>
    </row>
    <row r="767" spans="1:4" x14ac:dyDescent="0.25">
      <c r="A767" s="165" t="s">
        <v>178</v>
      </c>
      <c r="B767" s="165" t="s">
        <v>374</v>
      </c>
      <c r="C767" s="165" t="s">
        <v>367</v>
      </c>
      <c r="D767" s="179">
        <v>7346.57</v>
      </c>
    </row>
    <row r="768" spans="1:4" x14ac:dyDescent="0.25">
      <c r="A768" s="165" t="s">
        <v>204</v>
      </c>
      <c r="B768" s="165" t="s">
        <v>376</v>
      </c>
      <c r="C768" s="165" t="s">
        <v>367</v>
      </c>
      <c r="D768" s="179">
        <v>7358.06</v>
      </c>
    </row>
    <row r="769" spans="1:4" x14ac:dyDescent="0.25">
      <c r="A769" s="165" t="s">
        <v>208</v>
      </c>
      <c r="B769" s="165" t="s">
        <v>371</v>
      </c>
      <c r="C769" s="165" t="s">
        <v>367</v>
      </c>
      <c r="D769" s="179">
        <v>7359.66</v>
      </c>
    </row>
    <row r="770" spans="1:4" x14ac:dyDescent="0.25">
      <c r="A770" s="165" t="s">
        <v>202</v>
      </c>
      <c r="B770" s="165" t="s">
        <v>374</v>
      </c>
      <c r="C770" s="165" t="s">
        <v>367</v>
      </c>
      <c r="D770" s="179">
        <v>7359.66</v>
      </c>
    </row>
    <row r="771" spans="1:4" x14ac:dyDescent="0.25">
      <c r="A771" s="165" t="s">
        <v>199</v>
      </c>
      <c r="B771" s="165" t="s">
        <v>371</v>
      </c>
      <c r="C771" s="165" t="s">
        <v>367</v>
      </c>
      <c r="D771" s="179">
        <v>7359.66</v>
      </c>
    </row>
    <row r="772" spans="1:4" x14ac:dyDescent="0.25">
      <c r="A772" s="165" t="s">
        <v>193</v>
      </c>
      <c r="B772" s="165" t="s">
        <v>376</v>
      </c>
      <c r="C772" s="165" t="s">
        <v>367</v>
      </c>
      <c r="D772" s="179">
        <v>7388.4</v>
      </c>
    </row>
    <row r="773" spans="1:4" x14ac:dyDescent="0.25">
      <c r="A773" s="165" t="s">
        <v>204</v>
      </c>
      <c r="B773" s="165" t="s">
        <v>371</v>
      </c>
      <c r="C773" s="165" t="s">
        <v>367</v>
      </c>
      <c r="D773" s="179">
        <v>7388.4</v>
      </c>
    </row>
    <row r="774" spans="1:4" x14ac:dyDescent="0.25">
      <c r="A774" s="165" t="s">
        <v>207</v>
      </c>
      <c r="B774" s="165" t="s">
        <v>380</v>
      </c>
      <c r="C774" s="165" t="s">
        <v>367</v>
      </c>
      <c r="D774" s="179">
        <v>7484.4</v>
      </c>
    </row>
    <row r="775" spans="1:4" x14ac:dyDescent="0.25">
      <c r="A775" s="165" t="s">
        <v>173</v>
      </c>
      <c r="B775" s="165" t="s">
        <v>371</v>
      </c>
      <c r="C775" s="165" t="s">
        <v>367</v>
      </c>
      <c r="D775" s="179">
        <v>7502.88</v>
      </c>
    </row>
    <row r="776" spans="1:4" x14ac:dyDescent="0.25">
      <c r="A776" s="165" t="s">
        <v>186</v>
      </c>
      <c r="B776" s="165" t="s">
        <v>374</v>
      </c>
      <c r="C776" s="165" t="s">
        <v>367</v>
      </c>
      <c r="D776" s="179">
        <v>7516.7999999999993</v>
      </c>
    </row>
    <row r="777" spans="1:4" x14ac:dyDescent="0.25">
      <c r="A777" s="165" t="s">
        <v>200</v>
      </c>
      <c r="B777" s="165" t="s">
        <v>371</v>
      </c>
      <c r="C777" s="165" t="s">
        <v>367</v>
      </c>
      <c r="D777" s="179">
        <v>7588.62</v>
      </c>
    </row>
    <row r="778" spans="1:4" x14ac:dyDescent="0.25">
      <c r="A778" s="165" t="s">
        <v>207</v>
      </c>
      <c r="B778" s="165" t="s">
        <v>369</v>
      </c>
      <c r="C778" s="165" t="s">
        <v>367</v>
      </c>
      <c r="D778" s="179">
        <v>7659.1900000000005</v>
      </c>
    </row>
    <row r="779" spans="1:4" x14ac:dyDescent="0.25">
      <c r="A779" s="165" t="s">
        <v>197</v>
      </c>
      <c r="B779" s="165" t="s">
        <v>374</v>
      </c>
      <c r="C779" s="165" t="s">
        <v>367</v>
      </c>
      <c r="D779" s="179">
        <v>7659.1900000000005</v>
      </c>
    </row>
    <row r="780" spans="1:4" x14ac:dyDescent="0.25">
      <c r="A780" s="165" t="s">
        <v>194</v>
      </c>
      <c r="B780" s="165" t="s">
        <v>369</v>
      </c>
      <c r="C780" s="165" t="s">
        <v>367</v>
      </c>
      <c r="D780" s="179">
        <v>7729.15</v>
      </c>
    </row>
    <row r="781" spans="1:4" x14ac:dyDescent="0.25">
      <c r="A781" s="165" t="s">
        <v>205</v>
      </c>
      <c r="B781" s="165" t="s">
        <v>366</v>
      </c>
      <c r="C781" s="165" t="s">
        <v>367</v>
      </c>
      <c r="D781" s="179">
        <v>7729.15</v>
      </c>
    </row>
    <row r="782" spans="1:4" x14ac:dyDescent="0.25">
      <c r="A782" s="165" t="s">
        <v>197</v>
      </c>
      <c r="B782" s="165" t="s">
        <v>380</v>
      </c>
      <c r="C782" s="165" t="s">
        <v>367</v>
      </c>
      <c r="D782" s="179">
        <v>7764.24</v>
      </c>
    </row>
    <row r="783" spans="1:4" x14ac:dyDescent="0.25">
      <c r="A783" s="165" t="s">
        <v>201</v>
      </c>
      <c r="B783" s="165" t="s">
        <v>371</v>
      </c>
      <c r="C783" s="165" t="s">
        <v>367</v>
      </c>
      <c r="D783" s="179">
        <v>7764.24</v>
      </c>
    </row>
    <row r="784" spans="1:4" x14ac:dyDescent="0.25">
      <c r="A784" s="165" t="s">
        <v>202</v>
      </c>
      <c r="B784" s="165" t="s">
        <v>374</v>
      </c>
      <c r="C784" s="165" t="s">
        <v>370</v>
      </c>
      <c r="D784" s="179">
        <v>7817.3</v>
      </c>
    </row>
    <row r="785" spans="1:4" x14ac:dyDescent="0.25">
      <c r="A785" s="165" t="s">
        <v>191</v>
      </c>
      <c r="B785" s="165" t="s">
        <v>376</v>
      </c>
      <c r="C785" s="165" t="s">
        <v>370</v>
      </c>
      <c r="D785" s="179">
        <v>7817.3</v>
      </c>
    </row>
    <row r="786" spans="1:4" x14ac:dyDescent="0.25">
      <c r="A786" s="165" t="s">
        <v>204</v>
      </c>
      <c r="B786" s="165" t="s">
        <v>380</v>
      </c>
      <c r="C786" s="165" t="s">
        <v>367</v>
      </c>
      <c r="D786" s="179">
        <v>7971.81</v>
      </c>
    </row>
    <row r="787" spans="1:4" x14ac:dyDescent="0.25">
      <c r="A787" s="165" t="s">
        <v>190</v>
      </c>
      <c r="B787" s="165" t="s">
        <v>374</v>
      </c>
      <c r="C787" s="165" t="s">
        <v>367</v>
      </c>
      <c r="D787" s="179">
        <v>7971.81</v>
      </c>
    </row>
    <row r="788" spans="1:4" x14ac:dyDescent="0.25">
      <c r="A788" s="165" t="s">
        <v>178</v>
      </c>
      <c r="B788" s="165" t="s">
        <v>376</v>
      </c>
      <c r="C788" s="165" t="s">
        <v>367</v>
      </c>
      <c r="D788" s="179">
        <v>7971.81</v>
      </c>
    </row>
    <row r="789" spans="1:4" x14ac:dyDescent="0.25">
      <c r="A789" s="165" t="s">
        <v>192</v>
      </c>
      <c r="B789" s="165" t="s">
        <v>378</v>
      </c>
      <c r="C789" s="165" t="s">
        <v>367</v>
      </c>
      <c r="D789" s="179">
        <v>7971.81</v>
      </c>
    </row>
    <row r="790" spans="1:4" x14ac:dyDescent="0.25">
      <c r="A790" s="165" t="s">
        <v>202</v>
      </c>
      <c r="B790" s="165" t="s">
        <v>378</v>
      </c>
      <c r="C790" s="165" t="s">
        <v>367</v>
      </c>
      <c r="D790" s="179">
        <v>7999.52</v>
      </c>
    </row>
    <row r="791" spans="1:4" x14ac:dyDescent="0.25">
      <c r="A791" s="165" t="s">
        <v>192</v>
      </c>
      <c r="B791" s="165" t="s">
        <v>371</v>
      </c>
      <c r="C791" s="165" t="s">
        <v>367</v>
      </c>
      <c r="D791" s="179">
        <v>7999.52</v>
      </c>
    </row>
    <row r="792" spans="1:4" x14ac:dyDescent="0.25">
      <c r="A792" s="165" t="s">
        <v>187</v>
      </c>
      <c r="B792" s="165" t="s">
        <v>374</v>
      </c>
      <c r="C792" s="165" t="s">
        <v>367</v>
      </c>
      <c r="D792" s="179">
        <v>7999.52</v>
      </c>
    </row>
    <row r="793" spans="1:4" x14ac:dyDescent="0.25">
      <c r="A793" s="165" t="s">
        <v>201</v>
      </c>
      <c r="B793" s="165" t="s">
        <v>380</v>
      </c>
      <c r="C793" s="165" t="s">
        <v>367</v>
      </c>
      <c r="D793" s="179">
        <v>7999.52</v>
      </c>
    </row>
    <row r="794" spans="1:4" x14ac:dyDescent="0.25">
      <c r="A794" s="165" t="s">
        <v>207</v>
      </c>
      <c r="B794" s="165" t="s">
        <v>378</v>
      </c>
      <c r="C794" s="165" t="s">
        <v>367</v>
      </c>
      <c r="D794" s="179">
        <v>8196.32</v>
      </c>
    </row>
    <row r="795" spans="1:4" x14ac:dyDescent="0.25">
      <c r="A795" s="165" t="s">
        <v>201</v>
      </c>
      <c r="B795" s="165" t="s">
        <v>371</v>
      </c>
      <c r="C795" s="165" t="s">
        <v>367</v>
      </c>
      <c r="D795" s="179">
        <v>8196.32</v>
      </c>
    </row>
    <row r="796" spans="1:4" x14ac:dyDescent="0.25">
      <c r="A796" s="165" t="s">
        <v>173</v>
      </c>
      <c r="B796" s="165" t="s">
        <v>366</v>
      </c>
      <c r="C796" s="165" t="s">
        <v>367</v>
      </c>
      <c r="D796" s="179">
        <v>8232.84</v>
      </c>
    </row>
    <row r="797" spans="1:4" x14ac:dyDescent="0.25">
      <c r="A797" s="165" t="s">
        <v>199</v>
      </c>
      <c r="B797" s="165" t="s">
        <v>380</v>
      </c>
      <c r="C797" s="165" t="s">
        <v>367</v>
      </c>
      <c r="D797" s="179">
        <v>8232.84</v>
      </c>
    </row>
    <row r="798" spans="1:4" x14ac:dyDescent="0.25">
      <c r="A798" s="165" t="s">
        <v>206</v>
      </c>
      <c r="B798" s="165" t="s">
        <v>378</v>
      </c>
      <c r="C798" s="165" t="s">
        <v>367</v>
      </c>
      <c r="D798" s="179">
        <v>8268.48</v>
      </c>
    </row>
    <row r="799" spans="1:4" x14ac:dyDescent="0.25">
      <c r="A799" s="165" t="s">
        <v>178</v>
      </c>
      <c r="B799" s="165" t="s">
        <v>376</v>
      </c>
      <c r="C799" s="165" t="s">
        <v>367</v>
      </c>
      <c r="D799" s="179">
        <v>8273.59</v>
      </c>
    </row>
    <row r="800" spans="1:4" x14ac:dyDescent="0.25">
      <c r="A800" s="165" t="s">
        <v>193</v>
      </c>
      <c r="B800" s="165" t="s">
        <v>371</v>
      </c>
      <c r="C800" s="165" t="s">
        <v>367</v>
      </c>
      <c r="D800" s="179">
        <v>8284.43</v>
      </c>
    </row>
    <row r="801" spans="1:4" x14ac:dyDescent="0.25">
      <c r="A801" s="165" t="s">
        <v>170</v>
      </c>
      <c r="B801" s="165" t="s">
        <v>369</v>
      </c>
      <c r="C801" s="165" t="s">
        <v>367</v>
      </c>
      <c r="D801" s="179">
        <v>8440.74</v>
      </c>
    </row>
    <row r="802" spans="1:4" x14ac:dyDescent="0.25">
      <c r="A802" s="165" t="s">
        <v>201</v>
      </c>
      <c r="B802" s="165" t="s">
        <v>380</v>
      </c>
      <c r="C802" s="165" t="s">
        <v>367</v>
      </c>
      <c r="D802" s="179">
        <v>8456.4</v>
      </c>
    </row>
    <row r="803" spans="1:4" x14ac:dyDescent="0.25">
      <c r="A803" s="165" t="s">
        <v>207</v>
      </c>
      <c r="B803" s="165" t="s">
        <v>376</v>
      </c>
      <c r="C803" s="165" t="s">
        <v>367</v>
      </c>
      <c r="D803" s="179">
        <v>8572.33</v>
      </c>
    </row>
    <row r="804" spans="1:4" x14ac:dyDescent="0.25">
      <c r="A804" s="165" t="s">
        <v>189</v>
      </c>
      <c r="B804" s="165" t="s">
        <v>378</v>
      </c>
      <c r="C804" s="165" t="s">
        <v>367</v>
      </c>
      <c r="D804" s="179">
        <v>8597.0499999999993</v>
      </c>
    </row>
    <row r="805" spans="1:4" x14ac:dyDescent="0.25">
      <c r="A805" s="165" t="s">
        <v>196</v>
      </c>
      <c r="B805" s="165" t="s">
        <v>374</v>
      </c>
      <c r="C805" s="165" t="s">
        <v>367</v>
      </c>
      <c r="D805" s="179">
        <v>8597.0499999999993</v>
      </c>
    </row>
    <row r="806" spans="1:4" x14ac:dyDescent="0.25">
      <c r="A806" s="165" t="s">
        <v>203</v>
      </c>
      <c r="B806" s="165" t="s">
        <v>378</v>
      </c>
      <c r="C806" s="165" t="s">
        <v>367</v>
      </c>
      <c r="D806" s="179">
        <v>8597.0499999999993</v>
      </c>
    </row>
    <row r="807" spans="1:4" x14ac:dyDescent="0.25">
      <c r="A807" s="165" t="s">
        <v>173</v>
      </c>
      <c r="B807" s="165" t="s">
        <v>369</v>
      </c>
      <c r="C807" s="165" t="s">
        <v>370</v>
      </c>
      <c r="D807" s="179">
        <v>8599.0300000000007</v>
      </c>
    </row>
    <row r="808" spans="1:4" x14ac:dyDescent="0.25">
      <c r="A808" s="165" t="s">
        <v>199</v>
      </c>
      <c r="B808" s="165" t="s">
        <v>380</v>
      </c>
      <c r="C808" s="165" t="s">
        <v>370</v>
      </c>
      <c r="D808" s="179">
        <v>8599.0300000000007</v>
      </c>
    </row>
    <row r="809" spans="1:4" x14ac:dyDescent="0.25">
      <c r="A809" s="165" t="s">
        <v>176</v>
      </c>
      <c r="B809" s="165" t="s">
        <v>380</v>
      </c>
      <c r="C809" s="165" t="s">
        <v>367</v>
      </c>
      <c r="D809" s="179">
        <v>8712.86</v>
      </c>
    </row>
    <row r="810" spans="1:4" x14ac:dyDescent="0.25">
      <c r="A810" s="165" t="s">
        <v>185</v>
      </c>
      <c r="B810" s="165" t="s">
        <v>371</v>
      </c>
      <c r="C810" s="165" t="s">
        <v>367</v>
      </c>
      <c r="D810" s="179">
        <v>8759.1</v>
      </c>
    </row>
    <row r="811" spans="1:4" x14ac:dyDescent="0.25">
      <c r="A811" s="165" t="s">
        <v>208</v>
      </c>
      <c r="B811" s="165" t="s">
        <v>380</v>
      </c>
      <c r="C811" s="165" t="s">
        <v>367</v>
      </c>
      <c r="D811" s="179">
        <v>8832.24</v>
      </c>
    </row>
    <row r="812" spans="1:4" x14ac:dyDescent="0.25">
      <c r="A812" s="165" t="s">
        <v>194</v>
      </c>
      <c r="B812" s="165" t="s">
        <v>369</v>
      </c>
      <c r="C812" s="165" t="s">
        <v>367</v>
      </c>
      <c r="D812" s="179">
        <v>8909.67</v>
      </c>
    </row>
    <row r="813" spans="1:4" x14ac:dyDescent="0.25">
      <c r="A813" s="165" t="s">
        <v>177</v>
      </c>
      <c r="B813" s="165" t="s">
        <v>378</v>
      </c>
      <c r="C813" s="165" t="s">
        <v>367</v>
      </c>
      <c r="D813" s="179">
        <v>8909.67</v>
      </c>
    </row>
    <row r="814" spans="1:4" x14ac:dyDescent="0.25">
      <c r="A814" s="165" t="s">
        <v>205</v>
      </c>
      <c r="B814" s="165" t="s">
        <v>376</v>
      </c>
      <c r="C814" s="165" t="s">
        <v>367</v>
      </c>
      <c r="D814" s="179">
        <v>8940.64</v>
      </c>
    </row>
    <row r="815" spans="1:4" x14ac:dyDescent="0.25">
      <c r="A815" s="165" t="s">
        <v>198</v>
      </c>
      <c r="B815" s="165" t="s">
        <v>369</v>
      </c>
      <c r="C815" s="165" t="s">
        <v>367</v>
      </c>
      <c r="D815" s="179">
        <v>8940.64</v>
      </c>
    </row>
    <row r="816" spans="1:4" x14ac:dyDescent="0.25">
      <c r="A816" s="165" t="s">
        <v>198</v>
      </c>
      <c r="B816" s="165" t="s">
        <v>380</v>
      </c>
      <c r="C816" s="165" t="s">
        <v>367</v>
      </c>
      <c r="D816" s="179">
        <v>9166.5</v>
      </c>
    </row>
    <row r="817" spans="1:4" x14ac:dyDescent="0.25">
      <c r="A817" s="165" t="s">
        <v>207</v>
      </c>
      <c r="B817" s="165" t="s">
        <v>366</v>
      </c>
      <c r="C817" s="165" t="s">
        <v>367</v>
      </c>
      <c r="D817" s="179">
        <v>9175.92</v>
      </c>
    </row>
    <row r="818" spans="1:4" x14ac:dyDescent="0.25">
      <c r="A818" s="165" t="s">
        <v>200</v>
      </c>
      <c r="B818" s="165" t="s">
        <v>374</v>
      </c>
      <c r="C818" s="165" t="s">
        <v>367</v>
      </c>
      <c r="D818" s="179">
        <v>9175.92</v>
      </c>
    </row>
    <row r="819" spans="1:4" x14ac:dyDescent="0.25">
      <c r="A819" s="165" t="s">
        <v>176</v>
      </c>
      <c r="B819" s="165" t="s">
        <v>378</v>
      </c>
      <c r="C819" s="165" t="s">
        <v>367</v>
      </c>
      <c r="D819" s="179">
        <v>9370.1999999999989</v>
      </c>
    </row>
    <row r="820" spans="1:4" x14ac:dyDescent="0.25">
      <c r="A820" s="165" t="s">
        <v>196</v>
      </c>
      <c r="B820" s="165" t="s">
        <v>371</v>
      </c>
      <c r="C820" s="165" t="s">
        <v>367</v>
      </c>
      <c r="D820" s="179">
        <v>9370.1999999999989</v>
      </c>
    </row>
    <row r="821" spans="1:4" x14ac:dyDescent="0.25">
      <c r="A821" s="165" t="s">
        <v>177</v>
      </c>
      <c r="B821" s="165" t="s">
        <v>374</v>
      </c>
      <c r="C821" s="165" t="s">
        <v>367</v>
      </c>
      <c r="D821" s="179">
        <v>9411.2000000000007</v>
      </c>
    </row>
    <row r="822" spans="1:4" x14ac:dyDescent="0.25">
      <c r="A822" s="165" t="s">
        <v>176</v>
      </c>
      <c r="B822" s="165" t="s">
        <v>374</v>
      </c>
      <c r="C822" s="165" t="s">
        <v>367</v>
      </c>
      <c r="D822" s="179">
        <v>9806.4</v>
      </c>
    </row>
    <row r="823" spans="1:4" x14ac:dyDescent="0.25">
      <c r="A823" s="165" t="s">
        <v>200</v>
      </c>
      <c r="B823" s="165" t="s">
        <v>371</v>
      </c>
      <c r="C823" s="165" t="s">
        <v>367</v>
      </c>
      <c r="D823" s="179">
        <v>9959.76</v>
      </c>
    </row>
    <row r="824" spans="1:4" x14ac:dyDescent="0.25">
      <c r="A824" s="165" t="s">
        <v>200</v>
      </c>
      <c r="B824" s="165" t="s">
        <v>378</v>
      </c>
      <c r="C824" s="165" t="s">
        <v>367</v>
      </c>
      <c r="D824" s="179">
        <v>9959.76</v>
      </c>
    </row>
    <row r="825" spans="1:4" x14ac:dyDescent="0.25">
      <c r="A825" s="165" t="s">
        <v>188</v>
      </c>
      <c r="B825" s="165" t="s">
        <v>376</v>
      </c>
      <c r="C825" s="165" t="s">
        <v>367</v>
      </c>
      <c r="D825" s="179">
        <v>10003.84</v>
      </c>
    </row>
    <row r="826" spans="1:4" x14ac:dyDescent="0.25">
      <c r="A826" s="165" t="s">
        <v>198</v>
      </c>
      <c r="B826" s="165" t="s">
        <v>376</v>
      </c>
      <c r="C826" s="165" t="s">
        <v>367</v>
      </c>
      <c r="D826" s="179">
        <v>10003.84</v>
      </c>
    </row>
    <row r="827" spans="1:4" x14ac:dyDescent="0.25">
      <c r="A827" s="165" t="s">
        <v>204</v>
      </c>
      <c r="B827" s="165" t="s">
        <v>376</v>
      </c>
      <c r="C827" s="165" t="s">
        <v>367</v>
      </c>
      <c r="D827" s="179">
        <v>10024.32</v>
      </c>
    </row>
    <row r="828" spans="1:4" x14ac:dyDescent="0.25">
      <c r="A828" s="165" t="s">
        <v>194</v>
      </c>
      <c r="B828" s="165" t="s">
        <v>366</v>
      </c>
      <c r="C828" s="165" t="s">
        <v>367</v>
      </c>
      <c r="D828" s="179">
        <v>10024.32</v>
      </c>
    </row>
    <row r="829" spans="1:4" x14ac:dyDescent="0.25">
      <c r="A829" s="165" t="s">
        <v>195</v>
      </c>
      <c r="B829" s="165" t="s">
        <v>371</v>
      </c>
      <c r="C829" s="165" t="s">
        <v>367</v>
      </c>
      <c r="D829" s="179">
        <v>10117.040000000001</v>
      </c>
    </row>
    <row r="830" spans="1:4" x14ac:dyDescent="0.25">
      <c r="A830" s="165" t="s">
        <v>205</v>
      </c>
      <c r="B830" s="165" t="s">
        <v>366</v>
      </c>
      <c r="C830" s="165" t="s">
        <v>367</v>
      </c>
      <c r="D830" s="179">
        <v>10117.040000000001</v>
      </c>
    </row>
    <row r="831" spans="1:4" x14ac:dyDescent="0.25">
      <c r="A831" s="165" t="s">
        <v>193</v>
      </c>
      <c r="B831" s="165" t="s">
        <v>374</v>
      </c>
      <c r="C831" s="165" t="s">
        <v>367</v>
      </c>
      <c r="D831" s="179">
        <v>10117.040000000001</v>
      </c>
    </row>
    <row r="832" spans="1:4" x14ac:dyDescent="0.25">
      <c r="A832" s="165" t="s">
        <v>202</v>
      </c>
      <c r="B832" s="165" t="s">
        <v>376</v>
      </c>
      <c r="C832" s="165" t="s">
        <v>367</v>
      </c>
      <c r="D832" s="179">
        <v>10117.040000000001</v>
      </c>
    </row>
    <row r="833" spans="1:4" x14ac:dyDescent="0.25">
      <c r="A833" s="165" t="s">
        <v>175</v>
      </c>
      <c r="B833" s="165" t="s">
        <v>380</v>
      </c>
      <c r="C833" s="165" t="s">
        <v>367</v>
      </c>
      <c r="D833" s="179">
        <v>10160.15</v>
      </c>
    </row>
    <row r="834" spans="1:4" x14ac:dyDescent="0.25">
      <c r="A834" s="165" t="s">
        <v>194</v>
      </c>
      <c r="B834" s="165" t="s">
        <v>376</v>
      </c>
      <c r="C834" s="165" t="s">
        <v>370</v>
      </c>
      <c r="D834" s="179">
        <v>10244.52</v>
      </c>
    </row>
    <row r="835" spans="1:4" x14ac:dyDescent="0.25">
      <c r="A835" s="165" t="s">
        <v>174</v>
      </c>
      <c r="B835" s="165" t="s">
        <v>371</v>
      </c>
      <c r="C835" s="165" t="s">
        <v>367</v>
      </c>
      <c r="D835" s="179">
        <v>10352.32</v>
      </c>
    </row>
    <row r="836" spans="1:4" x14ac:dyDescent="0.25">
      <c r="A836" s="165" t="s">
        <v>192</v>
      </c>
      <c r="B836" s="165" t="s">
        <v>376</v>
      </c>
      <c r="C836" s="165" t="s">
        <v>367</v>
      </c>
      <c r="D836" s="179">
        <v>10388.699999999999</v>
      </c>
    </row>
    <row r="837" spans="1:4" x14ac:dyDescent="0.25">
      <c r="A837" s="165" t="s">
        <v>206</v>
      </c>
      <c r="B837" s="165" t="s">
        <v>380</v>
      </c>
      <c r="C837" s="165" t="s">
        <v>367</v>
      </c>
      <c r="D837" s="179">
        <v>10587.6</v>
      </c>
    </row>
    <row r="838" spans="1:4" x14ac:dyDescent="0.25">
      <c r="A838" s="165" t="s">
        <v>203</v>
      </c>
      <c r="B838" s="165" t="s">
        <v>374</v>
      </c>
      <c r="C838" s="165" t="s">
        <v>367</v>
      </c>
      <c r="D838" s="179">
        <v>10587.6</v>
      </c>
    </row>
    <row r="839" spans="1:4" x14ac:dyDescent="0.25">
      <c r="A839" s="165" t="s">
        <v>170</v>
      </c>
      <c r="B839" s="165" t="s">
        <v>366</v>
      </c>
      <c r="C839" s="165" t="s">
        <v>367</v>
      </c>
      <c r="D839" s="179">
        <v>10724.34</v>
      </c>
    </row>
    <row r="840" spans="1:4" x14ac:dyDescent="0.25">
      <c r="A840" s="165" t="s">
        <v>204</v>
      </c>
      <c r="B840" s="165" t="s">
        <v>369</v>
      </c>
      <c r="C840" s="165" t="s">
        <v>367</v>
      </c>
      <c r="D840" s="179">
        <v>10897.38</v>
      </c>
    </row>
    <row r="841" spans="1:4" x14ac:dyDescent="0.25">
      <c r="A841" s="165" t="s">
        <v>191</v>
      </c>
      <c r="B841" s="165" t="s">
        <v>371</v>
      </c>
      <c r="C841" s="165" t="s">
        <v>367</v>
      </c>
      <c r="D841" s="179">
        <v>10897.38</v>
      </c>
    </row>
    <row r="842" spans="1:4" x14ac:dyDescent="0.25">
      <c r="A842" s="165" t="s">
        <v>195</v>
      </c>
      <c r="B842" s="165" t="s">
        <v>366</v>
      </c>
      <c r="C842" s="165" t="s">
        <v>367</v>
      </c>
      <c r="D842" s="179">
        <v>10899.359999999999</v>
      </c>
    </row>
    <row r="843" spans="1:4" x14ac:dyDescent="0.25">
      <c r="A843" s="165" t="s">
        <v>188</v>
      </c>
      <c r="B843" s="165" t="s">
        <v>376</v>
      </c>
      <c r="C843" s="165" t="s">
        <v>367</v>
      </c>
      <c r="D843" s="179">
        <v>10942.49</v>
      </c>
    </row>
    <row r="844" spans="1:4" x14ac:dyDescent="0.25">
      <c r="A844" s="165" t="s">
        <v>197</v>
      </c>
      <c r="B844" s="165" t="s">
        <v>374</v>
      </c>
      <c r="C844" s="165" t="s">
        <v>367</v>
      </c>
      <c r="D844" s="179">
        <v>11083.66</v>
      </c>
    </row>
    <row r="845" spans="1:4" x14ac:dyDescent="0.25">
      <c r="A845" s="165" t="s">
        <v>206</v>
      </c>
      <c r="B845" s="165" t="s">
        <v>371</v>
      </c>
      <c r="C845" s="165" t="s">
        <v>367</v>
      </c>
      <c r="D845" s="179">
        <v>11083.66</v>
      </c>
    </row>
    <row r="846" spans="1:4" x14ac:dyDescent="0.25">
      <c r="A846" s="165" t="s">
        <v>193</v>
      </c>
      <c r="B846" s="165" t="s">
        <v>380</v>
      </c>
      <c r="C846" s="165" t="s">
        <v>367</v>
      </c>
      <c r="D846" s="179">
        <v>11083.66</v>
      </c>
    </row>
    <row r="847" spans="1:4" x14ac:dyDescent="0.25">
      <c r="A847" s="165" t="s">
        <v>169</v>
      </c>
      <c r="B847" s="165" t="s">
        <v>378</v>
      </c>
      <c r="C847" s="165" t="s">
        <v>367</v>
      </c>
      <c r="D847" s="179">
        <v>11176.8</v>
      </c>
    </row>
    <row r="848" spans="1:4" x14ac:dyDescent="0.25">
      <c r="A848" s="165" t="s">
        <v>193</v>
      </c>
      <c r="B848" s="165" t="s">
        <v>376</v>
      </c>
      <c r="C848" s="165" t="s">
        <v>367</v>
      </c>
      <c r="D848" s="179">
        <v>11176.8</v>
      </c>
    </row>
    <row r="849" spans="1:4" x14ac:dyDescent="0.25">
      <c r="A849" s="165" t="s">
        <v>206</v>
      </c>
      <c r="B849" s="165" t="s">
        <v>378</v>
      </c>
      <c r="C849" s="165" t="s">
        <v>367</v>
      </c>
      <c r="D849" s="179">
        <v>11176.8</v>
      </c>
    </row>
    <row r="850" spans="1:4" x14ac:dyDescent="0.25">
      <c r="A850" s="165" t="s">
        <v>191</v>
      </c>
      <c r="B850" s="165" t="s">
        <v>374</v>
      </c>
      <c r="C850" s="165" t="s">
        <v>367</v>
      </c>
      <c r="D850" s="179">
        <v>11176.8</v>
      </c>
    </row>
    <row r="851" spans="1:4" x14ac:dyDescent="0.25">
      <c r="A851" s="165" t="s">
        <v>208</v>
      </c>
      <c r="B851" s="165" t="s">
        <v>371</v>
      </c>
      <c r="C851" s="165" t="s">
        <v>367</v>
      </c>
      <c r="D851" s="179">
        <v>11176.8</v>
      </c>
    </row>
    <row r="852" spans="1:4" x14ac:dyDescent="0.25">
      <c r="A852" s="165" t="s">
        <v>194</v>
      </c>
      <c r="B852" s="165" t="s">
        <v>380</v>
      </c>
      <c r="C852" s="165" t="s">
        <v>367</v>
      </c>
      <c r="D852" s="179">
        <v>11176.8</v>
      </c>
    </row>
    <row r="853" spans="1:4" x14ac:dyDescent="0.25">
      <c r="A853" s="165" t="s">
        <v>190</v>
      </c>
      <c r="B853" s="165" t="s">
        <v>369</v>
      </c>
      <c r="C853" s="165" t="s">
        <v>367</v>
      </c>
      <c r="D853" s="179">
        <v>11176.8</v>
      </c>
    </row>
    <row r="854" spans="1:4" x14ac:dyDescent="0.25">
      <c r="A854" s="165" t="s">
        <v>204</v>
      </c>
      <c r="B854" s="165" t="s">
        <v>380</v>
      </c>
      <c r="C854" s="165" t="s">
        <v>367</v>
      </c>
      <c r="D854" s="179">
        <v>11254.32</v>
      </c>
    </row>
    <row r="855" spans="1:4" x14ac:dyDescent="0.25">
      <c r="A855" s="165" t="s">
        <v>173</v>
      </c>
      <c r="B855" s="165" t="s">
        <v>371</v>
      </c>
      <c r="C855" s="165" t="s">
        <v>367</v>
      </c>
      <c r="D855" s="179">
        <v>11275.199999999999</v>
      </c>
    </row>
    <row r="856" spans="1:4" x14ac:dyDescent="0.25">
      <c r="A856" s="165" t="s">
        <v>194</v>
      </c>
      <c r="B856" s="165" t="s">
        <v>378</v>
      </c>
      <c r="C856" s="165" t="s">
        <v>367</v>
      </c>
      <c r="D856" s="179">
        <v>11275.199999999999</v>
      </c>
    </row>
    <row r="857" spans="1:4" x14ac:dyDescent="0.25">
      <c r="A857" s="165" t="s">
        <v>196</v>
      </c>
      <c r="B857" s="165" t="s">
        <v>376</v>
      </c>
      <c r="C857" s="165" t="s">
        <v>367</v>
      </c>
      <c r="D857" s="179">
        <v>11293.44</v>
      </c>
    </row>
    <row r="858" spans="1:4" x14ac:dyDescent="0.25">
      <c r="A858" s="165" t="s">
        <v>196</v>
      </c>
      <c r="B858" s="165" t="s">
        <v>369</v>
      </c>
      <c r="C858" s="165" t="s">
        <v>367</v>
      </c>
      <c r="D858" s="179">
        <v>11293.44</v>
      </c>
    </row>
    <row r="859" spans="1:4" x14ac:dyDescent="0.25">
      <c r="A859" s="165" t="s">
        <v>206</v>
      </c>
      <c r="B859" s="165" t="s">
        <v>376</v>
      </c>
      <c r="C859" s="165" t="s">
        <v>367</v>
      </c>
      <c r="D859" s="179">
        <v>11410.630000000001</v>
      </c>
    </row>
    <row r="860" spans="1:4" x14ac:dyDescent="0.25">
      <c r="A860" s="165" t="s">
        <v>207</v>
      </c>
      <c r="B860" s="165" t="s">
        <v>376</v>
      </c>
      <c r="C860" s="165" t="s">
        <v>367</v>
      </c>
      <c r="D860" s="179">
        <v>11463.119999999999</v>
      </c>
    </row>
    <row r="861" spans="1:4" x14ac:dyDescent="0.25">
      <c r="A861" s="165" t="s">
        <v>199</v>
      </c>
      <c r="B861" s="165" t="s">
        <v>371</v>
      </c>
      <c r="C861" s="165" t="s">
        <v>367</v>
      </c>
      <c r="D861" s="179">
        <v>11642.5</v>
      </c>
    </row>
    <row r="862" spans="1:4" x14ac:dyDescent="0.25">
      <c r="A862" s="165" t="s">
        <v>197</v>
      </c>
      <c r="B862" s="165" t="s">
        <v>380</v>
      </c>
      <c r="C862" s="165" t="s">
        <v>367</v>
      </c>
      <c r="D862" s="179">
        <v>11642.5</v>
      </c>
    </row>
    <row r="863" spans="1:4" x14ac:dyDescent="0.25">
      <c r="A863" s="165" t="s">
        <v>176</v>
      </c>
      <c r="B863" s="165" t="s">
        <v>369</v>
      </c>
      <c r="C863" s="165" t="s">
        <v>367</v>
      </c>
      <c r="D863" s="179">
        <v>11651.039999999999</v>
      </c>
    </row>
    <row r="864" spans="1:4" x14ac:dyDescent="0.25">
      <c r="A864" s="165" t="s">
        <v>194</v>
      </c>
      <c r="B864" s="165" t="s">
        <v>378</v>
      </c>
      <c r="C864" s="165" t="s">
        <v>367</v>
      </c>
      <c r="D864" s="179">
        <v>11725.95</v>
      </c>
    </row>
    <row r="865" spans="1:4" x14ac:dyDescent="0.25">
      <c r="A865" s="165" t="s">
        <v>185</v>
      </c>
      <c r="B865" s="165" t="s">
        <v>369</v>
      </c>
      <c r="C865" s="165" t="s">
        <v>367</v>
      </c>
      <c r="D865" s="179">
        <v>11725.95</v>
      </c>
    </row>
    <row r="866" spans="1:4" x14ac:dyDescent="0.25">
      <c r="A866" s="165" t="s">
        <v>191</v>
      </c>
      <c r="B866" s="165" t="s">
        <v>369</v>
      </c>
      <c r="C866" s="165" t="s">
        <v>367</v>
      </c>
      <c r="D866" s="179">
        <v>11735.64</v>
      </c>
    </row>
    <row r="867" spans="1:4" x14ac:dyDescent="0.25">
      <c r="A867" s="165" t="s">
        <v>189</v>
      </c>
      <c r="B867" s="165" t="s">
        <v>371</v>
      </c>
      <c r="C867" s="165" t="s">
        <v>367</v>
      </c>
      <c r="D867" s="179">
        <v>11764</v>
      </c>
    </row>
    <row r="868" spans="1:4" x14ac:dyDescent="0.25">
      <c r="A868" s="165" t="s">
        <v>188</v>
      </c>
      <c r="B868" s="165" t="s">
        <v>366</v>
      </c>
      <c r="C868" s="165" t="s">
        <v>367</v>
      </c>
      <c r="D868" s="179">
        <v>11764</v>
      </c>
    </row>
    <row r="869" spans="1:4" x14ac:dyDescent="0.25">
      <c r="A869" s="165" t="s">
        <v>200</v>
      </c>
      <c r="B869" s="165" t="s">
        <v>376</v>
      </c>
      <c r="C869" s="165" t="s">
        <v>367</v>
      </c>
      <c r="D869" s="179">
        <v>11804.75</v>
      </c>
    </row>
    <row r="870" spans="1:4" x14ac:dyDescent="0.25">
      <c r="A870" s="165" t="s">
        <v>185</v>
      </c>
      <c r="B870" s="165" t="s">
        <v>371</v>
      </c>
      <c r="C870" s="165" t="s">
        <v>367</v>
      </c>
      <c r="D870" s="179">
        <v>11804.75</v>
      </c>
    </row>
    <row r="871" spans="1:4" x14ac:dyDescent="0.25">
      <c r="A871" s="165" t="s">
        <v>190</v>
      </c>
      <c r="B871" s="165" t="s">
        <v>369</v>
      </c>
      <c r="C871" s="165" t="s">
        <v>367</v>
      </c>
      <c r="D871" s="179">
        <v>11820.599999999999</v>
      </c>
    </row>
    <row r="872" spans="1:4" x14ac:dyDescent="0.25">
      <c r="A872" s="165" t="s">
        <v>208</v>
      </c>
      <c r="B872" s="165" t="s">
        <v>378</v>
      </c>
      <c r="C872" s="165" t="s">
        <v>367</v>
      </c>
      <c r="D872" s="179">
        <v>11921.92</v>
      </c>
    </row>
    <row r="873" spans="1:4" x14ac:dyDescent="0.25">
      <c r="A873" s="165" t="s">
        <v>185</v>
      </c>
      <c r="B873" s="165" t="s">
        <v>378</v>
      </c>
      <c r="C873" s="165" t="s">
        <v>367</v>
      </c>
      <c r="D873" s="179">
        <v>11921.92</v>
      </c>
    </row>
    <row r="874" spans="1:4" x14ac:dyDescent="0.25">
      <c r="A874" s="165" t="s">
        <v>189</v>
      </c>
      <c r="B874" s="165" t="s">
        <v>366</v>
      </c>
      <c r="C874" s="165" t="s">
        <v>367</v>
      </c>
      <c r="D874" s="179">
        <v>11921.92</v>
      </c>
    </row>
    <row r="875" spans="1:4" x14ac:dyDescent="0.25">
      <c r="A875" s="165" t="s">
        <v>171</v>
      </c>
      <c r="B875" s="165" t="s">
        <v>366</v>
      </c>
      <c r="C875" s="165" t="s">
        <v>367</v>
      </c>
      <c r="D875" s="179">
        <v>12015.06</v>
      </c>
    </row>
    <row r="876" spans="1:4" x14ac:dyDescent="0.25">
      <c r="A876" s="165" t="s">
        <v>187</v>
      </c>
      <c r="B876" s="165" t="s">
        <v>366</v>
      </c>
      <c r="C876" s="165" t="s">
        <v>367</v>
      </c>
      <c r="D876" s="179">
        <v>12276.94</v>
      </c>
    </row>
    <row r="877" spans="1:4" x14ac:dyDescent="0.25">
      <c r="A877" s="165" t="s">
        <v>187</v>
      </c>
      <c r="B877" s="165" t="s">
        <v>380</v>
      </c>
      <c r="C877" s="165" t="s">
        <v>367</v>
      </c>
      <c r="D877" s="179">
        <v>12276.94</v>
      </c>
    </row>
    <row r="878" spans="1:4" x14ac:dyDescent="0.25">
      <c r="A878" s="165" t="s">
        <v>198</v>
      </c>
      <c r="B878" s="165" t="s">
        <v>378</v>
      </c>
      <c r="C878" s="165" t="s">
        <v>367</v>
      </c>
      <c r="D878" s="179">
        <v>12387.62</v>
      </c>
    </row>
    <row r="879" spans="1:4" x14ac:dyDescent="0.25">
      <c r="A879" s="165" t="s">
        <v>177</v>
      </c>
      <c r="B879" s="165" t="s">
        <v>378</v>
      </c>
      <c r="C879" s="165" t="s">
        <v>367</v>
      </c>
      <c r="D879" s="179">
        <v>12590.64</v>
      </c>
    </row>
    <row r="880" spans="1:4" x14ac:dyDescent="0.25">
      <c r="A880" s="165" t="s">
        <v>207</v>
      </c>
      <c r="B880" s="165" t="s">
        <v>380</v>
      </c>
      <c r="C880" s="165" t="s">
        <v>367</v>
      </c>
      <c r="D880" s="179">
        <v>12590.64</v>
      </c>
    </row>
    <row r="881" spans="1:4" x14ac:dyDescent="0.25">
      <c r="A881" s="165" t="s">
        <v>171</v>
      </c>
      <c r="B881" s="165" t="s">
        <v>369</v>
      </c>
      <c r="C881" s="165" t="s">
        <v>367</v>
      </c>
      <c r="D881" s="179">
        <v>12590.64</v>
      </c>
    </row>
    <row r="882" spans="1:4" x14ac:dyDescent="0.25">
      <c r="A882" s="165" t="s">
        <v>171</v>
      </c>
      <c r="B882" s="165" t="s">
        <v>376</v>
      </c>
      <c r="C882" s="165" t="s">
        <v>367</v>
      </c>
      <c r="D882" s="179">
        <v>13512.32</v>
      </c>
    </row>
    <row r="883" spans="1:4" x14ac:dyDescent="0.25">
      <c r="A883" s="165" t="s">
        <v>173</v>
      </c>
      <c r="B883" s="165" t="s">
        <v>374</v>
      </c>
      <c r="C883" s="165" t="s">
        <v>367</v>
      </c>
      <c r="D883" s="179">
        <v>13512.32</v>
      </c>
    </row>
    <row r="884" spans="1:4" x14ac:dyDescent="0.25">
      <c r="A884" s="165" t="s">
        <v>190</v>
      </c>
      <c r="B884" s="165" t="s">
        <v>378</v>
      </c>
      <c r="C884" s="165" t="s">
        <v>367</v>
      </c>
      <c r="D884" s="179">
        <v>13598.97</v>
      </c>
    </row>
    <row r="885" spans="1:4" x14ac:dyDescent="0.25">
      <c r="A885" s="165" t="s">
        <v>186</v>
      </c>
      <c r="B885" s="165" t="s">
        <v>371</v>
      </c>
      <c r="C885" s="165" t="s">
        <v>367</v>
      </c>
      <c r="D885" s="179">
        <v>13826.560000000001</v>
      </c>
    </row>
    <row r="886" spans="1:4" x14ac:dyDescent="0.25">
      <c r="A886" s="165" t="s">
        <v>200</v>
      </c>
      <c r="B886" s="165" t="s">
        <v>374</v>
      </c>
      <c r="C886" s="165" t="s">
        <v>367</v>
      </c>
      <c r="D886" s="179">
        <v>13826.560000000001</v>
      </c>
    </row>
    <row r="887" spans="1:4" x14ac:dyDescent="0.25">
      <c r="A887" s="165" t="s">
        <v>196</v>
      </c>
      <c r="B887" s="165" t="s">
        <v>371</v>
      </c>
      <c r="C887" s="165" t="s">
        <v>367</v>
      </c>
      <c r="D887" s="179">
        <v>13851.599999999999</v>
      </c>
    </row>
    <row r="888" spans="1:4" x14ac:dyDescent="0.25">
      <c r="A888" s="165" t="s">
        <v>208</v>
      </c>
      <c r="B888" s="165" t="s">
        <v>380</v>
      </c>
      <c r="C888" s="165" t="s">
        <v>367</v>
      </c>
      <c r="D888" s="179">
        <v>13851.599999999999</v>
      </c>
    </row>
    <row r="889" spans="1:4" x14ac:dyDescent="0.25">
      <c r="A889" s="165" t="s">
        <v>199</v>
      </c>
      <c r="B889" s="165" t="s">
        <v>374</v>
      </c>
      <c r="C889" s="165" t="s">
        <v>367</v>
      </c>
      <c r="D889" s="179">
        <v>14055.3</v>
      </c>
    </row>
    <row r="890" spans="1:4" x14ac:dyDescent="0.25">
      <c r="A890" s="165" t="s">
        <v>204</v>
      </c>
      <c r="B890" s="165" t="s">
        <v>369</v>
      </c>
      <c r="C890" s="165" t="s">
        <v>367</v>
      </c>
      <c r="D890" s="179">
        <v>14055.3</v>
      </c>
    </row>
    <row r="891" spans="1:4" x14ac:dyDescent="0.25">
      <c r="A891" s="165" t="s">
        <v>189</v>
      </c>
      <c r="B891" s="165" t="s">
        <v>378</v>
      </c>
      <c r="C891" s="165" t="s">
        <v>367</v>
      </c>
      <c r="D891" s="179">
        <v>14067.9</v>
      </c>
    </row>
    <row r="892" spans="1:4" x14ac:dyDescent="0.25">
      <c r="A892" s="165" t="s">
        <v>185</v>
      </c>
      <c r="B892" s="165" t="s">
        <v>374</v>
      </c>
      <c r="C892" s="165" t="s">
        <v>367</v>
      </c>
      <c r="D892" s="179">
        <v>14067.9</v>
      </c>
    </row>
    <row r="893" spans="1:4" x14ac:dyDescent="0.25">
      <c r="A893" s="165" t="s">
        <v>201</v>
      </c>
      <c r="B893" s="165" t="s">
        <v>371</v>
      </c>
      <c r="C893" s="165" t="s">
        <v>367</v>
      </c>
      <c r="D893" s="179">
        <v>14067.9</v>
      </c>
    </row>
    <row r="894" spans="1:4" x14ac:dyDescent="0.25">
      <c r="A894" s="165" t="s">
        <v>204</v>
      </c>
      <c r="B894" s="165" t="s">
        <v>366</v>
      </c>
      <c r="C894" s="165" t="s">
        <v>367</v>
      </c>
      <c r="D894" s="179">
        <v>14116.8</v>
      </c>
    </row>
    <row r="895" spans="1:4" x14ac:dyDescent="0.25">
      <c r="A895" s="165" t="s">
        <v>205</v>
      </c>
      <c r="B895" s="165" t="s">
        <v>380</v>
      </c>
      <c r="C895" s="165" t="s">
        <v>367</v>
      </c>
      <c r="D895" s="179">
        <v>14165.7</v>
      </c>
    </row>
    <row r="896" spans="1:4" x14ac:dyDescent="0.25">
      <c r="A896" s="165" t="s">
        <v>195</v>
      </c>
      <c r="B896" s="165" t="s">
        <v>366</v>
      </c>
      <c r="C896" s="165" t="s">
        <v>367</v>
      </c>
      <c r="D896" s="179">
        <v>14165.7</v>
      </c>
    </row>
    <row r="897" spans="1:4" x14ac:dyDescent="0.25">
      <c r="A897" s="165" t="s">
        <v>200</v>
      </c>
      <c r="B897" s="165" t="s">
        <v>366</v>
      </c>
      <c r="C897" s="165" t="s">
        <v>367</v>
      </c>
      <c r="D897" s="179">
        <v>14259</v>
      </c>
    </row>
    <row r="898" spans="1:4" x14ac:dyDescent="0.25">
      <c r="A898" s="165" t="s">
        <v>192</v>
      </c>
      <c r="B898" s="165" t="s">
        <v>374</v>
      </c>
      <c r="C898" s="165" t="s">
        <v>367</v>
      </c>
      <c r="D898" s="179">
        <v>14281.919999999998</v>
      </c>
    </row>
    <row r="899" spans="1:4" x14ac:dyDescent="0.25">
      <c r="A899" s="165" t="s">
        <v>188</v>
      </c>
      <c r="B899" s="165" t="s">
        <v>380</v>
      </c>
      <c r="C899" s="165" t="s">
        <v>367</v>
      </c>
      <c r="D899" s="179">
        <v>14281.919999999998</v>
      </c>
    </row>
    <row r="900" spans="1:4" x14ac:dyDescent="0.25">
      <c r="A900" s="165" t="s">
        <v>201</v>
      </c>
      <c r="B900" s="165" t="s">
        <v>369</v>
      </c>
      <c r="C900" s="165" t="s">
        <v>367</v>
      </c>
      <c r="D900" s="179">
        <v>14455.04</v>
      </c>
    </row>
    <row r="901" spans="1:4" x14ac:dyDescent="0.25">
      <c r="A901" s="165" t="s">
        <v>205</v>
      </c>
      <c r="B901" s="165" t="s">
        <v>376</v>
      </c>
      <c r="C901" s="165" t="s">
        <v>367</v>
      </c>
      <c r="D901" s="179">
        <v>14462.699999999999</v>
      </c>
    </row>
    <row r="902" spans="1:4" x14ac:dyDescent="0.25">
      <c r="A902" s="165" t="s">
        <v>201</v>
      </c>
      <c r="B902" s="165" t="s">
        <v>369</v>
      </c>
      <c r="C902" s="165" t="s">
        <v>367</v>
      </c>
      <c r="D902" s="179">
        <v>14462.699999999999</v>
      </c>
    </row>
    <row r="903" spans="1:4" x14ac:dyDescent="0.25">
      <c r="A903" s="165" t="s">
        <v>175</v>
      </c>
      <c r="B903" s="165" t="s">
        <v>374</v>
      </c>
      <c r="C903" s="165" t="s">
        <v>367</v>
      </c>
      <c r="D903" s="179">
        <v>14637.89</v>
      </c>
    </row>
    <row r="904" spans="1:4" x14ac:dyDescent="0.25">
      <c r="A904" s="165" t="s">
        <v>178</v>
      </c>
      <c r="B904" s="165" t="s">
        <v>374</v>
      </c>
      <c r="C904" s="165" t="s">
        <v>367</v>
      </c>
      <c r="D904" s="179">
        <v>14666.4</v>
      </c>
    </row>
    <row r="905" spans="1:4" x14ac:dyDescent="0.25">
      <c r="A905" s="165" t="s">
        <v>170</v>
      </c>
      <c r="B905" s="165" t="s">
        <v>380</v>
      </c>
      <c r="C905" s="165" t="s">
        <v>367</v>
      </c>
      <c r="D905" s="179">
        <v>14666.4</v>
      </c>
    </row>
    <row r="906" spans="1:4" x14ac:dyDescent="0.25">
      <c r="A906" s="165" t="s">
        <v>187</v>
      </c>
      <c r="B906" s="165" t="s">
        <v>369</v>
      </c>
      <c r="C906" s="165" t="s">
        <v>367</v>
      </c>
      <c r="D906" s="179">
        <v>14666.4</v>
      </c>
    </row>
    <row r="907" spans="1:4" x14ac:dyDescent="0.25">
      <c r="A907" s="165" t="s">
        <v>174</v>
      </c>
      <c r="B907" s="165" t="s">
        <v>380</v>
      </c>
      <c r="C907" s="165" t="s">
        <v>367</v>
      </c>
      <c r="D907" s="179">
        <v>14693.14</v>
      </c>
    </row>
    <row r="908" spans="1:4" x14ac:dyDescent="0.25">
      <c r="A908" s="165" t="s">
        <v>203</v>
      </c>
      <c r="B908" s="165" t="s">
        <v>376</v>
      </c>
      <c r="C908" s="165" t="s">
        <v>367</v>
      </c>
      <c r="D908" s="179">
        <v>14769.28</v>
      </c>
    </row>
    <row r="909" spans="1:4" x14ac:dyDescent="0.25">
      <c r="A909" s="165" t="s">
        <v>193</v>
      </c>
      <c r="B909" s="165" t="s">
        <v>374</v>
      </c>
      <c r="C909" s="165" t="s">
        <v>367</v>
      </c>
      <c r="D909" s="179">
        <v>14769.28</v>
      </c>
    </row>
    <row r="910" spans="1:4" x14ac:dyDescent="0.25">
      <c r="A910" s="165" t="s">
        <v>175</v>
      </c>
      <c r="B910" s="165" t="s">
        <v>369</v>
      </c>
      <c r="C910" s="165" t="s">
        <v>367</v>
      </c>
      <c r="D910" s="179">
        <v>14769.28</v>
      </c>
    </row>
    <row r="911" spans="1:4" x14ac:dyDescent="0.25">
      <c r="A911" s="165" t="s">
        <v>177</v>
      </c>
      <c r="B911" s="165" t="s">
        <v>380</v>
      </c>
      <c r="C911" s="165" t="s">
        <v>367</v>
      </c>
      <c r="D911" s="179">
        <v>14769.28</v>
      </c>
    </row>
    <row r="912" spans="1:4" x14ac:dyDescent="0.25">
      <c r="A912" s="165" t="s">
        <v>187</v>
      </c>
      <c r="B912" s="165" t="s">
        <v>369</v>
      </c>
      <c r="C912" s="165" t="s">
        <v>367</v>
      </c>
      <c r="D912" s="179">
        <v>14870.099999999999</v>
      </c>
    </row>
    <row r="913" spans="1:4" x14ac:dyDescent="0.25">
      <c r="A913" s="165" t="s">
        <v>205</v>
      </c>
      <c r="B913" s="165" t="s">
        <v>371</v>
      </c>
      <c r="C913" s="165" t="s">
        <v>367</v>
      </c>
      <c r="D913" s="179">
        <v>15083.52</v>
      </c>
    </row>
    <row r="914" spans="1:4" x14ac:dyDescent="0.25">
      <c r="A914" s="165" t="s">
        <v>208</v>
      </c>
      <c r="B914" s="165" t="s">
        <v>374</v>
      </c>
      <c r="C914" s="165" t="s">
        <v>367</v>
      </c>
      <c r="D914" s="179">
        <v>15083.52</v>
      </c>
    </row>
    <row r="915" spans="1:4" x14ac:dyDescent="0.25">
      <c r="A915" s="165" t="s">
        <v>197</v>
      </c>
      <c r="B915" s="165" t="s">
        <v>371</v>
      </c>
      <c r="C915" s="165" t="s">
        <v>367</v>
      </c>
      <c r="D915" s="179">
        <v>15083.52</v>
      </c>
    </row>
    <row r="916" spans="1:4" x14ac:dyDescent="0.25">
      <c r="A916" s="165" t="s">
        <v>205</v>
      </c>
      <c r="B916" s="165" t="s">
        <v>374</v>
      </c>
      <c r="C916" s="165" t="s">
        <v>367</v>
      </c>
      <c r="D916" s="179">
        <v>15162.07</v>
      </c>
    </row>
    <row r="917" spans="1:4" x14ac:dyDescent="0.25">
      <c r="A917" s="165" t="s">
        <v>208</v>
      </c>
      <c r="B917" s="165" t="s">
        <v>378</v>
      </c>
      <c r="C917" s="165" t="s">
        <v>367</v>
      </c>
      <c r="D917" s="179">
        <v>15162.07</v>
      </c>
    </row>
    <row r="918" spans="1:4" x14ac:dyDescent="0.25">
      <c r="A918" s="165" t="s">
        <v>191</v>
      </c>
      <c r="B918" s="165" t="s">
        <v>380</v>
      </c>
      <c r="C918" s="165" t="s">
        <v>367</v>
      </c>
      <c r="D918" s="179">
        <v>15318.380000000001</v>
      </c>
    </row>
    <row r="919" spans="1:4" x14ac:dyDescent="0.25">
      <c r="A919" s="165" t="s">
        <v>176</v>
      </c>
      <c r="B919" s="165" t="s">
        <v>366</v>
      </c>
      <c r="C919" s="165" t="s">
        <v>367</v>
      </c>
      <c r="D919" s="179">
        <v>15397.76</v>
      </c>
    </row>
    <row r="920" spans="1:4" x14ac:dyDescent="0.25">
      <c r="A920" s="165" t="s">
        <v>173</v>
      </c>
      <c r="B920" s="165" t="s">
        <v>376</v>
      </c>
      <c r="C920" s="165" t="s">
        <v>367</v>
      </c>
      <c r="D920" s="179">
        <v>15397.76</v>
      </c>
    </row>
    <row r="921" spans="1:4" x14ac:dyDescent="0.25">
      <c r="A921" s="165" t="s">
        <v>169</v>
      </c>
      <c r="B921" s="165" t="s">
        <v>374</v>
      </c>
      <c r="C921" s="165" t="s">
        <v>367</v>
      </c>
      <c r="D921" s="179">
        <v>15397.76</v>
      </c>
    </row>
    <row r="922" spans="1:4" x14ac:dyDescent="0.25">
      <c r="A922" s="165" t="s">
        <v>208</v>
      </c>
      <c r="B922" s="165" t="s">
        <v>366</v>
      </c>
      <c r="C922" s="165" t="s">
        <v>367</v>
      </c>
      <c r="D922" s="179">
        <v>15409.439999999999</v>
      </c>
    </row>
    <row r="923" spans="1:4" x14ac:dyDescent="0.25">
      <c r="A923" s="165" t="s">
        <v>197</v>
      </c>
      <c r="B923" s="165" t="s">
        <v>376</v>
      </c>
      <c r="C923" s="165" t="s">
        <v>367</v>
      </c>
      <c r="D923" s="179">
        <v>15481.199999999999</v>
      </c>
    </row>
    <row r="924" spans="1:4" x14ac:dyDescent="0.25">
      <c r="A924" s="165" t="s">
        <v>198</v>
      </c>
      <c r="B924" s="165" t="s">
        <v>376</v>
      </c>
      <c r="C924" s="165" t="s">
        <v>367</v>
      </c>
      <c r="D924" s="179">
        <v>15481.199999999999</v>
      </c>
    </row>
    <row r="925" spans="1:4" x14ac:dyDescent="0.25">
      <c r="A925" s="165" t="s">
        <v>169</v>
      </c>
      <c r="B925" s="165" t="s">
        <v>371</v>
      </c>
      <c r="C925" s="165" t="s">
        <v>367</v>
      </c>
      <c r="D925" s="179">
        <v>15582.27</v>
      </c>
    </row>
    <row r="926" spans="1:4" x14ac:dyDescent="0.25">
      <c r="A926" s="165" t="s">
        <v>174</v>
      </c>
      <c r="B926" s="165" t="s">
        <v>380</v>
      </c>
      <c r="C926" s="165" t="s">
        <v>367</v>
      </c>
      <c r="D926" s="179">
        <v>15582.27</v>
      </c>
    </row>
    <row r="927" spans="1:4" x14ac:dyDescent="0.25">
      <c r="A927" s="165" t="s">
        <v>169</v>
      </c>
      <c r="B927" s="165" t="s">
        <v>378</v>
      </c>
      <c r="C927" s="165" t="s">
        <v>367</v>
      </c>
      <c r="D927" s="179">
        <v>15631</v>
      </c>
    </row>
    <row r="928" spans="1:4" x14ac:dyDescent="0.25">
      <c r="A928" s="165" t="s">
        <v>178</v>
      </c>
      <c r="B928" s="165" t="s">
        <v>366</v>
      </c>
      <c r="C928" s="165" t="s">
        <v>367</v>
      </c>
      <c r="D928" s="179">
        <v>15684.9</v>
      </c>
    </row>
    <row r="929" spans="1:4" x14ac:dyDescent="0.25">
      <c r="A929" s="165" t="s">
        <v>208</v>
      </c>
      <c r="B929" s="165" t="s">
        <v>380</v>
      </c>
      <c r="C929" s="165" t="s">
        <v>367</v>
      </c>
      <c r="D929" s="179">
        <v>15684.9</v>
      </c>
    </row>
    <row r="930" spans="1:4" x14ac:dyDescent="0.25">
      <c r="A930" s="165" t="s">
        <v>207</v>
      </c>
      <c r="B930" s="165" t="s">
        <v>366</v>
      </c>
      <c r="C930" s="165" t="s">
        <v>367</v>
      </c>
      <c r="D930" s="179">
        <v>15712</v>
      </c>
    </row>
    <row r="931" spans="1:4" x14ac:dyDescent="0.25">
      <c r="A931" s="165" t="s">
        <v>177</v>
      </c>
      <c r="B931" s="165" t="s">
        <v>369</v>
      </c>
      <c r="C931" s="165" t="s">
        <v>367</v>
      </c>
      <c r="D931" s="179">
        <v>15760.8</v>
      </c>
    </row>
    <row r="932" spans="1:4" x14ac:dyDescent="0.25">
      <c r="A932" s="165" t="s">
        <v>195</v>
      </c>
      <c r="B932" s="165" t="s">
        <v>380</v>
      </c>
      <c r="C932" s="165" t="s">
        <v>367</v>
      </c>
      <c r="D932" s="179">
        <v>15888.599999999999</v>
      </c>
    </row>
    <row r="933" spans="1:4" x14ac:dyDescent="0.25">
      <c r="A933" s="165" t="s">
        <v>185</v>
      </c>
      <c r="B933" s="165" t="s">
        <v>366</v>
      </c>
      <c r="C933" s="165" t="s">
        <v>367</v>
      </c>
      <c r="D933" s="179">
        <v>15888.599999999999</v>
      </c>
    </row>
    <row r="934" spans="1:4" x14ac:dyDescent="0.25">
      <c r="A934" s="165" t="s">
        <v>195</v>
      </c>
      <c r="B934" s="165" t="s">
        <v>376</v>
      </c>
      <c r="C934" s="165" t="s">
        <v>367</v>
      </c>
      <c r="D934" s="179">
        <v>15973.199999999999</v>
      </c>
    </row>
    <row r="935" spans="1:4" x14ac:dyDescent="0.25">
      <c r="A935" s="165" t="s">
        <v>174</v>
      </c>
      <c r="B935" s="165" t="s">
        <v>366</v>
      </c>
      <c r="C935" s="165" t="s">
        <v>367</v>
      </c>
      <c r="D935" s="179">
        <v>16054.46</v>
      </c>
    </row>
    <row r="936" spans="1:4" x14ac:dyDescent="0.25">
      <c r="A936" s="165" t="s">
        <v>185</v>
      </c>
      <c r="B936" s="165" t="s">
        <v>380</v>
      </c>
      <c r="C936" s="165" t="s">
        <v>367</v>
      </c>
      <c r="D936" s="179">
        <v>16092.3</v>
      </c>
    </row>
    <row r="937" spans="1:4" x14ac:dyDescent="0.25">
      <c r="A937" s="165" t="s">
        <v>192</v>
      </c>
      <c r="B937" s="165" t="s">
        <v>376</v>
      </c>
      <c r="C937" s="165" t="s">
        <v>367</v>
      </c>
      <c r="D937" s="179">
        <v>16092.3</v>
      </c>
    </row>
    <row r="938" spans="1:4" x14ac:dyDescent="0.25">
      <c r="A938" s="165" t="s">
        <v>191</v>
      </c>
      <c r="B938" s="165" t="s">
        <v>366</v>
      </c>
      <c r="C938" s="165" t="s">
        <v>367</v>
      </c>
      <c r="D938" s="179">
        <v>16394.280000000002</v>
      </c>
    </row>
    <row r="939" spans="1:4" x14ac:dyDescent="0.25">
      <c r="A939" s="165" t="s">
        <v>205</v>
      </c>
      <c r="B939" s="165" t="s">
        <v>374</v>
      </c>
      <c r="C939" s="165" t="s">
        <v>367</v>
      </c>
      <c r="D939" s="179">
        <v>16394.280000000002</v>
      </c>
    </row>
    <row r="940" spans="1:4" x14ac:dyDescent="0.25">
      <c r="A940" s="165" t="s">
        <v>173</v>
      </c>
      <c r="B940" s="165" t="s">
        <v>366</v>
      </c>
      <c r="C940" s="165" t="s">
        <v>367</v>
      </c>
      <c r="D940" s="179">
        <v>16526.650000000001</v>
      </c>
    </row>
    <row r="941" spans="1:4" x14ac:dyDescent="0.25">
      <c r="A941" s="165" t="s">
        <v>194</v>
      </c>
      <c r="B941" s="165" t="s">
        <v>371</v>
      </c>
      <c r="C941" s="165" t="s">
        <v>367</v>
      </c>
      <c r="D941" s="179">
        <v>16526.650000000001</v>
      </c>
    </row>
    <row r="942" spans="1:4" x14ac:dyDescent="0.25">
      <c r="A942" s="165" t="s">
        <v>189</v>
      </c>
      <c r="B942" s="165" t="s">
        <v>378</v>
      </c>
      <c r="C942" s="165" t="s">
        <v>367</v>
      </c>
      <c r="D942" s="179">
        <v>16526.650000000001</v>
      </c>
    </row>
    <row r="943" spans="1:4" x14ac:dyDescent="0.25">
      <c r="A943" s="165" t="s">
        <v>198</v>
      </c>
      <c r="B943" s="165" t="s">
        <v>380</v>
      </c>
      <c r="C943" s="165" t="s">
        <v>367</v>
      </c>
      <c r="D943" s="179">
        <v>16526.650000000001</v>
      </c>
    </row>
    <row r="944" spans="1:4" x14ac:dyDescent="0.25">
      <c r="A944" s="165" t="s">
        <v>176</v>
      </c>
      <c r="B944" s="165" t="s">
        <v>378</v>
      </c>
      <c r="C944" s="165" t="s">
        <v>367</v>
      </c>
      <c r="D944" s="179">
        <v>16654.72</v>
      </c>
    </row>
    <row r="945" spans="1:4" x14ac:dyDescent="0.25">
      <c r="A945" s="165" t="s">
        <v>201</v>
      </c>
      <c r="B945" s="165" t="s">
        <v>366</v>
      </c>
      <c r="C945" s="165" t="s">
        <v>367</v>
      </c>
      <c r="D945" s="179">
        <v>16654.72</v>
      </c>
    </row>
    <row r="946" spans="1:4" x14ac:dyDescent="0.25">
      <c r="A946" s="165" t="s">
        <v>192</v>
      </c>
      <c r="B946" s="165" t="s">
        <v>369</v>
      </c>
      <c r="C946" s="165" t="s">
        <v>367</v>
      </c>
      <c r="D946" s="179">
        <v>16912.8</v>
      </c>
    </row>
    <row r="947" spans="1:4" x14ac:dyDescent="0.25">
      <c r="A947" s="165" t="s">
        <v>187</v>
      </c>
      <c r="B947" s="165" t="s">
        <v>374</v>
      </c>
      <c r="C947" s="165" t="s">
        <v>367</v>
      </c>
      <c r="D947" s="179">
        <v>16998.84</v>
      </c>
    </row>
    <row r="948" spans="1:4" x14ac:dyDescent="0.25">
      <c r="A948" s="165" t="s">
        <v>187</v>
      </c>
      <c r="B948" s="165" t="s">
        <v>371</v>
      </c>
      <c r="C948" s="165" t="s">
        <v>367</v>
      </c>
      <c r="D948" s="179">
        <v>16998.84</v>
      </c>
    </row>
    <row r="949" spans="1:4" x14ac:dyDescent="0.25">
      <c r="A949" s="165" t="s">
        <v>199</v>
      </c>
      <c r="B949" s="165" t="s">
        <v>374</v>
      </c>
      <c r="C949" s="165" t="s">
        <v>370</v>
      </c>
      <c r="D949" s="179">
        <v>17037</v>
      </c>
    </row>
    <row r="950" spans="1:4" x14ac:dyDescent="0.25">
      <c r="A950" s="165" t="s">
        <v>198</v>
      </c>
      <c r="B950" s="165" t="s">
        <v>380</v>
      </c>
      <c r="C950" s="165" t="s">
        <v>367</v>
      </c>
      <c r="D950" s="179">
        <v>17283.2</v>
      </c>
    </row>
    <row r="951" spans="1:4" x14ac:dyDescent="0.25">
      <c r="A951" s="165" t="s">
        <v>208</v>
      </c>
      <c r="B951" s="165" t="s">
        <v>374</v>
      </c>
      <c r="C951" s="165" t="s">
        <v>367</v>
      </c>
      <c r="D951" s="179">
        <v>17283.2</v>
      </c>
    </row>
    <row r="952" spans="1:4" x14ac:dyDescent="0.25">
      <c r="A952" s="165" t="s">
        <v>200</v>
      </c>
      <c r="B952" s="165" t="s">
        <v>376</v>
      </c>
      <c r="C952" s="165" t="s">
        <v>367</v>
      </c>
      <c r="D952" s="179">
        <v>17310.68</v>
      </c>
    </row>
    <row r="953" spans="1:4" x14ac:dyDescent="0.25">
      <c r="A953" s="165" t="s">
        <v>196</v>
      </c>
      <c r="B953" s="165" t="s">
        <v>374</v>
      </c>
      <c r="C953" s="165" t="s">
        <v>367</v>
      </c>
      <c r="D953" s="179">
        <v>17310.68</v>
      </c>
    </row>
    <row r="954" spans="1:4" x14ac:dyDescent="0.25">
      <c r="A954" s="165" t="s">
        <v>201</v>
      </c>
      <c r="B954" s="165" t="s">
        <v>371</v>
      </c>
      <c r="C954" s="165" t="s">
        <v>367</v>
      </c>
      <c r="D954" s="179">
        <v>17524.920000000002</v>
      </c>
    </row>
    <row r="955" spans="1:4" x14ac:dyDescent="0.25">
      <c r="A955" s="165" t="s">
        <v>169</v>
      </c>
      <c r="B955" s="165" t="s">
        <v>374</v>
      </c>
      <c r="C955" s="165" t="s">
        <v>367</v>
      </c>
      <c r="D955" s="179">
        <v>17597.440000000002</v>
      </c>
    </row>
    <row r="956" spans="1:4" x14ac:dyDescent="0.25">
      <c r="A956" s="165" t="s">
        <v>201</v>
      </c>
      <c r="B956" s="165" t="s">
        <v>376</v>
      </c>
      <c r="C956" s="165" t="s">
        <v>367</v>
      </c>
      <c r="D956" s="179">
        <v>17597.440000000002</v>
      </c>
    </row>
    <row r="957" spans="1:4" x14ac:dyDescent="0.25">
      <c r="A957" s="165" t="s">
        <v>197</v>
      </c>
      <c r="B957" s="165" t="s">
        <v>376</v>
      </c>
      <c r="C957" s="165" t="s">
        <v>367</v>
      </c>
      <c r="D957" s="179">
        <v>17597.440000000002</v>
      </c>
    </row>
    <row r="958" spans="1:4" x14ac:dyDescent="0.25">
      <c r="A958" s="165" t="s">
        <v>178</v>
      </c>
      <c r="B958" s="165" t="s">
        <v>371</v>
      </c>
      <c r="C958" s="165" t="s">
        <v>367</v>
      </c>
      <c r="D958" s="179">
        <v>17597.440000000002</v>
      </c>
    </row>
    <row r="959" spans="1:4" x14ac:dyDescent="0.25">
      <c r="A959" s="165" t="s">
        <v>189</v>
      </c>
      <c r="B959" s="165" t="s">
        <v>380</v>
      </c>
      <c r="C959" s="165" t="s">
        <v>367</v>
      </c>
      <c r="D959" s="179">
        <v>17597.440000000002</v>
      </c>
    </row>
    <row r="960" spans="1:4" x14ac:dyDescent="0.25">
      <c r="A960" s="165" t="s">
        <v>200</v>
      </c>
      <c r="B960" s="165" t="s">
        <v>371</v>
      </c>
      <c r="C960" s="165" t="s">
        <v>367</v>
      </c>
      <c r="D960" s="179">
        <v>17911.68</v>
      </c>
    </row>
    <row r="961" spans="1:4" x14ac:dyDescent="0.25">
      <c r="A961" s="165" t="s">
        <v>171</v>
      </c>
      <c r="B961" s="165" t="s">
        <v>366</v>
      </c>
      <c r="C961" s="165" t="s">
        <v>367</v>
      </c>
      <c r="D961" s="179">
        <v>17943.22</v>
      </c>
    </row>
    <row r="962" spans="1:4" x14ac:dyDescent="0.25">
      <c r="A962" s="165" t="s">
        <v>185</v>
      </c>
      <c r="B962" s="165" t="s">
        <v>369</v>
      </c>
      <c r="C962" s="165" t="s">
        <v>367</v>
      </c>
      <c r="D962" s="179">
        <v>17943.22</v>
      </c>
    </row>
    <row r="963" spans="1:4" x14ac:dyDescent="0.25">
      <c r="A963" s="165" t="s">
        <v>187</v>
      </c>
      <c r="B963" s="165" t="s">
        <v>366</v>
      </c>
      <c r="C963" s="165" t="s">
        <v>367</v>
      </c>
      <c r="D963" s="179">
        <v>17943.22</v>
      </c>
    </row>
    <row r="964" spans="1:4" x14ac:dyDescent="0.25">
      <c r="A964" s="165" t="s">
        <v>175</v>
      </c>
      <c r="B964" s="165" t="s">
        <v>366</v>
      </c>
      <c r="C964" s="165" t="s">
        <v>367</v>
      </c>
      <c r="D964" s="179">
        <v>18225.920000000002</v>
      </c>
    </row>
    <row r="965" spans="1:4" x14ac:dyDescent="0.25">
      <c r="A965" s="165" t="s">
        <v>202</v>
      </c>
      <c r="B965" s="165" t="s">
        <v>378</v>
      </c>
      <c r="C965" s="165" t="s">
        <v>367</v>
      </c>
      <c r="D965" s="179">
        <v>18225.920000000002</v>
      </c>
    </row>
    <row r="966" spans="1:4" x14ac:dyDescent="0.25">
      <c r="A966" s="165" t="s">
        <v>190</v>
      </c>
      <c r="B966" s="165" t="s">
        <v>380</v>
      </c>
      <c r="C966" s="165" t="s">
        <v>367</v>
      </c>
      <c r="D966" s="179">
        <v>18225.920000000002</v>
      </c>
    </row>
    <row r="967" spans="1:4" x14ac:dyDescent="0.25">
      <c r="A967" s="165" t="s">
        <v>207</v>
      </c>
      <c r="B967" s="165" t="s">
        <v>376</v>
      </c>
      <c r="C967" s="165" t="s">
        <v>367</v>
      </c>
      <c r="D967" s="179">
        <v>18225.920000000002</v>
      </c>
    </row>
    <row r="968" spans="1:4" x14ac:dyDescent="0.25">
      <c r="A968" s="165" t="s">
        <v>174</v>
      </c>
      <c r="B968" s="165" t="s">
        <v>378</v>
      </c>
      <c r="C968" s="165" t="s">
        <v>367</v>
      </c>
      <c r="D968" s="179">
        <v>18372.900000000001</v>
      </c>
    </row>
    <row r="969" spans="1:4" x14ac:dyDescent="0.25">
      <c r="A969" s="165" t="s">
        <v>208</v>
      </c>
      <c r="B969" s="165" t="s">
        <v>371</v>
      </c>
      <c r="C969" s="165" t="s">
        <v>367</v>
      </c>
      <c r="D969" s="179">
        <v>18372.900000000001</v>
      </c>
    </row>
    <row r="970" spans="1:4" x14ac:dyDescent="0.25">
      <c r="A970" s="165" t="s">
        <v>204</v>
      </c>
      <c r="B970" s="165" t="s">
        <v>371</v>
      </c>
      <c r="C970" s="165" t="s">
        <v>367</v>
      </c>
      <c r="D970" s="179">
        <v>18504.52</v>
      </c>
    </row>
    <row r="971" spans="1:4" x14ac:dyDescent="0.25">
      <c r="A971" s="165" t="s">
        <v>192</v>
      </c>
      <c r="B971" s="165" t="s">
        <v>380</v>
      </c>
      <c r="C971" s="165" t="s">
        <v>367</v>
      </c>
      <c r="D971" s="179">
        <v>18504.52</v>
      </c>
    </row>
    <row r="972" spans="1:4" x14ac:dyDescent="0.25">
      <c r="A972" s="165" t="s">
        <v>201</v>
      </c>
      <c r="B972" s="165" t="s">
        <v>376</v>
      </c>
      <c r="C972" s="165" t="s">
        <v>367</v>
      </c>
      <c r="D972" s="179">
        <v>18854.400000000001</v>
      </c>
    </row>
    <row r="973" spans="1:4" x14ac:dyDescent="0.25">
      <c r="A973" s="165" t="s">
        <v>191</v>
      </c>
      <c r="B973" s="165" t="s">
        <v>376</v>
      </c>
      <c r="C973" s="165" t="s">
        <v>367</v>
      </c>
      <c r="D973" s="179">
        <v>18854.400000000001</v>
      </c>
    </row>
    <row r="974" spans="1:4" x14ac:dyDescent="0.25">
      <c r="A974" s="165" t="s">
        <v>173</v>
      </c>
      <c r="B974" s="165" t="s">
        <v>374</v>
      </c>
      <c r="C974" s="165" t="s">
        <v>367</v>
      </c>
      <c r="D974" s="179">
        <v>18854.400000000001</v>
      </c>
    </row>
    <row r="975" spans="1:4" x14ac:dyDescent="0.25">
      <c r="A975" s="165" t="s">
        <v>176</v>
      </c>
      <c r="B975" s="165" t="s">
        <v>371</v>
      </c>
      <c r="C975" s="165" t="s">
        <v>367</v>
      </c>
      <c r="D975" s="179">
        <v>18938.22</v>
      </c>
    </row>
    <row r="976" spans="1:4" x14ac:dyDescent="0.25">
      <c r="A976" s="165" t="s">
        <v>206</v>
      </c>
      <c r="B976" s="165" t="s">
        <v>369</v>
      </c>
      <c r="C976" s="165" t="s">
        <v>367</v>
      </c>
      <c r="D976" s="179">
        <v>18938.22</v>
      </c>
    </row>
    <row r="977" spans="1:4" x14ac:dyDescent="0.25">
      <c r="A977" s="165" t="s">
        <v>203</v>
      </c>
      <c r="B977" s="165" t="s">
        <v>366</v>
      </c>
      <c r="C977" s="165" t="s">
        <v>367</v>
      </c>
      <c r="D977" s="179">
        <v>19101.439999999999</v>
      </c>
    </row>
    <row r="978" spans="1:4" x14ac:dyDescent="0.25">
      <c r="A978" s="165" t="s">
        <v>203</v>
      </c>
      <c r="B978" s="165" t="s">
        <v>371</v>
      </c>
      <c r="C978" s="165" t="s">
        <v>367</v>
      </c>
      <c r="D978" s="179">
        <v>19101.439999999999</v>
      </c>
    </row>
    <row r="979" spans="1:4" x14ac:dyDescent="0.25">
      <c r="A979" s="165" t="s">
        <v>202</v>
      </c>
      <c r="B979" s="165" t="s">
        <v>371</v>
      </c>
      <c r="C979" s="165" t="s">
        <v>367</v>
      </c>
      <c r="D979" s="179">
        <v>19101.439999999999</v>
      </c>
    </row>
    <row r="980" spans="1:4" x14ac:dyDescent="0.25">
      <c r="A980" s="165" t="s">
        <v>169</v>
      </c>
      <c r="B980" s="165" t="s">
        <v>374</v>
      </c>
      <c r="C980" s="165" t="s">
        <v>367</v>
      </c>
      <c r="D980" s="179">
        <v>19101.439999999999</v>
      </c>
    </row>
    <row r="981" spans="1:4" x14ac:dyDescent="0.25">
      <c r="A981" s="165" t="s">
        <v>188</v>
      </c>
      <c r="B981" s="165" t="s">
        <v>369</v>
      </c>
      <c r="C981" s="165" t="s">
        <v>367</v>
      </c>
      <c r="D981" s="179">
        <v>19220.88</v>
      </c>
    </row>
    <row r="982" spans="1:4" x14ac:dyDescent="0.25">
      <c r="A982" s="165" t="s">
        <v>189</v>
      </c>
      <c r="B982" s="165" t="s">
        <v>369</v>
      </c>
      <c r="C982" s="165" t="s">
        <v>367</v>
      </c>
      <c r="D982" s="179">
        <v>19399.899999999998</v>
      </c>
    </row>
    <row r="983" spans="1:4" x14ac:dyDescent="0.25">
      <c r="A983" s="165" t="s">
        <v>189</v>
      </c>
      <c r="B983" s="165" t="s">
        <v>374</v>
      </c>
      <c r="C983" s="165" t="s">
        <v>367</v>
      </c>
      <c r="D983" s="179">
        <v>19399.899999999998</v>
      </c>
    </row>
    <row r="984" spans="1:4" x14ac:dyDescent="0.25">
      <c r="A984" s="165" t="s">
        <v>203</v>
      </c>
      <c r="B984" s="165" t="s">
        <v>380</v>
      </c>
      <c r="C984" s="165" t="s">
        <v>367</v>
      </c>
      <c r="D984" s="179">
        <v>19399.899999999998</v>
      </c>
    </row>
    <row r="985" spans="1:4" x14ac:dyDescent="0.25">
      <c r="A985" s="165" t="s">
        <v>200</v>
      </c>
      <c r="B985" s="165" t="s">
        <v>380</v>
      </c>
      <c r="C985" s="165" t="s">
        <v>367</v>
      </c>
      <c r="D985" s="179">
        <v>19698.359999999997</v>
      </c>
    </row>
    <row r="986" spans="1:4" x14ac:dyDescent="0.25">
      <c r="A986" s="165" t="s">
        <v>203</v>
      </c>
      <c r="B986" s="165" t="s">
        <v>369</v>
      </c>
      <c r="C986" s="165" t="s">
        <v>367</v>
      </c>
      <c r="D986" s="179">
        <v>19786.2</v>
      </c>
    </row>
    <row r="987" spans="1:4" x14ac:dyDescent="0.25">
      <c r="A987" s="165" t="s">
        <v>207</v>
      </c>
      <c r="B987" s="165" t="s">
        <v>374</v>
      </c>
      <c r="C987" s="165" t="s">
        <v>367</v>
      </c>
      <c r="D987" s="179">
        <v>19831.98</v>
      </c>
    </row>
    <row r="988" spans="1:4" x14ac:dyDescent="0.25">
      <c r="A988" s="165" t="s">
        <v>189</v>
      </c>
      <c r="B988" s="165" t="s">
        <v>376</v>
      </c>
      <c r="C988" s="165" t="s">
        <v>367</v>
      </c>
      <c r="D988" s="179">
        <v>19996.82</v>
      </c>
    </row>
    <row r="989" spans="1:4" x14ac:dyDescent="0.25">
      <c r="A989" s="165" t="s">
        <v>201</v>
      </c>
      <c r="B989" s="165" t="s">
        <v>374</v>
      </c>
      <c r="C989" s="165" t="s">
        <v>367</v>
      </c>
      <c r="D989" s="179">
        <v>19996.82</v>
      </c>
    </row>
    <row r="990" spans="1:4" x14ac:dyDescent="0.25">
      <c r="A990" s="165" t="s">
        <v>197</v>
      </c>
      <c r="B990" s="165" t="s">
        <v>371</v>
      </c>
      <c r="C990" s="165" t="s">
        <v>367</v>
      </c>
      <c r="D990" s="179">
        <v>19996.82</v>
      </c>
    </row>
    <row r="991" spans="1:4" x14ac:dyDescent="0.25">
      <c r="A991" s="165" t="s">
        <v>198</v>
      </c>
      <c r="B991" s="165" t="s">
        <v>374</v>
      </c>
      <c r="C991" s="165" t="s">
        <v>367</v>
      </c>
      <c r="D991" s="179">
        <v>20111.36</v>
      </c>
    </row>
    <row r="992" spans="1:4" x14ac:dyDescent="0.25">
      <c r="A992" s="165" t="s">
        <v>202</v>
      </c>
      <c r="B992" s="165" t="s">
        <v>380</v>
      </c>
      <c r="C992" s="165" t="s">
        <v>367</v>
      </c>
      <c r="D992" s="179">
        <v>20111.36</v>
      </c>
    </row>
    <row r="993" spans="1:4" x14ac:dyDescent="0.25">
      <c r="A993" s="165" t="s">
        <v>188</v>
      </c>
      <c r="B993" s="165" t="s">
        <v>380</v>
      </c>
      <c r="C993" s="165" t="s">
        <v>367</v>
      </c>
      <c r="D993" s="179">
        <v>20739.84</v>
      </c>
    </row>
    <row r="994" spans="1:4" x14ac:dyDescent="0.25">
      <c r="A994" s="165" t="s">
        <v>195</v>
      </c>
      <c r="B994" s="165" t="s">
        <v>369</v>
      </c>
      <c r="C994" s="165" t="s">
        <v>367</v>
      </c>
      <c r="D994" s="179">
        <v>20776.36</v>
      </c>
    </row>
    <row r="995" spans="1:4" x14ac:dyDescent="0.25">
      <c r="A995" s="165" t="s">
        <v>201</v>
      </c>
      <c r="B995" s="165" t="s">
        <v>374</v>
      </c>
      <c r="C995" s="165" t="s">
        <v>367</v>
      </c>
      <c r="D995" s="179">
        <v>20776.36</v>
      </c>
    </row>
    <row r="996" spans="1:4" x14ac:dyDescent="0.25">
      <c r="A996" s="165" t="s">
        <v>178</v>
      </c>
      <c r="B996" s="165" t="s">
        <v>366</v>
      </c>
      <c r="C996" s="165" t="s">
        <v>367</v>
      </c>
      <c r="D996" s="179">
        <v>20776.36</v>
      </c>
    </row>
    <row r="997" spans="1:4" x14ac:dyDescent="0.25">
      <c r="A997" s="165" t="s">
        <v>173</v>
      </c>
      <c r="B997" s="165" t="s">
        <v>378</v>
      </c>
      <c r="C997" s="165" t="s">
        <v>367</v>
      </c>
      <c r="D997" s="179">
        <v>20892.199999999997</v>
      </c>
    </row>
    <row r="998" spans="1:4" x14ac:dyDescent="0.25">
      <c r="A998" s="165" t="s">
        <v>193</v>
      </c>
      <c r="B998" s="165" t="s">
        <v>374</v>
      </c>
      <c r="C998" s="165" t="s">
        <v>367</v>
      </c>
      <c r="D998" s="179">
        <v>20892.199999999997</v>
      </c>
    </row>
    <row r="999" spans="1:4" x14ac:dyDescent="0.25">
      <c r="A999" s="165" t="s">
        <v>178</v>
      </c>
      <c r="B999" s="165" t="s">
        <v>366</v>
      </c>
      <c r="C999" s="165" t="s">
        <v>367</v>
      </c>
      <c r="D999" s="179">
        <v>20892.199999999997</v>
      </c>
    </row>
    <row r="1000" spans="1:4" x14ac:dyDescent="0.25">
      <c r="A1000" s="165" t="s">
        <v>202</v>
      </c>
      <c r="B1000" s="165" t="s">
        <v>369</v>
      </c>
      <c r="C1000" s="165" t="s">
        <v>367</v>
      </c>
      <c r="D1000" s="179">
        <v>21054.080000000002</v>
      </c>
    </row>
    <row r="1001" spans="1:4" x14ac:dyDescent="0.25">
      <c r="A1001" s="165" t="s">
        <v>204</v>
      </c>
      <c r="B1001" s="165" t="s">
        <v>378</v>
      </c>
      <c r="C1001" s="165" t="s">
        <v>367</v>
      </c>
      <c r="D1001" s="179">
        <v>21248.55</v>
      </c>
    </row>
    <row r="1002" spans="1:4" x14ac:dyDescent="0.25">
      <c r="A1002" s="165" t="s">
        <v>202</v>
      </c>
      <c r="B1002" s="165" t="s">
        <v>366</v>
      </c>
      <c r="C1002" s="165" t="s">
        <v>367</v>
      </c>
      <c r="D1002" s="179">
        <v>21248.55</v>
      </c>
    </row>
    <row r="1003" spans="1:4" x14ac:dyDescent="0.25">
      <c r="A1003" s="165" t="s">
        <v>193</v>
      </c>
      <c r="B1003" s="165" t="s">
        <v>378</v>
      </c>
      <c r="C1003" s="165" t="s">
        <v>367</v>
      </c>
      <c r="D1003" s="179">
        <v>21368.32</v>
      </c>
    </row>
    <row r="1004" spans="1:4" x14ac:dyDescent="0.25">
      <c r="A1004" s="165" t="s">
        <v>197</v>
      </c>
      <c r="B1004" s="165" t="s">
        <v>374</v>
      </c>
      <c r="C1004" s="165" t="s">
        <v>367</v>
      </c>
      <c r="D1004" s="179">
        <v>21368.32</v>
      </c>
    </row>
    <row r="1005" spans="1:4" x14ac:dyDescent="0.25">
      <c r="A1005" s="165" t="s">
        <v>186</v>
      </c>
      <c r="B1005" s="165" t="s">
        <v>366</v>
      </c>
      <c r="C1005" s="165" t="s">
        <v>367</v>
      </c>
      <c r="D1005" s="179">
        <v>22086.039999999997</v>
      </c>
    </row>
    <row r="1006" spans="1:4" x14ac:dyDescent="0.25">
      <c r="A1006" s="165" t="s">
        <v>187</v>
      </c>
      <c r="B1006" s="165" t="s">
        <v>376</v>
      </c>
      <c r="C1006" s="165" t="s">
        <v>367</v>
      </c>
      <c r="D1006" s="179">
        <v>22086.039999999997</v>
      </c>
    </row>
    <row r="1007" spans="1:4" x14ac:dyDescent="0.25">
      <c r="A1007" s="165" t="s">
        <v>198</v>
      </c>
      <c r="B1007" s="165" t="s">
        <v>378</v>
      </c>
      <c r="C1007" s="165" t="s">
        <v>367</v>
      </c>
      <c r="D1007" s="179">
        <v>22086.039999999997</v>
      </c>
    </row>
    <row r="1008" spans="1:4" x14ac:dyDescent="0.25">
      <c r="A1008" s="165" t="s">
        <v>169</v>
      </c>
      <c r="B1008" s="165" t="s">
        <v>369</v>
      </c>
      <c r="C1008" s="165" t="s">
        <v>367</v>
      </c>
      <c r="D1008" s="179">
        <v>22086.039999999997</v>
      </c>
    </row>
    <row r="1009" spans="1:4" x14ac:dyDescent="0.25">
      <c r="A1009" s="165" t="s">
        <v>177</v>
      </c>
      <c r="B1009" s="165" t="s">
        <v>378</v>
      </c>
      <c r="C1009" s="165" t="s">
        <v>367</v>
      </c>
      <c r="D1009" s="179">
        <v>22086.039999999997</v>
      </c>
    </row>
    <row r="1010" spans="1:4" x14ac:dyDescent="0.25">
      <c r="A1010" s="165" t="s">
        <v>196</v>
      </c>
      <c r="B1010" s="165" t="s">
        <v>376</v>
      </c>
      <c r="C1010" s="165" t="s">
        <v>367</v>
      </c>
      <c r="D1010" s="179">
        <v>22981.42</v>
      </c>
    </row>
    <row r="1011" spans="1:4" x14ac:dyDescent="0.25">
      <c r="A1011" s="165" t="s">
        <v>170</v>
      </c>
      <c r="B1011" s="165" t="s">
        <v>376</v>
      </c>
      <c r="C1011" s="165" t="s">
        <v>367</v>
      </c>
      <c r="D1011" s="179">
        <v>23253.760000000002</v>
      </c>
    </row>
    <row r="1012" spans="1:4" x14ac:dyDescent="0.25">
      <c r="A1012" s="165" t="s">
        <v>197</v>
      </c>
      <c r="B1012" s="165" t="s">
        <v>369</v>
      </c>
      <c r="C1012" s="165" t="s">
        <v>367</v>
      </c>
      <c r="D1012" s="179">
        <v>24233.84</v>
      </c>
    </row>
    <row r="1013" spans="1:4" x14ac:dyDescent="0.25">
      <c r="A1013" s="165" t="s">
        <v>205</v>
      </c>
      <c r="B1013" s="165" t="s">
        <v>369</v>
      </c>
      <c r="C1013" s="165" t="s">
        <v>367</v>
      </c>
      <c r="D1013" s="179">
        <v>25070.639999999999</v>
      </c>
    </row>
    <row r="1014" spans="1:4" x14ac:dyDescent="0.25">
      <c r="A1014" s="165" t="s">
        <v>206</v>
      </c>
      <c r="B1014" s="165" t="s">
        <v>366</v>
      </c>
      <c r="C1014" s="165" t="s">
        <v>367</v>
      </c>
      <c r="D1014" s="179">
        <v>25369.1</v>
      </c>
    </row>
    <row r="1015" spans="1:4" x14ac:dyDescent="0.25">
      <c r="A1015" s="165" t="s">
        <v>185</v>
      </c>
      <c r="B1015" s="165" t="s">
        <v>374</v>
      </c>
      <c r="C1015" s="165" t="s">
        <v>367</v>
      </c>
      <c r="D1015" s="179">
        <v>25410.240000000002</v>
      </c>
    </row>
    <row r="1016" spans="1:4" x14ac:dyDescent="0.25">
      <c r="A1016" s="165" t="s">
        <v>170</v>
      </c>
      <c r="B1016" s="165" t="s">
        <v>369</v>
      </c>
      <c r="C1016" s="165" t="s">
        <v>367</v>
      </c>
      <c r="D1016" s="179">
        <v>29089.71</v>
      </c>
    </row>
    <row r="1017" spans="1:4" x14ac:dyDescent="0.25">
      <c r="A1017" s="165" t="s">
        <v>188</v>
      </c>
      <c r="B1017" s="165" t="s">
        <v>366</v>
      </c>
      <c r="C1017" s="165" t="s">
        <v>367</v>
      </c>
      <c r="D1017" s="179">
        <v>29814.75</v>
      </c>
    </row>
    <row r="1018" spans="1:4" x14ac:dyDescent="0.25">
      <c r="A1018" s="165" t="s">
        <v>195</v>
      </c>
      <c r="B1018" s="165" t="s">
        <v>376</v>
      </c>
      <c r="C1018" s="165" t="s">
        <v>367</v>
      </c>
      <c r="D1018" s="179">
        <v>30213.95</v>
      </c>
    </row>
    <row r="1019" spans="1:4" x14ac:dyDescent="0.25">
      <c r="A1019" s="165" t="s">
        <v>175</v>
      </c>
      <c r="B1019" s="165" t="s">
        <v>369</v>
      </c>
      <c r="C1019" s="165" t="s">
        <v>367</v>
      </c>
      <c r="D1019" s="179">
        <v>30354.48</v>
      </c>
    </row>
    <row r="1020" spans="1:4" x14ac:dyDescent="0.25">
      <c r="A1020" s="165" t="s">
        <v>202</v>
      </c>
      <c r="B1020" s="165" t="s">
        <v>376</v>
      </c>
      <c r="C1020" s="165" t="s">
        <v>367</v>
      </c>
      <c r="D1020" s="179">
        <v>30916.6</v>
      </c>
    </row>
    <row r="1021" spans="1:4" x14ac:dyDescent="0.25">
      <c r="A1021" s="165" t="s">
        <v>201</v>
      </c>
      <c r="B1021" s="165" t="s">
        <v>371</v>
      </c>
      <c r="C1021" s="165" t="s">
        <v>367</v>
      </c>
      <c r="D1021" s="179">
        <v>32995.200000000004</v>
      </c>
    </row>
    <row r="1022" spans="1:4" x14ac:dyDescent="0.25">
      <c r="A1022" s="165" t="s">
        <v>170</v>
      </c>
      <c r="B1022" s="165" t="s">
        <v>374</v>
      </c>
      <c r="C1022" s="165" t="s">
        <v>367</v>
      </c>
      <c r="D1022" s="179">
        <v>32995.200000000004</v>
      </c>
    </row>
    <row r="1023" spans="1:4" x14ac:dyDescent="0.25">
      <c r="A1023" s="165" t="s">
        <v>195</v>
      </c>
      <c r="B1023" s="165" t="s">
        <v>374</v>
      </c>
      <c r="C1023" s="165" t="s">
        <v>367</v>
      </c>
      <c r="D1023" s="179">
        <v>33895.03</v>
      </c>
    </row>
    <row r="1024" spans="1:4" x14ac:dyDescent="0.25">
      <c r="A1024" s="165" t="s">
        <v>199</v>
      </c>
      <c r="B1024" s="165" t="s">
        <v>369</v>
      </c>
      <c r="C1024" s="165" t="s">
        <v>367</v>
      </c>
      <c r="D1024" s="179">
        <v>34161.919999999998</v>
      </c>
    </row>
    <row r="1025" spans="1:4" x14ac:dyDescent="0.25">
      <c r="A1025" s="165" t="s">
        <v>186</v>
      </c>
      <c r="B1025" s="165" t="s">
        <v>380</v>
      </c>
      <c r="C1025" s="165" t="s">
        <v>367</v>
      </c>
      <c r="D1025" s="179">
        <v>34428.81</v>
      </c>
    </row>
    <row r="1026" spans="1:4" x14ac:dyDescent="0.25">
      <c r="A1026" s="165" t="s">
        <v>171</v>
      </c>
      <c r="B1026" s="165" t="s">
        <v>369</v>
      </c>
      <c r="C1026" s="165" t="s">
        <v>367</v>
      </c>
      <c r="D1026" s="179">
        <v>34428.81</v>
      </c>
    </row>
    <row r="1027" spans="1:4" x14ac:dyDescent="0.25">
      <c r="A1027" s="165" t="s">
        <v>186</v>
      </c>
      <c r="B1027" s="165" t="s">
        <v>380</v>
      </c>
      <c r="C1027" s="165" t="s">
        <v>367</v>
      </c>
      <c r="D1027" s="179">
        <v>34428.81</v>
      </c>
    </row>
    <row r="1028" spans="1:4" x14ac:dyDescent="0.25">
      <c r="A1028" s="165" t="s">
        <v>201</v>
      </c>
      <c r="B1028" s="165" t="s">
        <v>374</v>
      </c>
      <c r="C1028" s="165" t="s">
        <v>367</v>
      </c>
      <c r="D1028" s="179">
        <v>34695.699999999997</v>
      </c>
    </row>
    <row r="1029" spans="1:4" x14ac:dyDescent="0.25">
      <c r="A1029" s="165" t="s">
        <v>201</v>
      </c>
      <c r="B1029" s="165" t="s">
        <v>366</v>
      </c>
      <c r="C1029" s="165" t="s">
        <v>367</v>
      </c>
      <c r="D1029" s="179">
        <v>34695.699999999997</v>
      </c>
    </row>
    <row r="1030" spans="1:4" x14ac:dyDescent="0.25">
      <c r="A1030" s="165" t="s">
        <v>175</v>
      </c>
      <c r="B1030" s="165" t="s">
        <v>366</v>
      </c>
      <c r="C1030" s="165" t="s">
        <v>367</v>
      </c>
      <c r="D1030" s="179">
        <v>34695.699999999997</v>
      </c>
    </row>
    <row r="1031" spans="1:4" x14ac:dyDescent="0.25">
      <c r="A1031" s="165" t="s">
        <v>185</v>
      </c>
      <c r="B1031" s="165" t="s">
        <v>366</v>
      </c>
      <c r="C1031" s="165" t="s">
        <v>367</v>
      </c>
      <c r="D1031" s="179">
        <v>34695.699999999997</v>
      </c>
    </row>
    <row r="1032" spans="1:4" x14ac:dyDescent="0.25">
      <c r="A1032" s="165" t="s">
        <v>170</v>
      </c>
      <c r="B1032" s="165" t="s">
        <v>369</v>
      </c>
      <c r="C1032" s="165" t="s">
        <v>367</v>
      </c>
      <c r="D1032" s="179">
        <v>34695.699999999997</v>
      </c>
    </row>
    <row r="1033" spans="1:4" x14ac:dyDescent="0.25">
      <c r="A1033" s="165" t="s">
        <v>200</v>
      </c>
      <c r="B1033" s="165" t="s">
        <v>369</v>
      </c>
      <c r="C1033" s="165" t="s">
        <v>367</v>
      </c>
      <c r="D1033" s="179">
        <v>34695.699999999997</v>
      </c>
    </row>
    <row r="1034" spans="1:4" x14ac:dyDescent="0.25">
      <c r="A1034" s="165" t="s">
        <v>169</v>
      </c>
      <c r="B1034" s="165" t="s">
        <v>369</v>
      </c>
      <c r="C1034" s="165" t="s">
        <v>367</v>
      </c>
      <c r="D1034" s="179">
        <v>34695.699999999997</v>
      </c>
    </row>
    <row r="1035" spans="1:4" x14ac:dyDescent="0.25">
      <c r="A1035" s="165" t="s">
        <v>178</v>
      </c>
      <c r="B1035" s="165" t="s">
        <v>380</v>
      </c>
      <c r="C1035" s="165" t="s">
        <v>367</v>
      </c>
      <c r="D1035" s="179">
        <v>34695.699999999997</v>
      </c>
    </row>
    <row r="1036" spans="1:4" x14ac:dyDescent="0.25">
      <c r="A1036" s="165" t="s">
        <v>203</v>
      </c>
      <c r="B1036" s="165" t="s">
        <v>366</v>
      </c>
      <c r="C1036" s="165" t="s">
        <v>367</v>
      </c>
      <c r="D1036" s="179">
        <v>34695.699999999997</v>
      </c>
    </row>
    <row r="1037" spans="1:4" x14ac:dyDescent="0.25">
      <c r="A1037" s="165" t="s">
        <v>196</v>
      </c>
      <c r="B1037" s="165" t="s">
        <v>374</v>
      </c>
      <c r="C1037" s="165" t="s">
        <v>367</v>
      </c>
      <c r="D1037" s="179">
        <v>34695.699999999997</v>
      </c>
    </row>
    <row r="1038" spans="1:4" x14ac:dyDescent="0.25">
      <c r="A1038" s="165" t="s">
        <v>175</v>
      </c>
      <c r="B1038" s="165" t="s">
        <v>380</v>
      </c>
      <c r="C1038" s="165" t="s">
        <v>367</v>
      </c>
      <c r="D1038" s="179">
        <v>34695.699999999997</v>
      </c>
    </row>
    <row r="1039" spans="1:4" x14ac:dyDescent="0.25">
      <c r="A1039" s="165" t="s">
        <v>171</v>
      </c>
      <c r="B1039" s="165" t="s">
        <v>371</v>
      </c>
      <c r="C1039" s="165" t="s">
        <v>367</v>
      </c>
      <c r="D1039" s="179">
        <v>34962.589999999997</v>
      </c>
    </row>
    <row r="1040" spans="1:4" x14ac:dyDescent="0.25">
      <c r="A1040" s="165" t="s">
        <v>176</v>
      </c>
      <c r="B1040" s="165" t="s">
        <v>380</v>
      </c>
      <c r="C1040" s="165" t="s">
        <v>367</v>
      </c>
      <c r="D1040" s="179">
        <v>35229.479999999996</v>
      </c>
    </row>
    <row r="1041" spans="1:4" x14ac:dyDescent="0.25">
      <c r="A1041" s="165" t="s">
        <v>205</v>
      </c>
      <c r="B1041" s="165" t="s">
        <v>380</v>
      </c>
      <c r="C1041" s="165" t="s">
        <v>367</v>
      </c>
      <c r="D1041" s="179">
        <v>35229.479999999996</v>
      </c>
    </row>
    <row r="1042" spans="1:4" x14ac:dyDescent="0.25">
      <c r="A1042" s="165" t="s">
        <v>192</v>
      </c>
      <c r="B1042" s="165" t="s">
        <v>366</v>
      </c>
      <c r="C1042" s="165" t="s">
        <v>367</v>
      </c>
      <c r="D1042" s="179">
        <v>35229.479999999996</v>
      </c>
    </row>
    <row r="1043" spans="1:4" x14ac:dyDescent="0.25">
      <c r="A1043" s="165" t="s">
        <v>205</v>
      </c>
      <c r="B1043" s="165" t="s">
        <v>374</v>
      </c>
      <c r="C1043" s="165" t="s">
        <v>367</v>
      </c>
      <c r="D1043" s="179">
        <v>35229.479999999996</v>
      </c>
    </row>
    <row r="1044" spans="1:4" x14ac:dyDescent="0.25">
      <c r="A1044" s="165" t="s">
        <v>170</v>
      </c>
      <c r="B1044" s="165" t="s">
        <v>374</v>
      </c>
      <c r="C1044" s="165" t="s">
        <v>367</v>
      </c>
      <c r="D1044" s="179">
        <v>35496.369999999995</v>
      </c>
    </row>
    <row r="1045" spans="1:4" x14ac:dyDescent="0.25">
      <c r="A1045" s="165" t="s">
        <v>193</v>
      </c>
      <c r="B1045" s="165" t="s">
        <v>378</v>
      </c>
      <c r="C1045" s="165" t="s">
        <v>367</v>
      </c>
      <c r="D1045" s="179">
        <v>35496.369999999995</v>
      </c>
    </row>
    <row r="1046" spans="1:4" x14ac:dyDescent="0.25">
      <c r="A1046" s="165" t="s">
        <v>193</v>
      </c>
      <c r="B1046" s="165" t="s">
        <v>371</v>
      </c>
      <c r="C1046" s="165" t="s">
        <v>367</v>
      </c>
      <c r="D1046" s="179">
        <v>35496.369999999995</v>
      </c>
    </row>
    <row r="1047" spans="1:4" x14ac:dyDescent="0.25">
      <c r="A1047" s="165" t="s">
        <v>190</v>
      </c>
      <c r="B1047" s="165" t="s">
        <v>376</v>
      </c>
      <c r="C1047" s="165" t="s">
        <v>367</v>
      </c>
      <c r="D1047" s="179">
        <v>35496.369999999995</v>
      </c>
    </row>
    <row r="1048" spans="1:4" x14ac:dyDescent="0.25">
      <c r="A1048" s="165" t="s">
        <v>199</v>
      </c>
      <c r="B1048" s="165" t="s">
        <v>376</v>
      </c>
      <c r="C1048" s="165" t="s">
        <v>367</v>
      </c>
      <c r="D1048" s="179">
        <v>35763.259999999995</v>
      </c>
    </row>
    <row r="1049" spans="1:4" x14ac:dyDescent="0.25">
      <c r="A1049" s="165" t="s">
        <v>190</v>
      </c>
      <c r="B1049" s="165" t="s">
        <v>380</v>
      </c>
      <c r="C1049" s="165" t="s">
        <v>367</v>
      </c>
      <c r="D1049" s="179">
        <v>35823.360000000001</v>
      </c>
    </row>
    <row r="1050" spans="1:4" x14ac:dyDescent="0.25">
      <c r="A1050" s="165" t="s">
        <v>195</v>
      </c>
      <c r="B1050" s="165" t="s">
        <v>374</v>
      </c>
      <c r="C1050" s="165" t="s">
        <v>367</v>
      </c>
      <c r="D1050" s="179">
        <v>35823.360000000001</v>
      </c>
    </row>
    <row r="1051" spans="1:4" x14ac:dyDescent="0.25">
      <c r="A1051" s="165" t="s">
        <v>185</v>
      </c>
      <c r="B1051" s="165" t="s">
        <v>378</v>
      </c>
      <c r="C1051" s="165" t="s">
        <v>367</v>
      </c>
      <c r="D1051" s="179">
        <v>35823.360000000001</v>
      </c>
    </row>
    <row r="1052" spans="1:4" x14ac:dyDescent="0.25">
      <c r="A1052" s="165" t="s">
        <v>200</v>
      </c>
      <c r="B1052" s="165" t="s">
        <v>374</v>
      </c>
      <c r="C1052" s="165" t="s">
        <v>367</v>
      </c>
      <c r="D1052" s="179">
        <v>36297.040000000001</v>
      </c>
    </row>
    <row r="1053" spans="1:4" x14ac:dyDescent="0.25">
      <c r="A1053" s="165" t="s">
        <v>194</v>
      </c>
      <c r="B1053" s="165" t="s">
        <v>374</v>
      </c>
      <c r="C1053" s="165" t="s">
        <v>367</v>
      </c>
      <c r="D1053" s="179">
        <v>36297.040000000001</v>
      </c>
    </row>
    <row r="1054" spans="1:4" x14ac:dyDescent="0.25">
      <c r="A1054" s="165" t="s">
        <v>178</v>
      </c>
      <c r="B1054" s="165" t="s">
        <v>371</v>
      </c>
      <c r="C1054" s="165" t="s">
        <v>367</v>
      </c>
      <c r="D1054" s="179">
        <v>36297.040000000001</v>
      </c>
    </row>
    <row r="1055" spans="1:4" x14ac:dyDescent="0.25">
      <c r="A1055" s="165" t="s">
        <v>199</v>
      </c>
      <c r="B1055" s="165" t="s">
        <v>378</v>
      </c>
      <c r="C1055" s="165" t="s">
        <v>367</v>
      </c>
      <c r="D1055" s="179">
        <v>36563.93</v>
      </c>
    </row>
    <row r="1056" spans="1:4" x14ac:dyDescent="0.25">
      <c r="A1056" s="165" t="s">
        <v>198</v>
      </c>
      <c r="B1056" s="165" t="s">
        <v>380</v>
      </c>
      <c r="C1056" s="165" t="s">
        <v>367</v>
      </c>
      <c r="D1056" s="179">
        <v>36563.93</v>
      </c>
    </row>
    <row r="1057" spans="1:4" x14ac:dyDescent="0.25">
      <c r="A1057" s="165" t="s">
        <v>208</v>
      </c>
      <c r="B1057" s="165" t="s">
        <v>374</v>
      </c>
      <c r="C1057" s="165" t="s">
        <v>367</v>
      </c>
      <c r="D1057" s="179">
        <v>36563.93</v>
      </c>
    </row>
    <row r="1058" spans="1:4" x14ac:dyDescent="0.25">
      <c r="A1058" s="165" t="s">
        <v>206</v>
      </c>
      <c r="B1058" s="165" t="s">
        <v>378</v>
      </c>
      <c r="C1058" s="165" t="s">
        <v>367</v>
      </c>
      <c r="D1058" s="179">
        <v>36563.93</v>
      </c>
    </row>
    <row r="1059" spans="1:4" x14ac:dyDescent="0.25">
      <c r="A1059" s="165" t="s">
        <v>174</v>
      </c>
      <c r="B1059" s="165" t="s">
        <v>378</v>
      </c>
      <c r="C1059" s="165" t="s">
        <v>367</v>
      </c>
      <c r="D1059" s="179">
        <v>36563.93</v>
      </c>
    </row>
    <row r="1060" spans="1:4" x14ac:dyDescent="0.25">
      <c r="A1060" s="165" t="s">
        <v>196</v>
      </c>
      <c r="B1060" s="165" t="s">
        <v>380</v>
      </c>
      <c r="C1060" s="165" t="s">
        <v>367</v>
      </c>
      <c r="D1060" s="179">
        <v>36563.93</v>
      </c>
    </row>
    <row r="1061" spans="1:4" x14ac:dyDescent="0.25">
      <c r="A1061" s="165" t="s">
        <v>207</v>
      </c>
      <c r="B1061" s="165" t="s">
        <v>371</v>
      </c>
      <c r="C1061" s="165" t="s">
        <v>367</v>
      </c>
      <c r="D1061" s="179">
        <v>36830.82</v>
      </c>
    </row>
    <row r="1062" spans="1:4" x14ac:dyDescent="0.25">
      <c r="A1062" s="165" t="s">
        <v>203</v>
      </c>
      <c r="B1062" s="165" t="s">
        <v>369</v>
      </c>
      <c r="C1062" s="165" t="s">
        <v>367</v>
      </c>
      <c r="D1062" s="179">
        <v>36830.82</v>
      </c>
    </row>
    <row r="1063" spans="1:4" x14ac:dyDescent="0.25">
      <c r="A1063" s="165" t="s">
        <v>200</v>
      </c>
      <c r="B1063" s="165" t="s">
        <v>378</v>
      </c>
      <c r="C1063" s="165" t="s">
        <v>367</v>
      </c>
      <c r="D1063" s="179">
        <v>37097.71</v>
      </c>
    </row>
    <row r="1064" spans="1:4" x14ac:dyDescent="0.25">
      <c r="A1064" s="165" t="s">
        <v>198</v>
      </c>
      <c r="B1064" s="165" t="s">
        <v>366</v>
      </c>
      <c r="C1064" s="165" t="s">
        <v>367</v>
      </c>
      <c r="D1064" s="179">
        <v>37097.71</v>
      </c>
    </row>
    <row r="1065" spans="1:4" x14ac:dyDescent="0.25">
      <c r="A1065" s="165" t="s">
        <v>192</v>
      </c>
      <c r="B1065" s="165" t="s">
        <v>378</v>
      </c>
      <c r="C1065" s="165" t="s">
        <v>367</v>
      </c>
      <c r="D1065" s="179">
        <v>37097.71</v>
      </c>
    </row>
    <row r="1066" spans="1:4" x14ac:dyDescent="0.25">
      <c r="A1066" s="165" t="s">
        <v>174</v>
      </c>
      <c r="B1066" s="165" t="s">
        <v>374</v>
      </c>
      <c r="C1066" s="165" t="s">
        <v>367</v>
      </c>
      <c r="D1066" s="179">
        <v>37097.71</v>
      </c>
    </row>
    <row r="1067" spans="1:4" x14ac:dyDescent="0.25">
      <c r="A1067" s="165" t="s">
        <v>191</v>
      </c>
      <c r="B1067" s="165" t="s">
        <v>374</v>
      </c>
      <c r="C1067" s="165" t="s">
        <v>367</v>
      </c>
      <c r="D1067" s="179">
        <v>37097.71</v>
      </c>
    </row>
    <row r="1068" spans="1:4" x14ac:dyDescent="0.25">
      <c r="A1068" s="165" t="s">
        <v>205</v>
      </c>
      <c r="B1068" s="165" t="s">
        <v>374</v>
      </c>
      <c r="C1068" s="165" t="s">
        <v>367</v>
      </c>
      <c r="D1068" s="179">
        <v>37097.71</v>
      </c>
    </row>
    <row r="1069" spans="1:4" x14ac:dyDescent="0.25">
      <c r="A1069" s="165" t="s">
        <v>174</v>
      </c>
      <c r="B1069" s="165" t="s">
        <v>374</v>
      </c>
      <c r="C1069" s="165" t="s">
        <v>367</v>
      </c>
      <c r="D1069" s="179">
        <v>37097.71</v>
      </c>
    </row>
    <row r="1070" spans="1:4" x14ac:dyDescent="0.25">
      <c r="A1070" s="165" t="s">
        <v>188</v>
      </c>
      <c r="B1070" s="165" t="s">
        <v>369</v>
      </c>
      <c r="C1070" s="165" t="s">
        <v>367</v>
      </c>
      <c r="D1070" s="179">
        <v>37097.71</v>
      </c>
    </row>
    <row r="1071" spans="1:4" x14ac:dyDescent="0.25">
      <c r="A1071" s="165" t="s">
        <v>207</v>
      </c>
      <c r="B1071" s="165" t="s">
        <v>369</v>
      </c>
      <c r="C1071" s="165" t="s">
        <v>367</v>
      </c>
      <c r="D1071" s="179">
        <v>37364.6</v>
      </c>
    </row>
    <row r="1072" spans="1:4" x14ac:dyDescent="0.25">
      <c r="A1072" s="165" t="s">
        <v>198</v>
      </c>
      <c r="B1072" s="165" t="s">
        <v>376</v>
      </c>
      <c r="C1072" s="165" t="s">
        <v>367</v>
      </c>
      <c r="D1072" s="179">
        <v>37364.6</v>
      </c>
    </row>
    <row r="1073" spans="1:4" x14ac:dyDescent="0.25">
      <c r="A1073" s="165" t="s">
        <v>204</v>
      </c>
      <c r="B1073" s="165" t="s">
        <v>369</v>
      </c>
      <c r="C1073" s="165" t="s">
        <v>367</v>
      </c>
      <c r="D1073" s="179">
        <v>37364.6</v>
      </c>
    </row>
    <row r="1074" spans="1:4" x14ac:dyDescent="0.25">
      <c r="A1074" s="165" t="s">
        <v>175</v>
      </c>
      <c r="B1074" s="165" t="s">
        <v>369</v>
      </c>
      <c r="C1074" s="165" t="s">
        <v>367</v>
      </c>
      <c r="D1074" s="179">
        <v>37364.6</v>
      </c>
    </row>
    <row r="1075" spans="1:4" x14ac:dyDescent="0.25">
      <c r="A1075" s="165" t="s">
        <v>206</v>
      </c>
      <c r="B1075" s="165" t="s">
        <v>366</v>
      </c>
      <c r="C1075" s="165" t="s">
        <v>367</v>
      </c>
      <c r="D1075" s="179">
        <v>37364.6</v>
      </c>
    </row>
    <row r="1076" spans="1:4" x14ac:dyDescent="0.25">
      <c r="A1076" s="165" t="s">
        <v>201</v>
      </c>
      <c r="B1076" s="165" t="s">
        <v>378</v>
      </c>
      <c r="C1076" s="165" t="s">
        <v>367</v>
      </c>
      <c r="D1076" s="179">
        <v>37364.6</v>
      </c>
    </row>
    <row r="1077" spans="1:4" x14ac:dyDescent="0.25">
      <c r="A1077" s="165" t="s">
        <v>201</v>
      </c>
      <c r="B1077" s="165" t="s">
        <v>378</v>
      </c>
      <c r="C1077" s="165" t="s">
        <v>367</v>
      </c>
      <c r="D1077" s="179">
        <v>48078.720000000001</v>
      </c>
    </row>
    <row r="1078" spans="1:4" x14ac:dyDescent="0.25">
      <c r="A1078" s="165" t="s">
        <v>200</v>
      </c>
      <c r="B1078" s="165" t="s">
        <v>371</v>
      </c>
      <c r="C1078" s="165" t="s">
        <v>367</v>
      </c>
      <c r="D1078" s="179">
        <v>48163.38</v>
      </c>
    </row>
    <row r="1079" spans="1:4" x14ac:dyDescent="0.25">
      <c r="A1079" s="165" t="s">
        <v>207</v>
      </c>
      <c r="B1079" s="165" t="s">
        <v>376</v>
      </c>
      <c r="C1079" s="165" t="s">
        <v>367</v>
      </c>
      <c r="D1079" s="179">
        <v>48599.92</v>
      </c>
    </row>
    <row r="1080" spans="1:4" x14ac:dyDescent="0.25">
      <c r="A1080" s="165" t="s">
        <v>187</v>
      </c>
      <c r="B1080" s="165" t="s">
        <v>371</v>
      </c>
      <c r="C1080" s="165" t="s">
        <v>367</v>
      </c>
      <c r="D1080" s="179">
        <v>49649.919999999998</v>
      </c>
    </row>
    <row r="1081" spans="1:4" x14ac:dyDescent="0.25">
      <c r="A1081" s="165" t="s">
        <v>185</v>
      </c>
      <c r="B1081" s="165" t="s">
        <v>376</v>
      </c>
      <c r="C1081" s="165" t="s">
        <v>367</v>
      </c>
      <c r="D1081" s="179">
        <v>51468.71</v>
      </c>
    </row>
    <row r="1082" spans="1:4" x14ac:dyDescent="0.25">
      <c r="A1082" s="165" t="s">
        <v>177</v>
      </c>
      <c r="B1082" s="165" t="s">
        <v>376</v>
      </c>
      <c r="C1082" s="165" t="s">
        <v>367</v>
      </c>
      <c r="D1082" s="179">
        <v>53882.52</v>
      </c>
    </row>
  </sheetData>
  <dataValidations disablePrompts="1" count="1">
    <dataValidation type="list" allowBlank="1" showInputMessage="1" showErrorMessage="1" sqref="F2">
      <formula1>$B$2:$B$1082</formula1>
    </dataValidation>
  </dataValidations>
  <pageMargins left="0.511811024" right="0.511811024" top="0.78740157499999996" bottom="0.78740157499999996" header="0.31496062000000002" footer="0.31496062000000002"/>
  <drawing r:id="rId1"/>
  <tableParts count="2">
    <tablePart r:id="rId2"/>
    <tablePart r:id="rId3"/>
  </tableParts>
  <extLst>
    <ext xmlns:x14="http://schemas.microsoft.com/office/spreadsheetml/2009/9/main" uri="{CCE6A557-97BC-4b89-ADB6-D9C93CAAB3DF}">
      <x14:dataValidations xmlns:xm="http://schemas.microsoft.com/office/excel/2006/main" disablePrompts="1" count="2">
        <x14:dataValidation type="list" allowBlank="1" showInputMessage="1" showErrorMessage="1">
          <x14:formula1>
            <xm:f>'Base Atividade 15'!$G$2:$G$4</xm:f>
          </x14:formula1>
          <xm:sqref>H2</xm:sqref>
        </x14:dataValidation>
        <x14:dataValidation type="list" allowBlank="1" showInputMessage="1" showErrorMessage="1">
          <x14:formula1>
            <xm:f>'Base Atividade 15'!$E$2:$E$35</xm:f>
          </x14:formula1>
          <xm:sqref>G2</xm:sqref>
        </x14:dataValidation>
      </x14:dataValidations>
    </ext>
  </extLst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ilha38">
    <tabColor theme="9" tint="0.79998168889431442"/>
  </sheetPr>
  <dimension ref="A1:G35"/>
  <sheetViews>
    <sheetView showGridLines="0" workbookViewId="0"/>
  </sheetViews>
  <sheetFormatPr defaultRowHeight="15" x14ac:dyDescent="0.25"/>
  <cols>
    <col min="1" max="1" width="19.140625" style="165" bestFit="1" customWidth="1"/>
    <col min="2" max="2" width="2" style="165" customWidth="1"/>
    <col min="3" max="3" width="20.7109375" style="165" bestFit="1" customWidth="1"/>
    <col min="4" max="4" width="2.140625" style="165" customWidth="1"/>
    <col min="5" max="5" width="36" bestFit="1" customWidth="1"/>
    <col min="6" max="6" width="2.42578125" style="165" customWidth="1"/>
    <col min="8" max="16384" width="9.140625" style="165"/>
  </cols>
  <sheetData>
    <row r="1" spans="1:7" x14ac:dyDescent="0.25">
      <c r="A1" s="247" t="s">
        <v>332</v>
      </c>
      <c r="C1" s="165" t="s">
        <v>364</v>
      </c>
      <c r="E1" t="s">
        <v>44</v>
      </c>
      <c r="G1" t="s">
        <v>70</v>
      </c>
    </row>
    <row r="2" spans="1:7" x14ac:dyDescent="0.25">
      <c r="A2" s="248" t="s">
        <v>365</v>
      </c>
      <c r="C2" s="165" t="s">
        <v>366</v>
      </c>
      <c r="E2" t="s">
        <v>178</v>
      </c>
      <c r="G2" t="s">
        <v>367</v>
      </c>
    </row>
    <row r="3" spans="1:7" x14ac:dyDescent="0.25">
      <c r="A3" s="249" t="s">
        <v>368</v>
      </c>
      <c r="C3" s="165" t="s">
        <v>369</v>
      </c>
      <c r="E3" t="s">
        <v>177</v>
      </c>
      <c r="G3" t="s">
        <v>370</v>
      </c>
    </row>
    <row r="4" spans="1:7" x14ac:dyDescent="0.25">
      <c r="A4" s="249" t="s">
        <v>159</v>
      </c>
      <c r="C4" s="165" t="s">
        <v>371</v>
      </c>
      <c r="E4" t="s">
        <v>176</v>
      </c>
      <c r="G4" t="s">
        <v>372</v>
      </c>
    </row>
    <row r="5" spans="1:7" x14ac:dyDescent="0.25">
      <c r="A5" s="249" t="s">
        <v>373</v>
      </c>
      <c r="C5" s="165" t="s">
        <v>374</v>
      </c>
      <c r="E5" t="s">
        <v>208</v>
      </c>
    </row>
    <row r="6" spans="1:7" x14ac:dyDescent="0.25">
      <c r="A6" s="249" t="s">
        <v>375</v>
      </c>
      <c r="C6" s="165" t="s">
        <v>376</v>
      </c>
      <c r="E6" t="s">
        <v>207</v>
      </c>
    </row>
    <row r="7" spans="1:7" x14ac:dyDescent="0.25">
      <c r="A7" s="249" t="s">
        <v>377</v>
      </c>
      <c r="C7" s="165" t="s">
        <v>378</v>
      </c>
      <c r="E7" t="s">
        <v>206</v>
      </c>
    </row>
    <row r="8" spans="1:7" x14ac:dyDescent="0.25">
      <c r="A8" s="249" t="s">
        <v>379</v>
      </c>
      <c r="C8" s="165" t="s">
        <v>380</v>
      </c>
      <c r="E8" t="s">
        <v>205</v>
      </c>
    </row>
    <row r="9" spans="1:7" x14ac:dyDescent="0.25">
      <c r="A9" s="249" t="s">
        <v>381</v>
      </c>
      <c r="C9" s="165" t="s">
        <v>372</v>
      </c>
      <c r="E9" t="s">
        <v>204</v>
      </c>
    </row>
    <row r="10" spans="1:7" x14ac:dyDescent="0.25">
      <c r="A10" s="249" t="s">
        <v>382</v>
      </c>
      <c r="B10" s="250"/>
      <c r="E10" t="s">
        <v>201</v>
      </c>
    </row>
    <row r="11" spans="1:7" x14ac:dyDescent="0.25">
      <c r="A11" s="249" t="s">
        <v>383</v>
      </c>
      <c r="B11" s="247"/>
      <c r="E11" t="s">
        <v>203</v>
      </c>
    </row>
    <row r="12" spans="1:7" x14ac:dyDescent="0.25">
      <c r="A12" s="249" t="s">
        <v>372</v>
      </c>
      <c r="B12" s="247"/>
      <c r="E12" t="s">
        <v>202</v>
      </c>
    </row>
    <row r="13" spans="1:7" x14ac:dyDescent="0.25">
      <c r="E13" t="s">
        <v>200</v>
      </c>
    </row>
    <row r="14" spans="1:7" x14ac:dyDescent="0.25">
      <c r="E14" t="s">
        <v>199</v>
      </c>
    </row>
    <row r="15" spans="1:7" x14ac:dyDescent="0.25">
      <c r="E15" t="s">
        <v>198</v>
      </c>
    </row>
    <row r="16" spans="1:7" x14ac:dyDescent="0.25">
      <c r="E16" t="s">
        <v>175</v>
      </c>
    </row>
    <row r="17" spans="5:5" x14ac:dyDescent="0.25">
      <c r="E17" t="s">
        <v>174</v>
      </c>
    </row>
    <row r="18" spans="5:5" x14ac:dyDescent="0.25">
      <c r="E18" t="s">
        <v>173</v>
      </c>
    </row>
    <row r="19" spans="5:5" x14ac:dyDescent="0.25">
      <c r="E19" t="s">
        <v>197</v>
      </c>
    </row>
    <row r="20" spans="5:5" x14ac:dyDescent="0.25">
      <c r="E20" t="s">
        <v>196</v>
      </c>
    </row>
    <row r="21" spans="5:5" x14ac:dyDescent="0.25">
      <c r="E21" t="s">
        <v>195</v>
      </c>
    </row>
    <row r="22" spans="5:5" x14ac:dyDescent="0.25">
      <c r="E22" t="s">
        <v>194</v>
      </c>
    </row>
    <row r="23" spans="5:5" x14ac:dyDescent="0.25">
      <c r="E23" t="s">
        <v>193</v>
      </c>
    </row>
    <row r="24" spans="5:5" x14ac:dyDescent="0.25">
      <c r="E24" t="s">
        <v>192</v>
      </c>
    </row>
    <row r="25" spans="5:5" x14ac:dyDescent="0.25">
      <c r="E25" t="s">
        <v>191</v>
      </c>
    </row>
    <row r="26" spans="5:5" x14ac:dyDescent="0.25">
      <c r="E26" t="s">
        <v>190</v>
      </c>
    </row>
    <row r="27" spans="5:5" x14ac:dyDescent="0.25">
      <c r="E27" t="s">
        <v>189</v>
      </c>
    </row>
    <row r="28" spans="5:5" x14ac:dyDescent="0.25">
      <c r="E28" t="s">
        <v>171</v>
      </c>
    </row>
    <row r="29" spans="5:5" x14ac:dyDescent="0.25">
      <c r="E29" t="s">
        <v>188</v>
      </c>
    </row>
    <row r="30" spans="5:5" x14ac:dyDescent="0.25">
      <c r="E30" t="s">
        <v>187</v>
      </c>
    </row>
    <row r="31" spans="5:5" x14ac:dyDescent="0.25">
      <c r="E31" t="s">
        <v>186</v>
      </c>
    </row>
    <row r="32" spans="5:5" x14ac:dyDescent="0.25">
      <c r="E32" t="s">
        <v>185</v>
      </c>
    </row>
    <row r="33" spans="5:5" x14ac:dyDescent="0.25">
      <c r="E33" t="s">
        <v>170</v>
      </c>
    </row>
    <row r="34" spans="5:5" x14ac:dyDescent="0.25">
      <c r="E34" t="s">
        <v>169</v>
      </c>
    </row>
    <row r="35" spans="5:5" x14ac:dyDescent="0.25">
      <c r="E35" t="s">
        <v>372</v>
      </c>
    </row>
  </sheetData>
  <pageMargins left="0.511811024" right="0.511811024" top="0.78740157499999996" bottom="0.78740157499999996" header="0.31496062000000002" footer="0.31496062000000002"/>
  <tableParts count="4">
    <tablePart r:id="rId1"/>
    <tablePart r:id="rId2"/>
    <tablePart r:id="rId3"/>
    <tablePart r:id="rId4"/>
  </tableParts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ilha39">
    <tabColor theme="9" tint="-0.249977111117893"/>
  </sheetPr>
  <dimension ref="A1:D16"/>
  <sheetViews>
    <sheetView showGridLines="0" workbookViewId="0"/>
  </sheetViews>
  <sheetFormatPr defaultRowHeight="15" x14ac:dyDescent="0.25"/>
  <cols>
    <col min="1" max="1" width="19.28515625" style="165" bestFit="1" customWidth="1"/>
    <col min="2" max="2" width="10" style="165" bestFit="1" customWidth="1"/>
    <col min="3" max="3" width="8.28515625" style="165" bestFit="1" customWidth="1"/>
    <col min="4" max="4" width="13.85546875" style="165" bestFit="1" customWidth="1"/>
    <col min="5" max="16384" width="9.140625" style="165"/>
  </cols>
  <sheetData>
    <row r="1" spans="1:4" ht="15.75" thickBot="1" x14ac:dyDescent="0.3">
      <c r="A1" s="165" t="s">
        <v>117</v>
      </c>
      <c r="B1" s="165" t="s">
        <v>506</v>
      </c>
      <c r="C1" s="165" t="s">
        <v>507</v>
      </c>
      <c r="D1" s="165" t="s">
        <v>508</v>
      </c>
    </row>
    <row r="2" spans="1:4" ht="15.75" thickTop="1" x14ac:dyDescent="0.25">
      <c r="A2" s="165" t="s">
        <v>479</v>
      </c>
      <c r="B2" s="165" t="s">
        <v>509</v>
      </c>
      <c r="C2" s="165">
        <v>49</v>
      </c>
      <c r="D2" s="292"/>
    </row>
    <row r="3" spans="1:4" x14ac:dyDescent="0.25">
      <c r="A3" s="165" t="s">
        <v>481</v>
      </c>
      <c r="B3" s="165" t="s">
        <v>510</v>
      </c>
      <c r="C3" s="165">
        <v>43</v>
      </c>
      <c r="D3" s="17"/>
    </row>
    <row r="4" spans="1:4" x14ac:dyDescent="0.25">
      <c r="A4" s="165" t="s">
        <v>483</v>
      </c>
      <c r="B4" s="165" t="s">
        <v>509</v>
      </c>
      <c r="C4" s="165">
        <v>45</v>
      </c>
      <c r="D4" s="17"/>
    </row>
    <row r="5" spans="1:4" x14ac:dyDescent="0.25">
      <c r="A5" s="281" t="s">
        <v>485</v>
      </c>
      <c r="B5" s="165" t="s">
        <v>509</v>
      </c>
      <c r="C5" s="165">
        <v>18</v>
      </c>
      <c r="D5" s="17"/>
    </row>
    <row r="6" spans="1:4" x14ac:dyDescent="0.25">
      <c r="A6" s="165" t="s">
        <v>486</v>
      </c>
      <c r="B6" s="165" t="s">
        <v>509</v>
      </c>
      <c r="C6" s="165">
        <v>22</v>
      </c>
      <c r="D6" s="17"/>
    </row>
    <row r="7" spans="1:4" x14ac:dyDescent="0.25">
      <c r="A7" s="281" t="s">
        <v>488</v>
      </c>
      <c r="B7" s="165" t="s">
        <v>509</v>
      </c>
      <c r="C7" s="165">
        <v>22</v>
      </c>
      <c r="D7" s="17"/>
    </row>
    <row r="8" spans="1:4" x14ac:dyDescent="0.25">
      <c r="A8" s="281" t="s">
        <v>490</v>
      </c>
      <c r="B8" s="165" t="s">
        <v>509</v>
      </c>
      <c r="C8" s="165">
        <v>19</v>
      </c>
      <c r="D8" s="17"/>
    </row>
    <row r="9" spans="1:4" x14ac:dyDescent="0.25">
      <c r="A9" s="165" t="s">
        <v>492</v>
      </c>
      <c r="B9" s="165" t="s">
        <v>509</v>
      </c>
      <c r="C9" s="165">
        <v>34</v>
      </c>
      <c r="D9" s="17"/>
    </row>
    <row r="10" spans="1:4" x14ac:dyDescent="0.25">
      <c r="A10" s="165" t="s">
        <v>494</v>
      </c>
      <c r="B10" s="165" t="s">
        <v>509</v>
      </c>
      <c r="C10" s="165">
        <v>18</v>
      </c>
      <c r="D10" s="17"/>
    </row>
    <row r="11" spans="1:4" x14ac:dyDescent="0.25">
      <c r="A11" s="281" t="s">
        <v>496</v>
      </c>
      <c r="B11" s="165" t="s">
        <v>510</v>
      </c>
      <c r="C11" s="165">
        <v>34</v>
      </c>
      <c r="D11" s="17"/>
    </row>
    <row r="12" spans="1:4" x14ac:dyDescent="0.25">
      <c r="A12" s="165" t="s">
        <v>497</v>
      </c>
      <c r="B12" s="165" t="s">
        <v>509</v>
      </c>
      <c r="C12" s="165">
        <v>18</v>
      </c>
      <c r="D12" s="17"/>
    </row>
    <row r="13" spans="1:4" x14ac:dyDescent="0.25">
      <c r="A13" s="165" t="s">
        <v>511</v>
      </c>
      <c r="B13" s="165" t="s">
        <v>510</v>
      </c>
      <c r="C13" s="165">
        <v>44</v>
      </c>
      <c r="D13" s="17"/>
    </row>
    <row r="14" spans="1:4" x14ac:dyDescent="0.25">
      <c r="A14" s="281" t="s">
        <v>499</v>
      </c>
      <c r="B14" s="165" t="s">
        <v>509</v>
      </c>
      <c r="C14" s="165">
        <v>24</v>
      </c>
      <c r="D14" s="17"/>
    </row>
    <row r="15" spans="1:4" ht="15.75" thickBot="1" x14ac:dyDescent="0.3">
      <c r="A15" s="165" t="s">
        <v>512</v>
      </c>
      <c r="B15" s="165" t="s">
        <v>509</v>
      </c>
      <c r="C15" s="165">
        <v>28</v>
      </c>
      <c r="D15" s="293"/>
    </row>
    <row r="16" spans="1:4" ht="15.75" thickTop="1" x14ac:dyDescent="0.25"/>
  </sheetData>
  <pageMargins left="0.511811024" right="0.511811024" top="0.78740157499999996" bottom="0.78740157499999996" header="0.31496062000000002" footer="0.31496062000000002"/>
  <drawing r:id="rId1"/>
  <tableParts count="1">
    <tablePart r:id="rId2"/>
  </tableParts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ilha40">
    <tabColor theme="1"/>
  </sheetPr>
  <dimension ref="A1"/>
  <sheetViews>
    <sheetView showGridLines="0" showRowColHeaders="0" workbookViewId="0"/>
  </sheetViews>
  <sheetFormatPr defaultRowHeight="15" x14ac:dyDescent="0.25"/>
  <cols>
    <col min="1" max="16384" width="9.140625" style="1"/>
  </cols>
  <sheetData/>
  <pageMargins left="0.511811024" right="0.511811024" top="0.78740157499999996" bottom="0.78740157499999996" header="0.31496062000000002" footer="0.31496062000000002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ilha41">
    <tabColor rgb="FFFFC000"/>
  </sheetPr>
  <dimension ref="A1"/>
  <sheetViews>
    <sheetView showRowColHeaders="0" workbookViewId="0"/>
  </sheetViews>
  <sheetFormatPr defaultRowHeight="15" x14ac:dyDescent="0.25"/>
  <cols>
    <col min="1" max="16384" width="9.140625" style="2"/>
  </cols>
  <sheetData/>
  <pageMargins left="0.511811024" right="0.511811024" top="0.78740157499999996" bottom="0.78740157499999996" header="0.31496062000000002" footer="0.31496062000000002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ilha42">
    <tabColor rgb="FF002060"/>
  </sheetPr>
  <dimension ref="A1:L16"/>
  <sheetViews>
    <sheetView showGridLines="0" workbookViewId="0"/>
  </sheetViews>
  <sheetFormatPr defaultRowHeight="15" x14ac:dyDescent="0.25"/>
  <cols>
    <col min="1" max="1" width="14" bestFit="1" customWidth="1"/>
    <col min="2" max="2" width="2.7109375" customWidth="1"/>
    <col min="4" max="4" width="12.140625" bestFit="1" customWidth="1"/>
    <col min="5" max="5" width="2.7109375" customWidth="1"/>
    <col min="6" max="6" width="10.42578125" bestFit="1" customWidth="1"/>
    <col min="8" max="8" width="18.5703125" bestFit="1" customWidth="1"/>
    <col min="9" max="9" width="12.140625" bestFit="1" customWidth="1"/>
    <col min="10" max="10" width="10.85546875" customWidth="1"/>
    <col min="11" max="11" width="18.5703125" bestFit="1" customWidth="1"/>
    <col min="12" max="12" width="12.28515625" bestFit="1" customWidth="1"/>
    <col min="13" max="13" width="9.140625" customWidth="1"/>
    <col min="14" max="14" width="12.140625" bestFit="1" customWidth="1"/>
    <col min="15" max="15" width="11.5703125" bestFit="1" customWidth="1"/>
  </cols>
  <sheetData>
    <row r="1" spans="1:12" x14ac:dyDescent="0.25">
      <c r="A1" s="300" t="s">
        <v>560</v>
      </c>
      <c r="B1" s="165"/>
      <c r="E1" s="165"/>
      <c r="F1" s="300" t="s">
        <v>168</v>
      </c>
      <c r="H1" s="308" t="s">
        <v>44</v>
      </c>
      <c r="I1" s="309" t="s">
        <v>571</v>
      </c>
      <c r="K1" s="308" t="s">
        <v>44</v>
      </c>
      <c r="L1" s="309" t="s">
        <v>571</v>
      </c>
    </row>
    <row r="2" spans="1:12" x14ac:dyDescent="0.25">
      <c r="A2" s="299" t="s">
        <v>543</v>
      </c>
      <c r="B2" s="165"/>
      <c r="E2" s="165"/>
      <c r="F2" s="302" t="s">
        <v>559</v>
      </c>
      <c r="H2" s="311" t="s">
        <v>574</v>
      </c>
      <c r="I2" s="306">
        <v>41</v>
      </c>
      <c r="K2" s="310" t="s">
        <v>577</v>
      </c>
      <c r="L2" s="307">
        <v>18</v>
      </c>
    </row>
    <row r="3" spans="1:12" x14ac:dyDescent="0.25">
      <c r="A3" s="299" t="s">
        <v>554</v>
      </c>
      <c r="B3" s="165"/>
      <c r="C3" s="630" t="s">
        <v>570</v>
      </c>
      <c r="D3" s="631"/>
      <c r="E3" s="165"/>
      <c r="F3" s="302" t="s">
        <v>558</v>
      </c>
      <c r="H3" s="311" t="s">
        <v>575</v>
      </c>
      <c r="I3" s="306">
        <v>40</v>
      </c>
      <c r="K3" s="310" t="s">
        <v>572</v>
      </c>
      <c r="L3" s="307">
        <v>25</v>
      </c>
    </row>
    <row r="4" spans="1:12" ht="15.75" thickBot="1" x14ac:dyDescent="0.3">
      <c r="A4" s="299" t="s">
        <v>550</v>
      </c>
      <c r="B4" s="165"/>
      <c r="C4" s="297" t="s">
        <v>538</v>
      </c>
      <c r="D4" s="305" t="s">
        <v>539</v>
      </c>
      <c r="E4" s="165"/>
      <c r="F4" s="302" t="s">
        <v>555</v>
      </c>
      <c r="H4" s="311" t="s">
        <v>573</v>
      </c>
      <c r="I4" s="306">
        <v>38</v>
      </c>
      <c r="K4" s="310" t="s">
        <v>576</v>
      </c>
      <c r="L4" s="307">
        <v>34</v>
      </c>
    </row>
    <row r="5" spans="1:12" ht="16.5" thickTop="1" thickBot="1" x14ac:dyDescent="0.3">
      <c r="A5" s="299" t="s">
        <v>552</v>
      </c>
      <c r="B5" s="165"/>
      <c r="C5" s="298" t="s">
        <v>541</v>
      </c>
      <c r="D5" s="312"/>
      <c r="E5" s="165"/>
      <c r="F5" s="302" t="s">
        <v>551</v>
      </c>
      <c r="H5" s="311" t="s">
        <v>576</v>
      </c>
      <c r="I5" s="306">
        <v>34</v>
      </c>
      <c r="K5" s="310" t="s">
        <v>573</v>
      </c>
      <c r="L5" s="307">
        <v>38</v>
      </c>
    </row>
    <row r="6" spans="1:12" ht="15.75" thickTop="1" x14ac:dyDescent="0.25">
      <c r="A6" s="299" t="s">
        <v>540</v>
      </c>
      <c r="B6" s="165"/>
      <c r="C6" s="165"/>
      <c r="D6" s="165"/>
      <c r="E6" s="165"/>
      <c r="F6" s="302" t="s">
        <v>553</v>
      </c>
      <c r="H6" s="311" t="s">
        <v>572</v>
      </c>
      <c r="I6" s="306">
        <v>25</v>
      </c>
      <c r="K6" s="310" t="s">
        <v>575</v>
      </c>
      <c r="L6" s="307">
        <v>40</v>
      </c>
    </row>
    <row r="7" spans="1:12" ht="15.75" thickBot="1" x14ac:dyDescent="0.3">
      <c r="A7" s="299" t="s">
        <v>545</v>
      </c>
      <c r="B7" s="165"/>
      <c r="C7" s="297" t="s">
        <v>168</v>
      </c>
      <c r="D7" s="305" t="s">
        <v>546</v>
      </c>
      <c r="E7" s="165"/>
      <c r="F7" s="302" t="s">
        <v>544</v>
      </c>
      <c r="H7" s="311" t="s">
        <v>577</v>
      </c>
      <c r="I7" s="306">
        <v>18</v>
      </c>
      <c r="K7" s="310" t="s">
        <v>574</v>
      </c>
      <c r="L7" s="307">
        <v>41</v>
      </c>
    </row>
    <row r="8" spans="1:12" ht="16.5" thickTop="1" thickBot="1" x14ac:dyDescent="0.3">
      <c r="A8" s="301" t="s">
        <v>548</v>
      </c>
      <c r="B8" s="165"/>
      <c r="C8" s="298" t="s">
        <v>541</v>
      </c>
      <c r="D8" s="312"/>
      <c r="E8" s="165"/>
      <c r="F8" s="302" t="s">
        <v>556</v>
      </c>
    </row>
    <row r="9" spans="1:12" ht="15.75" thickTop="1" x14ac:dyDescent="0.25">
      <c r="B9" s="165"/>
      <c r="C9" s="165"/>
      <c r="D9" s="165"/>
      <c r="E9" s="165"/>
      <c r="F9" s="302" t="s">
        <v>557</v>
      </c>
    </row>
    <row r="10" spans="1:12" x14ac:dyDescent="0.25">
      <c r="B10" s="165"/>
      <c r="C10" s="165"/>
      <c r="D10" s="165"/>
      <c r="E10" s="165"/>
      <c r="F10" s="302" t="s">
        <v>546</v>
      </c>
      <c r="H10" s="632" t="s">
        <v>578</v>
      </c>
      <c r="I10" s="633"/>
      <c r="K10" s="632" t="s">
        <v>579</v>
      </c>
      <c r="L10" s="633"/>
    </row>
    <row r="11" spans="1:12" ht="15.75" thickBot="1" x14ac:dyDescent="0.3">
      <c r="A11" s="165"/>
      <c r="B11" s="165"/>
      <c r="C11" s="165"/>
      <c r="D11" s="165"/>
      <c r="E11" s="165"/>
      <c r="F11" s="302" t="s">
        <v>549</v>
      </c>
      <c r="H11" s="260" t="s">
        <v>73</v>
      </c>
      <c r="I11" s="260" t="s">
        <v>541</v>
      </c>
      <c r="K11" s="260" t="s">
        <v>571</v>
      </c>
      <c r="L11" s="260" t="s">
        <v>541</v>
      </c>
    </row>
    <row r="12" spans="1:12" ht="15.75" thickTop="1" x14ac:dyDescent="0.25">
      <c r="A12" s="165"/>
      <c r="B12" s="165"/>
      <c r="C12" s="165"/>
      <c r="D12" s="165"/>
      <c r="E12" s="165"/>
      <c r="F12" s="302" t="s">
        <v>547</v>
      </c>
      <c r="H12" s="296">
        <v>20</v>
      </c>
      <c r="I12" s="292"/>
      <c r="K12" s="296">
        <v>39</v>
      </c>
      <c r="L12" s="292"/>
    </row>
    <row r="13" spans="1:12" x14ac:dyDescent="0.25">
      <c r="A13" s="165"/>
      <c r="B13" s="165"/>
      <c r="C13" s="165"/>
      <c r="D13" s="165"/>
      <c r="E13" s="165"/>
      <c r="F13" s="303" t="s">
        <v>542</v>
      </c>
      <c r="H13" s="296">
        <v>18</v>
      </c>
      <c r="I13" s="17"/>
      <c r="K13" s="296">
        <v>42</v>
      </c>
      <c r="L13" s="17"/>
    </row>
    <row r="14" spans="1:12" x14ac:dyDescent="0.25">
      <c r="A14" s="165"/>
      <c r="B14" s="165"/>
      <c r="C14" s="165"/>
      <c r="D14" s="165"/>
      <c r="E14" s="165"/>
      <c r="H14" s="296">
        <v>31</v>
      </c>
      <c r="I14" s="17"/>
      <c r="K14" s="296">
        <v>19</v>
      </c>
      <c r="L14" s="17"/>
    </row>
    <row r="15" spans="1:12" ht="15.75" thickBot="1" x14ac:dyDescent="0.3">
      <c r="H15" s="296">
        <v>32</v>
      </c>
      <c r="I15" s="293"/>
      <c r="K15" s="296">
        <v>17</v>
      </c>
      <c r="L15" s="293"/>
    </row>
    <row r="16" spans="1:12" ht="15.75" thickTop="1" x14ac:dyDescent="0.25"/>
  </sheetData>
  <sortState ref="K2:L7">
    <sortCondition descending="1" ref="L4"/>
  </sortState>
  <mergeCells count="3">
    <mergeCell ref="C3:D3"/>
    <mergeCell ref="H10:I10"/>
    <mergeCell ref="K10:L10"/>
  </mergeCells>
  <pageMargins left="0.511811024" right="0.511811024" top="0.78740157499999996" bottom="0.78740157499999996" header="0.31496062000000002" footer="0.31496062000000002"/>
  <drawing r:id="rId1"/>
  <tableParts count="6">
    <tablePart r:id="rId2"/>
    <tablePart r:id="rId3"/>
    <tablePart r:id="rId4"/>
    <tablePart r:id="rId5"/>
    <tablePart r:id="rId6"/>
    <tablePart r:id="rId7"/>
  </tableParts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ilha43">
    <tabColor rgb="FF002060"/>
  </sheetPr>
  <dimension ref="A1:S11"/>
  <sheetViews>
    <sheetView showGridLines="0" workbookViewId="0"/>
  </sheetViews>
  <sheetFormatPr defaultRowHeight="15" x14ac:dyDescent="0.25"/>
  <sheetData>
    <row r="1" spans="1:19" ht="15.75" thickBot="1" x14ac:dyDescent="0.3">
      <c r="A1" s="165" t="s">
        <v>513</v>
      </c>
      <c r="B1" s="165" t="s">
        <v>514</v>
      </c>
      <c r="C1" s="165" t="s">
        <v>515</v>
      </c>
      <c r="D1" s="165"/>
      <c r="E1" s="165" t="s">
        <v>513</v>
      </c>
      <c r="F1" s="165" t="s">
        <v>514</v>
      </c>
      <c r="G1" s="165" t="s">
        <v>515</v>
      </c>
      <c r="H1" s="165"/>
      <c r="I1" s="294" t="s">
        <v>516</v>
      </c>
      <c r="J1" s="165" t="s">
        <v>517</v>
      </c>
      <c r="K1" s="165" t="s">
        <v>518</v>
      </c>
      <c r="L1" s="165" t="s">
        <v>519</v>
      </c>
      <c r="M1" s="165" t="s">
        <v>520</v>
      </c>
      <c r="N1" s="165" t="s">
        <v>521</v>
      </c>
      <c r="O1" s="165" t="s">
        <v>522</v>
      </c>
      <c r="P1" s="165" t="s">
        <v>523</v>
      </c>
      <c r="Q1" s="165" t="s">
        <v>524</v>
      </c>
      <c r="R1" s="165" t="s">
        <v>525</v>
      </c>
      <c r="S1" s="165" t="s">
        <v>526</v>
      </c>
    </row>
    <row r="2" spans="1:19" ht="15.75" thickTop="1" x14ac:dyDescent="0.25">
      <c r="A2" s="165">
        <v>1</v>
      </c>
      <c r="B2" s="165">
        <v>1</v>
      </c>
      <c r="C2" s="285"/>
      <c r="D2" s="165"/>
      <c r="E2" s="165">
        <v>0</v>
      </c>
      <c r="F2" s="165">
        <v>0</v>
      </c>
      <c r="G2" s="285"/>
      <c r="H2" s="165"/>
      <c r="I2" s="212" t="s">
        <v>527</v>
      </c>
      <c r="J2" s="165">
        <v>28</v>
      </c>
      <c r="K2" s="165">
        <v>22</v>
      </c>
      <c r="L2" s="165">
        <v>54</v>
      </c>
      <c r="M2" s="165">
        <v>18</v>
      </c>
      <c r="N2" s="165">
        <v>28</v>
      </c>
      <c r="O2" s="165">
        <v>72</v>
      </c>
      <c r="P2" s="165">
        <v>18</v>
      </c>
      <c r="Q2" s="165">
        <v>14</v>
      </c>
      <c r="R2" s="165">
        <v>73</v>
      </c>
      <c r="S2" s="165">
        <v>20</v>
      </c>
    </row>
    <row r="3" spans="1:19" x14ac:dyDescent="0.25">
      <c r="A3" s="165">
        <v>2</v>
      </c>
      <c r="B3" s="165">
        <v>3</v>
      </c>
      <c r="C3" s="286"/>
      <c r="D3" s="165"/>
      <c r="E3" s="165">
        <v>2</v>
      </c>
      <c r="F3" s="165">
        <v>0</v>
      </c>
      <c r="G3" s="286"/>
      <c r="H3" s="165"/>
      <c r="I3" s="212" t="s">
        <v>528</v>
      </c>
      <c r="J3" s="165">
        <v>35</v>
      </c>
      <c r="K3" s="165">
        <v>42</v>
      </c>
      <c r="L3" s="165">
        <v>82</v>
      </c>
      <c r="M3" s="165">
        <v>51</v>
      </c>
      <c r="N3" s="165">
        <v>46</v>
      </c>
      <c r="O3" s="165">
        <v>59</v>
      </c>
      <c r="P3" s="165">
        <v>53</v>
      </c>
      <c r="Q3" s="165">
        <v>65</v>
      </c>
      <c r="R3" s="165">
        <v>32</v>
      </c>
      <c r="S3" s="165">
        <v>92</v>
      </c>
    </row>
    <row r="4" spans="1:19" x14ac:dyDescent="0.25">
      <c r="A4" s="165">
        <v>5</v>
      </c>
      <c r="B4" s="165">
        <v>7</v>
      </c>
      <c r="C4" s="286"/>
      <c r="D4" s="165"/>
      <c r="E4" s="165">
        <v>0</v>
      </c>
      <c r="F4" s="165">
        <v>2</v>
      </c>
      <c r="G4" s="286"/>
      <c r="H4" s="165"/>
      <c r="I4" s="212" t="s">
        <v>529</v>
      </c>
      <c r="J4" s="165">
        <v>41</v>
      </c>
      <c r="K4" s="165">
        <v>78</v>
      </c>
      <c r="L4" s="165">
        <v>84</v>
      </c>
      <c r="M4" s="165">
        <v>39</v>
      </c>
      <c r="N4" s="165">
        <v>52</v>
      </c>
      <c r="O4" s="165">
        <v>15</v>
      </c>
      <c r="P4" s="165">
        <v>12</v>
      </c>
      <c r="Q4" s="165">
        <v>35</v>
      </c>
      <c r="R4" s="165">
        <v>45</v>
      </c>
      <c r="S4" s="165">
        <v>51</v>
      </c>
    </row>
    <row r="5" spans="1:19" x14ac:dyDescent="0.25">
      <c r="A5" s="165">
        <v>7</v>
      </c>
      <c r="B5" s="165">
        <v>5</v>
      </c>
      <c r="C5" s="286"/>
      <c r="D5" s="165"/>
      <c r="E5" s="165">
        <v>3</v>
      </c>
      <c r="F5" s="165">
        <v>0</v>
      </c>
      <c r="G5" s="286"/>
      <c r="H5" s="165"/>
      <c r="I5" s="212" t="s">
        <v>530</v>
      </c>
      <c r="J5" s="165">
        <v>41</v>
      </c>
      <c r="K5" s="165">
        <v>78</v>
      </c>
      <c r="L5" s="165">
        <v>45</v>
      </c>
      <c r="M5" s="165">
        <v>14</v>
      </c>
      <c r="N5" s="165">
        <v>33</v>
      </c>
      <c r="O5" s="165">
        <v>23</v>
      </c>
      <c r="P5" s="165">
        <v>14</v>
      </c>
      <c r="Q5" s="165">
        <v>14</v>
      </c>
      <c r="R5" s="165">
        <v>61</v>
      </c>
      <c r="S5" s="165">
        <v>52</v>
      </c>
    </row>
    <row r="6" spans="1:19" ht="15.75" thickBot="1" x14ac:dyDescent="0.3">
      <c r="A6" s="165">
        <v>10</v>
      </c>
      <c r="B6" s="165">
        <v>10</v>
      </c>
      <c r="C6" s="287"/>
      <c r="D6" s="165"/>
      <c r="E6" s="165">
        <v>0</v>
      </c>
      <c r="F6" s="165">
        <v>5</v>
      </c>
      <c r="G6" s="287"/>
      <c r="H6" s="165"/>
      <c r="I6" s="212" t="s">
        <v>531</v>
      </c>
      <c r="J6" s="165">
        <v>41</v>
      </c>
      <c r="K6" s="165">
        <v>99</v>
      </c>
      <c r="L6" s="165">
        <v>97</v>
      </c>
      <c r="M6" s="165">
        <v>31</v>
      </c>
      <c r="N6" s="165">
        <v>66</v>
      </c>
      <c r="O6" s="165">
        <v>14</v>
      </c>
      <c r="P6" s="165">
        <v>69</v>
      </c>
      <c r="Q6" s="165">
        <v>84</v>
      </c>
      <c r="R6" s="165">
        <v>72</v>
      </c>
      <c r="S6" s="165">
        <v>89</v>
      </c>
    </row>
    <row r="7" spans="1:19" ht="15.75" thickTop="1" x14ac:dyDescent="0.25">
      <c r="A7" s="165"/>
      <c r="B7" s="165"/>
      <c r="C7" s="165"/>
      <c r="D7" s="165"/>
      <c r="E7" s="165"/>
      <c r="F7" s="165"/>
      <c r="G7" s="165"/>
      <c r="H7" s="165"/>
      <c r="I7" s="212" t="s">
        <v>532</v>
      </c>
      <c r="J7" s="165">
        <v>65</v>
      </c>
      <c r="K7" s="165">
        <v>86</v>
      </c>
      <c r="L7" s="165">
        <v>46</v>
      </c>
      <c r="M7" s="165">
        <v>57</v>
      </c>
      <c r="N7" s="165">
        <v>62</v>
      </c>
      <c r="O7" s="165">
        <v>46</v>
      </c>
      <c r="P7" s="165">
        <v>53</v>
      </c>
      <c r="Q7" s="165">
        <v>72</v>
      </c>
      <c r="R7" s="165">
        <v>47</v>
      </c>
      <c r="S7" s="165">
        <v>87</v>
      </c>
    </row>
    <row r="8" spans="1:19" x14ac:dyDescent="0.25">
      <c r="A8" s="165"/>
      <c r="B8" s="165"/>
      <c r="C8" s="165"/>
      <c r="D8" s="165"/>
      <c r="E8" s="165"/>
      <c r="F8" s="165"/>
      <c r="G8" s="165"/>
      <c r="H8" s="165"/>
      <c r="I8" s="212" t="s">
        <v>533</v>
      </c>
      <c r="J8" s="165">
        <v>99</v>
      </c>
      <c r="K8" s="165">
        <v>13</v>
      </c>
      <c r="L8" s="165">
        <v>55</v>
      </c>
      <c r="M8" s="165">
        <v>66</v>
      </c>
      <c r="N8" s="165">
        <v>56</v>
      </c>
      <c r="O8" s="165">
        <v>68</v>
      </c>
      <c r="P8" s="165">
        <v>89</v>
      </c>
      <c r="Q8" s="165">
        <v>68</v>
      </c>
      <c r="R8" s="165">
        <v>65</v>
      </c>
      <c r="S8" s="165">
        <v>85</v>
      </c>
    </row>
    <row r="9" spans="1:19" x14ac:dyDescent="0.25">
      <c r="A9" s="165"/>
      <c r="B9" s="165"/>
      <c r="C9" s="165"/>
      <c r="D9" s="165"/>
      <c r="E9" s="165"/>
      <c r="F9" s="165"/>
      <c r="G9" s="165"/>
      <c r="H9" s="165"/>
      <c r="I9" s="212" t="s">
        <v>534</v>
      </c>
      <c r="J9" s="165">
        <v>55</v>
      </c>
      <c r="K9" s="165">
        <v>94</v>
      </c>
      <c r="L9" s="165">
        <v>52</v>
      </c>
      <c r="M9" s="165">
        <v>69</v>
      </c>
      <c r="N9" s="165">
        <v>12</v>
      </c>
      <c r="O9" s="165">
        <v>84</v>
      </c>
      <c r="P9" s="165">
        <v>44</v>
      </c>
      <c r="Q9" s="165">
        <v>38</v>
      </c>
      <c r="R9" s="165">
        <v>60</v>
      </c>
      <c r="S9" s="165">
        <v>97</v>
      </c>
    </row>
    <row r="10" spans="1:19" x14ac:dyDescent="0.25">
      <c r="A10" s="165"/>
      <c r="B10" s="165"/>
      <c r="C10" s="165"/>
      <c r="D10" s="165"/>
      <c r="E10" s="165"/>
      <c r="F10" s="165"/>
      <c r="G10" s="165"/>
      <c r="H10" s="165"/>
      <c r="I10" s="212" t="s">
        <v>535</v>
      </c>
      <c r="J10" s="165">
        <v>15</v>
      </c>
      <c r="K10" s="165">
        <v>58</v>
      </c>
      <c r="L10" s="165">
        <v>69</v>
      </c>
      <c r="M10" s="165">
        <v>28</v>
      </c>
      <c r="N10" s="165">
        <v>32</v>
      </c>
      <c r="O10" s="165">
        <v>84</v>
      </c>
      <c r="P10" s="165">
        <v>64</v>
      </c>
      <c r="Q10" s="165">
        <v>71</v>
      </c>
      <c r="R10" s="165">
        <v>58</v>
      </c>
      <c r="S10" s="165">
        <v>73</v>
      </c>
    </row>
    <row r="11" spans="1:19" x14ac:dyDescent="0.25">
      <c r="A11" s="165"/>
      <c r="B11" s="165"/>
      <c r="C11" s="165"/>
      <c r="D11" s="165"/>
      <c r="E11" s="165"/>
      <c r="F11" s="165"/>
      <c r="G11" s="165"/>
      <c r="H11" s="165"/>
      <c r="I11" s="212" t="s">
        <v>536</v>
      </c>
      <c r="J11" s="165">
        <v>75</v>
      </c>
      <c r="K11" s="165">
        <v>69</v>
      </c>
      <c r="L11" s="165">
        <v>62</v>
      </c>
      <c r="M11" s="165">
        <v>40</v>
      </c>
      <c r="N11" s="165">
        <v>35</v>
      </c>
      <c r="O11" s="165">
        <v>90</v>
      </c>
      <c r="P11" s="165">
        <v>18</v>
      </c>
      <c r="Q11" s="165">
        <v>98</v>
      </c>
      <c r="R11" s="165">
        <v>42</v>
      </c>
      <c r="S11" s="165">
        <v>34</v>
      </c>
    </row>
  </sheetData>
  <pageMargins left="0.511811024" right="0.511811024" top="0.78740157499999996" bottom="0.78740157499999996" header="0.31496062000000002" footer="0.31496062000000002"/>
  <drawing r:id="rId1"/>
  <tableParts count="3">
    <tablePart r:id="rId2"/>
    <tablePart r:id="rId3"/>
    <tablePart r:id="rId4"/>
  </tableParts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ilha44">
    <tabColor rgb="FF002060"/>
  </sheetPr>
  <dimension ref="A1:U23"/>
  <sheetViews>
    <sheetView showGridLines="0" workbookViewId="0"/>
  </sheetViews>
  <sheetFormatPr defaultRowHeight="15" x14ac:dyDescent="0.25"/>
  <sheetData>
    <row r="1" spans="1:21" ht="15.75" thickBot="1" x14ac:dyDescent="0.3">
      <c r="A1" s="165" t="s">
        <v>513</v>
      </c>
      <c r="B1" s="165" t="s">
        <v>514</v>
      </c>
      <c r="C1" s="165" t="s">
        <v>537</v>
      </c>
      <c r="D1" s="165" t="s">
        <v>515</v>
      </c>
      <c r="E1" s="165"/>
      <c r="F1" s="165" t="s">
        <v>513</v>
      </c>
      <c r="G1" s="165" t="s">
        <v>514</v>
      </c>
      <c r="H1" s="165" t="s">
        <v>537</v>
      </c>
      <c r="I1" s="165" t="s">
        <v>515</v>
      </c>
      <c r="J1" s="165"/>
      <c r="K1" s="165" t="s">
        <v>516</v>
      </c>
      <c r="L1" s="165" t="s">
        <v>517</v>
      </c>
      <c r="M1" s="165" t="s">
        <v>518</v>
      </c>
      <c r="N1" s="165" t="s">
        <v>519</v>
      </c>
      <c r="O1" s="165" t="s">
        <v>520</v>
      </c>
      <c r="P1" s="165" t="s">
        <v>521</v>
      </c>
      <c r="Q1" s="165" t="s">
        <v>522</v>
      </c>
      <c r="R1" s="165" t="s">
        <v>523</v>
      </c>
      <c r="S1" s="165" t="s">
        <v>524</v>
      </c>
      <c r="T1" s="165" t="s">
        <v>525</v>
      </c>
      <c r="U1" s="165" t="s">
        <v>526</v>
      </c>
    </row>
    <row r="2" spans="1:21" ht="15.75" thickTop="1" x14ac:dyDescent="0.25">
      <c r="A2" s="165">
        <v>1</v>
      </c>
      <c r="B2" s="165">
        <v>1</v>
      </c>
      <c r="C2" s="165">
        <v>1</v>
      </c>
      <c r="D2" s="292"/>
      <c r="E2" s="165"/>
      <c r="F2" s="165">
        <v>0</v>
      </c>
      <c r="G2" s="165">
        <v>0</v>
      </c>
      <c r="H2" s="165">
        <v>1</v>
      </c>
      <c r="I2" s="292"/>
      <c r="J2" s="165"/>
      <c r="K2" s="296" t="s">
        <v>527</v>
      </c>
      <c r="L2" s="165">
        <v>28</v>
      </c>
      <c r="M2" s="165">
        <v>22</v>
      </c>
      <c r="N2" s="165">
        <v>54</v>
      </c>
      <c r="O2" s="165">
        <v>18</v>
      </c>
      <c r="P2" s="165">
        <v>28</v>
      </c>
      <c r="Q2" s="165">
        <v>72</v>
      </c>
      <c r="R2" s="165">
        <v>18</v>
      </c>
      <c r="S2" s="165">
        <v>14</v>
      </c>
      <c r="T2" s="165">
        <v>73</v>
      </c>
      <c r="U2" s="165">
        <v>20</v>
      </c>
    </row>
    <row r="3" spans="1:21" x14ac:dyDescent="0.25">
      <c r="A3" s="165">
        <v>1</v>
      </c>
      <c r="B3" s="165">
        <v>1</v>
      </c>
      <c r="C3" s="165">
        <v>2</v>
      </c>
      <c r="D3" s="17"/>
      <c r="E3" s="165"/>
      <c r="F3" s="165">
        <v>0</v>
      </c>
      <c r="G3" s="165">
        <v>0</v>
      </c>
      <c r="H3" s="165">
        <v>2</v>
      </c>
      <c r="I3" s="17"/>
      <c r="J3" s="165"/>
      <c r="K3" s="296" t="s">
        <v>528</v>
      </c>
      <c r="L3" s="165">
        <v>35</v>
      </c>
      <c r="M3" s="165">
        <v>42</v>
      </c>
      <c r="N3" s="165">
        <v>82</v>
      </c>
      <c r="O3" s="165">
        <v>51</v>
      </c>
      <c r="P3" s="165">
        <v>46</v>
      </c>
      <c r="Q3" s="165">
        <v>59</v>
      </c>
      <c r="R3" s="165">
        <v>53</v>
      </c>
      <c r="S3" s="165">
        <v>65</v>
      </c>
      <c r="T3" s="165">
        <v>32</v>
      </c>
      <c r="U3" s="165">
        <v>92</v>
      </c>
    </row>
    <row r="4" spans="1:21" x14ac:dyDescent="0.25">
      <c r="A4" s="165">
        <v>2</v>
      </c>
      <c r="B4" s="165">
        <v>3</v>
      </c>
      <c r="C4" s="165">
        <v>1</v>
      </c>
      <c r="D4" s="17"/>
      <c r="E4" s="165"/>
      <c r="F4" s="165">
        <v>2</v>
      </c>
      <c r="G4" s="165">
        <v>0</v>
      </c>
      <c r="H4" s="165">
        <v>1</v>
      </c>
      <c r="I4" s="17"/>
      <c r="J4" s="165"/>
      <c r="K4" s="296" t="s">
        <v>529</v>
      </c>
      <c r="L4" s="165">
        <v>41</v>
      </c>
      <c r="M4" s="165">
        <v>78</v>
      </c>
      <c r="N4" s="165">
        <v>84</v>
      </c>
      <c r="O4" s="165">
        <v>39</v>
      </c>
      <c r="P4" s="165">
        <v>52</v>
      </c>
      <c r="Q4" s="165">
        <v>15</v>
      </c>
      <c r="R4" s="165">
        <v>12</v>
      </c>
      <c r="S4" s="165">
        <v>35</v>
      </c>
      <c r="T4" s="165">
        <v>45</v>
      </c>
      <c r="U4" s="165">
        <v>51</v>
      </c>
    </row>
    <row r="5" spans="1:21" x14ac:dyDescent="0.25">
      <c r="A5" s="165">
        <v>2</v>
      </c>
      <c r="B5" s="165">
        <v>3</v>
      </c>
      <c r="C5" s="165">
        <v>2</v>
      </c>
      <c r="D5" s="17"/>
      <c r="E5" s="165"/>
      <c r="F5" s="165">
        <v>2</v>
      </c>
      <c r="G5" s="165">
        <v>0</v>
      </c>
      <c r="H5" s="165">
        <v>2</v>
      </c>
      <c r="I5" s="17"/>
      <c r="J5" s="165"/>
      <c r="K5" s="296" t="s">
        <v>530</v>
      </c>
      <c r="L5" s="165">
        <v>41</v>
      </c>
      <c r="M5" s="165">
        <v>78</v>
      </c>
      <c r="N5" s="165">
        <v>45</v>
      </c>
      <c r="O5" s="165">
        <v>14</v>
      </c>
      <c r="P5" s="165">
        <v>33</v>
      </c>
      <c r="Q5" s="165">
        <v>23</v>
      </c>
      <c r="R5" s="165">
        <v>14</v>
      </c>
      <c r="S5" s="165">
        <v>14</v>
      </c>
      <c r="T5" s="165">
        <v>61</v>
      </c>
      <c r="U5" s="165">
        <v>52</v>
      </c>
    </row>
    <row r="6" spans="1:21" x14ac:dyDescent="0.25">
      <c r="A6" s="165">
        <v>5</v>
      </c>
      <c r="B6" s="165">
        <v>7</v>
      </c>
      <c r="C6" s="165">
        <v>1</v>
      </c>
      <c r="D6" s="17"/>
      <c r="E6" s="165"/>
      <c r="F6" s="165">
        <v>0</v>
      </c>
      <c r="G6" s="165">
        <v>2</v>
      </c>
      <c r="H6" s="165">
        <v>1</v>
      </c>
      <c r="I6" s="17"/>
      <c r="J6" s="165"/>
      <c r="K6" s="296" t="s">
        <v>531</v>
      </c>
      <c r="L6" s="165">
        <v>41</v>
      </c>
      <c r="M6" s="165">
        <v>99</v>
      </c>
      <c r="N6" s="165">
        <v>97</v>
      </c>
      <c r="O6" s="165">
        <v>31</v>
      </c>
      <c r="P6" s="165">
        <v>66</v>
      </c>
      <c r="Q6" s="165">
        <v>14</v>
      </c>
      <c r="R6" s="165">
        <v>69</v>
      </c>
      <c r="S6" s="165">
        <v>84</v>
      </c>
      <c r="T6" s="165">
        <v>72</v>
      </c>
      <c r="U6" s="165">
        <v>89</v>
      </c>
    </row>
    <row r="7" spans="1:21" ht="15.75" thickBot="1" x14ac:dyDescent="0.3">
      <c r="A7" s="165">
        <v>5</v>
      </c>
      <c r="B7" s="165">
        <v>7</v>
      </c>
      <c r="C7" s="165">
        <v>2</v>
      </c>
      <c r="D7" s="293"/>
      <c r="E7" s="165"/>
      <c r="F7" s="165">
        <v>0</v>
      </c>
      <c r="G7" s="165">
        <v>2</v>
      </c>
      <c r="H7" s="165">
        <v>2</v>
      </c>
      <c r="I7" s="293"/>
      <c r="J7" s="165"/>
      <c r="K7" s="296" t="s">
        <v>527</v>
      </c>
      <c r="L7" s="165">
        <v>65</v>
      </c>
      <c r="M7" s="165">
        <v>86</v>
      </c>
      <c r="N7" s="165">
        <v>46</v>
      </c>
      <c r="O7" s="165">
        <v>57</v>
      </c>
      <c r="P7" s="165">
        <v>62</v>
      </c>
      <c r="Q7" s="165">
        <v>46</v>
      </c>
      <c r="R7" s="165">
        <v>53</v>
      </c>
      <c r="S7" s="165">
        <v>72</v>
      </c>
      <c r="T7" s="165">
        <v>47</v>
      </c>
      <c r="U7" s="165">
        <v>87</v>
      </c>
    </row>
    <row r="8" spans="1:21" ht="15.75" thickTop="1" x14ac:dyDescent="0.25">
      <c r="A8" s="165"/>
      <c r="B8" s="165"/>
      <c r="C8" s="165"/>
      <c r="D8" s="165"/>
      <c r="E8" s="165"/>
      <c r="F8" s="165"/>
      <c r="G8" s="165"/>
      <c r="H8" s="165"/>
      <c r="I8" s="165"/>
      <c r="J8" s="165"/>
      <c r="K8" s="296" t="s">
        <v>528</v>
      </c>
      <c r="L8" s="165">
        <v>99</v>
      </c>
      <c r="M8" s="165">
        <v>13</v>
      </c>
      <c r="N8" s="165">
        <v>55</v>
      </c>
      <c r="O8" s="165">
        <v>66</v>
      </c>
      <c r="P8" s="165">
        <v>56</v>
      </c>
      <c r="Q8" s="165">
        <v>68</v>
      </c>
      <c r="R8" s="165">
        <v>89</v>
      </c>
      <c r="S8" s="165">
        <v>68</v>
      </c>
      <c r="T8" s="165">
        <v>65</v>
      </c>
      <c r="U8" s="165">
        <v>85</v>
      </c>
    </row>
    <row r="9" spans="1:21" x14ac:dyDescent="0.25">
      <c r="A9" s="165"/>
      <c r="B9" s="165"/>
      <c r="C9" s="165"/>
      <c r="D9" s="165"/>
      <c r="E9" s="165"/>
      <c r="F9" s="165"/>
      <c r="G9" s="165"/>
      <c r="H9" s="165"/>
      <c r="I9" s="165"/>
      <c r="J9" s="165"/>
      <c r="K9" s="296" t="s">
        <v>529</v>
      </c>
      <c r="L9" s="165">
        <v>55</v>
      </c>
      <c r="M9" s="165">
        <v>94</v>
      </c>
      <c r="N9" s="165">
        <v>52</v>
      </c>
      <c r="O9" s="165">
        <v>69</v>
      </c>
      <c r="P9" s="165">
        <v>12</v>
      </c>
      <c r="Q9" s="165">
        <v>84</v>
      </c>
      <c r="R9" s="165">
        <v>44</v>
      </c>
      <c r="S9" s="165">
        <v>38</v>
      </c>
      <c r="T9" s="165">
        <v>60</v>
      </c>
      <c r="U9" s="165">
        <v>97</v>
      </c>
    </row>
    <row r="10" spans="1:21" x14ac:dyDescent="0.25">
      <c r="A10" s="165"/>
      <c r="B10" s="165"/>
      <c r="C10" s="165"/>
      <c r="D10" s="165"/>
      <c r="E10" s="165"/>
      <c r="F10" s="165"/>
      <c r="G10" s="165"/>
      <c r="H10" s="165"/>
      <c r="I10" s="165"/>
      <c r="J10" s="165"/>
      <c r="K10" s="296" t="s">
        <v>530</v>
      </c>
      <c r="L10" s="165">
        <v>15</v>
      </c>
      <c r="M10" s="165">
        <v>58</v>
      </c>
      <c r="N10" s="165">
        <v>69</v>
      </c>
      <c r="O10" s="165">
        <v>28</v>
      </c>
      <c r="P10" s="165">
        <v>32</v>
      </c>
      <c r="Q10" s="165">
        <v>84</v>
      </c>
      <c r="R10" s="165">
        <v>64</v>
      </c>
      <c r="S10" s="165">
        <v>71</v>
      </c>
      <c r="T10" s="165">
        <v>58</v>
      </c>
      <c r="U10" s="165">
        <v>73</v>
      </c>
    </row>
    <row r="11" spans="1:21" x14ac:dyDescent="0.25">
      <c r="A11" s="165"/>
      <c r="B11" s="165"/>
      <c r="C11" s="165"/>
      <c r="D11" s="165"/>
      <c r="E11" s="165"/>
      <c r="F11" s="165"/>
      <c r="G11" s="165"/>
      <c r="H11" s="165"/>
      <c r="I11" s="165"/>
      <c r="J11" s="165"/>
      <c r="K11" s="296" t="s">
        <v>531</v>
      </c>
      <c r="L11" s="165">
        <v>75</v>
      </c>
      <c r="M11" s="165">
        <v>69</v>
      </c>
      <c r="N11" s="165">
        <v>62</v>
      </c>
      <c r="O11" s="165">
        <v>40</v>
      </c>
      <c r="P11" s="165">
        <v>35</v>
      </c>
      <c r="Q11" s="165">
        <v>90</v>
      </c>
      <c r="R11" s="165">
        <v>18</v>
      </c>
      <c r="S11" s="165">
        <v>98</v>
      </c>
      <c r="T11" s="165">
        <v>42</v>
      </c>
      <c r="U11" s="165">
        <v>34</v>
      </c>
    </row>
    <row r="12" spans="1:21" x14ac:dyDescent="0.25">
      <c r="A12" s="165"/>
      <c r="B12" s="165"/>
      <c r="C12" s="165"/>
      <c r="D12" s="165"/>
      <c r="E12" s="165"/>
      <c r="F12" s="165"/>
      <c r="G12" s="165"/>
      <c r="H12" s="165"/>
      <c r="I12" s="165"/>
      <c r="J12" s="165"/>
      <c r="K12" s="165"/>
      <c r="L12" s="165"/>
      <c r="M12" s="165"/>
      <c r="N12" s="165"/>
      <c r="O12" s="165"/>
      <c r="P12" s="165"/>
      <c r="Q12" s="165"/>
      <c r="R12" s="165"/>
      <c r="S12" s="165"/>
      <c r="T12" s="165"/>
      <c r="U12" s="165"/>
    </row>
    <row r="13" spans="1:21" x14ac:dyDescent="0.25">
      <c r="A13" s="165"/>
      <c r="B13" s="165"/>
      <c r="C13" s="165"/>
      <c r="D13" s="165"/>
      <c r="E13" s="165"/>
      <c r="F13" s="165"/>
      <c r="G13" s="165"/>
      <c r="H13" s="165"/>
      <c r="I13" s="165"/>
      <c r="J13" s="165"/>
      <c r="K13" s="165" t="s">
        <v>516</v>
      </c>
      <c r="L13" s="165" t="s">
        <v>517</v>
      </c>
      <c r="M13" s="165" t="s">
        <v>518</v>
      </c>
      <c r="N13" s="165" t="s">
        <v>519</v>
      </c>
      <c r="O13" s="165" t="s">
        <v>520</v>
      </c>
      <c r="P13" s="165" t="s">
        <v>521</v>
      </c>
      <c r="Q13" s="165" t="s">
        <v>522</v>
      </c>
      <c r="R13" s="165" t="s">
        <v>523</v>
      </c>
      <c r="S13" s="165" t="s">
        <v>524</v>
      </c>
      <c r="T13" s="165" t="s">
        <v>525</v>
      </c>
      <c r="U13" s="165" t="s">
        <v>526</v>
      </c>
    </row>
    <row r="14" spans="1:21" x14ac:dyDescent="0.25">
      <c r="A14" s="165"/>
      <c r="B14" s="165"/>
      <c r="C14" s="165"/>
      <c r="D14" s="165"/>
      <c r="E14" s="165"/>
      <c r="F14" s="165"/>
      <c r="G14" s="165"/>
      <c r="H14" s="165"/>
      <c r="I14" s="165"/>
      <c r="J14" s="165"/>
      <c r="K14" s="296" t="s">
        <v>527</v>
      </c>
      <c r="L14" s="165">
        <v>84</v>
      </c>
      <c r="M14" s="165">
        <v>17</v>
      </c>
      <c r="N14" s="165">
        <v>19</v>
      </c>
      <c r="O14" s="165">
        <v>70</v>
      </c>
      <c r="P14" s="165">
        <v>71</v>
      </c>
      <c r="Q14" s="165">
        <v>20</v>
      </c>
      <c r="R14" s="165">
        <v>25</v>
      </c>
      <c r="S14" s="165">
        <v>65</v>
      </c>
      <c r="T14" s="165">
        <v>21</v>
      </c>
      <c r="U14" s="165">
        <v>43</v>
      </c>
    </row>
    <row r="15" spans="1:21" x14ac:dyDescent="0.25">
      <c r="A15" s="165"/>
      <c r="B15" s="165"/>
      <c r="C15" s="165"/>
      <c r="D15" s="165"/>
      <c r="E15" s="165"/>
      <c r="F15" s="165"/>
      <c r="G15" s="165"/>
      <c r="H15" s="165"/>
      <c r="I15" s="165"/>
      <c r="J15" s="165"/>
      <c r="K15" s="296" t="s">
        <v>528</v>
      </c>
      <c r="L15" s="165">
        <v>42</v>
      </c>
      <c r="M15" s="165">
        <v>38</v>
      </c>
      <c r="N15" s="165">
        <v>13</v>
      </c>
      <c r="O15" s="165">
        <v>48</v>
      </c>
      <c r="P15" s="165">
        <v>74</v>
      </c>
      <c r="Q15" s="165">
        <v>21</v>
      </c>
      <c r="R15" s="165">
        <v>67</v>
      </c>
      <c r="S15" s="165">
        <v>81</v>
      </c>
      <c r="T15" s="165">
        <v>88</v>
      </c>
      <c r="U15" s="165">
        <v>96</v>
      </c>
    </row>
    <row r="16" spans="1:21" x14ac:dyDescent="0.25">
      <c r="A16" s="165"/>
      <c r="B16" s="165"/>
      <c r="C16" s="165"/>
      <c r="D16" s="165"/>
      <c r="E16" s="165"/>
      <c r="F16" s="165"/>
      <c r="G16" s="165"/>
      <c r="H16" s="165"/>
      <c r="I16" s="165"/>
      <c r="J16" s="165"/>
      <c r="K16" s="296" t="s">
        <v>529</v>
      </c>
      <c r="L16" s="165">
        <v>27</v>
      </c>
      <c r="M16" s="165">
        <v>16</v>
      </c>
      <c r="N16" s="165">
        <v>45</v>
      </c>
      <c r="O16" s="165">
        <v>31</v>
      </c>
      <c r="P16" s="165">
        <v>36</v>
      </c>
      <c r="Q16" s="165">
        <v>49</v>
      </c>
      <c r="R16" s="165">
        <v>14</v>
      </c>
      <c r="S16" s="165">
        <v>35</v>
      </c>
      <c r="T16" s="165">
        <v>38</v>
      </c>
      <c r="U16" s="165">
        <v>18</v>
      </c>
    </row>
    <row r="17" spans="1:21" x14ac:dyDescent="0.25">
      <c r="A17" s="165"/>
      <c r="B17" s="165"/>
      <c r="C17" s="165"/>
      <c r="D17" s="165"/>
      <c r="E17" s="165"/>
      <c r="F17" s="165"/>
      <c r="G17" s="165"/>
      <c r="H17" s="165"/>
      <c r="I17" s="165"/>
      <c r="J17" s="165"/>
      <c r="K17" s="296" t="s">
        <v>530</v>
      </c>
      <c r="L17" s="165">
        <v>96</v>
      </c>
      <c r="M17" s="165">
        <v>24</v>
      </c>
      <c r="N17" s="165">
        <v>27</v>
      </c>
      <c r="O17" s="165">
        <v>96</v>
      </c>
      <c r="P17" s="165">
        <v>82</v>
      </c>
      <c r="Q17" s="165">
        <v>99</v>
      </c>
      <c r="R17" s="165">
        <v>89</v>
      </c>
      <c r="S17" s="165">
        <v>37</v>
      </c>
      <c r="T17" s="165">
        <v>91</v>
      </c>
      <c r="U17" s="165">
        <v>98</v>
      </c>
    </row>
    <row r="18" spans="1:21" x14ac:dyDescent="0.25">
      <c r="A18" s="165"/>
      <c r="B18" s="165"/>
      <c r="C18" s="165"/>
      <c r="D18" s="165"/>
      <c r="E18" s="165"/>
      <c r="F18" s="165"/>
      <c r="G18" s="165"/>
      <c r="H18" s="165"/>
      <c r="I18" s="165"/>
      <c r="J18" s="165"/>
      <c r="K18" s="296" t="s">
        <v>531</v>
      </c>
      <c r="L18" s="165">
        <v>52</v>
      </c>
      <c r="M18" s="165">
        <v>65</v>
      </c>
      <c r="N18" s="165">
        <v>60</v>
      </c>
      <c r="O18" s="165">
        <v>43</v>
      </c>
      <c r="P18" s="165">
        <v>46</v>
      </c>
      <c r="Q18" s="165">
        <v>90</v>
      </c>
      <c r="R18" s="165">
        <v>20</v>
      </c>
      <c r="S18" s="165">
        <v>50</v>
      </c>
      <c r="T18" s="165">
        <v>88</v>
      </c>
      <c r="U18" s="165">
        <v>55</v>
      </c>
    </row>
    <row r="19" spans="1:21" x14ac:dyDescent="0.25">
      <c r="A19" s="165"/>
      <c r="B19" s="165"/>
      <c r="C19" s="165"/>
      <c r="D19" s="165"/>
      <c r="E19" s="165"/>
      <c r="F19" s="165"/>
      <c r="G19" s="165"/>
      <c r="H19" s="165"/>
      <c r="I19" s="165"/>
      <c r="J19" s="165"/>
      <c r="K19" s="296" t="s">
        <v>527</v>
      </c>
      <c r="L19" s="165">
        <v>86</v>
      </c>
      <c r="M19" s="165">
        <v>63</v>
      </c>
      <c r="N19" s="165">
        <v>43</v>
      </c>
      <c r="O19" s="165">
        <v>20</v>
      </c>
      <c r="P19" s="165">
        <v>67</v>
      </c>
      <c r="Q19" s="165">
        <v>30</v>
      </c>
      <c r="R19" s="165">
        <v>13</v>
      </c>
      <c r="S19" s="165">
        <v>40</v>
      </c>
      <c r="T19" s="165">
        <v>86</v>
      </c>
      <c r="U19" s="165">
        <v>37</v>
      </c>
    </row>
    <row r="20" spans="1:21" x14ac:dyDescent="0.25">
      <c r="A20" s="165"/>
      <c r="B20" s="165"/>
      <c r="C20" s="165"/>
      <c r="D20" s="165"/>
      <c r="E20" s="165"/>
      <c r="F20" s="165"/>
      <c r="G20" s="165"/>
      <c r="H20" s="165"/>
      <c r="I20" s="165"/>
      <c r="J20" s="165"/>
      <c r="K20" s="296" t="s">
        <v>528</v>
      </c>
      <c r="L20" s="165">
        <v>34</v>
      </c>
      <c r="M20" s="165">
        <v>15</v>
      </c>
      <c r="N20" s="165">
        <v>25</v>
      </c>
      <c r="O20" s="165">
        <v>49</v>
      </c>
      <c r="P20" s="165">
        <v>89</v>
      </c>
      <c r="Q20" s="165">
        <v>15</v>
      </c>
      <c r="R20" s="165">
        <v>84</v>
      </c>
      <c r="S20" s="165">
        <v>94</v>
      </c>
      <c r="T20" s="165">
        <v>66</v>
      </c>
      <c r="U20" s="165">
        <v>61</v>
      </c>
    </row>
    <row r="21" spans="1:21" x14ac:dyDescent="0.25">
      <c r="A21" s="165"/>
      <c r="B21" s="165"/>
      <c r="C21" s="165"/>
      <c r="D21" s="165"/>
      <c r="E21" s="165"/>
      <c r="F21" s="165"/>
      <c r="G21" s="165"/>
      <c r="H21" s="165"/>
      <c r="I21" s="165"/>
      <c r="J21" s="165"/>
      <c r="K21" s="296" t="s">
        <v>529</v>
      </c>
      <c r="L21" s="165">
        <v>71</v>
      </c>
      <c r="M21" s="165">
        <v>32</v>
      </c>
      <c r="N21" s="165">
        <v>12</v>
      </c>
      <c r="O21" s="165">
        <v>72</v>
      </c>
      <c r="P21" s="165">
        <v>88</v>
      </c>
      <c r="Q21" s="165">
        <v>44</v>
      </c>
      <c r="R21" s="165">
        <v>42</v>
      </c>
      <c r="S21" s="165">
        <v>81</v>
      </c>
      <c r="T21" s="165">
        <v>30</v>
      </c>
      <c r="U21" s="165">
        <v>93</v>
      </c>
    </row>
    <row r="22" spans="1:21" x14ac:dyDescent="0.25">
      <c r="A22" s="165"/>
      <c r="B22" s="165"/>
      <c r="C22" s="165"/>
      <c r="D22" s="165"/>
      <c r="E22" s="165"/>
      <c r="F22" s="165"/>
      <c r="G22" s="165"/>
      <c r="H22" s="165"/>
      <c r="I22" s="165"/>
      <c r="J22" s="165"/>
      <c r="K22" s="296" t="s">
        <v>530</v>
      </c>
      <c r="L22" s="165">
        <v>51</v>
      </c>
      <c r="M22" s="165">
        <v>12</v>
      </c>
      <c r="N22" s="165">
        <v>51</v>
      </c>
      <c r="O22" s="165">
        <v>92</v>
      </c>
      <c r="P22" s="165">
        <v>43</v>
      </c>
      <c r="Q22" s="165">
        <v>12</v>
      </c>
      <c r="R22" s="165">
        <v>32</v>
      </c>
      <c r="S22" s="165">
        <v>42</v>
      </c>
      <c r="T22" s="165">
        <v>33</v>
      </c>
      <c r="U22" s="165">
        <v>49</v>
      </c>
    </row>
    <row r="23" spans="1:21" x14ac:dyDescent="0.25">
      <c r="A23" s="165"/>
      <c r="B23" s="165"/>
      <c r="C23" s="165"/>
      <c r="D23" s="165"/>
      <c r="E23" s="165"/>
      <c r="F23" s="165"/>
      <c r="G23" s="165"/>
      <c r="H23" s="165"/>
      <c r="I23" s="165"/>
      <c r="J23" s="165"/>
      <c r="K23" s="296" t="s">
        <v>531</v>
      </c>
      <c r="L23" s="165">
        <v>53</v>
      </c>
      <c r="M23" s="165">
        <v>17</v>
      </c>
      <c r="N23" s="165">
        <v>66</v>
      </c>
      <c r="O23" s="165">
        <v>38</v>
      </c>
      <c r="P23" s="165">
        <v>84</v>
      </c>
      <c r="Q23" s="165">
        <v>37</v>
      </c>
      <c r="R23" s="165">
        <v>20</v>
      </c>
      <c r="S23" s="165">
        <v>85</v>
      </c>
      <c r="T23" s="165">
        <v>63</v>
      </c>
      <c r="U23" s="165">
        <v>90</v>
      </c>
    </row>
  </sheetData>
  <pageMargins left="0.511811024" right="0.511811024" top="0.78740157499999996" bottom="0.78740157499999996" header="0.31496062000000002" footer="0.31496062000000002"/>
  <drawing r:id="rId1"/>
  <tableParts count="4">
    <tablePart r:id="rId2"/>
    <tablePart r:id="rId3"/>
    <tablePart r:id="rId4"/>
    <tablePart r:id="rId5"/>
  </tableParts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ilha45">
    <tabColor rgb="FF002060"/>
  </sheetPr>
  <dimension ref="A1:Q12"/>
  <sheetViews>
    <sheetView showGridLines="0" workbookViewId="0"/>
  </sheetViews>
  <sheetFormatPr defaultRowHeight="15" x14ac:dyDescent="0.25"/>
  <cols>
    <col min="5" max="5" width="21.42578125" customWidth="1"/>
  </cols>
  <sheetData>
    <row r="1" spans="1:17" ht="15.75" thickBot="1" x14ac:dyDescent="0.3">
      <c r="A1" s="165" t="s">
        <v>513</v>
      </c>
      <c r="B1" s="165" t="s">
        <v>514</v>
      </c>
      <c r="C1" s="165" t="s">
        <v>515</v>
      </c>
      <c r="D1" s="165"/>
      <c r="E1" s="165"/>
      <c r="F1" s="263"/>
      <c r="G1" s="313" t="s">
        <v>501</v>
      </c>
      <c r="H1" s="165" t="s">
        <v>580</v>
      </c>
      <c r="I1" s="165" t="s">
        <v>517</v>
      </c>
      <c r="J1" s="165" t="s">
        <v>518</v>
      </c>
      <c r="K1" s="165" t="s">
        <v>519</v>
      </c>
      <c r="L1" s="165" t="s">
        <v>520</v>
      </c>
      <c r="M1" s="165" t="s">
        <v>521</v>
      </c>
      <c r="N1" s="165" t="s">
        <v>522</v>
      </c>
      <c r="O1" s="165" t="s">
        <v>523</v>
      </c>
      <c r="P1" s="165" t="s">
        <v>524</v>
      </c>
      <c r="Q1" s="165" t="s">
        <v>525</v>
      </c>
    </row>
    <row r="2" spans="1:17" ht="16.5" thickTop="1" thickBot="1" x14ac:dyDescent="0.3">
      <c r="A2" s="165">
        <v>0</v>
      </c>
      <c r="B2" s="165">
        <v>0</v>
      </c>
      <c r="C2" s="559"/>
      <c r="D2" s="165"/>
      <c r="E2" s="165"/>
      <c r="F2" s="165"/>
      <c r="G2" s="296" t="s">
        <v>581</v>
      </c>
      <c r="H2" s="165">
        <v>28</v>
      </c>
      <c r="I2" s="165">
        <v>22</v>
      </c>
      <c r="J2" s="165">
        <v>54</v>
      </c>
      <c r="K2" s="165">
        <v>18</v>
      </c>
      <c r="L2" s="165">
        <v>28</v>
      </c>
      <c r="M2" s="165">
        <v>72</v>
      </c>
      <c r="N2" s="165">
        <v>18</v>
      </c>
      <c r="O2" s="165">
        <v>14</v>
      </c>
      <c r="P2" s="165">
        <v>73</v>
      </c>
      <c r="Q2" s="165">
        <v>20</v>
      </c>
    </row>
    <row r="3" spans="1:17" ht="15.75" thickTop="1" x14ac:dyDescent="0.25">
      <c r="A3" s="165"/>
      <c r="B3" s="165"/>
      <c r="C3" s="165"/>
      <c r="D3" s="165"/>
      <c r="E3" s="165"/>
      <c r="F3" s="165"/>
      <c r="G3" s="296" t="s">
        <v>527</v>
      </c>
      <c r="H3" s="165">
        <v>35</v>
      </c>
      <c r="I3" s="165">
        <v>42</v>
      </c>
      <c r="J3" s="165">
        <v>82</v>
      </c>
      <c r="K3" s="165">
        <v>51</v>
      </c>
      <c r="L3" s="165">
        <v>46</v>
      </c>
      <c r="M3" s="165">
        <v>59</v>
      </c>
      <c r="N3" s="165">
        <v>53</v>
      </c>
      <c r="O3" s="165">
        <v>65</v>
      </c>
      <c r="P3" s="165">
        <v>32</v>
      </c>
      <c r="Q3" s="165">
        <v>92</v>
      </c>
    </row>
    <row r="4" spans="1:17" ht="15.75" thickBot="1" x14ac:dyDescent="0.3">
      <c r="A4" s="165" t="s">
        <v>513</v>
      </c>
      <c r="B4" s="165" t="s">
        <v>514</v>
      </c>
      <c r="C4" s="165" t="s">
        <v>582</v>
      </c>
      <c r="D4" s="165" t="s">
        <v>583</v>
      </c>
      <c r="E4" s="165" t="s">
        <v>515</v>
      </c>
      <c r="F4" s="165"/>
      <c r="G4" s="296" t="s">
        <v>528</v>
      </c>
      <c r="H4" s="165">
        <v>41</v>
      </c>
      <c r="I4" s="165">
        <v>78</v>
      </c>
      <c r="J4" s="165">
        <v>84</v>
      </c>
      <c r="K4" s="165">
        <v>39</v>
      </c>
      <c r="L4" s="165">
        <v>52</v>
      </c>
      <c r="M4" s="165">
        <v>15</v>
      </c>
      <c r="N4" s="165">
        <v>12</v>
      </c>
      <c r="O4" s="165">
        <v>35</v>
      </c>
      <c r="P4" s="165">
        <v>45</v>
      </c>
      <c r="Q4" s="165">
        <v>51</v>
      </c>
    </row>
    <row r="5" spans="1:17" ht="16.5" thickTop="1" thickBot="1" x14ac:dyDescent="0.3">
      <c r="A5" s="165">
        <v>0</v>
      </c>
      <c r="B5" s="165">
        <v>0</v>
      </c>
      <c r="C5" s="165">
        <v>10</v>
      </c>
      <c r="D5" s="165">
        <v>10</v>
      </c>
      <c r="E5" s="559"/>
      <c r="F5" s="165"/>
      <c r="G5" s="296" t="s">
        <v>529</v>
      </c>
      <c r="H5" s="165">
        <v>41</v>
      </c>
      <c r="I5" s="165">
        <v>78</v>
      </c>
      <c r="J5" s="165">
        <v>45</v>
      </c>
      <c r="K5" s="165">
        <v>14</v>
      </c>
      <c r="L5" s="165">
        <v>33</v>
      </c>
      <c r="M5" s="165">
        <v>23</v>
      </c>
      <c r="N5" s="165">
        <v>14</v>
      </c>
      <c r="O5" s="165">
        <v>14</v>
      </c>
      <c r="P5" s="165">
        <v>61</v>
      </c>
      <c r="Q5" s="165">
        <v>52</v>
      </c>
    </row>
    <row r="6" spans="1:17" ht="15.75" thickTop="1" x14ac:dyDescent="0.25">
      <c r="A6" s="165"/>
      <c r="B6" s="165"/>
      <c r="C6" s="165"/>
      <c r="D6" s="165"/>
      <c r="E6" s="165"/>
      <c r="F6" s="165"/>
      <c r="G6" s="296" t="s">
        <v>530</v>
      </c>
      <c r="H6" s="165">
        <v>41</v>
      </c>
      <c r="I6" s="165">
        <v>99</v>
      </c>
      <c r="J6" s="165">
        <v>97</v>
      </c>
      <c r="K6" s="165">
        <v>31</v>
      </c>
      <c r="L6" s="165">
        <v>66</v>
      </c>
      <c r="M6" s="165">
        <v>14</v>
      </c>
      <c r="N6" s="165">
        <v>69</v>
      </c>
      <c r="O6" s="165">
        <v>84</v>
      </c>
      <c r="P6" s="165">
        <v>72</v>
      </c>
      <c r="Q6" s="165">
        <v>89</v>
      </c>
    </row>
    <row r="7" spans="1:17" x14ac:dyDescent="0.25">
      <c r="A7" s="165"/>
      <c r="B7" s="165"/>
      <c r="C7" s="165"/>
      <c r="D7" s="165"/>
      <c r="E7" s="165"/>
      <c r="F7" s="165"/>
      <c r="G7" s="296" t="s">
        <v>531</v>
      </c>
      <c r="H7" s="165">
        <v>65</v>
      </c>
      <c r="I7" s="165">
        <v>86</v>
      </c>
      <c r="J7" s="165">
        <v>46</v>
      </c>
      <c r="K7" s="165">
        <v>57</v>
      </c>
      <c r="L7" s="165">
        <v>62</v>
      </c>
      <c r="M7" s="165">
        <v>46</v>
      </c>
      <c r="N7" s="165">
        <v>53</v>
      </c>
      <c r="O7" s="165">
        <v>72</v>
      </c>
      <c r="P7" s="165">
        <v>47</v>
      </c>
      <c r="Q7" s="165">
        <v>87</v>
      </c>
    </row>
    <row r="8" spans="1:17" x14ac:dyDescent="0.25">
      <c r="A8" s="165"/>
      <c r="B8" s="165"/>
      <c r="C8" s="165"/>
      <c r="D8" s="165"/>
      <c r="E8" s="165"/>
      <c r="F8" s="165"/>
      <c r="G8" s="296" t="s">
        <v>532</v>
      </c>
      <c r="H8" s="165">
        <v>99</v>
      </c>
      <c r="I8" s="165">
        <v>13</v>
      </c>
      <c r="J8" s="165">
        <v>55</v>
      </c>
      <c r="K8" s="165">
        <v>66</v>
      </c>
      <c r="L8" s="165">
        <v>56</v>
      </c>
      <c r="M8" s="165">
        <v>68</v>
      </c>
      <c r="N8" s="165">
        <v>89</v>
      </c>
      <c r="O8" s="165">
        <v>68</v>
      </c>
      <c r="P8" s="165">
        <v>65</v>
      </c>
      <c r="Q8" s="165">
        <v>85</v>
      </c>
    </row>
    <row r="9" spans="1:17" x14ac:dyDescent="0.25">
      <c r="A9" s="165"/>
      <c r="B9" s="165"/>
      <c r="C9" s="165"/>
      <c r="D9" s="165"/>
      <c r="E9" s="165"/>
      <c r="F9" s="165"/>
      <c r="G9" s="296" t="s">
        <v>533</v>
      </c>
      <c r="H9" s="165">
        <v>55</v>
      </c>
      <c r="I9" s="165">
        <v>94</v>
      </c>
      <c r="J9" s="165">
        <v>52</v>
      </c>
      <c r="K9" s="165">
        <v>69</v>
      </c>
      <c r="L9" s="165">
        <v>12</v>
      </c>
      <c r="M9" s="165">
        <v>84</v>
      </c>
      <c r="N9" s="165">
        <v>44</v>
      </c>
      <c r="O9" s="165">
        <v>38</v>
      </c>
      <c r="P9" s="165">
        <v>60</v>
      </c>
      <c r="Q9" s="165">
        <v>97</v>
      </c>
    </row>
    <row r="10" spans="1:17" x14ac:dyDescent="0.25">
      <c r="A10" s="165"/>
      <c r="B10" s="165"/>
      <c r="C10" s="165"/>
      <c r="D10" s="165"/>
      <c r="E10" s="165"/>
      <c r="F10" s="165"/>
      <c r="G10" s="296" t="s">
        <v>534</v>
      </c>
      <c r="H10" s="165">
        <v>15</v>
      </c>
      <c r="I10" s="165">
        <v>58</v>
      </c>
      <c r="J10" s="165">
        <v>69</v>
      </c>
      <c r="K10" s="165">
        <v>28</v>
      </c>
      <c r="L10" s="165">
        <v>32</v>
      </c>
      <c r="M10" s="165">
        <v>84</v>
      </c>
      <c r="N10" s="165">
        <v>64</v>
      </c>
      <c r="O10" s="165">
        <v>71</v>
      </c>
      <c r="P10" s="165">
        <v>58</v>
      </c>
      <c r="Q10" s="165">
        <v>73</v>
      </c>
    </row>
    <row r="11" spans="1:17" x14ac:dyDescent="0.25">
      <c r="A11" s="165"/>
      <c r="B11" s="165"/>
      <c r="C11" s="165"/>
      <c r="D11" s="165"/>
      <c r="E11" s="165"/>
      <c r="F11" s="165"/>
      <c r="G11" s="296" t="s">
        <v>535</v>
      </c>
      <c r="H11" s="165">
        <v>75</v>
      </c>
      <c r="I11" s="165">
        <v>69</v>
      </c>
      <c r="J11" s="165">
        <v>62</v>
      </c>
      <c r="K11" s="165">
        <v>40</v>
      </c>
      <c r="L11" s="165">
        <v>35</v>
      </c>
      <c r="M11" s="165">
        <v>90</v>
      </c>
      <c r="N11" s="165">
        <v>18</v>
      </c>
      <c r="O11" s="165">
        <v>98</v>
      </c>
      <c r="P11" s="165">
        <v>42</v>
      </c>
      <c r="Q11" s="165">
        <v>34</v>
      </c>
    </row>
    <row r="12" spans="1:17" x14ac:dyDescent="0.25">
      <c r="A12" s="165"/>
      <c r="B12" s="165"/>
      <c r="C12" s="165"/>
      <c r="D12" s="165"/>
      <c r="E12" s="165"/>
      <c r="F12" s="165"/>
      <c r="G12" s="165"/>
      <c r="H12" s="165"/>
      <c r="I12" s="165"/>
      <c r="J12" s="165"/>
      <c r="K12" s="165"/>
      <c r="L12" s="165"/>
      <c r="M12" s="165"/>
      <c r="N12" s="165"/>
      <c r="O12" s="165"/>
      <c r="P12" s="165"/>
      <c r="Q12" s="165"/>
    </row>
  </sheetData>
  <sortState ref="A2:B5">
    <sortCondition ref="B5"/>
  </sortState>
  <pageMargins left="0.511811024" right="0.511811024" top="0.78740157499999996" bottom="0.78740157499999996" header="0.31496062000000002" footer="0.31496062000000002"/>
  <drawing r:id="rId1"/>
  <tableParts count="3">
    <tablePart r:id="rId2"/>
    <tablePart r:id="rId3"/>
    <tablePart r:id="rId4"/>
  </tableParts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ilha46">
    <tabColor rgb="FF002060"/>
  </sheetPr>
  <dimension ref="A1:H13"/>
  <sheetViews>
    <sheetView showGridLines="0" workbookViewId="0"/>
  </sheetViews>
  <sheetFormatPr defaultRowHeight="15" x14ac:dyDescent="0.25"/>
  <cols>
    <col min="1" max="1" width="9.42578125" bestFit="1" customWidth="1"/>
    <col min="2" max="3" width="13.28515625" bestFit="1" customWidth="1"/>
    <col min="4" max="4" width="17.140625" bestFit="1" customWidth="1"/>
    <col min="5" max="5" width="13.28515625" bestFit="1" customWidth="1"/>
    <col min="7" max="7" width="10.42578125" bestFit="1" customWidth="1"/>
    <col min="8" max="8" width="17.140625" bestFit="1" customWidth="1"/>
  </cols>
  <sheetData>
    <row r="1" spans="1:8" ht="15.75" thickBot="1" x14ac:dyDescent="0.3">
      <c r="A1" s="165" t="s">
        <v>168</v>
      </c>
      <c r="B1" s="165" t="s">
        <v>710</v>
      </c>
      <c r="C1" s="165" t="s">
        <v>572</v>
      </c>
      <c r="D1" s="165" t="s">
        <v>573</v>
      </c>
      <c r="E1" s="165" t="s">
        <v>711</v>
      </c>
      <c r="G1" s="165" t="s">
        <v>44</v>
      </c>
      <c r="H1" s="165" t="s">
        <v>709</v>
      </c>
    </row>
    <row r="2" spans="1:8" ht="16.5" thickTop="1" thickBot="1" x14ac:dyDescent="0.3">
      <c r="A2" s="337">
        <v>41852</v>
      </c>
      <c r="B2" s="179">
        <v>9184</v>
      </c>
      <c r="C2" s="179">
        <v>8932</v>
      </c>
      <c r="D2" s="179">
        <v>7322</v>
      </c>
      <c r="E2" s="179">
        <v>4159</v>
      </c>
      <c r="G2" s="165">
        <v>3</v>
      </c>
      <c r="H2" s="187"/>
    </row>
    <row r="3" spans="1:8" ht="15.75" thickTop="1" x14ac:dyDescent="0.25">
      <c r="A3" s="337">
        <v>41883</v>
      </c>
      <c r="B3" s="179">
        <v>4649</v>
      </c>
      <c r="C3" s="179">
        <v>2358</v>
      </c>
      <c r="D3" s="179">
        <v>3901</v>
      </c>
      <c r="E3" s="179">
        <v>3603</v>
      </c>
    </row>
    <row r="4" spans="1:8" x14ac:dyDescent="0.25">
      <c r="A4" s="337">
        <v>41913</v>
      </c>
      <c r="B4" s="179">
        <v>1290</v>
      </c>
      <c r="C4" s="179">
        <v>8740</v>
      </c>
      <c r="D4" s="179">
        <v>3191</v>
      </c>
      <c r="E4" s="179">
        <v>1217</v>
      </c>
    </row>
    <row r="5" spans="1:8" x14ac:dyDescent="0.25">
      <c r="A5" s="337">
        <v>41944</v>
      </c>
      <c r="B5" s="179">
        <v>8848</v>
      </c>
      <c r="C5" s="179">
        <v>2480</v>
      </c>
      <c r="D5" s="179">
        <v>6390</v>
      </c>
      <c r="E5" s="179">
        <v>2649</v>
      </c>
    </row>
    <row r="6" spans="1:8" x14ac:dyDescent="0.25">
      <c r="A6" s="337">
        <v>41974</v>
      </c>
      <c r="B6" s="179">
        <v>5304</v>
      </c>
      <c r="C6" s="179">
        <v>5463</v>
      </c>
      <c r="D6" s="179">
        <v>8169</v>
      </c>
      <c r="E6" s="179">
        <v>7929</v>
      </c>
    </row>
    <row r="7" spans="1:8" x14ac:dyDescent="0.25">
      <c r="A7" s="337">
        <v>42005</v>
      </c>
      <c r="B7" s="179">
        <v>8140</v>
      </c>
      <c r="C7" s="179">
        <v>1691</v>
      </c>
      <c r="D7" s="179">
        <v>1265</v>
      </c>
      <c r="E7" s="179">
        <v>3735</v>
      </c>
    </row>
    <row r="8" spans="1:8" x14ac:dyDescent="0.25">
      <c r="A8" s="337">
        <v>42036</v>
      </c>
      <c r="B8" s="179">
        <v>3326</v>
      </c>
      <c r="C8" s="179">
        <v>1495</v>
      </c>
      <c r="D8" s="179">
        <v>7549</v>
      </c>
      <c r="E8" s="179">
        <v>3526</v>
      </c>
    </row>
    <row r="9" spans="1:8" x14ac:dyDescent="0.25">
      <c r="A9" s="337">
        <v>42064</v>
      </c>
      <c r="B9" s="179">
        <v>1714</v>
      </c>
      <c r="C9" s="179">
        <v>8628</v>
      </c>
      <c r="D9" s="179">
        <v>8670</v>
      </c>
      <c r="E9" s="179">
        <v>1561</v>
      </c>
    </row>
    <row r="10" spans="1:8" x14ac:dyDescent="0.25">
      <c r="A10" s="337">
        <v>42095</v>
      </c>
      <c r="B10" s="179">
        <v>5150</v>
      </c>
      <c r="C10" s="179">
        <v>6208</v>
      </c>
      <c r="D10" s="179">
        <v>3734</v>
      </c>
      <c r="E10" s="179">
        <v>7083</v>
      </c>
    </row>
    <row r="11" spans="1:8" x14ac:dyDescent="0.25">
      <c r="A11" s="337">
        <v>42125</v>
      </c>
      <c r="B11" s="179">
        <v>8997</v>
      </c>
      <c r="C11" s="179">
        <v>6146</v>
      </c>
      <c r="D11" s="179">
        <v>6131</v>
      </c>
      <c r="E11" s="179">
        <v>9804</v>
      </c>
    </row>
    <row r="12" spans="1:8" x14ac:dyDescent="0.25">
      <c r="A12" s="337">
        <v>42156</v>
      </c>
      <c r="B12" s="179">
        <v>7429</v>
      </c>
      <c r="C12" s="179">
        <v>5571</v>
      </c>
      <c r="D12" s="179">
        <v>2431</v>
      </c>
      <c r="E12" s="179">
        <v>6273</v>
      </c>
    </row>
    <row r="13" spans="1:8" x14ac:dyDescent="0.25">
      <c r="A13" s="337">
        <v>42186</v>
      </c>
      <c r="B13" s="179">
        <v>3319</v>
      </c>
      <c r="C13" s="179">
        <v>9101</v>
      </c>
      <c r="D13" s="179">
        <v>4835</v>
      </c>
      <c r="E13" s="179">
        <v>1438</v>
      </c>
    </row>
  </sheetData>
  <dataValidations disablePrompts="1" count="1">
    <dataValidation type="whole" allowBlank="1" showInputMessage="1" showErrorMessage="1" sqref="G2">
      <formula1>1</formula1>
      <formula2>4</formula2>
    </dataValidation>
  </dataValidations>
  <pageMargins left="0.511811024" right="0.511811024" top="0.78740157499999996" bottom="0.78740157499999996" header="0.31496062000000002" footer="0.31496062000000002"/>
  <drawing r:id="rId1"/>
  <tableParts count="2">
    <tablePart r:id="rId2"/>
    <tablePart r:id="rId3"/>
  </tableParts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ilha47">
    <tabColor rgb="FF002060"/>
  </sheetPr>
  <dimension ref="A1:B4"/>
  <sheetViews>
    <sheetView showGridLines="0" workbookViewId="0"/>
  </sheetViews>
  <sheetFormatPr defaultRowHeight="15" x14ac:dyDescent="0.25"/>
  <cols>
    <col min="1" max="1" width="12.42578125" customWidth="1"/>
    <col min="2" max="2" width="22.85546875" bestFit="1" customWidth="1"/>
  </cols>
  <sheetData>
    <row r="1" spans="1:2" x14ac:dyDescent="0.25">
      <c r="A1" s="587" t="s">
        <v>561</v>
      </c>
      <c r="B1" s="588"/>
    </row>
    <row r="2" spans="1:2" ht="15.75" thickBot="1" x14ac:dyDescent="0.3">
      <c r="A2" s="306" t="s">
        <v>724</v>
      </c>
      <c r="B2" s="230"/>
    </row>
    <row r="3" spans="1:2" ht="16.5" thickTop="1" thickBot="1" x14ac:dyDescent="0.3">
      <c r="A3" s="589" t="s">
        <v>563</v>
      </c>
      <c r="B3" s="586"/>
    </row>
    <row r="4" spans="1:2" ht="15.75" thickTop="1" x14ac:dyDescent="0.25"/>
  </sheetData>
  <pageMargins left="0.511811024" right="0.511811024" top="0.78740157499999996" bottom="0.78740157499999996" header="0.31496062000000002" footer="0.31496062000000002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ilha48">
    <tabColor theme="8" tint="0.39997558519241921"/>
  </sheetPr>
  <dimension ref="A1:B6"/>
  <sheetViews>
    <sheetView showGridLines="0" workbookViewId="0"/>
  </sheetViews>
  <sheetFormatPr defaultRowHeight="15" x14ac:dyDescent="0.25"/>
  <cols>
    <col min="1" max="1" width="28.7109375" bestFit="1" customWidth="1"/>
    <col min="2" max="2" width="14.28515625" bestFit="1" customWidth="1"/>
  </cols>
  <sheetData>
    <row r="1" spans="1:2" x14ac:dyDescent="0.25">
      <c r="A1" s="341" t="s">
        <v>562</v>
      </c>
      <c r="B1" s="342" t="s">
        <v>563</v>
      </c>
    </row>
    <row r="2" spans="1:2" x14ac:dyDescent="0.25">
      <c r="A2" s="343" t="s">
        <v>565</v>
      </c>
      <c r="B2" s="344">
        <v>42500</v>
      </c>
    </row>
    <row r="3" spans="1:2" x14ac:dyDescent="0.25">
      <c r="A3" s="345" t="s">
        <v>566</v>
      </c>
      <c r="B3" s="346">
        <v>48000</v>
      </c>
    </row>
    <row r="4" spans="1:2" x14ac:dyDescent="0.25">
      <c r="A4" s="343" t="s">
        <v>567</v>
      </c>
      <c r="B4" s="344">
        <v>66500</v>
      </c>
    </row>
    <row r="5" spans="1:2" x14ac:dyDescent="0.25">
      <c r="A5" s="345" t="s">
        <v>568</v>
      </c>
      <c r="B5" s="346">
        <v>109900</v>
      </c>
    </row>
    <row r="6" spans="1:2" x14ac:dyDescent="0.25">
      <c r="A6" s="347" t="s">
        <v>569</v>
      </c>
      <c r="B6" s="340">
        <v>54075</v>
      </c>
    </row>
  </sheetData>
  <pageMargins left="0.511811024" right="0.511811024" top="0.78740157499999996" bottom="0.78740157499999996" header="0.31496062000000002" footer="0.3149606200000000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ilha49">
    <tabColor theme="8" tint="0.39997558519241921"/>
  </sheetPr>
  <dimension ref="A1:B13"/>
  <sheetViews>
    <sheetView showGridLines="0" workbookViewId="0"/>
  </sheetViews>
  <sheetFormatPr defaultRowHeight="15" x14ac:dyDescent="0.25"/>
  <cols>
    <col min="1" max="1" width="28.7109375" bestFit="1" customWidth="1"/>
    <col min="2" max="2" width="13.28515625" bestFit="1" customWidth="1"/>
  </cols>
  <sheetData>
    <row r="1" spans="1:2" x14ac:dyDescent="0.25">
      <c r="A1" s="341" t="s">
        <v>562</v>
      </c>
      <c r="B1" s="342" t="s">
        <v>563</v>
      </c>
    </row>
    <row r="2" spans="1:2" x14ac:dyDescent="0.25">
      <c r="A2" s="343" t="s">
        <v>712</v>
      </c>
      <c r="B2" s="344">
        <v>62100</v>
      </c>
    </row>
    <row r="3" spans="1:2" x14ac:dyDescent="0.25">
      <c r="A3" s="345" t="s">
        <v>713</v>
      </c>
      <c r="B3" s="346">
        <v>41000</v>
      </c>
    </row>
    <row r="4" spans="1:2" x14ac:dyDescent="0.25">
      <c r="A4" s="343" t="s">
        <v>714</v>
      </c>
      <c r="B4" s="344">
        <v>50000</v>
      </c>
    </row>
    <row r="5" spans="1:2" x14ac:dyDescent="0.25">
      <c r="A5" s="345" t="s">
        <v>715</v>
      </c>
      <c r="B5" s="346">
        <v>35956</v>
      </c>
    </row>
    <row r="6" spans="1:2" x14ac:dyDescent="0.25">
      <c r="A6" s="343" t="s">
        <v>716</v>
      </c>
      <c r="B6" s="344">
        <v>42636</v>
      </c>
    </row>
    <row r="7" spans="1:2" x14ac:dyDescent="0.25">
      <c r="A7" s="345" t="s">
        <v>717</v>
      </c>
      <c r="B7" s="346">
        <v>51600</v>
      </c>
    </row>
    <row r="8" spans="1:2" x14ac:dyDescent="0.25">
      <c r="A8" s="343" t="s">
        <v>718</v>
      </c>
      <c r="B8" s="344">
        <v>52632</v>
      </c>
    </row>
    <row r="9" spans="1:2" x14ac:dyDescent="0.25">
      <c r="A9" s="345" t="s">
        <v>719</v>
      </c>
      <c r="B9" s="346">
        <v>28840</v>
      </c>
    </row>
    <row r="10" spans="1:2" x14ac:dyDescent="0.25">
      <c r="A10" s="343" t="s">
        <v>720</v>
      </c>
      <c r="B10" s="344">
        <v>38781</v>
      </c>
    </row>
    <row r="11" spans="1:2" x14ac:dyDescent="0.25">
      <c r="A11" s="345" t="s">
        <v>721</v>
      </c>
      <c r="B11" s="346">
        <v>37975</v>
      </c>
    </row>
    <row r="12" spans="1:2" x14ac:dyDescent="0.25">
      <c r="A12" s="343" t="s">
        <v>722</v>
      </c>
      <c r="B12" s="344">
        <v>36903</v>
      </c>
    </row>
    <row r="13" spans="1:2" x14ac:dyDescent="0.25">
      <c r="A13" s="348" t="s">
        <v>723</v>
      </c>
      <c r="B13" s="339">
        <v>38178</v>
      </c>
    </row>
  </sheetData>
  <pageMargins left="0.511811024" right="0.511811024" top="0.78740157499999996" bottom="0.78740157499999996" header="0.31496062000000002" footer="0.31496062000000002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ilha50">
    <tabColor theme="9" tint="-0.249977111117893"/>
  </sheetPr>
  <dimension ref="A1:F16"/>
  <sheetViews>
    <sheetView showGridLines="0" workbookViewId="0"/>
  </sheetViews>
  <sheetFormatPr defaultRowHeight="15" x14ac:dyDescent="0.25"/>
  <cols>
    <col min="1" max="1" width="15.28515625" style="165" bestFit="1" customWidth="1"/>
    <col min="2" max="2" width="16.85546875" style="165" bestFit="1" customWidth="1"/>
    <col min="3" max="4" width="15.85546875" style="165" bestFit="1" customWidth="1"/>
    <col min="5" max="5" width="16.85546875" style="165" bestFit="1" customWidth="1"/>
    <col min="6" max="6" width="15.85546875" style="165" bestFit="1" customWidth="1"/>
    <col min="7" max="16384" width="9.140625" style="165"/>
  </cols>
  <sheetData>
    <row r="1" spans="1:6" ht="16.5" thickTop="1" thickBot="1" x14ac:dyDescent="0.3">
      <c r="A1" s="362" t="s">
        <v>168</v>
      </c>
      <c r="B1" s="314" t="s">
        <v>559</v>
      </c>
      <c r="C1" s="146"/>
      <c r="D1" s="362" t="s">
        <v>403</v>
      </c>
      <c r="E1" s="314" t="s">
        <v>425</v>
      </c>
    </row>
    <row r="2" spans="1:6" ht="16.5" thickTop="1" thickBot="1" x14ac:dyDescent="0.3">
      <c r="A2" s="333" t="s">
        <v>58</v>
      </c>
      <c r="B2" s="315"/>
      <c r="C2" s="146"/>
      <c r="D2" s="333" t="s">
        <v>58</v>
      </c>
      <c r="E2" s="315"/>
    </row>
    <row r="3" spans="1:6" ht="15.75" thickTop="1" x14ac:dyDescent="0.25"/>
    <row r="4" spans="1:6" x14ac:dyDescent="0.25">
      <c r="A4" s="165" t="s">
        <v>113</v>
      </c>
      <c r="B4" s="165" t="s">
        <v>417</v>
      </c>
      <c r="C4" s="165" t="s">
        <v>412</v>
      </c>
      <c r="D4" s="165" t="s">
        <v>584</v>
      </c>
      <c r="E4" s="165" t="s">
        <v>446</v>
      </c>
      <c r="F4" s="165" t="s">
        <v>425</v>
      </c>
    </row>
    <row r="5" spans="1:6" x14ac:dyDescent="0.25">
      <c r="A5" s="165" t="s">
        <v>542</v>
      </c>
      <c r="B5" s="179">
        <v>5097714</v>
      </c>
      <c r="C5" s="179">
        <v>8130789</v>
      </c>
      <c r="D5" s="179">
        <v>6772906</v>
      </c>
      <c r="E5" s="179">
        <v>1817582</v>
      </c>
      <c r="F5" s="179">
        <v>6836963</v>
      </c>
    </row>
    <row r="6" spans="1:6" x14ac:dyDescent="0.25">
      <c r="A6" s="165" t="s">
        <v>544</v>
      </c>
      <c r="B6" s="179">
        <v>3471442</v>
      </c>
      <c r="C6" s="179">
        <v>6902400</v>
      </c>
      <c r="D6" s="179">
        <v>5370099</v>
      </c>
      <c r="E6" s="179">
        <v>1324410</v>
      </c>
      <c r="F6" s="179">
        <v>2097860</v>
      </c>
    </row>
    <row r="7" spans="1:6" x14ac:dyDescent="0.25">
      <c r="A7" s="165" t="s">
        <v>547</v>
      </c>
      <c r="B7" s="179">
        <v>8513019</v>
      </c>
      <c r="C7" s="179">
        <v>7306074</v>
      </c>
      <c r="D7" s="179">
        <v>1230318</v>
      </c>
      <c r="E7" s="179">
        <v>8443485</v>
      </c>
      <c r="F7" s="179">
        <v>6683352</v>
      </c>
    </row>
    <row r="8" spans="1:6" x14ac:dyDescent="0.25">
      <c r="A8" s="165" t="s">
        <v>549</v>
      </c>
      <c r="B8" s="179">
        <v>4036756</v>
      </c>
      <c r="C8" s="179">
        <v>5595642</v>
      </c>
      <c r="D8" s="179">
        <v>5896778</v>
      </c>
      <c r="E8" s="179">
        <v>6438885</v>
      </c>
      <c r="F8" s="179">
        <v>7265436</v>
      </c>
    </row>
    <row r="9" spans="1:6" x14ac:dyDescent="0.25">
      <c r="A9" s="165" t="s">
        <v>551</v>
      </c>
      <c r="B9" s="179">
        <v>2056644</v>
      </c>
      <c r="C9" s="179">
        <v>4807693</v>
      </c>
      <c r="D9" s="179">
        <v>9359650</v>
      </c>
      <c r="E9" s="179">
        <v>7414111</v>
      </c>
      <c r="F9" s="179">
        <v>5832099</v>
      </c>
    </row>
    <row r="10" spans="1:6" x14ac:dyDescent="0.25">
      <c r="A10" s="165" t="s">
        <v>553</v>
      </c>
      <c r="B10" s="179">
        <v>3765713</v>
      </c>
      <c r="C10" s="179">
        <v>3155882</v>
      </c>
      <c r="D10" s="179">
        <v>3958594</v>
      </c>
      <c r="E10" s="179">
        <v>7547971</v>
      </c>
      <c r="F10" s="179">
        <v>2115259</v>
      </c>
    </row>
    <row r="11" spans="1:6" x14ac:dyDescent="0.25">
      <c r="A11" s="165" t="s">
        <v>555</v>
      </c>
      <c r="B11" s="179">
        <v>4920173</v>
      </c>
      <c r="C11" s="179">
        <v>9475692</v>
      </c>
      <c r="D11" s="179">
        <v>6341549</v>
      </c>
      <c r="E11" s="179">
        <v>8118154</v>
      </c>
      <c r="F11" s="179">
        <v>6221648</v>
      </c>
    </row>
    <row r="12" spans="1:6" x14ac:dyDescent="0.25">
      <c r="A12" s="165" t="s">
        <v>556</v>
      </c>
      <c r="B12" s="179">
        <v>1759770</v>
      </c>
      <c r="C12" s="179">
        <v>3373381</v>
      </c>
      <c r="D12" s="179">
        <v>4676338</v>
      </c>
      <c r="E12" s="179">
        <v>9950994</v>
      </c>
      <c r="F12" s="179">
        <v>9315276</v>
      </c>
    </row>
    <row r="13" spans="1:6" x14ac:dyDescent="0.25">
      <c r="A13" s="165" t="s">
        <v>557</v>
      </c>
      <c r="B13" s="179">
        <v>9616469</v>
      </c>
      <c r="C13" s="179">
        <v>5223357</v>
      </c>
      <c r="D13" s="179">
        <v>8793332</v>
      </c>
      <c r="E13" s="179">
        <v>5958953</v>
      </c>
      <c r="F13" s="179">
        <v>8351673</v>
      </c>
    </row>
    <row r="14" spans="1:6" x14ac:dyDescent="0.25">
      <c r="A14" s="165" t="s">
        <v>546</v>
      </c>
      <c r="B14" s="179">
        <v>5933641</v>
      </c>
      <c r="C14" s="179">
        <v>6268701</v>
      </c>
      <c r="D14" s="179">
        <v>8260560</v>
      </c>
      <c r="E14" s="179">
        <v>4667546</v>
      </c>
      <c r="F14" s="179">
        <v>9063070</v>
      </c>
    </row>
    <row r="15" spans="1:6" x14ac:dyDescent="0.25">
      <c r="A15" s="165" t="s">
        <v>558</v>
      </c>
      <c r="B15" s="179">
        <v>7219082</v>
      </c>
      <c r="C15" s="179">
        <v>9171366</v>
      </c>
      <c r="D15" s="179">
        <v>8809828</v>
      </c>
      <c r="E15" s="179">
        <v>7281258</v>
      </c>
      <c r="F15" s="179">
        <v>3679217</v>
      </c>
    </row>
    <row r="16" spans="1:6" x14ac:dyDescent="0.25">
      <c r="A16" s="165" t="s">
        <v>559</v>
      </c>
      <c r="B16" s="179">
        <v>1990726</v>
      </c>
      <c r="C16" s="179">
        <v>7351596</v>
      </c>
      <c r="D16" s="179">
        <v>9682633</v>
      </c>
      <c r="E16" s="179">
        <v>8709195</v>
      </c>
      <c r="F16" s="179">
        <v>1280028</v>
      </c>
    </row>
  </sheetData>
  <dataValidations disablePrompts="1" count="2">
    <dataValidation type="list" allowBlank="1" showInputMessage="1" showErrorMessage="1" sqref="B1">
      <formula1>$A$5:$A$16</formula1>
    </dataValidation>
    <dataValidation type="list" allowBlank="1" showInputMessage="1" showErrorMessage="1" sqref="E1">
      <formula1>$B$4:$F$4</formula1>
    </dataValidation>
  </dataValidations>
  <pageMargins left="0.7" right="0.7" top="0.75" bottom="0.75" header="0.3" footer="0.3"/>
  <drawing r:id="rId1"/>
  <tableParts count="1">
    <tablePart r:id="rId2"/>
  </tableParts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ilha51">
    <tabColor theme="9" tint="-0.249977111117893"/>
  </sheetPr>
  <dimension ref="A1:AR112"/>
  <sheetViews>
    <sheetView showGridLines="0" workbookViewId="0"/>
  </sheetViews>
  <sheetFormatPr defaultRowHeight="15" x14ac:dyDescent="0.25"/>
  <cols>
    <col min="1" max="1" width="9.5703125" style="165" bestFit="1" customWidth="1"/>
    <col min="2" max="2" width="14.28515625" style="165" bestFit="1" customWidth="1"/>
    <col min="3" max="6" width="9.140625" style="165"/>
    <col min="7" max="7" width="22.42578125" style="165" bestFit="1" customWidth="1"/>
    <col min="8" max="16384" width="9.140625" style="165"/>
  </cols>
  <sheetData>
    <row r="1" spans="1:44" ht="104.25" thickBot="1" x14ac:dyDescent="0.3">
      <c r="A1" s="327" t="s">
        <v>593</v>
      </c>
      <c r="B1" s="327" t="s">
        <v>594</v>
      </c>
      <c r="C1" s="327" t="s">
        <v>595</v>
      </c>
      <c r="D1"/>
      <c r="E1"/>
      <c r="F1" s="321"/>
      <c r="G1" s="322" t="s">
        <v>596</v>
      </c>
      <c r="H1" s="323" t="s">
        <v>597</v>
      </c>
      <c r="I1" s="323" t="s">
        <v>598</v>
      </c>
      <c r="J1" s="323" t="s">
        <v>599</v>
      </c>
      <c r="K1" s="323" t="s">
        <v>600</v>
      </c>
      <c r="L1" s="323" t="s">
        <v>601</v>
      </c>
      <c r="M1" s="323" t="s">
        <v>602</v>
      </c>
      <c r="N1" s="323" t="s">
        <v>603</v>
      </c>
      <c r="O1" s="323" t="s">
        <v>604</v>
      </c>
      <c r="P1" s="323" t="s">
        <v>605</v>
      </c>
      <c r="Q1" s="323" t="s">
        <v>606</v>
      </c>
      <c r="R1" s="323" t="s">
        <v>607</v>
      </c>
      <c r="S1" s="323" t="s">
        <v>608</v>
      </c>
      <c r="T1" s="323" t="s">
        <v>609</v>
      </c>
      <c r="U1" s="323" t="s">
        <v>610</v>
      </c>
      <c r="V1" s="323" t="s">
        <v>611</v>
      </c>
      <c r="W1" s="323" t="s">
        <v>612</v>
      </c>
      <c r="X1" s="323" t="s">
        <v>613</v>
      </c>
      <c r="Y1" s="323" t="s">
        <v>614</v>
      </c>
      <c r="Z1" s="323" t="s">
        <v>615</v>
      </c>
      <c r="AA1" s="323" t="s">
        <v>616</v>
      </c>
      <c r="AB1" s="323" t="s">
        <v>136</v>
      </c>
      <c r="AC1" s="323" t="s">
        <v>617</v>
      </c>
      <c r="AD1" s="323" t="s">
        <v>618</v>
      </c>
      <c r="AE1" s="323" t="s">
        <v>619</v>
      </c>
      <c r="AF1" s="323" t="s">
        <v>620</v>
      </c>
      <c r="AG1" s="323" t="s">
        <v>621</v>
      </c>
      <c r="AH1" s="323" t="s">
        <v>622</v>
      </c>
      <c r="AI1" s="323" t="s">
        <v>623</v>
      </c>
      <c r="AJ1" s="323" t="s">
        <v>592</v>
      </c>
      <c r="AK1" s="323" t="s">
        <v>624</v>
      </c>
      <c r="AL1" s="323" t="s">
        <v>625</v>
      </c>
      <c r="AM1" s="323" t="s">
        <v>626</v>
      </c>
      <c r="AN1" s="323" t="s">
        <v>627</v>
      </c>
      <c r="AO1" s="323" t="s">
        <v>474</v>
      </c>
      <c r="AP1" s="323" t="s">
        <v>628</v>
      </c>
      <c r="AQ1" s="323" t="s">
        <v>629</v>
      </c>
      <c r="AR1" s="323" t="s">
        <v>630</v>
      </c>
    </row>
    <row r="2" spans="1:44" ht="15.75" thickTop="1" x14ac:dyDescent="0.25">
      <c r="A2" s="59" t="s">
        <v>631</v>
      </c>
      <c r="B2" s="59" t="s">
        <v>597</v>
      </c>
      <c r="C2" s="328"/>
      <c r="D2"/>
      <c r="E2"/>
      <c r="F2" s="321"/>
      <c r="G2" s="324" t="s">
        <v>632</v>
      </c>
      <c r="H2" s="325">
        <v>2216</v>
      </c>
      <c r="I2" s="325">
        <v>2808</v>
      </c>
      <c r="J2" s="325">
        <v>595</v>
      </c>
      <c r="K2" s="325">
        <v>4633</v>
      </c>
      <c r="L2" s="325">
        <v>887</v>
      </c>
      <c r="M2" s="325">
        <v>42</v>
      </c>
      <c r="N2" s="325">
        <v>979</v>
      </c>
      <c r="O2" s="325">
        <v>1084</v>
      </c>
      <c r="P2" s="325">
        <v>1489</v>
      </c>
      <c r="Q2" s="325">
        <v>510</v>
      </c>
      <c r="R2" s="325">
        <v>1855</v>
      </c>
      <c r="S2" s="325">
        <v>807</v>
      </c>
      <c r="T2" s="325">
        <v>3076</v>
      </c>
      <c r="U2" s="325">
        <v>801</v>
      </c>
      <c r="V2" s="325">
        <v>2809</v>
      </c>
      <c r="W2" s="325">
        <v>637</v>
      </c>
      <c r="X2" s="325">
        <v>562</v>
      </c>
      <c r="Y2" s="325">
        <v>514</v>
      </c>
      <c r="Z2" s="325">
        <v>2453</v>
      </c>
      <c r="AA2" s="325">
        <v>3848</v>
      </c>
      <c r="AB2" s="325">
        <v>2947</v>
      </c>
      <c r="AC2" s="325">
        <v>1690</v>
      </c>
      <c r="AD2" s="325">
        <v>1474</v>
      </c>
      <c r="AE2" s="325">
        <v>1211</v>
      </c>
      <c r="AF2" s="325">
        <v>2945</v>
      </c>
      <c r="AG2" s="325">
        <v>2660</v>
      </c>
      <c r="AH2" s="325">
        <v>204</v>
      </c>
      <c r="AI2" s="325">
        <v>3479</v>
      </c>
      <c r="AJ2" s="325">
        <v>545</v>
      </c>
      <c r="AK2" s="325">
        <v>1971</v>
      </c>
      <c r="AL2" s="325">
        <v>205</v>
      </c>
      <c r="AM2" s="325">
        <v>208</v>
      </c>
      <c r="AN2" s="325">
        <v>2845</v>
      </c>
      <c r="AO2" s="325">
        <v>133</v>
      </c>
      <c r="AP2" s="325">
        <v>2664</v>
      </c>
      <c r="AQ2" s="325">
        <v>465</v>
      </c>
      <c r="AR2" s="325">
        <v>993</v>
      </c>
    </row>
    <row r="3" spans="1:44" x14ac:dyDescent="0.25">
      <c r="A3" s="59" t="s">
        <v>633</v>
      </c>
      <c r="B3" s="59" t="s">
        <v>600</v>
      </c>
      <c r="C3" s="329"/>
      <c r="D3"/>
      <c r="E3"/>
      <c r="F3" s="321"/>
      <c r="G3" s="324" t="s">
        <v>634</v>
      </c>
      <c r="H3" s="325">
        <v>1885</v>
      </c>
      <c r="I3" s="325">
        <v>1964</v>
      </c>
      <c r="J3" s="325">
        <v>870</v>
      </c>
      <c r="K3" s="325">
        <v>4123</v>
      </c>
      <c r="L3" s="325">
        <v>160</v>
      </c>
      <c r="M3" s="325">
        <v>882</v>
      </c>
      <c r="N3" s="325">
        <v>982</v>
      </c>
      <c r="O3" s="325">
        <v>1767</v>
      </c>
      <c r="P3" s="325">
        <v>981</v>
      </c>
      <c r="Q3" s="325">
        <v>1233</v>
      </c>
      <c r="R3" s="325">
        <v>1563</v>
      </c>
      <c r="S3" s="325">
        <v>1540</v>
      </c>
      <c r="T3" s="325">
        <v>2433</v>
      </c>
      <c r="U3" s="325">
        <v>57</v>
      </c>
      <c r="V3" s="325">
        <v>2478</v>
      </c>
      <c r="W3" s="325">
        <v>1370</v>
      </c>
      <c r="X3" s="325">
        <v>1140</v>
      </c>
      <c r="Y3" s="325">
        <v>931</v>
      </c>
      <c r="Z3" s="325">
        <v>2161</v>
      </c>
      <c r="AA3" s="325">
        <v>3338</v>
      </c>
      <c r="AB3" s="325">
        <v>2655</v>
      </c>
      <c r="AC3" s="325">
        <v>790</v>
      </c>
      <c r="AD3" s="325">
        <v>2157</v>
      </c>
      <c r="AE3" s="325">
        <v>1894</v>
      </c>
      <c r="AF3" s="325">
        <v>2437</v>
      </c>
      <c r="AG3" s="325">
        <v>2368</v>
      </c>
      <c r="AH3" s="325">
        <v>662</v>
      </c>
      <c r="AI3" s="325">
        <v>2971</v>
      </c>
      <c r="AJ3" s="325">
        <v>1296</v>
      </c>
      <c r="AK3" s="325">
        <v>1679</v>
      </c>
      <c r="AL3" s="325">
        <v>1045</v>
      </c>
      <c r="AM3" s="325">
        <v>1052</v>
      </c>
      <c r="AN3" s="325">
        <v>2005</v>
      </c>
      <c r="AO3" s="325">
        <v>973</v>
      </c>
      <c r="AP3" s="325">
        <v>1937</v>
      </c>
      <c r="AQ3" s="325">
        <v>407</v>
      </c>
      <c r="AR3" s="325">
        <v>1386</v>
      </c>
    </row>
    <row r="4" spans="1:44" x14ac:dyDescent="0.25">
      <c r="A4" s="59" t="s">
        <v>598</v>
      </c>
      <c r="B4" s="59" t="s">
        <v>603</v>
      </c>
      <c r="C4" s="329"/>
      <c r="D4"/>
      <c r="E4"/>
      <c r="F4" s="321"/>
      <c r="G4" s="324" t="s">
        <v>597</v>
      </c>
      <c r="H4" s="325"/>
      <c r="I4" s="325">
        <v>2079</v>
      </c>
      <c r="J4" s="325">
        <v>1578</v>
      </c>
      <c r="K4" s="325">
        <v>6000</v>
      </c>
      <c r="L4" s="325">
        <v>1652</v>
      </c>
      <c r="M4" s="325">
        <v>2182</v>
      </c>
      <c r="N4" s="325">
        <v>2765</v>
      </c>
      <c r="O4" s="325">
        <v>3169</v>
      </c>
      <c r="P4" s="325">
        <v>2775</v>
      </c>
      <c r="Q4" s="325">
        <v>2595</v>
      </c>
      <c r="R4" s="325">
        <v>322</v>
      </c>
      <c r="S4" s="325">
        <v>2892</v>
      </c>
      <c r="T4" s="325">
        <v>1183</v>
      </c>
      <c r="U4" s="325">
        <v>1848</v>
      </c>
      <c r="V4" s="325">
        <v>611</v>
      </c>
      <c r="W4" s="325">
        <v>2722</v>
      </c>
      <c r="X4" s="325">
        <v>1718</v>
      </c>
      <c r="Y4" s="325">
        <v>2584</v>
      </c>
      <c r="Z4" s="325">
        <v>294</v>
      </c>
      <c r="AA4" s="325">
        <v>5215</v>
      </c>
      <c r="AB4" s="325">
        <v>788</v>
      </c>
      <c r="AC4" s="325">
        <v>1662</v>
      </c>
      <c r="AD4" s="325">
        <v>3559</v>
      </c>
      <c r="AE4" s="325">
        <v>3296</v>
      </c>
      <c r="AF4" s="325">
        <v>4230</v>
      </c>
      <c r="AG4" s="325">
        <v>501</v>
      </c>
      <c r="AH4" s="325">
        <v>2106</v>
      </c>
      <c r="AI4" s="325">
        <v>4763</v>
      </c>
      <c r="AJ4" s="325">
        <v>1855</v>
      </c>
      <c r="AK4" s="325">
        <v>356</v>
      </c>
      <c r="AL4" s="325">
        <v>2249</v>
      </c>
      <c r="AM4" s="325">
        <v>2086</v>
      </c>
      <c r="AN4" s="325">
        <v>1578</v>
      </c>
      <c r="AO4" s="325">
        <v>2187</v>
      </c>
      <c r="AP4" s="325">
        <v>1142</v>
      </c>
      <c r="AQ4" s="325">
        <v>1837</v>
      </c>
      <c r="AR4" s="325">
        <v>1408</v>
      </c>
    </row>
    <row r="5" spans="1:44" x14ac:dyDescent="0.25">
      <c r="A5" s="59" t="s">
        <v>600</v>
      </c>
      <c r="B5" s="59" t="s">
        <v>609</v>
      </c>
      <c r="C5" s="329"/>
      <c r="D5"/>
      <c r="E5"/>
      <c r="F5" s="321"/>
      <c r="G5" s="324" t="s">
        <v>635</v>
      </c>
      <c r="H5" s="325">
        <v>2330</v>
      </c>
      <c r="I5" s="325">
        <v>2662</v>
      </c>
      <c r="J5" s="325">
        <v>854</v>
      </c>
      <c r="K5" s="325">
        <v>4487</v>
      </c>
      <c r="L5" s="325">
        <v>854</v>
      </c>
      <c r="M5" s="325">
        <v>456</v>
      </c>
      <c r="N5" s="325">
        <v>490</v>
      </c>
      <c r="O5" s="325">
        <v>1187</v>
      </c>
      <c r="P5" s="325">
        <v>1343</v>
      </c>
      <c r="Q5" s="325">
        <v>653</v>
      </c>
      <c r="R5" s="325">
        <v>2120</v>
      </c>
      <c r="S5" s="325">
        <v>960</v>
      </c>
      <c r="T5" s="325">
        <v>3127</v>
      </c>
      <c r="U5" s="325">
        <v>655</v>
      </c>
      <c r="V5" s="325">
        <v>2924</v>
      </c>
      <c r="W5" s="325">
        <v>790</v>
      </c>
      <c r="X5" s="325">
        <v>932</v>
      </c>
      <c r="Y5" s="325">
        <v>351</v>
      </c>
      <c r="Z5" s="325">
        <v>2607</v>
      </c>
      <c r="AA5" s="325">
        <v>3702</v>
      </c>
      <c r="AB5" s="325">
        <v>3091</v>
      </c>
      <c r="AC5" s="325">
        <v>1515</v>
      </c>
      <c r="AD5" s="325">
        <v>1579</v>
      </c>
      <c r="AE5" s="325">
        <v>1314</v>
      </c>
      <c r="AF5" s="325">
        <v>2799</v>
      </c>
      <c r="AG5" s="325">
        <v>2815</v>
      </c>
      <c r="AH5" s="325">
        <v>331</v>
      </c>
      <c r="AI5" s="325">
        <v>3333</v>
      </c>
      <c r="AJ5" s="325">
        <v>942</v>
      </c>
      <c r="AK5" s="325">
        <v>2130</v>
      </c>
      <c r="AL5" s="325">
        <v>604</v>
      </c>
      <c r="AM5" s="325">
        <v>595</v>
      </c>
      <c r="AN5" s="325">
        <v>2699</v>
      </c>
      <c r="AO5" s="325">
        <v>532</v>
      </c>
      <c r="AP5" s="325">
        <v>2631</v>
      </c>
      <c r="AQ5" s="325">
        <v>487</v>
      </c>
      <c r="AR5" s="325">
        <v>1382</v>
      </c>
    </row>
    <row r="6" spans="1:44" x14ac:dyDescent="0.25">
      <c r="A6" s="59" t="s">
        <v>474</v>
      </c>
      <c r="B6" s="59" t="s">
        <v>614</v>
      </c>
      <c r="C6" s="329"/>
      <c r="D6"/>
      <c r="E6"/>
      <c r="F6" s="321"/>
      <c r="G6" s="324" t="s">
        <v>636</v>
      </c>
      <c r="H6" s="325">
        <v>2188</v>
      </c>
      <c r="I6" s="325">
        <v>2657</v>
      </c>
      <c r="J6" s="325">
        <v>606</v>
      </c>
      <c r="K6" s="325">
        <v>4480</v>
      </c>
      <c r="L6" s="325">
        <v>788</v>
      </c>
      <c r="M6" s="325">
        <v>191</v>
      </c>
      <c r="N6" s="325">
        <v>875</v>
      </c>
      <c r="O6" s="325">
        <v>1118</v>
      </c>
      <c r="P6" s="325">
        <v>1338</v>
      </c>
      <c r="Q6" s="325">
        <v>584</v>
      </c>
      <c r="R6" s="325">
        <v>1867</v>
      </c>
      <c r="S6" s="325">
        <v>891</v>
      </c>
      <c r="T6" s="325">
        <v>3071</v>
      </c>
      <c r="U6" s="325">
        <v>649</v>
      </c>
      <c r="V6" s="325">
        <v>2781</v>
      </c>
      <c r="W6" s="325">
        <v>721</v>
      </c>
      <c r="X6" s="325">
        <v>667</v>
      </c>
      <c r="Y6" s="325">
        <v>410</v>
      </c>
      <c r="Z6" s="325">
        <v>2464</v>
      </c>
      <c r="AA6" s="325">
        <v>3695</v>
      </c>
      <c r="AB6" s="325">
        <v>2958</v>
      </c>
      <c r="AC6" s="325">
        <v>1484</v>
      </c>
      <c r="AD6" s="325">
        <v>1508</v>
      </c>
      <c r="AE6" s="325">
        <v>1245</v>
      </c>
      <c r="AF6" s="325">
        <v>2794</v>
      </c>
      <c r="AG6" s="325">
        <v>2671</v>
      </c>
      <c r="AH6" s="325">
        <v>89</v>
      </c>
      <c r="AI6" s="325">
        <v>3328</v>
      </c>
      <c r="AJ6" s="325">
        <v>694</v>
      </c>
      <c r="AK6" s="325">
        <v>1983</v>
      </c>
      <c r="AL6" s="325">
        <v>354</v>
      </c>
      <c r="AM6" s="325">
        <v>357</v>
      </c>
      <c r="AN6" s="325">
        <v>2694</v>
      </c>
      <c r="AO6" s="325">
        <v>282</v>
      </c>
      <c r="AP6" s="325">
        <v>2565</v>
      </c>
      <c r="AQ6" s="325">
        <v>364</v>
      </c>
      <c r="AR6" s="325">
        <v>1134</v>
      </c>
    </row>
    <row r="7" spans="1:44" x14ac:dyDescent="0.25">
      <c r="A7" s="59" t="s">
        <v>637</v>
      </c>
      <c r="B7" s="59" t="s">
        <v>627</v>
      </c>
      <c r="C7" s="329"/>
      <c r="D7"/>
      <c r="E7"/>
      <c r="F7" s="321"/>
      <c r="G7" s="324" t="s">
        <v>631</v>
      </c>
      <c r="H7" s="325">
        <v>3681</v>
      </c>
      <c r="I7" s="325">
        <v>4182</v>
      </c>
      <c r="J7" s="325">
        <v>2097</v>
      </c>
      <c r="K7" s="325">
        <v>5585</v>
      </c>
      <c r="L7" s="325">
        <v>2355</v>
      </c>
      <c r="M7" s="325">
        <v>1608</v>
      </c>
      <c r="N7" s="325">
        <v>1755</v>
      </c>
      <c r="O7" s="325">
        <v>479</v>
      </c>
      <c r="P7" s="325">
        <v>2443</v>
      </c>
      <c r="Q7" s="325">
        <v>1096</v>
      </c>
      <c r="R7" s="325">
        <v>3359</v>
      </c>
      <c r="S7" s="325">
        <v>861</v>
      </c>
      <c r="T7" s="325">
        <v>4627</v>
      </c>
      <c r="U7" s="325">
        <v>2175</v>
      </c>
      <c r="V7" s="325">
        <v>4274</v>
      </c>
      <c r="W7" s="325">
        <v>1024</v>
      </c>
      <c r="X7" s="325">
        <v>2010</v>
      </c>
      <c r="Y7" s="325">
        <v>1344</v>
      </c>
      <c r="Z7" s="325">
        <v>3957</v>
      </c>
      <c r="AA7" s="325">
        <v>4800</v>
      </c>
      <c r="AB7" s="325">
        <v>4451</v>
      </c>
      <c r="AC7" s="325">
        <v>3100</v>
      </c>
      <c r="AD7" s="325">
        <v>388</v>
      </c>
      <c r="AE7" s="325">
        <v>393</v>
      </c>
      <c r="AF7" s="325">
        <v>3899</v>
      </c>
      <c r="AG7" s="325">
        <v>4164</v>
      </c>
      <c r="AH7" s="325">
        <v>1670</v>
      </c>
      <c r="AI7" s="325">
        <v>4433</v>
      </c>
      <c r="AJ7" s="325">
        <v>1938</v>
      </c>
      <c r="AK7" s="325">
        <v>3475</v>
      </c>
      <c r="AL7" s="325">
        <v>1566</v>
      </c>
      <c r="AM7" s="325">
        <v>1601</v>
      </c>
      <c r="AN7" s="325">
        <v>4219</v>
      </c>
      <c r="AO7" s="325">
        <v>1494</v>
      </c>
      <c r="AP7" s="325">
        <v>4132</v>
      </c>
      <c r="AQ7" s="325">
        <v>1931</v>
      </c>
      <c r="AR7" s="325">
        <v>2386</v>
      </c>
    </row>
    <row r="8" spans="1:44" x14ac:dyDescent="0.25">
      <c r="A8" s="59" t="s">
        <v>638</v>
      </c>
      <c r="B8" s="59" t="s">
        <v>474</v>
      </c>
      <c r="C8" s="329"/>
      <c r="D8"/>
      <c r="E8"/>
      <c r="F8" s="321"/>
      <c r="G8" s="324" t="s">
        <v>639</v>
      </c>
      <c r="H8" s="325">
        <v>2086</v>
      </c>
      <c r="I8" s="325">
        <v>2501</v>
      </c>
      <c r="J8" s="325">
        <v>630</v>
      </c>
      <c r="K8" s="325">
        <v>4324</v>
      </c>
      <c r="L8" s="325">
        <v>693</v>
      </c>
      <c r="M8" s="325">
        <v>344</v>
      </c>
      <c r="N8" s="325">
        <v>814</v>
      </c>
      <c r="O8" s="325">
        <v>1302</v>
      </c>
      <c r="P8" s="325">
        <v>1182</v>
      </c>
      <c r="Q8" s="325">
        <v>768</v>
      </c>
      <c r="R8" s="325">
        <v>1763</v>
      </c>
      <c r="S8" s="325">
        <v>1075</v>
      </c>
      <c r="T8" s="325">
        <v>2966</v>
      </c>
      <c r="U8" s="325">
        <v>494</v>
      </c>
      <c r="V8" s="325">
        <v>2678</v>
      </c>
      <c r="W8" s="325">
        <v>905</v>
      </c>
      <c r="X8" s="325">
        <v>803</v>
      </c>
      <c r="Y8" s="325">
        <v>466</v>
      </c>
      <c r="Z8" s="325">
        <v>2360</v>
      </c>
      <c r="AA8" s="325">
        <v>3539</v>
      </c>
      <c r="AB8" s="325">
        <v>2852</v>
      </c>
      <c r="AC8" s="325">
        <v>1325</v>
      </c>
      <c r="AD8" s="325">
        <v>1692</v>
      </c>
      <c r="AE8" s="325">
        <v>1429</v>
      </c>
      <c r="AF8" s="325">
        <v>2638</v>
      </c>
      <c r="AG8" s="325">
        <v>2568</v>
      </c>
      <c r="AH8" s="325">
        <v>127</v>
      </c>
      <c r="AI8" s="325">
        <v>3172</v>
      </c>
      <c r="AJ8" s="325">
        <v>852</v>
      </c>
      <c r="AK8" s="325">
        <v>1879</v>
      </c>
      <c r="AL8" s="325">
        <v>510</v>
      </c>
      <c r="AM8" s="325">
        <v>513</v>
      </c>
      <c r="AN8" s="325">
        <v>2538</v>
      </c>
      <c r="AO8" s="325">
        <v>438</v>
      </c>
      <c r="AP8" s="325">
        <v>2470</v>
      </c>
      <c r="AQ8" s="325">
        <v>287</v>
      </c>
      <c r="AR8" s="325">
        <v>1158</v>
      </c>
    </row>
    <row r="9" spans="1:44" x14ac:dyDescent="0.25">
      <c r="A9" s="59" t="s">
        <v>640</v>
      </c>
      <c r="B9" s="59" t="s">
        <v>630</v>
      </c>
      <c r="C9" s="329"/>
      <c r="D9"/>
      <c r="E9"/>
      <c r="F9" s="321"/>
      <c r="G9" s="324" t="s">
        <v>641</v>
      </c>
      <c r="H9" s="325">
        <v>1755</v>
      </c>
      <c r="I9" s="325">
        <v>2985</v>
      </c>
      <c r="J9" s="325">
        <v>169</v>
      </c>
      <c r="K9" s="325">
        <v>4894</v>
      </c>
      <c r="L9" s="325">
        <v>883</v>
      </c>
      <c r="M9" s="325">
        <v>547</v>
      </c>
      <c r="N9" s="325">
        <v>1457</v>
      </c>
      <c r="O9" s="325">
        <v>1524</v>
      </c>
      <c r="P9" s="325">
        <v>1752</v>
      </c>
      <c r="Q9" s="325">
        <v>950</v>
      </c>
      <c r="R9" s="325">
        <v>1434</v>
      </c>
      <c r="S9" s="325">
        <v>1247</v>
      </c>
      <c r="T9" s="325">
        <v>2706</v>
      </c>
      <c r="U9" s="325">
        <v>1049</v>
      </c>
      <c r="V9" s="325">
        <v>2348</v>
      </c>
      <c r="W9" s="325">
        <v>1077</v>
      </c>
      <c r="X9" s="325">
        <v>117</v>
      </c>
      <c r="Y9" s="325">
        <v>992</v>
      </c>
      <c r="Z9" s="325">
        <v>2031</v>
      </c>
      <c r="AA9" s="325">
        <v>4109</v>
      </c>
      <c r="AB9" s="325">
        <v>2525</v>
      </c>
      <c r="AC9" s="325">
        <v>1909</v>
      </c>
      <c r="AD9" s="325">
        <v>1914</v>
      </c>
      <c r="AE9" s="326">
        <v>1651</v>
      </c>
      <c r="AF9" s="325">
        <v>3208</v>
      </c>
      <c r="AG9" s="325">
        <v>2238</v>
      </c>
      <c r="AH9" s="325">
        <v>612</v>
      </c>
      <c r="AI9" s="325">
        <v>3742</v>
      </c>
      <c r="AJ9" s="325">
        <v>273</v>
      </c>
      <c r="AK9" s="325">
        <v>1550</v>
      </c>
      <c r="AL9" s="325">
        <v>604</v>
      </c>
      <c r="AM9" s="325">
        <v>504</v>
      </c>
      <c r="AN9" s="325">
        <v>2916</v>
      </c>
      <c r="AO9" s="325">
        <v>532</v>
      </c>
      <c r="AP9" s="325">
        <v>2482</v>
      </c>
      <c r="AQ9" s="325">
        <v>699</v>
      </c>
      <c r="AR9" s="325">
        <v>597</v>
      </c>
    </row>
    <row r="10" spans="1:44" ht="15.75" thickBot="1" x14ac:dyDescent="0.3">
      <c r="A10" s="363" t="s">
        <v>631</v>
      </c>
      <c r="B10" s="363" t="s">
        <v>598</v>
      </c>
      <c r="C10" s="330"/>
      <c r="D10"/>
      <c r="E10"/>
      <c r="F10" s="321"/>
      <c r="G10" s="324" t="s">
        <v>633</v>
      </c>
      <c r="H10" s="325">
        <v>1089</v>
      </c>
      <c r="I10" s="325">
        <v>2078</v>
      </c>
      <c r="J10" s="325">
        <v>1352</v>
      </c>
      <c r="K10" s="325">
        <v>4911</v>
      </c>
      <c r="L10" s="325">
        <v>648</v>
      </c>
      <c r="M10" s="325">
        <v>1557</v>
      </c>
      <c r="N10" s="325">
        <v>1770</v>
      </c>
      <c r="O10" s="325">
        <v>2536</v>
      </c>
      <c r="P10" s="325">
        <v>1769</v>
      </c>
      <c r="Q10" s="325">
        <v>2002</v>
      </c>
      <c r="R10" s="325">
        <v>767</v>
      </c>
      <c r="S10" s="325">
        <v>2309</v>
      </c>
      <c r="T10" s="325">
        <v>1737</v>
      </c>
      <c r="U10" s="325">
        <v>845</v>
      </c>
      <c r="V10" s="325">
        <v>1682</v>
      </c>
      <c r="W10" s="325">
        <v>2139</v>
      </c>
      <c r="X10" s="325">
        <v>1628</v>
      </c>
      <c r="Y10" s="325">
        <v>1719</v>
      </c>
      <c r="Z10" s="325">
        <v>1365</v>
      </c>
      <c r="AA10" s="325">
        <v>4126</v>
      </c>
      <c r="AB10" s="325">
        <v>1859</v>
      </c>
      <c r="AC10" s="325">
        <v>571</v>
      </c>
      <c r="AD10" s="325">
        <v>2926</v>
      </c>
      <c r="AE10" s="325">
        <v>2663</v>
      </c>
      <c r="AF10" s="325">
        <v>3225</v>
      </c>
      <c r="AG10" s="325">
        <v>1572</v>
      </c>
      <c r="AH10" s="325">
        <v>1342</v>
      </c>
      <c r="AI10" s="325">
        <v>3759</v>
      </c>
      <c r="AJ10" s="325">
        <v>1784</v>
      </c>
      <c r="AK10" s="325">
        <v>830</v>
      </c>
      <c r="AL10" s="325">
        <v>1723</v>
      </c>
      <c r="AM10" s="325">
        <v>1723</v>
      </c>
      <c r="AN10" s="325">
        <v>1577</v>
      </c>
      <c r="AO10" s="325">
        <v>1651</v>
      </c>
      <c r="AP10" s="325">
        <v>1141</v>
      </c>
      <c r="AQ10" s="325">
        <v>1071</v>
      </c>
      <c r="AR10" s="325">
        <v>1874</v>
      </c>
    </row>
    <row r="11" spans="1:44" ht="15.75" thickTop="1" x14ac:dyDescent="0.25">
      <c r="A11" s="321"/>
      <c r="B11" s="321"/>
      <c r="C11" s="321"/>
      <c r="D11" s="321"/>
      <c r="E11" s="321"/>
      <c r="F11" s="321"/>
      <c r="G11" s="324" t="s">
        <v>642</v>
      </c>
      <c r="H11" s="325">
        <v>2312</v>
      </c>
      <c r="I11" s="325">
        <v>2727</v>
      </c>
      <c r="J11" s="325">
        <v>731</v>
      </c>
      <c r="K11" s="325">
        <v>4550</v>
      </c>
      <c r="L11" s="325">
        <v>919</v>
      </c>
      <c r="M11" s="325">
        <v>269</v>
      </c>
      <c r="N11" s="325">
        <v>680</v>
      </c>
      <c r="O11" s="325">
        <v>1069</v>
      </c>
      <c r="P11" s="325">
        <v>1408</v>
      </c>
      <c r="Q11" s="325">
        <v>535</v>
      </c>
      <c r="R11" s="325">
        <v>1988</v>
      </c>
      <c r="S11" s="325">
        <v>842</v>
      </c>
      <c r="T11" s="325">
        <v>3186</v>
      </c>
      <c r="U11" s="325">
        <v>720</v>
      </c>
      <c r="V11" s="325">
        <v>2906</v>
      </c>
      <c r="W11" s="325">
        <v>672</v>
      </c>
      <c r="X11" s="325">
        <v>745</v>
      </c>
      <c r="Y11" s="325">
        <v>287</v>
      </c>
      <c r="Z11" s="325">
        <v>2589</v>
      </c>
      <c r="AA11" s="325">
        <v>3765</v>
      </c>
      <c r="AB11" s="325">
        <v>3083</v>
      </c>
      <c r="AC11" s="325">
        <v>1582</v>
      </c>
      <c r="AD11" s="325">
        <v>1459</v>
      </c>
      <c r="AE11" s="325">
        <v>1196</v>
      </c>
      <c r="AF11" s="325">
        <v>2864</v>
      </c>
      <c r="AG11" s="325">
        <v>2796</v>
      </c>
      <c r="AH11" s="325">
        <v>228</v>
      </c>
      <c r="AI11" s="325">
        <v>3398</v>
      </c>
      <c r="AJ11" s="325">
        <v>755</v>
      </c>
      <c r="AK11" s="325">
        <v>2108</v>
      </c>
      <c r="AL11" s="325">
        <v>417</v>
      </c>
      <c r="AM11" s="325">
        <v>413</v>
      </c>
      <c r="AN11" s="325">
        <v>2764</v>
      </c>
      <c r="AO11" s="325">
        <v>345</v>
      </c>
      <c r="AP11" s="325">
        <v>2696</v>
      </c>
      <c r="AQ11" s="325">
        <v>489</v>
      </c>
      <c r="AR11" s="325">
        <v>1208</v>
      </c>
    </row>
    <row r="12" spans="1:44" x14ac:dyDescent="0.25">
      <c r="A12" s="321"/>
      <c r="B12" s="321"/>
      <c r="C12" s="321"/>
      <c r="D12" s="321"/>
      <c r="E12" s="321"/>
      <c r="F12" s="321"/>
      <c r="G12" s="324" t="s">
        <v>598</v>
      </c>
      <c r="H12" s="325">
        <v>2079</v>
      </c>
      <c r="I12" s="325"/>
      <c r="J12" s="325">
        <v>2824</v>
      </c>
      <c r="K12" s="325">
        <v>6083</v>
      </c>
      <c r="L12" s="325">
        <v>2120</v>
      </c>
      <c r="M12" s="325">
        <v>2140</v>
      </c>
      <c r="N12" s="325">
        <v>2942</v>
      </c>
      <c r="O12" s="325">
        <v>3727</v>
      </c>
      <c r="P12" s="325">
        <v>2941</v>
      </c>
      <c r="Q12" s="325">
        <v>3193</v>
      </c>
      <c r="R12" s="325">
        <v>1984</v>
      </c>
      <c r="S12" s="325">
        <v>3500</v>
      </c>
      <c r="T12" s="325">
        <v>1610</v>
      </c>
      <c r="U12" s="325">
        <v>2017</v>
      </c>
      <c r="V12" s="325">
        <v>2161</v>
      </c>
      <c r="W12" s="325">
        <v>3330</v>
      </c>
      <c r="X12" s="325">
        <v>3100</v>
      </c>
      <c r="Y12" s="325">
        <v>2891</v>
      </c>
      <c r="Z12" s="325">
        <v>2173</v>
      </c>
      <c r="AA12" s="325">
        <v>5298</v>
      </c>
      <c r="AB12" s="325">
        <v>2108</v>
      </c>
      <c r="AC12" s="325">
        <v>1283</v>
      </c>
      <c r="AD12" s="325">
        <v>4117</v>
      </c>
      <c r="AE12" s="325">
        <v>3852</v>
      </c>
      <c r="AF12" s="325">
        <v>4397</v>
      </c>
      <c r="AG12" s="325">
        <v>2074</v>
      </c>
      <c r="AH12" s="325">
        <v>2622</v>
      </c>
      <c r="AI12" s="325">
        <v>4931</v>
      </c>
      <c r="AJ12" s="325">
        <v>3250</v>
      </c>
      <c r="AK12" s="325">
        <v>2100</v>
      </c>
      <c r="AL12" s="325">
        <v>3005</v>
      </c>
      <c r="AM12" s="325">
        <v>3008</v>
      </c>
      <c r="AN12" s="325">
        <v>806</v>
      </c>
      <c r="AO12" s="325">
        <v>2933</v>
      </c>
      <c r="AP12" s="325">
        <v>947</v>
      </c>
      <c r="AQ12" s="325">
        <v>2367</v>
      </c>
      <c r="AR12" s="325">
        <v>3108</v>
      </c>
    </row>
    <row r="13" spans="1:44" x14ac:dyDescent="0.25">
      <c r="A13" s="321"/>
      <c r="B13" s="321"/>
      <c r="C13" s="321"/>
      <c r="D13" s="321"/>
      <c r="E13" s="321"/>
      <c r="F13" s="321"/>
      <c r="G13" s="324" t="s">
        <v>599</v>
      </c>
      <c r="H13" s="325">
        <v>1578</v>
      </c>
      <c r="I13" s="325">
        <v>2824</v>
      </c>
      <c r="J13" s="325"/>
      <c r="K13" s="325">
        <v>4736</v>
      </c>
      <c r="L13" s="325">
        <v>716</v>
      </c>
      <c r="M13" s="325">
        <v>740</v>
      </c>
      <c r="N13" s="325">
        <v>1453</v>
      </c>
      <c r="O13" s="325">
        <v>1585</v>
      </c>
      <c r="P13" s="325">
        <v>1594</v>
      </c>
      <c r="Q13" s="325">
        <v>1004</v>
      </c>
      <c r="R13" s="325">
        <v>1256</v>
      </c>
      <c r="S13" s="325">
        <v>1301</v>
      </c>
      <c r="T13" s="325">
        <v>2528</v>
      </c>
      <c r="U13" s="325">
        <v>906</v>
      </c>
      <c r="V13" s="325">
        <v>2171</v>
      </c>
      <c r="W13" s="325">
        <v>1131</v>
      </c>
      <c r="X13" s="325">
        <v>272</v>
      </c>
      <c r="Y13" s="325">
        <v>1002</v>
      </c>
      <c r="Z13" s="325">
        <v>1854</v>
      </c>
      <c r="AA13" s="325">
        <v>3951</v>
      </c>
      <c r="AB13" s="325">
        <v>2348</v>
      </c>
      <c r="AC13" s="325">
        <v>1690</v>
      </c>
      <c r="AD13" s="325">
        <v>1975</v>
      </c>
      <c r="AE13" s="325">
        <v>1712</v>
      </c>
      <c r="AF13" s="325">
        <v>3050</v>
      </c>
      <c r="AG13" s="325">
        <v>2061</v>
      </c>
      <c r="AH13" s="325">
        <v>523</v>
      </c>
      <c r="AI13" s="325">
        <v>3584</v>
      </c>
      <c r="AJ13" s="325">
        <v>434</v>
      </c>
      <c r="AK13" s="325">
        <v>1372</v>
      </c>
      <c r="AL13" s="325">
        <v>658</v>
      </c>
      <c r="AM13" s="325">
        <v>611</v>
      </c>
      <c r="AN13" s="325">
        <v>2738</v>
      </c>
      <c r="AO13" s="325">
        <v>586</v>
      </c>
      <c r="AP13" s="325">
        <v>2302</v>
      </c>
      <c r="AQ13" s="325">
        <v>556</v>
      </c>
      <c r="AR13" s="325">
        <v>524</v>
      </c>
    </row>
    <row r="14" spans="1:44" x14ac:dyDescent="0.25">
      <c r="A14" s="321"/>
      <c r="B14" s="321"/>
      <c r="C14" s="321"/>
      <c r="D14" s="321"/>
      <c r="E14" s="321"/>
      <c r="F14" s="321"/>
      <c r="G14" s="324" t="s">
        <v>643</v>
      </c>
      <c r="H14" s="325">
        <v>2843</v>
      </c>
      <c r="I14" s="325">
        <v>3451</v>
      </c>
      <c r="J14" s="325">
        <v>1252</v>
      </c>
      <c r="K14" s="325">
        <v>5079</v>
      </c>
      <c r="L14" s="325">
        <v>1624</v>
      </c>
      <c r="M14" s="325">
        <v>724</v>
      </c>
      <c r="N14" s="325">
        <v>1249</v>
      </c>
      <c r="O14" s="325">
        <v>475</v>
      </c>
      <c r="P14" s="325">
        <v>1937</v>
      </c>
      <c r="Q14" s="325">
        <v>251</v>
      </c>
      <c r="R14" s="325">
        <v>2517</v>
      </c>
      <c r="S14" s="325">
        <v>139</v>
      </c>
      <c r="T14" s="325">
        <v>3789</v>
      </c>
      <c r="U14" s="325">
        <v>1444</v>
      </c>
      <c r="V14" s="325">
        <v>3436</v>
      </c>
      <c r="W14" s="325">
        <v>147</v>
      </c>
      <c r="X14" s="325">
        <v>1167</v>
      </c>
      <c r="Y14" s="325">
        <v>637</v>
      </c>
      <c r="Z14" s="325">
        <v>3119</v>
      </c>
      <c r="AA14" s="325">
        <v>4294</v>
      </c>
      <c r="AB14" s="325">
        <v>3613</v>
      </c>
      <c r="AC14" s="325">
        <v>2286</v>
      </c>
      <c r="AD14" s="325">
        <v>862</v>
      </c>
      <c r="AE14" s="325">
        <v>599</v>
      </c>
      <c r="AF14" s="325">
        <v>3393</v>
      </c>
      <c r="AG14" s="325">
        <v>3326</v>
      </c>
      <c r="AH14" s="325">
        <v>939</v>
      </c>
      <c r="AI14" s="325">
        <v>3927</v>
      </c>
      <c r="AJ14" s="325">
        <v>1096</v>
      </c>
      <c r="AK14" s="325">
        <v>2633</v>
      </c>
      <c r="AL14" s="325">
        <v>728</v>
      </c>
      <c r="AM14" s="325">
        <v>758</v>
      </c>
      <c r="AN14" s="325">
        <v>3488</v>
      </c>
      <c r="AO14" s="325">
        <v>656</v>
      </c>
      <c r="AP14" s="325">
        <v>3401</v>
      </c>
      <c r="AQ14" s="325">
        <v>1200</v>
      </c>
      <c r="AR14" s="325">
        <v>1548</v>
      </c>
    </row>
    <row r="15" spans="1:44" x14ac:dyDescent="0.25">
      <c r="A15" s="321"/>
      <c r="B15" s="321"/>
      <c r="C15" s="321"/>
      <c r="D15" s="321"/>
      <c r="E15" s="321"/>
      <c r="F15" s="321"/>
      <c r="G15" s="324" t="s">
        <v>600</v>
      </c>
      <c r="H15" s="325">
        <v>6000</v>
      </c>
      <c r="I15" s="325">
        <v>6083</v>
      </c>
      <c r="J15" s="325">
        <v>4736</v>
      </c>
      <c r="K15" s="325"/>
      <c r="L15" s="325">
        <v>4275</v>
      </c>
      <c r="M15" s="325">
        <v>4665</v>
      </c>
      <c r="N15" s="325">
        <v>3836</v>
      </c>
      <c r="O15" s="325">
        <v>5355</v>
      </c>
      <c r="P15" s="325">
        <v>3142</v>
      </c>
      <c r="Q15" s="325">
        <v>4821</v>
      </c>
      <c r="R15" s="325">
        <v>5678</v>
      </c>
      <c r="S15" s="325">
        <v>5128</v>
      </c>
      <c r="T15" s="325">
        <v>6548</v>
      </c>
      <c r="U15" s="325">
        <v>4076</v>
      </c>
      <c r="V15" s="325">
        <v>6593</v>
      </c>
      <c r="W15" s="325">
        <v>4958</v>
      </c>
      <c r="X15" s="325">
        <v>4978</v>
      </c>
      <c r="Y15" s="325">
        <v>4445</v>
      </c>
      <c r="Z15" s="325">
        <v>6279</v>
      </c>
      <c r="AA15" s="325">
        <v>785</v>
      </c>
      <c r="AB15" s="325">
        <v>6770</v>
      </c>
      <c r="AC15" s="325">
        <v>4926</v>
      </c>
      <c r="AD15" s="325">
        <v>5611</v>
      </c>
      <c r="AE15" s="325">
        <v>5348</v>
      </c>
      <c r="AF15" s="325">
        <v>1686</v>
      </c>
      <c r="AG15" s="325">
        <v>6483</v>
      </c>
      <c r="AH15" s="325">
        <v>4445</v>
      </c>
      <c r="AI15" s="325">
        <v>2230</v>
      </c>
      <c r="AJ15" s="325">
        <v>5159</v>
      </c>
      <c r="AK15" s="325">
        <v>5794</v>
      </c>
      <c r="AL15" s="325">
        <v>4828</v>
      </c>
      <c r="AM15" s="325">
        <v>4833</v>
      </c>
      <c r="AN15" s="325">
        <v>6120</v>
      </c>
      <c r="AO15" s="325">
        <v>4756</v>
      </c>
      <c r="AP15" s="325">
        <v>6052</v>
      </c>
      <c r="AQ15" s="325">
        <v>4190</v>
      </c>
      <c r="AR15" s="325">
        <v>5261</v>
      </c>
    </row>
    <row r="16" spans="1:44" x14ac:dyDescent="0.25">
      <c r="A16" s="321"/>
      <c r="B16" s="321"/>
      <c r="C16" s="321"/>
      <c r="D16" s="321"/>
      <c r="E16" s="321"/>
      <c r="F16" s="321"/>
      <c r="G16" s="324" t="s">
        <v>601</v>
      </c>
      <c r="H16" s="325">
        <v>1650</v>
      </c>
      <c r="I16" s="325">
        <v>2140</v>
      </c>
      <c r="J16" s="325">
        <v>741</v>
      </c>
      <c r="K16" s="325">
        <v>4275</v>
      </c>
      <c r="L16" s="325"/>
      <c r="M16" s="325">
        <v>921</v>
      </c>
      <c r="N16" s="325">
        <v>1134</v>
      </c>
      <c r="O16" s="325">
        <v>1900</v>
      </c>
      <c r="P16" s="325">
        <v>1133</v>
      </c>
      <c r="Q16" s="325">
        <v>1366</v>
      </c>
      <c r="R16" s="325">
        <v>1330</v>
      </c>
      <c r="S16" s="325">
        <v>1673</v>
      </c>
      <c r="T16" s="325">
        <v>2200</v>
      </c>
      <c r="U16" s="325">
        <v>209</v>
      </c>
      <c r="V16" s="325">
        <v>2245</v>
      </c>
      <c r="W16" s="325">
        <v>1503</v>
      </c>
      <c r="X16" s="325">
        <v>992</v>
      </c>
      <c r="Y16" s="325">
        <v>1083</v>
      </c>
      <c r="Z16" s="325">
        <v>1930</v>
      </c>
      <c r="AA16" s="325">
        <v>3490</v>
      </c>
      <c r="AB16" s="325">
        <v>2422</v>
      </c>
      <c r="AC16" s="325">
        <v>973</v>
      </c>
      <c r="AD16" s="325">
        <v>2290</v>
      </c>
      <c r="AE16" s="325">
        <v>2027</v>
      </c>
      <c r="AF16" s="325">
        <v>2589</v>
      </c>
      <c r="AG16" s="325">
        <v>2135</v>
      </c>
      <c r="AH16" s="325">
        <v>706</v>
      </c>
      <c r="AI16" s="325">
        <v>3123</v>
      </c>
      <c r="AJ16" s="325">
        <v>1148</v>
      </c>
      <c r="AK16" s="325">
        <v>1446</v>
      </c>
      <c r="AL16" s="325">
        <v>1087</v>
      </c>
      <c r="AM16" s="325">
        <v>1087</v>
      </c>
      <c r="AN16" s="325">
        <v>2157</v>
      </c>
      <c r="AO16" s="325">
        <v>1015</v>
      </c>
      <c r="AP16" s="325">
        <v>1789</v>
      </c>
      <c r="AQ16" s="325">
        <v>435</v>
      </c>
      <c r="AR16" s="325">
        <v>1239</v>
      </c>
    </row>
    <row r="17" spans="1:44" x14ac:dyDescent="0.25">
      <c r="A17" s="321"/>
      <c r="B17" s="321"/>
      <c r="C17" s="321"/>
      <c r="D17" s="321"/>
      <c r="E17" s="321"/>
      <c r="F17" s="321"/>
      <c r="G17" s="324" t="s">
        <v>644</v>
      </c>
      <c r="H17" s="325">
        <v>1544</v>
      </c>
      <c r="I17" s="325">
        <v>3244</v>
      </c>
      <c r="J17" s="325">
        <v>550</v>
      </c>
      <c r="K17" s="325">
        <v>5363</v>
      </c>
      <c r="L17" s="325">
        <v>1343</v>
      </c>
      <c r="M17" s="325">
        <v>844</v>
      </c>
      <c r="N17" s="325">
        <v>1777</v>
      </c>
      <c r="O17" s="325">
        <v>1759</v>
      </c>
      <c r="P17" s="325">
        <v>2224</v>
      </c>
      <c r="Q17" s="325">
        <v>1185</v>
      </c>
      <c r="R17" s="325">
        <v>1260</v>
      </c>
      <c r="S17" s="325">
        <v>1482</v>
      </c>
      <c r="T17" s="325">
        <v>2533</v>
      </c>
      <c r="U17" s="325">
        <v>1533</v>
      </c>
      <c r="V17" s="325">
        <v>2137</v>
      </c>
      <c r="W17" s="325">
        <v>1307</v>
      </c>
      <c r="X17" s="325">
        <v>404</v>
      </c>
      <c r="Y17" s="325">
        <v>1291</v>
      </c>
      <c r="Z17" s="325">
        <v>1820</v>
      </c>
      <c r="AA17" s="325">
        <v>4581</v>
      </c>
      <c r="AB17" s="325">
        <v>2314</v>
      </c>
      <c r="AC17" s="325">
        <v>2240</v>
      </c>
      <c r="AD17" s="325">
        <v>2149</v>
      </c>
      <c r="AE17" s="325">
        <v>1886</v>
      </c>
      <c r="AF17" s="325">
        <v>3680</v>
      </c>
      <c r="AG17" s="325">
        <v>2027</v>
      </c>
      <c r="AH17" s="325">
        <v>1153</v>
      </c>
      <c r="AI17" s="325">
        <v>4214</v>
      </c>
      <c r="AJ17" s="325">
        <v>406</v>
      </c>
      <c r="AK17" s="325">
        <v>1338</v>
      </c>
      <c r="AL17" s="325">
        <v>839</v>
      </c>
      <c r="AM17" s="325">
        <v>676</v>
      </c>
      <c r="AN17" s="325">
        <v>2743</v>
      </c>
      <c r="AO17" s="325">
        <v>767</v>
      </c>
      <c r="AP17" s="325">
        <v>2307</v>
      </c>
      <c r="AQ17" s="325">
        <v>1186</v>
      </c>
      <c r="AR17" s="325">
        <v>139</v>
      </c>
    </row>
    <row r="18" spans="1:44" x14ac:dyDescent="0.25">
      <c r="A18" s="321"/>
      <c r="B18" s="321"/>
      <c r="C18" s="321"/>
      <c r="D18" s="321"/>
      <c r="E18" s="321"/>
      <c r="F18" s="321"/>
      <c r="G18" s="324" t="s">
        <v>645</v>
      </c>
      <c r="H18" s="325">
        <v>1837</v>
      </c>
      <c r="I18" s="325">
        <v>2174</v>
      </c>
      <c r="J18" s="325">
        <v>638</v>
      </c>
      <c r="K18" s="325">
        <v>4139</v>
      </c>
      <c r="L18" s="325">
        <v>280</v>
      </c>
      <c r="M18" s="325">
        <v>655</v>
      </c>
      <c r="N18" s="325">
        <v>860</v>
      </c>
      <c r="O18" s="325">
        <v>1574</v>
      </c>
      <c r="P18" s="325">
        <v>984</v>
      </c>
      <c r="Q18" s="325">
        <v>1099</v>
      </c>
      <c r="R18" s="325">
        <v>1549</v>
      </c>
      <c r="S18" s="325">
        <v>1342</v>
      </c>
      <c r="T18" s="325">
        <v>2640</v>
      </c>
      <c r="U18" s="325">
        <v>159</v>
      </c>
      <c r="V18" s="325">
        <v>2407</v>
      </c>
      <c r="W18" s="325">
        <v>1179</v>
      </c>
      <c r="X18" s="325">
        <v>815</v>
      </c>
      <c r="Y18" s="325">
        <v>803</v>
      </c>
      <c r="Z18" s="325">
        <v>2084</v>
      </c>
      <c r="AA18" s="325">
        <v>3404</v>
      </c>
      <c r="AB18" s="325">
        <v>2654</v>
      </c>
      <c r="AC18" s="325">
        <v>996</v>
      </c>
      <c r="AD18" s="325">
        <v>1931</v>
      </c>
      <c r="AE18" s="325">
        <v>1685</v>
      </c>
      <c r="AF18" s="325">
        <v>2480</v>
      </c>
      <c r="AG18" s="325">
        <v>2287</v>
      </c>
      <c r="AH18" s="325">
        <v>439</v>
      </c>
      <c r="AI18" s="325">
        <v>2984</v>
      </c>
      <c r="AJ18" s="325">
        <v>999</v>
      </c>
      <c r="AK18" s="325">
        <v>1638</v>
      </c>
      <c r="AL18" s="325">
        <v>807</v>
      </c>
      <c r="AM18" s="325">
        <v>796</v>
      </c>
      <c r="AN18" s="325">
        <v>2172</v>
      </c>
      <c r="AO18" s="325">
        <v>747</v>
      </c>
      <c r="AP18" s="325">
        <v>2416</v>
      </c>
      <c r="AQ18" s="325">
        <v>169</v>
      </c>
      <c r="AR18" s="325">
        <v>1069</v>
      </c>
    </row>
    <row r="19" spans="1:44" x14ac:dyDescent="0.25">
      <c r="A19" s="321"/>
      <c r="B19" s="321"/>
      <c r="C19" s="321"/>
      <c r="D19" s="321"/>
      <c r="E19" s="321"/>
      <c r="F19" s="321"/>
      <c r="G19" s="324" t="s">
        <v>646</v>
      </c>
      <c r="H19" s="325">
        <v>541</v>
      </c>
      <c r="I19" s="325">
        <v>2031</v>
      </c>
      <c r="J19" s="325">
        <v>2101</v>
      </c>
      <c r="K19" s="325">
        <v>6523</v>
      </c>
      <c r="L19" s="325">
        <v>2175</v>
      </c>
      <c r="M19" s="325">
        <v>2705</v>
      </c>
      <c r="N19" s="325">
        <v>3285</v>
      </c>
      <c r="O19" s="325">
        <v>3692</v>
      </c>
      <c r="P19" s="325">
        <v>3296</v>
      </c>
      <c r="Q19" s="325">
        <v>3118</v>
      </c>
      <c r="R19" s="325">
        <v>845</v>
      </c>
      <c r="S19" s="325">
        <v>3415</v>
      </c>
      <c r="T19" s="325">
        <v>709</v>
      </c>
      <c r="U19" s="325">
        <v>2372</v>
      </c>
      <c r="V19" s="325">
        <v>130</v>
      </c>
      <c r="W19" s="325">
        <v>3245</v>
      </c>
      <c r="X19" s="325">
        <v>2241</v>
      </c>
      <c r="Y19" s="325">
        <v>3107</v>
      </c>
      <c r="Z19" s="325">
        <v>374</v>
      </c>
      <c r="AA19" s="325">
        <v>5738</v>
      </c>
      <c r="AB19" s="325">
        <v>307</v>
      </c>
      <c r="AC19" s="325">
        <v>2095</v>
      </c>
      <c r="AD19" s="325">
        <v>4082</v>
      </c>
      <c r="AE19" s="325">
        <v>3819</v>
      </c>
      <c r="AF19" s="325">
        <v>4752</v>
      </c>
      <c r="AG19" s="325">
        <v>191</v>
      </c>
      <c r="AH19" s="325">
        <v>2629</v>
      </c>
      <c r="AI19" s="325">
        <v>5286</v>
      </c>
      <c r="AJ19" s="325">
        <v>2378</v>
      </c>
      <c r="AK19" s="325">
        <v>879</v>
      </c>
      <c r="AL19" s="325">
        <v>2772</v>
      </c>
      <c r="AM19" s="325">
        <v>2609</v>
      </c>
      <c r="AN19" s="325">
        <v>1530</v>
      </c>
      <c r="AO19" s="325">
        <v>2700</v>
      </c>
      <c r="AP19" s="325">
        <v>1094</v>
      </c>
      <c r="AQ19" s="325">
        <v>2388</v>
      </c>
      <c r="AR19" s="325">
        <v>1931</v>
      </c>
    </row>
    <row r="20" spans="1:44" x14ac:dyDescent="0.25">
      <c r="A20" s="321"/>
      <c r="B20" s="321"/>
      <c r="C20" s="321"/>
      <c r="D20" s="321"/>
      <c r="E20" s="321"/>
      <c r="F20" s="321"/>
      <c r="G20" s="324" t="s">
        <v>602</v>
      </c>
      <c r="H20" s="325">
        <v>2182</v>
      </c>
      <c r="I20" s="325">
        <v>2842</v>
      </c>
      <c r="J20" s="325">
        <v>601</v>
      </c>
      <c r="K20" s="325">
        <v>4665</v>
      </c>
      <c r="L20" s="325">
        <v>921</v>
      </c>
      <c r="M20" s="325"/>
      <c r="N20" s="325">
        <v>1012</v>
      </c>
      <c r="O20" s="325">
        <v>1057</v>
      </c>
      <c r="P20" s="325">
        <v>1523</v>
      </c>
      <c r="Q20" s="325">
        <v>476</v>
      </c>
      <c r="R20" s="325">
        <v>1866</v>
      </c>
      <c r="S20" s="325">
        <v>773</v>
      </c>
      <c r="T20" s="325">
        <v>3133</v>
      </c>
      <c r="U20" s="325">
        <v>835</v>
      </c>
      <c r="V20" s="325">
        <v>2775</v>
      </c>
      <c r="W20" s="325">
        <v>603</v>
      </c>
      <c r="X20" s="325">
        <v>541</v>
      </c>
      <c r="Y20" s="325">
        <v>526</v>
      </c>
      <c r="Z20" s="325">
        <v>2458</v>
      </c>
      <c r="AA20" s="325">
        <v>3880</v>
      </c>
      <c r="AB20" s="325">
        <v>2952</v>
      </c>
      <c r="AC20" s="325">
        <v>1727</v>
      </c>
      <c r="AD20" s="325">
        <v>1440</v>
      </c>
      <c r="AE20" s="325">
        <v>1177</v>
      </c>
      <c r="AF20" s="325">
        <v>2979</v>
      </c>
      <c r="AG20" s="325">
        <v>2665</v>
      </c>
      <c r="AH20" s="325">
        <v>238</v>
      </c>
      <c r="AI20" s="325">
        <v>3513</v>
      </c>
      <c r="AJ20" s="325">
        <v>511</v>
      </c>
      <c r="AK20" s="325">
        <v>1982</v>
      </c>
      <c r="AL20" s="325">
        <v>171</v>
      </c>
      <c r="AM20" s="325">
        <v>174</v>
      </c>
      <c r="AN20" s="325">
        <v>2879</v>
      </c>
      <c r="AO20" s="325">
        <v>99</v>
      </c>
      <c r="AP20" s="325">
        <v>2698</v>
      </c>
      <c r="AQ20" s="325">
        <v>497</v>
      </c>
      <c r="AR20" s="325">
        <v>959</v>
      </c>
    </row>
    <row r="21" spans="1:44" x14ac:dyDescent="0.25">
      <c r="A21" s="321"/>
      <c r="B21" s="321"/>
      <c r="C21" s="321"/>
      <c r="D21" s="321"/>
      <c r="E21" s="321"/>
      <c r="F21" s="321"/>
      <c r="G21" s="324" t="s">
        <v>603</v>
      </c>
      <c r="H21" s="325">
        <v>2764</v>
      </c>
      <c r="I21" s="325">
        <v>2942</v>
      </c>
      <c r="J21" s="325">
        <v>1453</v>
      </c>
      <c r="K21" s="325">
        <v>3836</v>
      </c>
      <c r="L21" s="325">
        <v>1134</v>
      </c>
      <c r="M21" s="325">
        <v>1012</v>
      </c>
      <c r="N21" s="325"/>
      <c r="O21" s="325">
        <v>1525</v>
      </c>
      <c r="P21" s="325">
        <v>694</v>
      </c>
      <c r="Q21" s="325">
        <v>991</v>
      </c>
      <c r="R21" s="325">
        <v>2452</v>
      </c>
      <c r="S21" s="325">
        <v>1298</v>
      </c>
      <c r="T21" s="325">
        <v>3407</v>
      </c>
      <c r="U21" s="325">
        <v>935</v>
      </c>
      <c r="V21" s="325">
        <v>3357</v>
      </c>
      <c r="W21" s="325">
        <v>1128</v>
      </c>
      <c r="X21" s="325">
        <v>2241</v>
      </c>
      <c r="Y21" s="325">
        <v>615</v>
      </c>
      <c r="Z21" s="325">
        <v>3040</v>
      </c>
      <c r="AA21" s="325">
        <v>3051</v>
      </c>
      <c r="AB21" s="325">
        <v>3534</v>
      </c>
      <c r="AC21" s="325">
        <v>1785</v>
      </c>
      <c r="AD21" s="325">
        <v>1781</v>
      </c>
      <c r="AE21" s="325">
        <v>1518</v>
      </c>
      <c r="AF21" s="325">
        <v>2150</v>
      </c>
      <c r="AG21" s="325">
        <v>3247</v>
      </c>
      <c r="AH21" s="325">
        <v>930</v>
      </c>
      <c r="AI21" s="325">
        <v>2684</v>
      </c>
      <c r="AJ21" s="325">
        <v>1444</v>
      </c>
      <c r="AK21" s="325">
        <v>2568</v>
      </c>
      <c r="AL21" s="325">
        <v>1086</v>
      </c>
      <c r="AM21" s="325">
        <v>1107</v>
      </c>
      <c r="AN21" s="325">
        <v>2979</v>
      </c>
      <c r="AO21" s="325">
        <v>1014</v>
      </c>
      <c r="AP21" s="325">
        <v>2911</v>
      </c>
      <c r="AQ21" s="325">
        <v>894</v>
      </c>
      <c r="AR21" s="325">
        <v>1892</v>
      </c>
    </row>
    <row r="22" spans="1:44" x14ac:dyDescent="0.25">
      <c r="A22" s="321"/>
      <c r="B22" s="321"/>
      <c r="C22" s="321"/>
      <c r="D22" s="321"/>
      <c r="E22" s="321"/>
      <c r="F22" s="321"/>
      <c r="G22" s="324" t="s">
        <v>647</v>
      </c>
      <c r="H22" s="325">
        <v>1647</v>
      </c>
      <c r="I22" s="325">
        <v>3347</v>
      </c>
      <c r="J22" s="325">
        <v>532</v>
      </c>
      <c r="K22" s="325">
        <v>5294</v>
      </c>
      <c r="L22" s="325">
        <v>1249</v>
      </c>
      <c r="M22" s="325">
        <v>770</v>
      </c>
      <c r="N22" s="325">
        <v>1703</v>
      </c>
      <c r="O22" s="325">
        <v>1685</v>
      </c>
      <c r="P22" s="325">
        <v>2152</v>
      </c>
      <c r="Q22" s="325">
        <v>1111</v>
      </c>
      <c r="R22" s="325">
        <v>1363</v>
      </c>
      <c r="S22" s="325">
        <v>1408</v>
      </c>
      <c r="T22" s="325">
        <v>2636</v>
      </c>
      <c r="U22" s="325">
        <v>2238</v>
      </c>
      <c r="V22" s="325">
        <v>2240</v>
      </c>
      <c r="W22" s="325">
        <v>1233</v>
      </c>
      <c r="X22" s="325">
        <v>330</v>
      </c>
      <c r="Y22" s="325">
        <v>1217</v>
      </c>
      <c r="Z22" s="325">
        <v>1923</v>
      </c>
      <c r="AA22" s="325">
        <v>4509</v>
      </c>
      <c r="AB22" s="325">
        <v>2417</v>
      </c>
      <c r="AC22" s="325">
        <v>2392</v>
      </c>
      <c r="AD22" s="325">
        <v>2075</v>
      </c>
      <c r="AE22" s="325">
        <v>1812</v>
      </c>
      <c r="AF22" s="325">
        <v>3608</v>
      </c>
      <c r="AG22" s="325">
        <v>2130</v>
      </c>
      <c r="AH22" s="325">
        <v>996</v>
      </c>
      <c r="AI22" s="325">
        <v>4142</v>
      </c>
      <c r="AJ22" s="325">
        <v>279</v>
      </c>
      <c r="AK22" s="325">
        <v>1441</v>
      </c>
      <c r="AL22" s="325">
        <v>765</v>
      </c>
      <c r="AM22" s="325">
        <v>602</v>
      </c>
      <c r="AN22" s="325">
        <v>2846</v>
      </c>
      <c r="AO22" s="325">
        <v>693</v>
      </c>
      <c r="AP22" s="325">
        <v>2410</v>
      </c>
      <c r="AQ22" s="325">
        <v>1089</v>
      </c>
      <c r="AR22" s="325">
        <v>242</v>
      </c>
    </row>
    <row r="23" spans="1:44" x14ac:dyDescent="0.25">
      <c r="A23" s="321"/>
      <c r="B23" s="321"/>
      <c r="C23" s="321"/>
      <c r="D23" s="321"/>
      <c r="E23" s="321"/>
      <c r="F23" s="321"/>
      <c r="G23" s="324" t="s">
        <v>648</v>
      </c>
      <c r="H23" s="325">
        <v>407</v>
      </c>
      <c r="I23" s="325">
        <v>1948</v>
      </c>
      <c r="J23" s="325">
        <v>1967</v>
      </c>
      <c r="K23" s="325">
        <v>6389</v>
      </c>
      <c r="L23" s="325">
        <v>2041</v>
      </c>
      <c r="M23" s="325">
        <v>2571</v>
      </c>
      <c r="N23" s="325">
        <v>3153</v>
      </c>
      <c r="O23" s="325">
        <v>3558</v>
      </c>
      <c r="P23" s="325">
        <v>3162</v>
      </c>
      <c r="Q23" s="325">
        <v>2984</v>
      </c>
      <c r="R23" s="325">
        <v>711</v>
      </c>
      <c r="S23" s="325">
        <v>3281</v>
      </c>
      <c r="T23" s="325">
        <v>855</v>
      </c>
      <c r="U23" s="325">
        <v>2323</v>
      </c>
      <c r="V23" s="325">
        <v>244</v>
      </c>
      <c r="W23" s="325">
        <v>3111</v>
      </c>
      <c r="X23" s="325">
        <v>2107</v>
      </c>
      <c r="Y23" s="325">
        <v>2973</v>
      </c>
      <c r="Z23" s="325">
        <v>240</v>
      </c>
      <c r="AA23" s="325">
        <v>5604</v>
      </c>
      <c r="AB23" s="325">
        <v>421</v>
      </c>
      <c r="AC23" s="325">
        <v>1964</v>
      </c>
      <c r="AD23" s="325">
        <v>3948</v>
      </c>
      <c r="AE23" s="325">
        <v>3685</v>
      </c>
      <c r="AF23" s="325">
        <v>4618</v>
      </c>
      <c r="AG23" s="325">
        <v>134</v>
      </c>
      <c r="AH23" s="325">
        <v>2495</v>
      </c>
      <c r="AI23" s="325">
        <v>5152</v>
      </c>
      <c r="AJ23" s="325">
        <v>2244</v>
      </c>
      <c r="AK23" s="325">
        <v>745</v>
      </c>
      <c r="AL23" s="325">
        <v>2638</v>
      </c>
      <c r="AM23" s="325">
        <v>2475</v>
      </c>
      <c r="AN23" s="325">
        <v>1561</v>
      </c>
      <c r="AO23" s="325">
        <v>2566</v>
      </c>
      <c r="AP23" s="325">
        <v>1011</v>
      </c>
      <c r="AQ23" s="325">
        <v>2255</v>
      </c>
      <c r="AR23" s="325">
        <v>1796</v>
      </c>
    </row>
    <row r="24" spans="1:44" x14ac:dyDescent="0.25">
      <c r="A24" s="321"/>
      <c r="B24" s="321"/>
      <c r="C24" s="321"/>
      <c r="D24" s="321"/>
      <c r="E24" s="321"/>
      <c r="F24" s="321"/>
      <c r="G24" s="324" t="s">
        <v>649</v>
      </c>
      <c r="H24" s="325">
        <v>2950</v>
      </c>
      <c r="I24" s="325">
        <v>3242</v>
      </c>
      <c r="J24" s="325">
        <v>1369</v>
      </c>
      <c r="K24" s="325">
        <v>4467</v>
      </c>
      <c r="L24" s="325">
        <v>1434</v>
      </c>
      <c r="M24" s="325">
        <v>906</v>
      </c>
      <c r="N24" s="325">
        <v>637</v>
      </c>
      <c r="O24" s="325">
        <v>879</v>
      </c>
      <c r="P24" s="325">
        <v>1325</v>
      </c>
      <c r="Q24" s="325">
        <v>498</v>
      </c>
      <c r="R24" s="325">
        <v>2630</v>
      </c>
      <c r="S24" s="325">
        <v>805</v>
      </c>
      <c r="T24" s="325">
        <v>3707</v>
      </c>
      <c r="U24" s="325">
        <v>1235</v>
      </c>
      <c r="V24" s="325">
        <v>3745</v>
      </c>
      <c r="W24" s="325">
        <v>635</v>
      </c>
      <c r="X24" s="325">
        <v>1404</v>
      </c>
      <c r="Y24" s="325">
        <v>391</v>
      </c>
      <c r="Z24" s="325">
        <v>3226</v>
      </c>
      <c r="AA24" s="325">
        <v>3682</v>
      </c>
      <c r="AB24" s="325">
        <v>3720</v>
      </c>
      <c r="AC24" s="325">
        <v>2155</v>
      </c>
      <c r="AD24" s="325">
        <v>1148</v>
      </c>
      <c r="AE24" s="325">
        <v>885</v>
      </c>
      <c r="AF24" s="325">
        <v>2781</v>
      </c>
      <c r="AG24" s="325">
        <v>3433</v>
      </c>
      <c r="AH24" s="325">
        <v>846</v>
      </c>
      <c r="AI24" s="325">
        <v>3315</v>
      </c>
      <c r="AJ24" s="325">
        <v>1333</v>
      </c>
      <c r="AK24" s="325">
        <v>2746</v>
      </c>
      <c r="AL24" s="325">
        <v>980</v>
      </c>
      <c r="AM24" s="325">
        <v>999</v>
      </c>
      <c r="AN24" s="325">
        <v>3279</v>
      </c>
      <c r="AO24" s="325">
        <v>908</v>
      </c>
      <c r="AP24" s="325">
        <v>3211</v>
      </c>
      <c r="AQ24" s="325">
        <v>1067</v>
      </c>
      <c r="AR24" s="325">
        <v>1786</v>
      </c>
    </row>
    <row r="25" spans="1:44" x14ac:dyDescent="0.25">
      <c r="A25" s="321"/>
      <c r="B25" s="321"/>
      <c r="C25" s="321"/>
      <c r="D25" s="321"/>
      <c r="E25" s="321"/>
      <c r="F25" s="321"/>
      <c r="G25" s="324" t="s">
        <v>650</v>
      </c>
      <c r="H25" s="325">
        <v>3169</v>
      </c>
      <c r="I25" s="325">
        <v>3727</v>
      </c>
      <c r="J25" s="325">
        <v>1585</v>
      </c>
      <c r="K25" s="325">
        <v>5355</v>
      </c>
      <c r="L25" s="325">
        <v>1900</v>
      </c>
      <c r="M25" s="325">
        <v>1057</v>
      </c>
      <c r="N25" s="325">
        <v>1525</v>
      </c>
      <c r="O25" s="325"/>
      <c r="P25" s="325">
        <v>2213</v>
      </c>
      <c r="Q25" s="325">
        <v>584</v>
      </c>
      <c r="R25" s="325">
        <v>2847</v>
      </c>
      <c r="S25" s="325">
        <v>478</v>
      </c>
      <c r="T25" s="325">
        <v>4115</v>
      </c>
      <c r="U25" s="325">
        <v>1720</v>
      </c>
      <c r="V25" s="325">
        <v>3762</v>
      </c>
      <c r="W25" s="325">
        <v>606</v>
      </c>
      <c r="X25" s="325">
        <v>1498</v>
      </c>
      <c r="Y25" s="325">
        <v>913</v>
      </c>
      <c r="Z25" s="325">
        <v>3445</v>
      </c>
      <c r="AA25" s="325">
        <v>4570</v>
      </c>
      <c r="AB25" s="325">
        <v>3939</v>
      </c>
      <c r="AC25" s="325">
        <v>2761</v>
      </c>
      <c r="AD25" s="325">
        <v>394</v>
      </c>
      <c r="AE25" s="325">
        <v>131</v>
      </c>
      <c r="AF25" s="325">
        <v>3669</v>
      </c>
      <c r="AG25" s="325">
        <v>3652</v>
      </c>
      <c r="AH25" s="325">
        <v>1215</v>
      </c>
      <c r="AI25" s="325">
        <v>4203</v>
      </c>
      <c r="AJ25" s="325">
        <v>1426</v>
      </c>
      <c r="AK25" s="325">
        <v>2963</v>
      </c>
      <c r="AL25" s="325">
        <v>1054</v>
      </c>
      <c r="AM25" s="325">
        <v>1089</v>
      </c>
      <c r="AN25" s="325">
        <v>3764</v>
      </c>
      <c r="AO25" s="325">
        <v>982</v>
      </c>
      <c r="AP25" s="325">
        <v>3677</v>
      </c>
      <c r="AQ25" s="325">
        <v>1476</v>
      </c>
      <c r="AR25" s="325">
        <v>1874</v>
      </c>
    </row>
    <row r="26" spans="1:44" x14ac:dyDescent="0.25">
      <c r="A26" s="321"/>
      <c r="B26" s="321"/>
      <c r="C26" s="321"/>
      <c r="D26" s="321"/>
      <c r="E26" s="321"/>
      <c r="F26" s="321"/>
      <c r="G26" s="324" t="s">
        <v>651</v>
      </c>
      <c r="H26" s="325">
        <v>3811</v>
      </c>
      <c r="I26" s="325">
        <v>4369</v>
      </c>
      <c r="J26" s="325">
        <v>2227</v>
      </c>
      <c r="K26" s="325">
        <v>5863</v>
      </c>
      <c r="L26" s="325">
        <v>2542</v>
      </c>
      <c r="M26" s="325">
        <v>1699</v>
      </c>
      <c r="N26" s="325">
        <v>2033</v>
      </c>
      <c r="O26" s="325">
        <v>646</v>
      </c>
      <c r="P26" s="325">
        <v>2721</v>
      </c>
      <c r="Q26" s="325">
        <v>1226</v>
      </c>
      <c r="R26" s="325">
        <v>3489</v>
      </c>
      <c r="S26" s="325">
        <v>991</v>
      </c>
      <c r="T26" s="325">
        <v>4757</v>
      </c>
      <c r="U26" s="325">
        <v>2362</v>
      </c>
      <c r="V26" s="325">
        <v>4404</v>
      </c>
      <c r="W26" s="325">
        <v>1155</v>
      </c>
      <c r="X26" s="325">
        <v>2140</v>
      </c>
      <c r="Y26" s="325">
        <v>1555</v>
      </c>
      <c r="Z26" s="325">
        <v>4087</v>
      </c>
      <c r="AA26" s="325">
        <v>5078</v>
      </c>
      <c r="AB26" s="325">
        <v>4581</v>
      </c>
      <c r="AC26" s="325">
        <v>3392</v>
      </c>
      <c r="AD26" s="325">
        <v>266</v>
      </c>
      <c r="AE26" s="325">
        <v>515</v>
      </c>
      <c r="AF26" s="325">
        <v>4177</v>
      </c>
      <c r="AG26" s="325">
        <v>4294</v>
      </c>
      <c r="AH26" s="325">
        <v>1857</v>
      </c>
      <c r="AI26" s="325">
        <v>4711</v>
      </c>
      <c r="AJ26" s="325">
        <v>2068</v>
      </c>
      <c r="AK26" s="325">
        <v>3605</v>
      </c>
      <c r="AL26" s="325">
        <v>1696</v>
      </c>
      <c r="AM26" s="325">
        <v>1731</v>
      </c>
      <c r="AN26" s="325">
        <v>4406</v>
      </c>
      <c r="AO26" s="325">
        <v>1624</v>
      </c>
      <c r="AP26" s="325">
        <v>4319</v>
      </c>
      <c r="AQ26" s="325">
        <v>2118</v>
      </c>
      <c r="AR26" s="325">
        <v>2516</v>
      </c>
    </row>
    <row r="27" spans="1:44" x14ac:dyDescent="0.25">
      <c r="A27" s="321"/>
      <c r="B27" s="321"/>
      <c r="C27" s="321"/>
      <c r="D27" s="321"/>
      <c r="E27" s="321"/>
      <c r="F27" s="321"/>
      <c r="G27" s="324" t="s">
        <v>652</v>
      </c>
      <c r="H27" s="325">
        <v>3161</v>
      </c>
      <c r="I27" s="325">
        <v>3339</v>
      </c>
      <c r="J27" s="325">
        <v>1850</v>
      </c>
      <c r="K27" s="325">
        <v>4233</v>
      </c>
      <c r="L27" s="325">
        <v>1531</v>
      </c>
      <c r="M27" s="325">
        <v>1409</v>
      </c>
      <c r="N27" s="325">
        <v>403</v>
      </c>
      <c r="O27" s="325">
        <v>1922</v>
      </c>
      <c r="P27" s="325">
        <v>1091</v>
      </c>
      <c r="Q27" s="325">
        <v>1388</v>
      </c>
      <c r="R27" s="325">
        <v>2849</v>
      </c>
      <c r="S27" s="325">
        <v>1695</v>
      </c>
      <c r="T27" s="325">
        <v>3804</v>
      </c>
      <c r="U27" s="325">
        <v>1332</v>
      </c>
      <c r="V27" s="325">
        <v>3754</v>
      </c>
      <c r="W27" s="325">
        <v>1525</v>
      </c>
      <c r="X27" s="325">
        <v>1909</v>
      </c>
      <c r="Y27" s="325">
        <v>1012</v>
      </c>
      <c r="Z27" s="325">
        <v>3437</v>
      </c>
      <c r="AA27" s="325">
        <v>3448</v>
      </c>
      <c r="AB27" s="325">
        <v>3932</v>
      </c>
      <c r="AC27" s="325">
        <v>2200</v>
      </c>
      <c r="AD27" s="325">
        <v>2178</v>
      </c>
      <c r="AE27" s="325">
        <v>1915</v>
      </c>
      <c r="AF27" s="325">
        <v>2547</v>
      </c>
      <c r="AG27" s="325">
        <v>3655</v>
      </c>
      <c r="AH27" s="325">
        <v>1327</v>
      </c>
      <c r="AI27" s="325">
        <v>3081</v>
      </c>
      <c r="AJ27" s="325">
        <v>1841</v>
      </c>
      <c r="AK27" s="325">
        <v>2966</v>
      </c>
      <c r="AL27" s="325">
        <v>1483</v>
      </c>
      <c r="AM27" s="325">
        <v>1504</v>
      </c>
      <c r="AN27" s="325">
        <v>3376</v>
      </c>
      <c r="AO27" s="325">
        <v>1411</v>
      </c>
      <c r="AP27" s="325">
        <v>3308</v>
      </c>
      <c r="AQ27" s="325">
        <v>1291</v>
      </c>
      <c r="AR27" s="325">
        <v>2289</v>
      </c>
    </row>
    <row r="28" spans="1:44" x14ac:dyDescent="0.25">
      <c r="A28" s="321"/>
      <c r="B28" s="321"/>
      <c r="C28" s="321"/>
      <c r="D28" s="321"/>
      <c r="E28" s="321"/>
      <c r="F28" s="321"/>
      <c r="G28" s="324" t="s">
        <v>653</v>
      </c>
      <c r="H28" s="325">
        <v>3078</v>
      </c>
      <c r="I28" s="325">
        <v>3672</v>
      </c>
      <c r="J28" s="325">
        <v>1487</v>
      </c>
      <c r="K28" s="325">
        <v>5314</v>
      </c>
      <c r="L28" s="325">
        <v>1859</v>
      </c>
      <c r="M28" s="325">
        <v>959</v>
      </c>
      <c r="N28" s="325">
        <v>1484</v>
      </c>
      <c r="O28" s="325">
        <v>431</v>
      </c>
      <c r="P28" s="325">
        <v>2172</v>
      </c>
      <c r="Q28" s="325">
        <v>486</v>
      </c>
      <c r="R28" s="325">
        <v>2752</v>
      </c>
      <c r="S28" s="325">
        <v>202</v>
      </c>
      <c r="T28" s="325">
        <v>4024</v>
      </c>
      <c r="U28" s="325">
        <v>1679</v>
      </c>
      <c r="V28" s="325">
        <v>3671</v>
      </c>
      <c r="W28" s="325">
        <v>202</v>
      </c>
      <c r="X28" s="325">
        <v>1407</v>
      </c>
      <c r="Y28" s="325">
        <v>872</v>
      </c>
      <c r="Z28" s="325">
        <v>3354</v>
      </c>
      <c r="AA28" s="325">
        <v>4529</v>
      </c>
      <c r="AB28" s="325">
        <v>3848</v>
      </c>
      <c r="AC28" s="325">
        <v>2522</v>
      </c>
      <c r="AD28" s="325">
        <v>567</v>
      </c>
      <c r="AE28" s="325">
        <v>291</v>
      </c>
      <c r="AF28" s="325">
        <v>3628</v>
      </c>
      <c r="AG28" s="325">
        <v>3561</v>
      </c>
      <c r="AH28" s="325">
        <v>1174</v>
      </c>
      <c r="AI28" s="325">
        <v>4162</v>
      </c>
      <c r="AJ28" s="325">
        <v>1330</v>
      </c>
      <c r="AK28" s="325">
        <v>2868</v>
      </c>
      <c r="AL28" s="325">
        <v>963</v>
      </c>
      <c r="AM28" s="325">
        <v>993</v>
      </c>
      <c r="AN28" s="325">
        <v>3723</v>
      </c>
      <c r="AO28" s="325">
        <v>891</v>
      </c>
      <c r="AP28" s="325">
        <v>3636</v>
      </c>
      <c r="AQ28" s="325">
        <v>1435</v>
      </c>
      <c r="AR28" s="325">
        <v>1783</v>
      </c>
    </row>
    <row r="29" spans="1:44" x14ac:dyDescent="0.25">
      <c r="A29" s="321"/>
      <c r="B29" s="321"/>
      <c r="C29" s="321"/>
      <c r="D29" s="321"/>
      <c r="E29" s="321"/>
      <c r="F29" s="321"/>
      <c r="G29" s="324" t="s">
        <v>605</v>
      </c>
      <c r="H29" s="325">
        <v>2773</v>
      </c>
      <c r="I29" s="325">
        <v>2941</v>
      </c>
      <c r="J29" s="325">
        <v>1594</v>
      </c>
      <c r="K29" s="325">
        <v>3142</v>
      </c>
      <c r="L29" s="325">
        <v>1133</v>
      </c>
      <c r="M29" s="325">
        <v>1523</v>
      </c>
      <c r="N29" s="325">
        <v>694</v>
      </c>
      <c r="O29" s="325">
        <v>2213</v>
      </c>
      <c r="P29" s="325"/>
      <c r="Q29" s="325">
        <v>1679</v>
      </c>
      <c r="R29" s="325">
        <v>2451</v>
      </c>
      <c r="S29" s="325">
        <v>1986</v>
      </c>
      <c r="T29" s="325">
        <v>3406</v>
      </c>
      <c r="U29" s="325">
        <v>934</v>
      </c>
      <c r="V29" s="325">
        <v>3366</v>
      </c>
      <c r="W29" s="325">
        <v>1816</v>
      </c>
      <c r="X29" s="325">
        <v>1836</v>
      </c>
      <c r="Y29" s="325">
        <v>1303</v>
      </c>
      <c r="Z29" s="325">
        <v>3049</v>
      </c>
      <c r="AA29" s="325">
        <v>2357</v>
      </c>
      <c r="AB29" s="325">
        <v>3543</v>
      </c>
      <c r="AC29" s="325">
        <v>1784</v>
      </c>
      <c r="AD29" s="325">
        <v>2469</v>
      </c>
      <c r="AE29" s="325">
        <v>2206</v>
      </c>
      <c r="AF29" s="325">
        <v>1456</v>
      </c>
      <c r="AG29" s="325">
        <v>3255</v>
      </c>
      <c r="AH29" s="325">
        <v>1303</v>
      </c>
      <c r="AI29" s="325">
        <v>1990</v>
      </c>
      <c r="AJ29" s="325">
        <v>2017</v>
      </c>
      <c r="AK29" s="325">
        <v>2566</v>
      </c>
      <c r="AL29" s="325">
        <v>1686</v>
      </c>
      <c r="AM29" s="325">
        <v>1689</v>
      </c>
      <c r="AN29" s="325">
        <v>2978</v>
      </c>
      <c r="AO29" s="325">
        <v>1614</v>
      </c>
      <c r="AP29" s="325">
        <v>2910</v>
      </c>
      <c r="AQ29" s="325">
        <v>1048</v>
      </c>
      <c r="AR29" s="325">
        <v>2119</v>
      </c>
    </row>
    <row r="30" spans="1:44" x14ac:dyDescent="0.25">
      <c r="A30" s="321"/>
      <c r="B30" s="321"/>
      <c r="C30" s="321"/>
      <c r="D30" s="321"/>
      <c r="E30" s="321"/>
      <c r="F30" s="321"/>
      <c r="G30" s="324" t="s">
        <v>606</v>
      </c>
      <c r="H30" s="325">
        <v>2595</v>
      </c>
      <c r="I30" s="325">
        <v>3193</v>
      </c>
      <c r="J30" s="325">
        <v>1004</v>
      </c>
      <c r="K30" s="325">
        <v>4821</v>
      </c>
      <c r="L30" s="325">
        <v>1366</v>
      </c>
      <c r="M30" s="325">
        <v>476</v>
      </c>
      <c r="N30" s="325">
        <v>991</v>
      </c>
      <c r="O30" s="325">
        <v>584</v>
      </c>
      <c r="P30" s="325">
        <v>1679</v>
      </c>
      <c r="Q30" s="325"/>
      <c r="R30" s="325">
        <v>2269</v>
      </c>
      <c r="S30" s="325">
        <v>300</v>
      </c>
      <c r="T30" s="325">
        <v>3541</v>
      </c>
      <c r="U30" s="325">
        <v>1186</v>
      </c>
      <c r="V30" s="325">
        <v>3188</v>
      </c>
      <c r="W30" s="325">
        <v>130</v>
      </c>
      <c r="X30" s="325">
        <v>914</v>
      </c>
      <c r="Y30" s="325">
        <v>379</v>
      </c>
      <c r="Z30" s="325">
        <v>2871</v>
      </c>
      <c r="AA30" s="325">
        <v>4036</v>
      </c>
      <c r="AB30" s="325">
        <v>3365</v>
      </c>
      <c r="AC30" s="325">
        <v>2036</v>
      </c>
      <c r="AD30" s="325">
        <v>974</v>
      </c>
      <c r="AE30" s="325">
        <v>711</v>
      </c>
      <c r="AF30" s="325">
        <v>3135</v>
      </c>
      <c r="AG30" s="325">
        <v>3078</v>
      </c>
      <c r="AH30" s="325">
        <v>681</v>
      </c>
      <c r="AI30" s="325">
        <v>3669</v>
      </c>
      <c r="AJ30" s="325">
        <v>852</v>
      </c>
      <c r="AK30" s="325">
        <v>2385</v>
      </c>
      <c r="AL30" s="325">
        <v>480</v>
      </c>
      <c r="AM30" s="325">
        <v>515</v>
      </c>
      <c r="AN30" s="325">
        <v>3230</v>
      </c>
      <c r="AO30" s="325">
        <v>408</v>
      </c>
      <c r="AP30" s="325">
        <v>3143</v>
      </c>
      <c r="AQ30" s="325">
        <v>942</v>
      </c>
      <c r="AR30" s="325">
        <v>1300</v>
      </c>
    </row>
    <row r="31" spans="1:44" x14ac:dyDescent="0.25">
      <c r="A31" s="321"/>
      <c r="B31" s="321"/>
      <c r="C31" s="321"/>
      <c r="D31" s="321"/>
      <c r="E31" s="321"/>
      <c r="F31" s="321"/>
      <c r="G31" s="324" t="s">
        <v>654</v>
      </c>
      <c r="H31" s="325">
        <v>3032</v>
      </c>
      <c r="I31" s="325">
        <v>3235</v>
      </c>
      <c r="J31" s="325">
        <v>1449</v>
      </c>
      <c r="K31" s="325">
        <v>4054</v>
      </c>
      <c r="L31" s="325">
        <v>1352</v>
      </c>
      <c r="M31" s="325">
        <v>1008</v>
      </c>
      <c r="N31" s="325">
        <v>224</v>
      </c>
      <c r="O31" s="325">
        <v>1288</v>
      </c>
      <c r="P31" s="325">
        <v>912</v>
      </c>
      <c r="Q31" s="325">
        <v>907</v>
      </c>
      <c r="R31" s="325">
        <v>2710</v>
      </c>
      <c r="S31" s="325">
        <v>1214</v>
      </c>
      <c r="T31" s="325">
        <v>3625</v>
      </c>
      <c r="U31" s="325">
        <v>1153</v>
      </c>
      <c r="V31" s="325">
        <v>3625</v>
      </c>
      <c r="W31" s="325">
        <v>1044</v>
      </c>
      <c r="X31" s="325">
        <v>1485</v>
      </c>
      <c r="Y31" s="325">
        <v>611</v>
      </c>
      <c r="Z31" s="325">
        <v>3308</v>
      </c>
      <c r="AA31" s="325">
        <v>3269</v>
      </c>
      <c r="AB31" s="325">
        <v>3802</v>
      </c>
      <c r="AC31" s="325">
        <v>2009</v>
      </c>
      <c r="AD31" s="325">
        <v>1557</v>
      </c>
      <c r="AE31" s="325">
        <v>1294</v>
      </c>
      <c r="AF31" s="325">
        <v>2368</v>
      </c>
      <c r="AG31" s="325">
        <v>3515</v>
      </c>
      <c r="AH31" s="325">
        <v>906</v>
      </c>
      <c r="AI31" s="325">
        <v>2902</v>
      </c>
      <c r="AJ31" s="325">
        <v>1503</v>
      </c>
      <c r="AK31" s="325">
        <v>2826</v>
      </c>
      <c r="AL31" s="325">
        <v>1078</v>
      </c>
      <c r="AM31" s="325">
        <v>1103</v>
      </c>
      <c r="AN31" s="325">
        <v>3272</v>
      </c>
      <c r="AO31" s="325">
        <v>1006</v>
      </c>
      <c r="AP31" s="325">
        <v>3129</v>
      </c>
      <c r="AQ31" s="325">
        <v>1060</v>
      </c>
      <c r="AR31" s="325">
        <v>1884</v>
      </c>
    </row>
    <row r="32" spans="1:44" x14ac:dyDescent="0.25">
      <c r="A32" s="321"/>
      <c r="B32" s="321"/>
      <c r="C32" s="321"/>
      <c r="D32" s="321"/>
      <c r="E32" s="321"/>
      <c r="F32" s="321"/>
      <c r="G32" s="324" t="s">
        <v>655</v>
      </c>
      <c r="H32" s="325">
        <v>322</v>
      </c>
      <c r="I32" s="325">
        <v>1984</v>
      </c>
      <c r="J32" s="325">
        <v>1256</v>
      </c>
      <c r="K32" s="325">
        <v>5678</v>
      </c>
      <c r="L32" s="325">
        <v>1415</v>
      </c>
      <c r="M32" s="325">
        <v>1866</v>
      </c>
      <c r="N32" s="325">
        <v>2537</v>
      </c>
      <c r="O32" s="325">
        <v>2847</v>
      </c>
      <c r="P32" s="325">
        <v>2539</v>
      </c>
      <c r="Q32" s="325">
        <v>2269</v>
      </c>
      <c r="R32" s="325"/>
      <c r="S32" s="325">
        <v>2566</v>
      </c>
      <c r="T32" s="325">
        <v>1273</v>
      </c>
      <c r="U32" s="325">
        <v>1612</v>
      </c>
      <c r="V32" s="325">
        <v>3485</v>
      </c>
      <c r="W32" s="325">
        <v>2396</v>
      </c>
      <c r="X32" s="325">
        <v>1396</v>
      </c>
      <c r="Y32" s="325">
        <v>2262</v>
      </c>
      <c r="Z32" s="325">
        <v>598</v>
      </c>
      <c r="AA32" s="325">
        <v>4893</v>
      </c>
      <c r="AB32" s="325">
        <v>1092</v>
      </c>
      <c r="AC32" s="325">
        <v>2389</v>
      </c>
      <c r="AD32" s="325">
        <v>3237</v>
      </c>
      <c r="AE32" s="325">
        <v>2974</v>
      </c>
      <c r="AF32" s="325">
        <v>3992</v>
      </c>
      <c r="AG32" s="325">
        <v>805</v>
      </c>
      <c r="AH32" s="325">
        <v>1784</v>
      </c>
      <c r="AI32" s="325">
        <v>4526</v>
      </c>
      <c r="AJ32" s="325">
        <v>1533</v>
      </c>
      <c r="AK32" s="325">
        <v>116</v>
      </c>
      <c r="AL32" s="325">
        <v>1918</v>
      </c>
      <c r="AM32" s="325">
        <v>1764</v>
      </c>
      <c r="AN32" s="325">
        <v>1483</v>
      </c>
      <c r="AO32" s="325">
        <v>1846</v>
      </c>
      <c r="AP32" s="325">
        <v>1047</v>
      </c>
      <c r="AQ32" s="325">
        <v>1816</v>
      </c>
      <c r="AR32" s="325">
        <v>1124</v>
      </c>
    </row>
    <row r="33" spans="1:44" x14ac:dyDescent="0.25">
      <c r="A33" s="321"/>
      <c r="B33" s="321"/>
      <c r="C33" s="321"/>
      <c r="D33" s="321"/>
      <c r="E33" s="321"/>
      <c r="F33" s="321"/>
      <c r="G33" s="324" t="s">
        <v>608</v>
      </c>
      <c r="H33" s="325">
        <v>2892</v>
      </c>
      <c r="I33" s="325">
        <v>3500</v>
      </c>
      <c r="J33" s="325">
        <v>1301</v>
      </c>
      <c r="K33" s="325">
        <v>5128</v>
      </c>
      <c r="L33" s="325">
        <v>1673</v>
      </c>
      <c r="M33" s="325">
        <v>773</v>
      </c>
      <c r="N33" s="325">
        <v>1298</v>
      </c>
      <c r="O33" s="325">
        <v>478</v>
      </c>
      <c r="P33" s="325">
        <v>1986</v>
      </c>
      <c r="Q33" s="325">
        <v>300</v>
      </c>
      <c r="R33" s="325">
        <v>2566</v>
      </c>
      <c r="S33" s="325"/>
      <c r="T33" s="325">
        <v>3838</v>
      </c>
      <c r="U33" s="325">
        <v>1493</v>
      </c>
      <c r="V33" s="325">
        <v>3485</v>
      </c>
      <c r="W33" s="325">
        <v>180</v>
      </c>
      <c r="X33" s="325">
        <v>1221</v>
      </c>
      <c r="Y33" s="325">
        <v>686</v>
      </c>
      <c r="Z33" s="325">
        <v>3168</v>
      </c>
      <c r="AA33" s="325">
        <v>4443</v>
      </c>
      <c r="AB33" s="325">
        <v>3662</v>
      </c>
      <c r="AC33" s="325">
        <v>2336</v>
      </c>
      <c r="AD33" s="325">
        <v>739</v>
      </c>
      <c r="AE33" s="325">
        <v>476</v>
      </c>
      <c r="AF33" s="325">
        <v>3442</v>
      </c>
      <c r="AG33" s="325">
        <v>3375</v>
      </c>
      <c r="AH33" s="325">
        <v>988</v>
      </c>
      <c r="AI33" s="325">
        <v>3976</v>
      </c>
      <c r="AJ33" s="325">
        <v>1144</v>
      </c>
      <c r="AK33" s="325">
        <v>2682</v>
      </c>
      <c r="AL33" s="325">
        <v>777</v>
      </c>
      <c r="AM33" s="325">
        <v>807</v>
      </c>
      <c r="AN33" s="325">
        <v>3537</v>
      </c>
      <c r="AO33" s="325">
        <v>705</v>
      </c>
      <c r="AP33" s="325">
        <v>3450</v>
      </c>
      <c r="AQ33" s="325">
        <v>1249</v>
      </c>
      <c r="AR33" s="325">
        <v>1597</v>
      </c>
    </row>
    <row r="34" spans="1:44" x14ac:dyDescent="0.25">
      <c r="A34" s="321"/>
      <c r="B34" s="321"/>
      <c r="C34" s="321"/>
      <c r="D34" s="321"/>
      <c r="E34" s="321"/>
      <c r="F34" s="321"/>
      <c r="G34" s="324" t="s">
        <v>609</v>
      </c>
      <c r="H34" s="325">
        <v>1183</v>
      </c>
      <c r="I34" s="325">
        <v>1611</v>
      </c>
      <c r="J34" s="325">
        <v>2528</v>
      </c>
      <c r="K34" s="325">
        <v>6548</v>
      </c>
      <c r="L34" s="325">
        <v>2208</v>
      </c>
      <c r="M34" s="325">
        <v>3133</v>
      </c>
      <c r="N34" s="325">
        <v>3407</v>
      </c>
      <c r="O34" s="325">
        <v>4115</v>
      </c>
      <c r="P34" s="325">
        <v>3406</v>
      </c>
      <c r="Q34" s="325">
        <v>3541</v>
      </c>
      <c r="R34" s="325">
        <v>1273</v>
      </c>
      <c r="S34" s="325">
        <v>3838</v>
      </c>
      <c r="T34" s="325"/>
      <c r="U34" s="325">
        <v>2482</v>
      </c>
      <c r="V34" s="325">
        <v>688</v>
      </c>
      <c r="W34" s="325">
        <v>3668</v>
      </c>
      <c r="X34" s="325">
        <v>2668</v>
      </c>
      <c r="Y34" s="325">
        <v>3356</v>
      </c>
      <c r="Z34" s="325">
        <v>1075</v>
      </c>
      <c r="AA34" s="325">
        <v>5763</v>
      </c>
      <c r="AB34" s="325">
        <v>537</v>
      </c>
      <c r="AC34" s="325">
        <v>2035</v>
      </c>
      <c r="AD34" s="325">
        <v>4505</v>
      </c>
      <c r="AE34" s="325">
        <v>4242</v>
      </c>
      <c r="AF34" s="325">
        <v>4862</v>
      </c>
      <c r="AG34" s="325">
        <v>800</v>
      </c>
      <c r="AH34" s="325">
        <v>2978</v>
      </c>
      <c r="AI34" s="325">
        <v>5396</v>
      </c>
      <c r="AJ34" s="325">
        <v>2805</v>
      </c>
      <c r="AK34" s="325">
        <v>1389</v>
      </c>
      <c r="AL34" s="325">
        <v>3199</v>
      </c>
      <c r="AM34" s="325">
        <v>3036</v>
      </c>
      <c r="AN34" s="325">
        <v>1070</v>
      </c>
      <c r="AO34" s="325">
        <v>3127</v>
      </c>
      <c r="AP34" s="325">
        <v>634</v>
      </c>
      <c r="AQ34" s="325">
        <v>2707</v>
      </c>
      <c r="AR34" s="325">
        <v>2397</v>
      </c>
    </row>
    <row r="35" spans="1:44" x14ac:dyDescent="0.25">
      <c r="A35" s="321"/>
      <c r="B35" s="321"/>
      <c r="C35" s="321"/>
      <c r="D35" s="321"/>
      <c r="E35" s="321"/>
      <c r="F35" s="321"/>
      <c r="G35" s="324" t="s">
        <v>656</v>
      </c>
      <c r="H35" s="325">
        <v>3089</v>
      </c>
      <c r="I35" s="325">
        <v>3381</v>
      </c>
      <c r="J35" s="325">
        <v>1508</v>
      </c>
      <c r="K35" s="325">
        <v>4606</v>
      </c>
      <c r="L35" s="325">
        <v>1573</v>
      </c>
      <c r="M35" s="325">
        <v>1045</v>
      </c>
      <c r="N35" s="325">
        <v>776</v>
      </c>
      <c r="O35" s="325">
        <v>980</v>
      </c>
      <c r="P35" s="325">
        <v>1464</v>
      </c>
      <c r="Q35" s="325">
        <v>637</v>
      </c>
      <c r="R35" s="325">
        <v>2769</v>
      </c>
      <c r="S35" s="325">
        <v>944</v>
      </c>
      <c r="T35" s="325">
        <v>3846</v>
      </c>
      <c r="U35" s="325">
        <v>1374</v>
      </c>
      <c r="V35" s="325">
        <v>3682</v>
      </c>
      <c r="W35" s="325">
        <v>774</v>
      </c>
      <c r="X35" s="325">
        <v>1543</v>
      </c>
      <c r="Y35" s="325">
        <v>530</v>
      </c>
      <c r="Z35" s="325">
        <v>3365</v>
      </c>
      <c r="AA35" s="325">
        <v>3821</v>
      </c>
      <c r="AB35" s="325">
        <v>3859</v>
      </c>
      <c r="AC35" s="325">
        <v>2298</v>
      </c>
      <c r="AD35" s="325">
        <v>1249</v>
      </c>
      <c r="AE35" s="325">
        <v>986</v>
      </c>
      <c r="AF35" s="325">
        <v>2920</v>
      </c>
      <c r="AG35" s="325">
        <v>3572</v>
      </c>
      <c r="AH35" s="325">
        <v>985</v>
      </c>
      <c r="AI35" s="325">
        <v>3454</v>
      </c>
      <c r="AJ35" s="325">
        <v>1472</v>
      </c>
      <c r="AK35" s="325">
        <v>2885</v>
      </c>
      <c r="AL35" s="325">
        <v>1119</v>
      </c>
      <c r="AM35" s="325">
        <v>1138</v>
      </c>
      <c r="AN35" s="325">
        <v>3418</v>
      </c>
      <c r="AO35" s="325">
        <v>1047</v>
      </c>
      <c r="AP35" s="325">
        <v>3350</v>
      </c>
      <c r="AQ35" s="325">
        <v>1206</v>
      </c>
      <c r="AR35" s="325">
        <v>1925</v>
      </c>
    </row>
    <row r="36" spans="1:44" x14ac:dyDescent="0.25">
      <c r="A36" s="321"/>
      <c r="B36" s="321"/>
      <c r="C36" s="321"/>
      <c r="D36" s="321"/>
      <c r="E36" s="321"/>
      <c r="F36" s="321"/>
      <c r="G36" s="324" t="s">
        <v>657</v>
      </c>
      <c r="H36" s="325">
        <v>2041</v>
      </c>
      <c r="I36" s="325">
        <v>2609</v>
      </c>
      <c r="J36" s="325">
        <v>460</v>
      </c>
      <c r="K36" s="325">
        <v>4432</v>
      </c>
      <c r="L36" s="325">
        <v>676</v>
      </c>
      <c r="M36" s="325">
        <v>310</v>
      </c>
      <c r="N36" s="325">
        <v>1022</v>
      </c>
      <c r="O36" s="325">
        <v>1287</v>
      </c>
      <c r="P36" s="325">
        <v>1290</v>
      </c>
      <c r="Q36" s="325">
        <v>753</v>
      </c>
      <c r="R36" s="325">
        <v>1720</v>
      </c>
      <c r="S36" s="325">
        <v>1080</v>
      </c>
      <c r="T36" s="325">
        <v>2949</v>
      </c>
      <c r="U36" s="325">
        <v>602</v>
      </c>
      <c r="V36" s="325">
        <v>2634</v>
      </c>
      <c r="W36" s="325">
        <v>890</v>
      </c>
      <c r="X36" s="325">
        <v>656</v>
      </c>
      <c r="Y36" s="325">
        <v>570</v>
      </c>
      <c r="Z36" s="325">
        <v>2317</v>
      </c>
      <c r="AA36" s="325">
        <v>3647</v>
      </c>
      <c r="AB36" s="325">
        <v>2811</v>
      </c>
      <c r="AC36" s="325">
        <v>1462</v>
      </c>
      <c r="AD36" s="325">
        <v>1687</v>
      </c>
      <c r="AE36" s="325">
        <v>1424</v>
      </c>
      <c r="AF36" s="325">
        <v>2746</v>
      </c>
      <c r="AG36" s="325">
        <v>2524</v>
      </c>
      <c r="AH36" s="325">
        <v>92</v>
      </c>
      <c r="AI36" s="325">
        <v>3280</v>
      </c>
      <c r="AJ36" s="325">
        <v>797</v>
      </c>
      <c r="AK36" s="325">
        <v>1836</v>
      </c>
      <c r="AL36" s="325">
        <v>473</v>
      </c>
      <c r="AM36" s="325">
        <v>480</v>
      </c>
      <c r="AN36" s="325">
        <v>2646</v>
      </c>
      <c r="AO36" s="325">
        <v>401</v>
      </c>
      <c r="AP36" s="325">
        <v>2453</v>
      </c>
      <c r="AQ36" s="325">
        <v>252</v>
      </c>
      <c r="AR36" s="325">
        <v>988</v>
      </c>
    </row>
    <row r="37" spans="1:44" x14ac:dyDescent="0.25">
      <c r="A37" s="321"/>
      <c r="B37" s="321"/>
      <c r="C37" s="321"/>
      <c r="D37" s="321"/>
      <c r="E37" s="321"/>
      <c r="F37" s="321"/>
      <c r="G37" s="324" t="s">
        <v>658</v>
      </c>
      <c r="H37" s="325">
        <v>300</v>
      </c>
      <c r="I37" s="325">
        <v>1914</v>
      </c>
      <c r="J37" s="325">
        <v>1860</v>
      </c>
      <c r="K37" s="325">
        <v>6282</v>
      </c>
      <c r="L37" s="325">
        <v>1934</v>
      </c>
      <c r="M37" s="325">
        <v>2464</v>
      </c>
      <c r="N37" s="325">
        <v>3046</v>
      </c>
      <c r="O37" s="325">
        <v>3451</v>
      </c>
      <c r="P37" s="325">
        <v>3055</v>
      </c>
      <c r="Q37" s="325">
        <v>2877</v>
      </c>
      <c r="R37" s="325">
        <v>604</v>
      </c>
      <c r="S37" s="325">
        <v>3174</v>
      </c>
      <c r="T37" s="325">
        <v>838</v>
      </c>
      <c r="U37" s="325">
        <v>2131</v>
      </c>
      <c r="V37" s="325">
        <v>319</v>
      </c>
      <c r="W37" s="325">
        <v>3004</v>
      </c>
      <c r="X37" s="325">
        <v>2000</v>
      </c>
      <c r="Y37" s="325">
        <v>2866</v>
      </c>
      <c r="Z37" s="325">
        <v>258</v>
      </c>
      <c r="AA37" s="325">
        <v>5497</v>
      </c>
      <c r="AB37" s="325">
        <v>496</v>
      </c>
      <c r="AC37" s="325">
        <v>1857</v>
      </c>
      <c r="AD37" s="325">
        <v>3841</v>
      </c>
      <c r="AE37" s="325">
        <v>3578</v>
      </c>
      <c r="AF37" s="325">
        <v>4511</v>
      </c>
      <c r="AG37" s="325">
        <v>209</v>
      </c>
      <c r="AH37" s="325">
        <v>2388</v>
      </c>
      <c r="AI37" s="325">
        <v>5046</v>
      </c>
      <c r="AJ37" s="325">
        <v>2137</v>
      </c>
      <c r="AK37" s="325">
        <v>638</v>
      </c>
      <c r="AL37" s="325">
        <v>2531</v>
      </c>
      <c r="AM37" s="325">
        <v>2368</v>
      </c>
      <c r="AN37" s="325">
        <v>1527</v>
      </c>
      <c r="AO37" s="325">
        <v>2459</v>
      </c>
      <c r="AP37" s="325">
        <v>977</v>
      </c>
      <c r="AQ37" s="325">
        <v>2148</v>
      </c>
      <c r="AR37" s="325">
        <v>1690</v>
      </c>
    </row>
    <row r="38" spans="1:44" x14ac:dyDescent="0.25">
      <c r="A38" s="321"/>
      <c r="B38" s="321"/>
      <c r="C38" s="321"/>
      <c r="D38" s="321"/>
      <c r="E38" s="321"/>
      <c r="F38" s="321"/>
      <c r="G38" s="324" t="s">
        <v>610</v>
      </c>
      <c r="H38" s="325">
        <v>1849</v>
      </c>
      <c r="I38" s="325">
        <v>2017</v>
      </c>
      <c r="J38" s="325">
        <v>906</v>
      </c>
      <c r="K38" s="325">
        <v>4076</v>
      </c>
      <c r="L38" s="325">
        <v>209</v>
      </c>
      <c r="M38" s="325">
        <v>835</v>
      </c>
      <c r="N38" s="325">
        <v>935</v>
      </c>
      <c r="O38" s="325">
        <v>1720</v>
      </c>
      <c r="P38" s="325">
        <v>934</v>
      </c>
      <c r="Q38" s="325">
        <v>1186</v>
      </c>
      <c r="R38" s="325">
        <v>1528</v>
      </c>
      <c r="S38" s="325">
        <v>1493</v>
      </c>
      <c r="T38" s="325">
        <v>2482</v>
      </c>
      <c r="U38" s="325"/>
      <c r="V38" s="325">
        <v>2442</v>
      </c>
      <c r="W38" s="325">
        <v>1323</v>
      </c>
      <c r="X38" s="325">
        <v>1174</v>
      </c>
      <c r="Y38" s="325">
        <v>884</v>
      </c>
      <c r="Z38" s="325">
        <v>2125</v>
      </c>
      <c r="AA38" s="325">
        <v>3291</v>
      </c>
      <c r="AB38" s="325">
        <v>2618</v>
      </c>
      <c r="AC38" s="325">
        <v>874</v>
      </c>
      <c r="AD38" s="325">
        <v>2110</v>
      </c>
      <c r="AE38" s="325">
        <v>1847</v>
      </c>
      <c r="AF38" s="325">
        <v>2390</v>
      </c>
      <c r="AG38" s="325">
        <v>2332</v>
      </c>
      <c r="AH38" s="325">
        <v>615</v>
      </c>
      <c r="AI38" s="325">
        <v>2924</v>
      </c>
      <c r="AJ38" s="325">
        <v>1338</v>
      </c>
      <c r="AK38" s="325">
        <v>1643</v>
      </c>
      <c r="AL38" s="325">
        <v>998</v>
      </c>
      <c r="AM38" s="325">
        <v>1005</v>
      </c>
      <c r="AN38" s="325">
        <v>2054</v>
      </c>
      <c r="AO38" s="325">
        <v>926</v>
      </c>
      <c r="AP38" s="325">
        <v>1986</v>
      </c>
      <c r="AQ38" s="325">
        <v>360</v>
      </c>
      <c r="AR38" s="325">
        <v>1428</v>
      </c>
    </row>
    <row r="39" spans="1:44" x14ac:dyDescent="0.25">
      <c r="A39" s="321"/>
      <c r="B39" s="321"/>
      <c r="C39" s="321"/>
      <c r="D39" s="321"/>
      <c r="E39" s="321"/>
      <c r="F39" s="321"/>
      <c r="G39" s="324" t="s">
        <v>659</v>
      </c>
      <c r="H39" s="325">
        <v>1260</v>
      </c>
      <c r="I39" s="325">
        <v>2921</v>
      </c>
      <c r="J39" s="325">
        <v>324</v>
      </c>
      <c r="K39" s="325">
        <v>5064</v>
      </c>
      <c r="L39" s="325">
        <v>1041</v>
      </c>
      <c r="M39" s="325">
        <v>931</v>
      </c>
      <c r="N39" s="325">
        <v>1781</v>
      </c>
      <c r="O39" s="325">
        <v>1915</v>
      </c>
      <c r="P39" s="325">
        <v>1922</v>
      </c>
      <c r="Q39" s="325">
        <v>1337</v>
      </c>
      <c r="R39" s="325">
        <v>938</v>
      </c>
      <c r="S39" s="325">
        <v>1634</v>
      </c>
      <c r="T39" s="325">
        <v>2210</v>
      </c>
      <c r="U39" s="325">
        <v>1231</v>
      </c>
      <c r="V39" s="325">
        <v>1853</v>
      </c>
      <c r="W39" s="325">
        <v>1464</v>
      </c>
      <c r="X39" s="325">
        <v>464</v>
      </c>
      <c r="Y39" s="325">
        <v>1330</v>
      </c>
      <c r="Z39" s="325">
        <v>1536</v>
      </c>
      <c r="AA39" s="325">
        <v>4279</v>
      </c>
      <c r="AB39" s="325">
        <v>2030</v>
      </c>
      <c r="AC39" s="325">
        <v>2014</v>
      </c>
      <c r="AD39" s="325">
        <v>2303</v>
      </c>
      <c r="AE39" s="325">
        <v>2040</v>
      </c>
      <c r="AF39" s="325">
        <v>3378</v>
      </c>
      <c r="AG39" s="325">
        <v>1743</v>
      </c>
      <c r="AH39" s="325">
        <v>851</v>
      </c>
      <c r="AI39" s="325">
        <v>3912</v>
      </c>
      <c r="AJ39" s="325">
        <v>601</v>
      </c>
      <c r="AK39" s="325">
        <v>1054</v>
      </c>
      <c r="AL39" s="325">
        <v>986</v>
      </c>
      <c r="AM39" s="325">
        <v>832</v>
      </c>
      <c r="AN39" s="325">
        <v>2420</v>
      </c>
      <c r="AO39" s="325">
        <v>914</v>
      </c>
      <c r="AP39" s="325">
        <v>1984</v>
      </c>
      <c r="AQ39" s="325">
        <v>884</v>
      </c>
      <c r="AR39" s="325">
        <v>439</v>
      </c>
    </row>
    <row r="40" spans="1:44" x14ac:dyDescent="0.25">
      <c r="A40" s="321"/>
      <c r="B40" s="321"/>
      <c r="C40" s="321"/>
      <c r="D40" s="321"/>
      <c r="E40" s="321"/>
      <c r="F40" s="321"/>
      <c r="G40" s="324" t="s">
        <v>660</v>
      </c>
      <c r="H40" s="325">
        <v>2004</v>
      </c>
      <c r="I40" s="325">
        <v>3088</v>
      </c>
      <c r="J40" s="325">
        <v>556</v>
      </c>
      <c r="K40" s="325">
        <v>4913</v>
      </c>
      <c r="L40" s="325">
        <v>1167</v>
      </c>
      <c r="M40" s="325">
        <v>254</v>
      </c>
      <c r="N40" s="325">
        <v>1188</v>
      </c>
      <c r="O40" s="325">
        <v>1169</v>
      </c>
      <c r="P40" s="325">
        <v>1769</v>
      </c>
      <c r="Q40" s="325">
        <v>595</v>
      </c>
      <c r="R40" s="325">
        <v>1683</v>
      </c>
      <c r="S40" s="325">
        <v>892</v>
      </c>
      <c r="T40" s="325">
        <v>2954</v>
      </c>
      <c r="U40" s="325">
        <v>1085</v>
      </c>
      <c r="V40" s="325">
        <v>2597</v>
      </c>
      <c r="W40" s="325">
        <v>717</v>
      </c>
      <c r="X40" s="325">
        <v>333</v>
      </c>
      <c r="Y40" s="325">
        <v>701</v>
      </c>
      <c r="Z40" s="325">
        <v>2280</v>
      </c>
      <c r="AA40" s="325">
        <v>4128</v>
      </c>
      <c r="AB40" s="325">
        <v>2774</v>
      </c>
      <c r="AC40" s="325">
        <v>1959</v>
      </c>
      <c r="AD40" s="325">
        <v>1559</v>
      </c>
      <c r="AE40" s="325">
        <v>1296</v>
      </c>
      <c r="AF40" s="325">
        <v>3225</v>
      </c>
      <c r="AG40" s="325">
        <v>2487</v>
      </c>
      <c r="AH40" s="325">
        <v>488</v>
      </c>
      <c r="AI40" s="325">
        <v>3759</v>
      </c>
      <c r="AJ40" s="325">
        <v>264</v>
      </c>
      <c r="AK40" s="325">
        <v>1798</v>
      </c>
      <c r="AL40" s="325">
        <v>249</v>
      </c>
      <c r="AM40" s="325">
        <v>86</v>
      </c>
      <c r="AN40" s="325">
        <v>3129</v>
      </c>
      <c r="AO40" s="325">
        <v>177</v>
      </c>
      <c r="AP40" s="325">
        <v>2731</v>
      </c>
      <c r="AQ40" s="325">
        <v>749</v>
      </c>
      <c r="AR40" s="325">
        <v>709</v>
      </c>
    </row>
    <row r="41" spans="1:44" x14ac:dyDescent="0.25">
      <c r="A41" s="321"/>
      <c r="B41" s="321"/>
      <c r="C41" s="321"/>
      <c r="D41" s="321"/>
      <c r="E41" s="321"/>
      <c r="F41" s="321"/>
      <c r="G41" s="324" t="s">
        <v>661</v>
      </c>
      <c r="H41" s="325">
        <v>690</v>
      </c>
      <c r="I41" s="325"/>
      <c r="J41" s="325"/>
      <c r="K41" s="325"/>
      <c r="L41" s="325">
        <v>1378</v>
      </c>
      <c r="M41" s="325"/>
      <c r="N41" s="325"/>
      <c r="O41" s="325"/>
      <c r="P41" s="325"/>
      <c r="Q41" s="325"/>
      <c r="R41" s="325">
        <v>384</v>
      </c>
      <c r="S41" s="325"/>
      <c r="T41" s="325"/>
      <c r="U41" s="325">
        <v>1587</v>
      </c>
      <c r="V41" s="325"/>
      <c r="W41" s="325"/>
      <c r="X41" s="325"/>
      <c r="Y41" s="325"/>
      <c r="Z41" s="325"/>
      <c r="AA41" s="325"/>
      <c r="AB41" s="325"/>
      <c r="AC41" s="325"/>
      <c r="AD41" s="325"/>
      <c r="AE41" s="325"/>
      <c r="AF41" s="325"/>
      <c r="AG41" s="325">
        <v>1173</v>
      </c>
      <c r="AH41" s="325"/>
      <c r="AI41" s="325"/>
      <c r="AJ41" s="325"/>
      <c r="AK41" s="325">
        <v>462</v>
      </c>
      <c r="AL41" s="325"/>
      <c r="AM41" s="325"/>
      <c r="AN41" s="325"/>
      <c r="AO41" s="325"/>
      <c r="AP41" s="325"/>
      <c r="AQ41" s="325"/>
      <c r="AR41" s="325"/>
    </row>
    <row r="42" spans="1:44" x14ac:dyDescent="0.25">
      <c r="A42" s="321"/>
      <c r="B42" s="321"/>
      <c r="C42" s="321"/>
      <c r="D42" s="321"/>
      <c r="E42" s="321"/>
      <c r="F42" s="321"/>
      <c r="G42" s="324" t="s">
        <v>662</v>
      </c>
      <c r="H42" s="325">
        <v>1909</v>
      </c>
      <c r="I42" s="325">
        <v>609</v>
      </c>
      <c r="J42" s="325">
        <v>2231</v>
      </c>
      <c r="K42" s="325">
        <v>5484</v>
      </c>
      <c r="L42" s="325">
        <v>1521</v>
      </c>
      <c r="M42" s="325">
        <v>2243</v>
      </c>
      <c r="N42" s="325">
        <v>2343</v>
      </c>
      <c r="O42" s="325">
        <v>3128</v>
      </c>
      <c r="P42" s="325">
        <v>2342</v>
      </c>
      <c r="Q42" s="325">
        <v>2594</v>
      </c>
      <c r="R42" s="325">
        <v>1814</v>
      </c>
      <c r="S42" s="325">
        <v>2901</v>
      </c>
      <c r="T42" s="325">
        <v>1401</v>
      </c>
      <c r="U42" s="325">
        <v>1418</v>
      </c>
      <c r="V42" s="325">
        <v>1991</v>
      </c>
      <c r="W42" s="325">
        <v>2731</v>
      </c>
      <c r="X42" s="325">
        <v>2501</v>
      </c>
      <c r="Y42" s="325">
        <v>2292</v>
      </c>
      <c r="Z42" s="325">
        <v>2003</v>
      </c>
      <c r="AA42" s="325">
        <v>4699</v>
      </c>
      <c r="AB42" s="325">
        <v>1938</v>
      </c>
      <c r="AC42" s="325">
        <v>624</v>
      </c>
      <c r="AD42" s="325">
        <v>3518</v>
      </c>
      <c r="AE42" s="325">
        <v>3255</v>
      </c>
      <c r="AF42" s="325">
        <v>3789</v>
      </c>
      <c r="AG42" s="325">
        <v>1904</v>
      </c>
      <c r="AH42" s="325">
        <v>2023</v>
      </c>
      <c r="AI42" s="325">
        <v>4332</v>
      </c>
      <c r="AJ42" s="325">
        <v>2657</v>
      </c>
      <c r="AK42" s="325">
        <v>1930</v>
      </c>
      <c r="AL42" s="325">
        <v>2406</v>
      </c>
      <c r="AM42" s="325">
        <v>2413</v>
      </c>
      <c r="AN42" s="325">
        <v>636</v>
      </c>
      <c r="AO42" s="325">
        <v>2334</v>
      </c>
      <c r="AP42" s="325">
        <v>777</v>
      </c>
      <c r="AQ42" s="325">
        <v>1768</v>
      </c>
      <c r="AR42" s="325">
        <v>2747</v>
      </c>
    </row>
    <row r="43" spans="1:44" x14ac:dyDescent="0.25">
      <c r="A43" s="321"/>
      <c r="B43" s="321"/>
      <c r="C43" s="321"/>
      <c r="D43" s="321"/>
      <c r="E43" s="321"/>
      <c r="F43" s="321"/>
      <c r="G43" s="324" t="s">
        <v>663</v>
      </c>
      <c r="H43" s="325">
        <v>1361</v>
      </c>
      <c r="I43" s="325">
        <v>3019</v>
      </c>
      <c r="J43" s="325">
        <v>217</v>
      </c>
      <c r="K43" s="325">
        <v>4958</v>
      </c>
      <c r="L43" s="325">
        <v>935</v>
      </c>
      <c r="M43" s="325">
        <v>828</v>
      </c>
      <c r="N43" s="325">
        <v>1675</v>
      </c>
      <c r="O43" s="325">
        <v>1807</v>
      </c>
      <c r="P43" s="325">
        <v>1816</v>
      </c>
      <c r="Q43" s="325">
        <v>1231</v>
      </c>
      <c r="R43" s="325">
        <v>1040</v>
      </c>
      <c r="S43" s="325">
        <v>1528</v>
      </c>
      <c r="T43" s="325">
        <v>2312</v>
      </c>
      <c r="U43" s="325">
        <v>1125</v>
      </c>
      <c r="V43" s="325">
        <v>1955</v>
      </c>
      <c r="W43" s="325">
        <v>1358</v>
      </c>
      <c r="X43" s="325">
        <v>433</v>
      </c>
      <c r="Y43" s="325">
        <v>1224</v>
      </c>
      <c r="Z43" s="325">
        <v>1638</v>
      </c>
      <c r="AA43" s="325">
        <v>4173</v>
      </c>
      <c r="AB43" s="325">
        <v>2132</v>
      </c>
      <c r="AC43" s="325">
        <v>1908</v>
      </c>
      <c r="AD43" s="325">
        <v>2197</v>
      </c>
      <c r="AE43" s="325">
        <v>1934</v>
      </c>
      <c r="AF43" s="325">
        <v>3272</v>
      </c>
      <c r="AG43" s="325">
        <v>1845</v>
      </c>
      <c r="AH43" s="325">
        <v>745</v>
      </c>
      <c r="AI43" s="325">
        <v>3806</v>
      </c>
      <c r="AJ43" s="325">
        <v>661</v>
      </c>
      <c r="AK43" s="325">
        <v>1156</v>
      </c>
      <c r="AL43" s="325">
        <v>880</v>
      </c>
      <c r="AM43" s="325">
        <v>833</v>
      </c>
      <c r="AN43" s="325">
        <v>2522</v>
      </c>
      <c r="AO43" s="325">
        <v>808</v>
      </c>
      <c r="AP43" s="325">
        <v>2086</v>
      </c>
      <c r="AQ43" s="325">
        <v>776</v>
      </c>
      <c r="AR43" s="325">
        <v>401</v>
      </c>
    </row>
    <row r="44" spans="1:44" x14ac:dyDescent="0.25">
      <c r="A44" s="321"/>
      <c r="B44" s="321"/>
      <c r="C44" s="321"/>
      <c r="D44" s="321"/>
      <c r="E44" s="321"/>
      <c r="F44" s="321"/>
      <c r="G44" s="324" t="s">
        <v>664</v>
      </c>
      <c r="H44" s="325">
        <v>1463</v>
      </c>
      <c r="I44" s="325">
        <v>2918</v>
      </c>
      <c r="J44" s="325">
        <v>99</v>
      </c>
      <c r="K44" s="325">
        <v>4839</v>
      </c>
      <c r="L44" s="325">
        <v>816</v>
      </c>
      <c r="M44" s="325">
        <v>704</v>
      </c>
      <c r="N44" s="325">
        <v>1556</v>
      </c>
      <c r="O44" s="325">
        <v>1688</v>
      </c>
      <c r="P44" s="325">
        <v>1697</v>
      </c>
      <c r="Q44" s="325">
        <v>1112</v>
      </c>
      <c r="R44" s="325">
        <v>1142</v>
      </c>
      <c r="S44" s="325">
        <v>1409</v>
      </c>
      <c r="T44" s="325">
        <v>2414</v>
      </c>
      <c r="U44" s="325">
        <v>1006</v>
      </c>
      <c r="V44" s="325">
        <v>2056</v>
      </c>
      <c r="W44" s="325">
        <v>1239</v>
      </c>
      <c r="X44" s="325">
        <v>368</v>
      </c>
      <c r="Y44" s="325">
        <v>1105</v>
      </c>
      <c r="Z44" s="325">
        <v>1739</v>
      </c>
      <c r="AA44" s="325">
        <v>4054</v>
      </c>
      <c r="AB44" s="325">
        <v>2233</v>
      </c>
      <c r="AC44" s="325">
        <v>1789</v>
      </c>
      <c r="AD44" s="325">
        <v>2078</v>
      </c>
      <c r="AE44" s="325">
        <v>1815</v>
      </c>
      <c r="AF44" s="325">
        <v>3156</v>
      </c>
      <c r="AG44" s="325">
        <v>1946</v>
      </c>
      <c r="AH44" s="325">
        <v>626</v>
      </c>
      <c r="AI44" s="325">
        <v>3690</v>
      </c>
      <c r="AJ44" s="325">
        <v>542</v>
      </c>
      <c r="AK44" s="325">
        <v>1258</v>
      </c>
      <c r="AL44" s="325">
        <v>761</v>
      </c>
      <c r="AM44" s="325">
        <v>714</v>
      </c>
      <c r="AN44" s="325">
        <v>2624</v>
      </c>
      <c r="AO44" s="325">
        <v>689</v>
      </c>
      <c r="AP44" s="325">
        <v>2189</v>
      </c>
      <c r="AQ44" s="325">
        <v>659</v>
      </c>
      <c r="AR44" s="325">
        <v>465</v>
      </c>
    </row>
    <row r="45" spans="1:44" x14ac:dyDescent="0.25">
      <c r="A45" s="321"/>
      <c r="B45" s="321"/>
      <c r="C45" s="321"/>
      <c r="D45" s="321"/>
      <c r="E45" s="321"/>
      <c r="F45" s="321"/>
      <c r="G45" s="324" t="s">
        <v>665</v>
      </c>
      <c r="H45" s="325">
        <v>660</v>
      </c>
      <c r="I45" s="325">
        <v>2360</v>
      </c>
      <c r="J45" s="325">
        <v>1104</v>
      </c>
      <c r="K45" s="325">
        <v>5849</v>
      </c>
      <c r="L45" s="325">
        <v>1283</v>
      </c>
      <c r="M45" s="325">
        <v>1710</v>
      </c>
      <c r="N45" s="325">
        <v>2566</v>
      </c>
      <c r="O45" s="325">
        <v>2625</v>
      </c>
      <c r="P45" s="325">
        <v>2436</v>
      </c>
      <c r="Q45" s="325">
        <v>2051</v>
      </c>
      <c r="R45" s="325">
        <v>376</v>
      </c>
      <c r="S45" s="325">
        <v>2348</v>
      </c>
      <c r="T45" s="325">
        <v>1646</v>
      </c>
      <c r="U45" s="325">
        <v>1492</v>
      </c>
      <c r="V45" s="325">
        <v>1253</v>
      </c>
      <c r="W45" s="325">
        <v>2178</v>
      </c>
      <c r="X45" s="325">
        <v>1249</v>
      </c>
      <c r="Y45" s="325">
        <v>2110</v>
      </c>
      <c r="Z45" s="325">
        <v>936</v>
      </c>
      <c r="AA45" s="325">
        <v>5064</v>
      </c>
      <c r="AB45" s="325">
        <v>1430</v>
      </c>
      <c r="AC45" s="325">
        <v>1567</v>
      </c>
      <c r="AD45" s="325">
        <v>3015</v>
      </c>
      <c r="AE45" s="325">
        <v>2752</v>
      </c>
      <c r="AF45" s="325">
        <v>3892</v>
      </c>
      <c r="AG45" s="325">
        <v>1143</v>
      </c>
      <c r="AH45" s="325">
        <v>1636</v>
      </c>
      <c r="AI45" s="325">
        <v>4426</v>
      </c>
      <c r="AJ45" s="325">
        <v>1272</v>
      </c>
      <c r="AK45" s="325">
        <v>420</v>
      </c>
      <c r="AL45" s="325">
        <v>1705</v>
      </c>
      <c r="AM45" s="325">
        <v>1542</v>
      </c>
      <c r="AN45" s="325">
        <v>1859</v>
      </c>
      <c r="AO45" s="325">
        <v>1633</v>
      </c>
      <c r="AP45" s="325">
        <v>1423</v>
      </c>
      <c r="AQ45" s="325">
        <v>1393</v>
      </c>
      <c r="AR45" s="325">
        <v>754</v>
      </c>
    </row>
    <row r="46" spans="1:44" x14ac:dyDescent="0.25">
      <c r="A46" s="321"/>
      <c r="B46" s="321"/>
      <c r="C46" s="321"/>
      <c r="D46" s="321"/>
      <c r="E46" s="321"/>
      <c r="F46" s="321"/>
      <c r="G46" s="324" t="s">
        <v>666</v>
      </c>
      <c r="H46" s="325">
        <v>2804</v>
      </c>
      <c r="I46" s="325">
        <v>3412</v>
      </c>
      <c r="J46" s="325">
        <v>1213</v>
      </c>
      <c r="K46" s="325">
        <v>5040</v>
      </c>
      <c r="L46" s="325">
        <v>1585</v>
      </c>
      <c r="M46" s="325">
        <v>685</v>
      </c>
      <c r="N46" s="325">
        <v>1210</v>
      </c>
      <c r="O46" s="325">
        <v>526</v>
      </c>
      <c r="P46" s="325">
        <v>1898</v>
      </c>
      <c r="Q46" s="325">
        <v>212</v>
      </c>
      <c r="R46" s="325">
        <v>2478</v>
      </c>
      <c r="S46" s="325">
        <v>100</v>
      </c>
      <c r="T46" s="325">
        <v>3750</v>
      </c>
      <c r="U46" s="325">
        <v>1405</v>
      </c>
      <c r="V46" s="325">
        <v>3397</v>
      </c>
      <c r="W46" s="325">
        <v>92</v>
      </c>
      <c r="X46" s="325">
        <v>1128</v>
      </c>
      <c r="Y46" s="325">
        <v>598</v>
      </c>
      <c r="Z46" s="325">
        <v>3080</v>
      </c>
      <c r="AA46" s="325">
        <v>4255</v>
      </c>
      <c r="AB46" s="325">
        <v>3574</v>
      </c>
      <c r="AC46" s="325">
        <v>2248</v>
      </c>
      <c r="AD46" s="325">
        <v>823</v>
      </c>
      <c r="AE46" s="325">
        <v>560</v>
      </c>
      <c r="AF46" s="325">
        <v>3354</v>
      </c>
      <c r="AG46" s="325">
        <v>3287</v>
      </c>
      <c r="AH46" s="325">
        <v>900</v>
      </c>
      <c r="AI46" s="325">
        <v>3888</v>
      </c>
      <c r="AJ46" s="325">
        <v>1056</v>
      </c>
      <c r="AK46" s="325">
        <v>2594</v>
      </c>
      <c r="AL46" s="325">
        <v>689</v>
      </c>
      <c r="AM46" s="325">
        <v>709</v>
      </c>
      <c r="AN46" s="325">
        <v>3449</v>
      </c>
      <c r="AO46" s="325">
        <v>617</v>
      </c>
      <c r="AP46" s="325">
        <v>3362</v>
      </c>
      <c r="AQ46" s="325">
        <v>1161</v>
      </c>
      <c r="AR46" s="325">
        <v>1509</v>
      </c>
    </row>
    <row r="47" spans="1:44" x14ac:dyDescent="0.25">
      <c r="A47" s="321"/>
      <c r="B47" s="321"/>
      <c r="C47" s="321"/>
      <c r="D47" s="321"/>
      <c r="E47" s="321"/>
      <c r="F47" s="321"/>
      <c r="G47" s="324" t="s">
        <v>667</v>
      </c>
      <c r="H47" s="325">
        <v>356</v>
      </c>
      <c r="I47" s="325"/>
      <c r="J47" s="325"/>
      <c r="K47" s="325"/>
      <c r="L47" s="325">
        <v>1620</v>
      </c>
      <c r="M47" s="325"/>
      <c r="N47" s="325"/>
      <c r="O47" s="325"/>
      <c r="P47" s="325"/>
      <c r="Q47" s="325"/>
      <c r="R47" s="325">
        <v>201</v>
      </c>
      <c r="S47" s="325"/>
      <c r="T47" s="325"/>
      <c r="U47" s="325">
        <v>1828</v>
      </c>
      <c r="V47" s="325"/>
      <c r="W47" s="325"/>
      <c r="X47" s="325"/>
      <c r="Y47" s="325"/>
      <c r="Z47" s="325"/>
      <c r="AA47" s="325"/>
      <c r="AB47" s="325"/>
      <c r="AC47" s="325"/>
      <c r="AD47" s="325"/>
      <c r="AE47" s="325"/>
      <c r="AF47" s="325"/>
      <c r="AG47" s="325">
        <v>839</v>
      </c>
      <c r="AH47" s="325"/>
      <c r="AI47" s="325"/>
      <c r="AJ47" s="325"/>
      <c r="AK47" s="325"/>
      <c r="AL47" s="325"/>
      <c r="AM47" s="325"/>
      <c r="AN47" s="325"/>
      <c r="AO47" s="325"/>
      <c r="AP47" s="325"/>
      <c r="AQ47" s="325"/>
      <c r="AR47" s="325"/>
    </row>
    <row r="48" spans="1:44" x14ac:dyDescent="0.25">
      <c r="A48" s="321"/>
      <c r="B48" s="321"/>
      <c r="C48" s="321"/>
      <c r="D48" s="321"/>
      <c r="E48" s="321"/>
      <c r="F48" s="321"/>
      <c r="G48" s="324" t="s">
        <v>668</v>
      </c>
      <c r="H48" s="325">
        <v>2039</v>
      </c>
      <c r="I48" s="325">
        <v>2217</v>
      </c>
      <c r="J48" s="325">
        <v>702</v>
      </c>
      <c r="K48" s="325">
        <v>4040</v>
      </c>
      <c r="L48" s="325">
        <v>409</v>
      </c>
      <c r="M48" s="325">
        <v>643</v>
      </c>
      <c r="N48" s="325">
        <v>848</v>
      </c>
      <c r="O48" s="325">
        <v>1516</v>
      </c>
      <c r="P48" s="325">
        <v>898</v>
      </c>
      <c r="Q48" s="325">
        <v>982</v>
      </c>
      <c r="R48" s="325">
        <v>1727</v>
      </c>
      <c r="S48" s="325">
        <v>1289</v>
      </c>
      <c r="T48" s="325">
        <v>2682</v>
      </c>
      <c r="U48" s="325">
        <v>210</v>
      </c>
      <c r="V48" s="325">
        <v>2632</v>
      </c>
      <c r="W48" s="325">
        <v>1119</v>
      </c>
      <c r="X48" s="325">
        <v>945</v>
      </c>
      <c r="Y48" s="325">
        <v>680</v>
      </c>
      <c r="Z48" s="325">
        <v>2315</v>
      </c>
      <c r="AA48" s="325">
        <v>3255</v>
      </c>
      <c r="AB48" s="325">
        <v>2809</v>
      </c>
      <c r="AC48" s="325">
        <v>1060</v>
      </c>
      <c r="AD48" s="325">
        <v>1906</v>
      </c>
      <c r="AE48" s="325">
        <v>1643</v>
      </c>
      <c r="AF48" s="325">
        <v>2354</v>
      </c>
      <c r="AG48" s="325">
        <v>2522</v>
      </c>
      <c r="AH48" s="325">
        <v>411</v>
      </c>
      <c r="AI48" s="325">
        <v>2888</v>
      </c>
      <c r="AJ48" s="325">
        <v>1125</v>
      </c>
      <c r="AK48" s="325">
        <v>1843</v>
      </c>
      <c r="AL48" s="325">
        <v>794</v>
      </c>
      <c r="AM48" s="325">
        <v>815</v>
      </c>
      <c r="AN48" s="325">
        <v>2254</v>
      </c>
      <c r="AO48" s="325">
        <v>722</v>
      </c>
      <c r="AP48" s="325">
        <v>2186</v>
      </c>
      <c r="AQ48" s="325">
        <v>156</v>
      </c>
      <c r="AR48" s="325">
        <v>1227</v>
      </c>
    </row>
    <row r="49" spans="1:44" x14ac:dyDescent="0.25">
      <c r="A49" s="321"/>
      <c r="B49" s="321"/>
      <c r="C49" s="321"/>
      <c r="D49" s="321"/>
      <c r="E49" s="321"/>
      <c r="F49" s="321"/>
      <c r="G49" s="324" t="s">
        <v>611</v>
      </c>
      <c r="H49" s="325">
        <v>611</v>
      </c>
      <c r="I49" s="325">
        <v>2161</v>
      </c>
      <c r="J49" s="325">
        <v>2171</v>
      </c>
      <c r="K49" s="325">
        <v>6539</v>
      </c>
      <c r="L49" s="325">
        <v>2245</v>
      </c>
      <c r="M49" s="325">
        <v>2775</v>
      </c>
      <c r="N49" s="325">
        <v>3357</v>
      </c>
      <c r="O49" s="325">
        <v>3762</v>
      </c>
      <c r="P49" s="325">
        <v>3366</v>
      </c>
      <c r="Q49" s="325">
        <v>3188</v>
      </c>
      <c r="R49" s="325">
        <v>915</v>
      </c>
      <c r="S49" s="325">
        <v>3485</v>
      </c>
      <c r="T49" s="325">
        <v>688</v>
      </c>
      <c r="U49" s="325">
        <v>2442</v>
      </c>
      <c r="V49" s="325"/>
      <c r="W49" s="325">
        <v>3315</v>
      </c>
      <c r="X49" s="325">
        <v>2311</v>
      </c>
      <c r="Y49" s="325">
        <v>3177</v>
      </c>
      <c r="Z49" s="325">
        <v>395</v>
      </c>
      <c r="AA49" s="325">
        <v>5808</v>
      </c>
      <c r="AB49" s="325">
        <v>185</v>
      </c>
      <c r="AC49" s="325">
        <v>2253</v>
      </c>
      <c r="AD49" s="325">
        <v>4152</v>
      </c>
      <c r="AE49" s="325">
        <v>3889</v>
      </c>
      <c r="AF49" s="325">
        <v>4822</v>
      </c>
      <c r="AG49" s="325">
        <v>120</v>
      </c>
      <c r="AH49" s="325">
        <v>2699</v>
      </c>
      <c r="AI49" s="325">
        <v>5356</v>
      </c>
      <c r="AJ49" s="325">
        <v>2448</v>
      </c>
      <c r="AK49" s="325">
        <v>949</v>
      </c>
      <c r="AL49" s="325">
        <v>2842</v>
      </c>
      <c r="AM49" s="325">
        <v>2679</v>
      </c>
      <c r="AN49" s="325">
        <v>1660</v>
      </c>
      <c r="AO49" s="325">
        <v>2770</v>
      </c>
      <c r="AP49" s="325">
        <v>1224</v>
      </c>
      <c r="AQ49" s="325">
        <v>2430</v>
      </c>
      <c r="AR49" s="325">
        <v>2001</v>
      </c>
    </row>
    <row r="50" spans="1:44" x14ac:dyDescent="0.25">
      <c r="A50" s="321"/>
      <c r="B50" s="321"/>
      <c r="C50" s="321"/>
      <c r="D50" s="321"/>
      <c r="E50" s="321"/>
      <c r="F50" s="321"/>
      <c r="G50" s="324" t="s">
        <v>612</v>
      </c>
      <c r="H50" s="325">
        <v>2722</v>
      </c>
      <c r="I50" s="325">
        <v>3330</v>
      </c>
      <c r="J50" s="325">
        <v>1131</v>
      </c>
      <c r="K50" s="325">
        <v>4958</v>
      </c>
      <c r="L50" s="325">
        <v>1503</v>
      </c>
      <c r="M50" s="325">
        <v>603</v>
      </c>
      <c r="N50" s="325">
        <v>1128</v>
      </c>
      <c r="O50" s="325">
        <v>606</v>
      </c>
      <c r="P50" s="325">
        <v>1816</v>
      </c>
      <c r="Q50" s="325">
        <v>130</v>
      </c>
      <c r="R50" s="325">
        <v>2396</v>
      </c>
      <c r="S50" s="325">
        <v>180</v>
      </c>
      <c r="T50" s="325">
        <v>3668</v>
      </c>
      <c r="U50" s="325">
        <v>1323</v>
      </c>
      <c r="V50" s="325">
        <v>3315</v>
      </c>
      <c r="W50" s="325"/>
      <c r="X50" s="325">
        <v>1046</v>
      </c>
      <c r="Y50" s="325">
        <v>516</v>
      </c>
      <c r="Z50" s="325">
        <v>2998</v>
      </c>
      <c r="AA50" s="325">
        <v>4173</v>
      </c>
      <c r="AB50" s="325">
        <v>3492</v>
      </c>
      <c r="AC50" s="325">
        <v>2189</v>
      </c>
      <c r="AD50" s="325">
        <v>903</v>
      </c>
      <c r="AE50" s="325">
        <v>640</v>
      </c>
      <c r="AF50" s="325">
        <v>3272</v>
      </c>
      <c r="AG50" s="325">
        <v>3205</v>
      </c>
      <c r="AH50" s="325">
        <v>818</v>
      </c>
      <c r="AI50" s="325">
        <v>3806</v>
      </c>
      <c r="AJ50" s="325">
        <v>974</v>
      </c>
      <c r="AK50" s="325">
        <v>2512</v>
      </c>
      <c r="AL50" s="325">
        <v>607</v>
      </c>
      <c r="AM50" s="325">
        <v>637</v>
      </c>
      <c r="AN50" s="325">
        <v>3367</v>
      </c>
      <c r="AO50" s="325">
        <v>535</v>
      </c>
      <c r="AP50" s="325">
        <v>3280</v>
      </c>
      <c r="AQ50" s="325">
        <v>1079</v>
      </c>
      <c r="AR50" s="325">
        <v>1427</v>
      </c>
    </row>
    <row r="51" spans="1:44" x14ac:dyDescent="0.25">
      <c r="A51" s="321"/>
      <c r="B51" s="321"/>
      <c r="C51" s="321"/>
      <c r="D51" s="321"/>
      <c r="E51" s="321"/>
      <c r="F51" s="321"/>
      <c r="G51" s="324" t="s">
        <v>669</v>
      </c>
      <c r="H51" s="325">
        <v>702</v>
      </c>
      <c r="I51" s="325">
        <v>1530</v>
      </c>
      <c r="J51" s="325">
        <v>2047</v>
      </c>
      <c r="K51" s="325">
        <v>6273</v>
      </c>
      <c r="L51" s="325">
        <v>2010</v>
      </c>
      <c r="M51" s="325">
        <v>2657</v>
      </c>
      <c r="N51" s="325">
        <v>3132</v>
      </c>
      <c r="O51" s="325">
        <v>3638</v>
      </c>
      <c r="P51" s="325">
        <v>3131</v>
      </c>
      <c r="Q51" s="325">
        <v>3060</v>
      </c>
      <c r="R51" s="325">
        <v>792</v>
      </c>
      <c r="S51" s="325">
        <v>3357</v>
      </c>
      <c r="T51" s="325">
        <v>528</v>
      </c>
      <c r="U51" s="325">
        <v>2207</v>
      </c>
      <c r="V51" s="325">
        <v>631</v>
      </c>
      <c r="W51" s="325">
        <v>3187</v>
      </c>
      <c r="X51" s="325">
        <v>2187</v>
      </c>
      <c r="Y51" s="325">
        <v>3085</v>
      </c>
      <c r="Z51" s="325">
        <v>757</v>
      </c>
      <c r="AA51" s="325">
        <v>5488</v>
      </c>
      <c r="AB51" s="325">
        <v>648</v>
      </c>
      <c r="AC51" s="325">
        <v>1933</v>
      </c>
      <c r="AD51" s="325">
        <v>4028</v>
      </c>
      <c r="AE51" s="325">
        <v>3765</v>
      </c>
      <c r="AF51" s="325">
        <v>4587</v>
      </c>
      <c r="AG51" s="325">
        <v>658</v>
      </c>
      <c r="AH51" s="325">
        <v>2575</v>
      </c>
      <c r="AI51" s="325">
        <v>5121</v>
      </c>
      <c r="AJ51" s="325">
        <v>2324</v>
      </c>
      <c r="AK51" s="325">
        <v>866</v>
      </c>
      <c r="AL51" s="325">
        <v>2715</v>
      </c>
      <c r="AM51" s="325">
        <v>2555</v>
      </c>
      <c r="AN51" s="325">
        <v>1029</v>
      </c>
      <c r="AO51" s="325">
        <v>2643</v>
      </c>
      <c r="AP51" s="325">
        <v>593</v>
      </c>
      <c r="AQ51" s="325">
        <v>2348</v>
      </c>
      <c r="AR51" s="325">
        <v>1916</v>
      </c>
    </row>
    <row r="52" spans="1:44" x14ac:dyDescent="0.25">
      <c r="A52" s="321"/>
      <c r="B52" s="321"/>
      <c r="C52" s="321"/>
      <c r="D52" s="321"/>
      <c r="E52" s="321"/>
      <c r="F52" s="321"/>
      <c r="G52" s="324" t="s">
        <v>613</v>
      </c>
      <c r="H52" s="325">
        <v>1718</v>
      </c>
      <c r="I52" s="325">
        <v>3100</v>
      </c>
      <c r="J52" s="325">
        <v>272</v>
      </c>
      <c r="K52" s="325">
        <v>4978</v>
      </c>
      <c r="L52" s="325">
        <v>992</v>
      </c>
      <c r="M52" s="325">
        <v>541</v>
      </c>
      <c r="N52" s="325">
        <v>1512</v>
      </c>
      <c r="O52" s="325">
        <v>1498</v>
      </c>
      <c r="P52" s="325">
        <v>1836</v>
      </c>
      <c r="Q52" s="325">
        <v>914</v>
      </c>
      <c r="R52" s="325">
        <v>1396</v>
      </c>
      <c r="S52" s="325">
        <v>1221</v>
      </c>
      <c r="T52" s="325">
        <v>2668</v>
      </c>
      <c r="U52" s="325">
        <v>1174</v>
      </c>
      <c r="V52" s="325">
        <v>2311</v>
      </c>
      <c r="W52" s="325">
        <v>1046</v>
      </c>
      <c r="X52" s="325"/>
      <c r="Y52" s="325">
        <v>1024</v>
      </c>
      <c r="Z52" s="325">
        <v>1994</v>
      </c>
      <c r="AA52" s="325">
        <v>4193</v>
      </c>
      <c r="AB52" s="325">
        <v>2488</v>
      </c>
      <c r="AC52" s="325">
        <v>1968</v>
      </c>
      <c r="AD52" s="325">
        <v>1888</v>
      </c>
      <c r="AE52" s="325">
        <v>1625</v>
      </c>
      <c r="AF52" s="325">
        <v>3292</v>
      </c>
      <c r="AG52" s="325">
        <v>2201</v>
      </c>
      <c r="AH52" s="325">
        <v>676</v>
      </c>
      <c r="AI52" s="325">
        <v>3826</v>
      </c>
      <c r="AJ52" s="325">
        <v>184</v>
      </c>
      <c r="AK52" s="325">
        <v>1512</v>
      </c>
      <c r="AL52" s="325">
        <v>578</v>
      </c>
      <c r="AM52" s="325">
        <v>415</v>
      </c>
      <c r="AN52" s="325">
        <v>2874</v>
      </c>
      <c r="AO52" s="325">
        <v>506</v>
      </c>
      <c r="AP52" s="325">
        <v>2438</v>
      </c>
      <c r="AQ52" s="325">
        <v>798</v>
      </c>
      <c r="AR52" s="325">
        <v>519</v>
      </c>
    </row>
    <row r="53" spans="1:44" x14ac:dyDescent="0.25">
      <c r="A53" s="321"/>
      <c r="B53" s="321"/>
      <c r="C53" s="321"/>
      <c r="D53" s="321"/>
      <c r="E53" s="321"/>
      <c r="F53" s="321"/>
      <c r="G53" s="324" t="s">
        <v>670</v>
      </c>
      <c r="H53" s="325">
        <v>2959</v>
      </c>
      <c r="I53" s="325">
        <v>3517</v>
      </c>
      <c r="J53" s="325">
        <v>1368</v>
      </c>
      <c r="K53" s="325">
        <v>5181</v>
      </c>
      <c r="L53" s="325">
        <v>1690</v>
      </c>
      <c r="M53" s="325">
        <v>847</v>
      </c>
      <c r="N53" s="325">
        <v>1315</v>
      </c>
      <c r="O53" s="325">
        <v>226</v>
      </c>
      <c r="P53" s="325">
        <v>2003</v>
      </c>
      <c r="Q53" s="325">
        <v>374</v>
      </c>
      <c r="R53" s="325">
        <v>2633</v>
      </c>
      <c r="S53" s="325">
        <v>213</v>
      </c>
      <c r="T53" s="325">
        <v>3905</v>
      </c>
      <c r="U53" s="325">
        <v>1510</v>
      </c>
      <c r="V53" s="325">
        <v>3552</v>
      </c>
      <c r="W53" s="325">
        <v>396</v>
      </c>
      <c r="X53" s="325">
        <v>1288</v>
      </c>
      <c r="Y53" s="325">
        <v>703</v>
      </c>
      <c r="Z53" s="325">
        <v>3235</v>
      </c>
      <c r="AA53" s="325">
        <v>4360</v>
      </c>
      <c r="AB53" s="325">
        <v>3729</v>
      </c>
      <c r="AC53" s="325">
        <v>2358</v>
      </c>
      <c r="AD53" s="325">
        <v>616</v>
      </c>
      <c r="AE53" s="325">
        <v>353</v>
      </c>
      <c r="AF53" s="325">
        <v>3459</v>
      </c>
      <c r="AG53" s="325">
        <v>3442</v>
      </c>
      <c r="AH53" s="325">
        <v>1005</v>
      </c>
      <c r="AI53" s="325">
        <v>3993</v>
      </c>
      <c r="AJ53" s="325">
        <v>1216</v>
      </c>
      <c r="AK53" s="325">
        <v>2753</v>
      </c>
      <c r="AL53" s="325">
        <v>844</v>
      </c>
      <c r="AM53" s="325">
        <v>879</v>
      </c>
      <c r="AN53" s="325">
        <v>3554</v>
      </c>
      <c r="AO53" s="325">
        <v>772</v>
      </c>
      <c r="AP53" s="325">
        <v>3467</v>
      </c>
      <c r="AQ53" s="325">
        <v>1266</v>
      </c>
      <c r="AR53" s="325">
        <v>1664</v>
      </c>
    </row>
    <row r="54" spans="1:44" x14ac:dyDescent="0.25">
      <c r="A54" s="321"/>
      <c r="B54" s="321"/>
      <c r="C54" s="321"/>
      <c r="D54" s="321"/>
      <c r="E54" s="321"/>
      <c r="F54" s="321"/>
      <c r="G54" s="324" t="s">
        <v>671</v>
      </c>
      <c r="H54" s="325">
        <v>2151</v>
      </c>
      <c r="I54" s="325">
        <v>2783</v>
      </c>
      <c r="J54" s="325">
        <v>570</v>
      </c>
      <c r="K54" s="325">
        <v>4608</v>
      </c>
      <c r="L54" s="325">
        <v>862</v>
      </c>
      <c r="M54" s="325">
        <v>65</v>
      </c>
      <c r="N54" s="325">
        <v>954</v>
      </c>
      <c r="O54" s="325">
        <v>1107</v>
      </c>
      <c r="P54" s="325">
        <v>1464</v>
      </c>
      <c r="Q54" s="325">
        <v>533</v>
      </c>
      <c r="R54" s="325">
        <v>1830</v>
      </c>
      <c r="S54" s="325">
        <v>830</v>
      </c>
      <c r="T54" s="325">
        <v>3135</v>
      </c>
      <c r="U54" s="325">
        <v>776</v>
      </c>
      <c r="V54" s="325">
        <v>2744</v>
      </c>
      <c r="W54" s="325">
        <v>680</v>
      </c>
      <c r="X54" s="325">
        <v>537</v>
      </c>
      <c r="Y54" s="325">
        <v>489</v>
      </c>
      <c r="Z54" s="325">
        <v>2427</v>
      </c>
      <c r="AA54" s="325">
        <v>3823</v>
      </c>
      <c r="AB54" s="325">
        <v>2922</v>
      </c>
      <c r="AC54" s="325">
        <v>1668</v>
      </c>
      <c r="AD54" s="325">
        <v>1497</v>
      </c>
      <c r="AE54" s="325">
        <v>1234</v>
      </c>
      <c r="AF54" s="325">
        <v>2920</v>
      </c>
      <c r="AG54" s="325">
        <v>2634</v>
      </c>
      <c r="AH54" s="325">
        <v>179</v>
      </c>
      <c r="AI54" s="325">
        <v>3454</v>
      </c>
      <c r="AJ54" s="325">
        <v>568</v>
      </c>
      <c r="AK54" s="325">
        <v>1946</v>
      </c>
      <c r="AL54" s="325">
        <v>228</v>
      </c>
      <c r="AM54" s="325">
        <v>231</v>
      </c>
      <c r="AN54" s="325">
        <v>2820</v>
      </c>
      <c r="AO54" s="325">
        <v>156</v>
      </c>
      <c r="AP54" s="325">
        <v>2639</v>
      </c>
      <c r="AQ54" s="325">
        <v>440</v>
      </c>
      <c r="AR54" s="325">
        <v>1016</v>
      </c>
    </row>
    <row r="55" spans="1:44" x14ac:dyDescent="0.25">
      <c r="A55" s="321"/>
      <c r="B55" s="321"/>
      <c r="C55" s="321"/>
      <c r="D55" s="321"/>
      <c r="E55" s="321"/>
      <c r="F55" s="321"/>
      <c r="G55" s="324" t="s">
        <v>614</v>
      </c>
      <c r="H55" s="325">
        <v>2584</v>
      </c>
      <c r="I55" s="325">
        <v>2891</v>
      </c>
      <c r="J55" s="325">
        <v>1002</v>
      </c>
      <c r="K55" s="325">
        <v>4445</v>
      </c>
      <c r="L55" s="325">
        <v>1083</v>
      </c>
      <c r="M55" s="325">
        <v>526</v>
      </c>
      <c r="N55" s="325">
        <v>615</v>
      </c>
      <c r="O55" s="325">
        <v>913</v>
      </c>
      <c r="P55" s="325">
        <v>1303</v>
      </c>
      <c r="Q55" s="325">
        <v>379</v>
      </c>
      <c r="R55" s="325">
        <v>2262</v>
      </c>
      <c r="S55" s="325">
        <v>686</v>
      </c>
      <c r="T55" s="325">
        <v>3356</v>
      </c>
      <c r="U55" s="325">
        <v>884</v>
      </c>
      <c r="V55" s="325">
        <v>3177</v>
      </c>
      <c r="W55" s="325">
        <v>516</v>
      </c>
      <c r="X55" s="325">
        <v>1024</v>
      </c>
      <c r="Y55" s="325"/>
      <c r="Z55" s="325">
        <v>2860</v>
      </c>
      <c r="AA55" s="325">
        <v>3660</v>
      </c>
      <c r="AB55" s="325">
        <v>3354</v>
      </c>
      <c r="AC55" s="325">
        <v>1746</v>
      </c>
      <c r="AD55" s="325">
        <v>1303</v>
      </c>
      <c r="AE55" s="325">
        <v>1040</v>
      </c>
      <c r="AF55" s="325">
        <v>2759</v>
      </c>
      <c r="AG55" s="325">
        <v>3067</v>
      </c>
      <c r="AH55" s="325">
        <v>478</v>
      </c>
      <c r="AI55" s="325">
        <v>3293</v>
      </c>
      <c r="AJ55" s="325">
        <v>953</v>
      </c>
      <c r="AK55" s="325">
        <v>2378</v>
      </c>
      <c r="AL55" s="325">
        <v>600</v>
      </c>
      <c r="AM55" s="325">
        <v>621</v>
      </c>
      <c r="AN55" s="325">
        <v>2928</v>
      </c>
      <c r="AO55" s="325">
        <v>528</v>
      </c>
      <c r="AP55" s="325">
        <v>2860</v>
      </c>
      <c r="AQ55" s="325">
        <v>716</v>
      </c>
      <c r="AR55" s="325">
        <v>1406</v>
      </c>
    </row>
    <row r="56" spans="1:44" x14ac:dyDescent="0.25">
      <c r="A56" s="321"/>
      <c r="B56" s="321"/>
      <c r="C56" s="321"/>
      <c r="D56" s="321"/>
      <c r="E56" s="321"/>
      <c r="F56" s="321"/>
      <c r="G56" s="324" t="s">
        <v>615</v>
      </c>
      <c r="H56" s="325">
        <v>294</v>
      </c>
      <c r="I56" s="325">
        <v>2173</v>
      </c>
      <c r="J56" s="325">
        <v>1854</v>
      </c>
      <c r="K56" s="325">
        <v>6276</v>
      </c>
      <c r="L56" s="325">
        <v>1928</v>
      </c>
      <c r="M56" s="325">
        <v>2458</v>
      </c>
      <c r="N56" s="325">
        <v>3040</v>
      </c>
      <c r="O56" s="325">
        <v>3445</v>
      </c>
      <c r="P56" s="325">
        <v>3049</v>
      </c>
      <c r="Q56" s="325">
        <v>2871</v>
      </c>
      <c r="R56" s="325">
        <v>598</v>
      </c>
      <c r="S56" s="325">
        <v>3168</v>
      </c>
      <c r="T56" s="325">
        <v>1075</v>
      </c>
      <c r="U56" s="325">
        <v>2105</v>
      </c>
      <c r="V56" s="325">
        <v>395</v>
      </c>
      <c r="W56" s="325">
        <v>2998</v>
      </c>
      <c r="X56" s="325">
        <v>1994</v>
      </c>
      <c r="Y56" s="325">
        <v>2860</v>
      </c>
      <c r="Z56" s="325"/>
      <c r="AA56" s="325">
        <v>5491</v>
      </c>
      <c r="AB56" s="325">
        <v>572</v>
      </c>
      <c r="AC56" s="325">
        <v>1851</v>
      </c>
      <c r="AD56" s="325">
        <v>3835</v>
      </c>
      <c r="AE56" s="325">
        <v>3572</v>
      </c>
      <c r="AF56" s="325">
        <v>4505</v>
      </c>
      <c r="AG56" s="325">
        <v>285</v>
      </c>
      <c r="AH56" s="325">
        <v>2382</v>
      </c>
      <c r="AI56" s="325">
        <v>5039</v>
      </c>
      <c r="AJ56" s="325">
        <v>2131</v>
      </c>
      <c r="AK56" s="325">
        <v>632</v>
      </c>
      <c r="AL56" s="325">
        <v>2525</v>
      </c>
      <c r="AM56" s="325">
        <v>2362</v>
      </c>
      <c r="AN56" s="325">
        <v>1672</v>
      </c>
      <c r="AO56" s="325">
        <v>2453</v>
      </c>
      <c r="AP56" s="325">
        <v>1236</v>
      </c>
      <c r="AQ56" s="325">
        <v>2143</v>
      </c>
      <c r="AR56" s="325">
        <v>1684</v>
      </c>
    </row>
    <row r="57" spans="1:44" x14ac:dyDescent="0.25">
      <c r="A57" s="321"/>
      <c r="B57" s="321"/>
      <c r="C57" s="321"/>
      <c r="D57" s="321"/>
      <c r="E57" s="321"/>
      <c r="F57" s="321"/>
      <c r="G57" s="324" t="s">
        <v>616</v>
      </c>
      <c r="H57" s="325">
        <v>5215</v>
      </c>
      <c r="I57" s="325">
        <v>5298</v>
      </c>
      <c r="J57" s="325">
        <v>3951</v>
      </c>
      <c r="K57" s="325">
        <v>785</v>
      </c>
      <c r="L57" s="325">
        <v>3490</v>
      </c>
      <c r="M57" s="325">
        <v>3880</v>
      </c>
      <c r="N57" s="325">
        <v>3051</v>
      </c>
      <c r="O57" s="325">
        <v>4570</v>
      </c>
      <c r="P57" s="325">
        <v>2357</v>
      </c>
      <c r="Q57" s="325">
        <v>4036</v>
      </c>
      <c r="R57" s="325">
        <v>4893</v>
      </c>
      <c r="S57" s="325">
        <v>4343</v>
      </c>
      <c r="T57" s="325">
        <v>5763</v>
      </c>
      <c r="U57" s="325">
        <v>3291</v>
      </c>
      <c r="V57" s="325">
        <v>5808</v>
      </c>
      <c r="W57" s="325">
        <v>4173</v>
      </c>
      <c r="X57" s="325">
        <v>4193</v>
      </c>
      <c r="Y57" s="325">
        <v>3660</v>
      </c>
      <c r="Z57" s="325">
        <v>5491</v>
      </c>
      <c r="AA57" s="325"/>
      <c r="AB57" s="325">
        <v>5985</v>
      </c>
      <c r="AC57" s="325">
        <v>4141</v>
      </c>
      <c r="AD57" s="325">
        <v>4826</v>
      </c>
      <c r="AE57" s="325">
        <v>4563</v>
      </c>
      <c r="AF57" s="325">
        <v>901</v>
      </c>
      <c r="AG57" s="325">
        <v>5698</v>
      </c>
      <c r="AH57" s="325">
        <v>3660</v>
      </c>
      <c r="AI57" s="325">
        <v>1445</v>
      </c>
      <c r="AJ57" s="325">
        <v>4374</v>
      </c>
      <c r="AK57" s="325">
        <v>5009</v>
      </c>
      <c r="AL57" s="325">
        <v>4043</v>
      </c>
      <c r="AM57" s="325">
        <v>4046</v>
      </c>
      <c r="AN57" s="325">
        <v>5335</v>
      </c>
      <c r="AO57" s="325">
        <v>3971</v>
      </c>
      <c r="AP57" s="325">
        <v>5267</v>
      </c>
      <c r="AQ57" s="325">
        <v>3405</v>
      </c>
      <c r="AR57" s="325">
        <v>4476</v>
      </c>
    </row>
    <row r="58" spans="1:44" x14ac:dyDescent="0.25">
      <c r="A58" s="321"/>
      <c r="B58" s="321"/>
      <c r="C58" s="321"/>
      <c r="D58" s="321"/>
      <c r="E58" s="321"/>
      <c r="F58" s="321"/>
      <c r="G58" s="324" t="s">
        <v>672</v>
      </c>
      <c r="H58" s="325">
        <v>2388</v>
      </c>
      <c r="I58" s="325">
        <v>2695</v>
      </c>
      <c r="J58" s="325">
        <v>805</v>
      </c>
      <c r="K58" s="325">
        <v>4484</v>
      </c>
      <c r="L58" s="325">
        <v>887</v>
      </c>
      <c r="M58" s="325">
        <v>367</v>
      </c>
      <c r="N58" s="325">
        <v>654</v>
      </c>
      <c r="O58" s="325">
        <v>1038</v>
      </c>
      <c r="P58" s="325">
        <v>1342</v>
      </c>
      <c r="Q58" s="325">
        <v>504</v>
      </c>
      <c r="R58" s="325">
        <v>2066</v>
      </c>
      <c r="S58" s="325">
        <v>811</v>
      </c>
      <c r="T58" s="325">
        <v>3160</v>
      </c>
      <c r="U58" s="325">
        <v>688</v>
      </c>
      <c r="V58" s="325">
        <v>2981</v>
      </c>
      <c r="W58" s="325">
        <v>641</v>
      </c>
      <c r="X58" s="325">
        <v>841</v>
      </c>
      <c r="Y58" s="325">
        <v>202</v>
      </c>
      <c r="Z58" s="325">
        <v>2664</v>
      </c>
      <c r="AA58" s="325">
        <v>3699</v>
      </c>
      <c r="AB58" s="325">
        <v>3158</v>
      </c>
      <c r="AC58" s="325">
        <v>1550</v>
      </c>
      <c r="AD58" s="325">
        <v>1428</v>
      </c>
      <c r="AE58" s="325">
        <v>1165</v>
      </c>
      <c r="AF58" s="325">
        <v>2798</v>
      </c>
      <c r="AG58" s="325">
        <v>2871</v>
      </c>
      <c r="AH58" s="325">
        <v>282</v>
      </c>
      <c r="AI58" s="325">
        <v>3332</v>
      </c>
      <c r="AJ58" s="325">
        <v>862</v>
      </c>
      <c r="AK58" s="325">
        <v>2182</v>
      </c>
      <c r="AL58" s="325">
        <v>515</v>
      </c>
      <c r="AM58" s="325">
        <v>509</v>
      </c>
      <c r="AN58" s="325">
        <v>2732</v>
      </c>
      <c r="AO58" s="325">
        <v>443</v>
      </c>
      <c r="AP58" s="325">
        <v>2664</v>
      </c>
      <c r="AQ58" s="325">
        <v>520</v>
      </c>
      <c r="AR58" s="325">
        <v>1291</v>
      </c>
    </row>
    <row r="59" spans="1:44" x14ac:dyDescent="0.25">
      <c r="A59" s="321"/>
      <c r="B59" s="321"/>
      <c r="C59" s="321"/>
      <c r="D59" s="321"/>
      <c r="E59" s="321"/>
      <c r="F59" s="321"/>
      <c r="G59" s="324" t="s">
        <v>673</v>
      </c>
      <c r="H59" s="325">
        <v>2678</v>
      </c>
      <c r="I59" s="325">
        <v>2970</v>
      </c>
      <c r="J59" s="325">
        <v>1097</v>
      </c>
      <c r="K59" s="325">
        <v>4471</v>
      </c>
      <c r="L59" s="325">
        <v>1162</v>
      </c>
      <c r="M59" s="325">
        <v>634</v>
      </c>
      <c r="N59" s="325">
        <v>641</v>
      </c>
      <c r="O59" s="325">
        <v>954</v>
      </c>
      <c r="P59" s="325">
        <v>1329</v>
      </c>
      <c r="Q59" s="325">
        <v>428</v>
      </c>
      <c r="R59" s="325">
        <v>2358</v>
      </c>
      <c r="S59" s="325">
        <v>735</v>
      </c>
      <c r="T59" s="325">
        <v>3435</v>
      </c>
      <c r="U59" s="325">
        <v>963</v>
      </c>
      <c r="V59" s="325">
        <v>3271</v>
      </c>
      <c r="W59" s="325">
        <v>565</v>
      </c>
      <c r="X59" s="325">
        <v>1132</v>
      </c>
      <c r="Y59" s="325">
        <v>114</v>
      </c>
      <c r="Z59" s="325">
        <v>2954</v>
      </c>
      <c r="AA59" s="325">
        <v>3686</v>
      </c>
      <c r="AB59" s="325">
        <v>3448</v>
      </c>
      <c r="AC59" s="325">
        <v>1876</v>
      </c>
      <c r="AD59" s="325">
        <v>1345</v>
      </c>
      <c r="AE59" s="325">
        <v>1082</v>
      </c>
      <c r="AF59" s="325">
        <v>2785</v>
      </c>
      <c r="AG59" s="325">
        <v>3161</v>
      </c>
      <c r="AH59" s="325">
        <v>574</v>
      </c>
      <c r="AI59" s="325">
        <v>3319</v>
      </c>
      <c r="AJ59" s="325">
        <v>1061</v>
      </c>
      <c r="AK59" s="325">
        <v>2486</v>
      </c>
      <c r="AL59" s="325">
        <v>708</v>
      </c>
      <c r="AM59" s="325">
        <v>729</v>
      </c>
      <c r="AN59" s="325">
        <v>3007</v>
      </c>
      <c r="AO59" s="325">
        <v>636</v>
      </c>
      <c r="AP59" s="325">
        <v>2939</v>
      </c>
      <c r="AQ59" s="325">
        <v>795</v>
      </c>
      <c r="AR59" s="325">
        <v>1514</v>
      </c>
    </row>
    <row r="60" spans="1:44" x14ac:dyDescent="0.25">
      <c r="A60" s="321"/>
      <c r="B60" s="321"/>
      <c r="C60" s="321"/>
      <c r="D60" s="321"/>
      <c r="E60" s="321"/>
      <c r="F60" s="321"/>
      <c r="G60" s="324" t="s">
        <v>674</v>
      </c>
      <c r="H60" s="325">
        <v>1328</v>
      </c>
      <c r="I60" s="325">
        <v>2796</v>
      </c>
      <c r="J60" s="325">
        <v>418</v>
      </c>
      <c r="K60" s="325">
        <v>4819</v>
      </c>
      <c r="L60" s="325">
        <v>694</v>
      </c>
      <c r="M60" s="325">
        <v>1017</v>
      </c>
      <c r="N60" s="325">
        <v>1523</v>
      </c>
      <c r="O60" s="325">
        <v>1996</v>
      </c>
      <c r="P60" s="325">
        <v>1677</v>
      </c>
      <c r="Q60" s="325">
        <v>1415</v>
      </c>
      <c r="R60" s="325">
        <v>1006</v>
      </c>
      <c r="S60" s="325">
        <v>1700</v>
      </c>
      <c r="T60" s="325">
        <v>2278</v>
      </c>
      <c r="U60" s="325">
        <v>891</v>
      </c>
      <c r="V60" s="325">
        <v>1921</v>
      </c>
      <c r="W60" s="325">
        <v>1558</v>
      </c>
      <c r="X60" s="325">
        <v>694</v>
      </c>
      <c r="Y60" s="325">
        <v>1345</v>
      </c>
      <c r="Z60" s="325">
        <v>1604</v>
      </c>
      <c r="AA60" s="325">
        <v>4034</v>
      </c>
      <c r="AB60" s="325">
        <v>2098</v>
      </c>
      <c r="AC60" s="325">
        <v>1416</v>
      </c>
      <c r="AD60" s="325">
        <v>2386</v>
      </c>
      <c r="AE60" s="325">
        <v>2123</v>
      </c>
      <c r="AF60" s="325">
        <v>3133</v>
      </c>
      <c r="AG60" s="325">
        <v>1811</v>
      </c>
      <c r="AH60" s="325">
        <v>910</v>
      </c>
      <c r="AI60" s="325">
        <v>3667</v>
      </c>
      <c r="AJ60" s="325">
        <v>850</v>
      </c>
      <c r="AK60" s="325">
        <v>1122</v>
      </c>
      <c r="AL60" s="325">
        <v>1074</v>
      </c>
      <c r="AM60" s="325">
        <v>1022</v>
      </c>
      <c r="AN60" s="325">
        <v>2488</v>
      </c>
      <c r="AO60" s="325">
        <v>1002</v>
      </c>
      <c r="AP60" s="325">
        <v>2052</v>
      </c>
      <c r="AQ60" s="325">
        <v>639</v>
      </c>
      <c r="AR60" s="325">
        <v>943</v>
      </c>
    </row>
    <row r="61" spans="1:44" x14ac:dyDescent="0.25">
      <c r="A61" s="321"/>
      <c r="B61" s="321"/>
      <c r="C61" s="321"/>
      <c r="D61" s="321"/>
      <c r="E61" s="321"/>
      <c r="F61" s="321"/>
      <c r="G61" s="324" t="s">
        <v>675</v>
      </c>
      <c r="H61" s="325">
        <v>878</v>
      </c>
      <c r="I61" s="325">
        <v>1831</v>
      </c>
      <c r="J61" s="325">
        <v>2438</v>
      </c>
      <c r="K61" s="325">
        <v>6617</v>
      </c>
      <c r="L61" s="325">
        <v>2239</v>
      </c>
      <c r="M61" s="325">
        <v>3042</v>
      </c>
      <c r="N61" s="325">
        <v>3391</v>
      </c>
      <c r="O61" s="325">
        <v>4029</v>
      </c>
      <c r="P61" s="325">
        <v>3390</v>
      </c>
      <c r="Q61" s="325">
        <v>3455</v>
      </c>
      <c r="R61" s="325">
        <v>1182</v>
      </c>
      <c r="S61" s="325">
        <v>3752</v>
      </c>
      <c r="T61" s="325">
        <v>260</v>
      </c>
      <c r="U61" s="325">
        <v>2476</v>
      </c>
      <c r="V61" s="325">
        <v>428</v>
      </c>
      <c r="W61" s="325">
        <v>3582</v>
      </c>
      <c r="X61" s="325">
        <v>2578</v>
      </c>
      <c r="Y61" s="325">
        <v>3441</v>
      </c>
      <c r="Z61" s="325">
        <v>815</v>
      </c>
      <c r="AA61" s="325">
        <v>5832</v>
      </c>
      <c r="AB61" s="325">
        <v>277</v>
      </c>
      <c r="AC61" s="325">
        <v>2162</v>
      </c>
      <c r="AD61" s="325">
        <v>4419</v>
      </c>
      <c r="AE61" s="325">
        <v>4156</v>
      </c>
      <c r="AF61" s="325">
        <v>4846</v>
      </c>
      <c r="AG61" s="325">
        <v>540</v>
      </c>
      <c r="AH61" s="325">
        <v>2966</v>
      </c>
      <c r="AI61" s="325">
        <v>5380</v>
      </c>
      <c r="AJ61" s="325">
        <v>2715</v>
      </c>
      <c r="AK61" s="325">
        <v>1216</v>
      </c>
      <c r="AL61" s="325">
        <v>3109</v>
      </c>
      <c r="AM61" s="325">
        <v>2946</v>
      </c>
      <c r="AN61" s="325">
        <v>1330</v>
      </c>
      <c r="AO61" s="325">
        <v>3037</v>
      </c>
      <c r="AP61" s="325">
        <v>894</v>
      </c>
      <c r="AQ61" s="325">
        <v>2702</v>
      </c>
      <c r="AR61" s="325">
        <v>2268</v>
      </c>
    </row>
    <row r="62" spans="1:44" x14ac:dyDescent="0.25">
      <c r="A62" s="321"/>
      <c r="B62" s="321"/>
      <c r="C62" s="321"/>
      <c r="D62" s="321"/>
      <c r="E62" s="321"/>
      <c r="F62" s="321"/>
      <c r="G62" s="324" t="s">
        <v>136</v>
      </c>
      <c r="H62" s="325">
        <v>788</v>
      </c>
      <c r="I62" s="325">
        <v>2108</v>
      </c>
      <c r="J62" s="325">
        <v>2348</v>
      </c>
      <c r="K62" s="325">
        <v>6770</v>
      </c>
      <c r="L62" s="325">
        <v>2422</v>
      </c>
      <c r="M62" s="325">
        <v>2952</v>
      </c>
      <c r="N62" s="325">
        <v>3537</v>
      </c>
      <c r="O62" s="325">
        <v>3939</v>
      </c>
      <c r="P62" s="325">
        <v>3543</v>
      </c>
      <c r="Q62" s="325">
        <v>3365</v>
      </c>
      <c r="R62" s="325">
        <v>1092</v>
      </c>
      <c r="S62" s="325">
        <v>3662</v>
      </c>
      <c r="T62" s="325">
        <v>537</v>
      </c>
      <c r="U62" s="325">
        <v>2619</v>
      </c>
      <c r="V62" s="325">
        <v>185</v>
      </c>
      <c r="W62" s="325">
        <v>3492</v>
      </c>
      <c r="X62" s="325">
        <v>2488</v>
      </c>
      <c r="Y62" s="325">
        <v>3354</v>
      </c>
      <c r="Z62" s="325">
        <v>572</v>
      </c>
      <c r="AA62" s="325">
        <v>5985</v>
      </c>
      <c r="AB62" s="325"/>
      <c r="AC62" s="325">
        <v>2345</v>
      </c>
      <c r="AD62" s="325">
        <v>4329</v>
      </c>
      <c r="AE62" s="325">
        <v>4066</v>
      </c>
      <c r="AF62" s="325">
        <v>4998</v>
      </c>
      <c r="AG62" s="325">
        <v>297</v>
      </c>
      <c r="AH62" s="325">
        <v>2876</v>
      </c>
      <c r="AI62" s="325">
        <v>5533</v>
      </c>
      <c r="AJ62" s="325">
        <v>2625</v>
      </c>
      <c r="AK62" s="325">
        <v>1126</v>
      </c>
      <c r="AL62" s="325">
        <v>3019</v>
      </c>
      <c r="AM62" s="325">
        <v>2859</v>
      </c>
      <c r="AN62" s="325">
        <v>1607</v>
      </c>
      <c r="AO62" s="325">
        <v>2947</v>
      </c>
      <c r="AP62" s="325">
        <v>1171</v>
      </c>
      <c r="AQ62" s="325">
        <v>2636</v>
      </c>
      <c r="AR62" s="325">
        <v>2178</v>
      </c>
    </row>
    <row r="63" spans="1:44" x14ac:dyDescent="0.25">
      <c r="A63" s="321"/>
      <c r="B63" s="321"/>
      <c r="C63" s="321"/>
      <c r="D63" s="321"/>
      <c r="E63" s="321"/>
      <c r="F63" s="321"/>
      <c r="G63" s="324" t="s">
        <v>676</v>
      </c>
      <c r="H63" s="325">
        <v>3259</v>
      </c>
      <c r="I63" s="325">
        <v>3817</v>
      </c>
      <c r="J63" s="325">
        <v>1675</v>
      </c>
      <c r="K63" s="325">
        <v>5351</v>
      </c>
      <c r="L63" s="325">
        <v>1990</v>
      </c>
      <c r="M63" s="325">
        <v>1147</v>
      </c>
      <c r="N63" s="325">
        <v>1521</v>
      </c>
      <c r="O63" s="325">
        <v>94</v>
      </c>
      <c r="P63" s="325">
        <v>2209</v>
      </c>
      <c r="Q63" s="325">
        <v>674</v>
      </c>
      <c r="R63" s="325">
        <v>2937</v>
      </c>
      <c r="S63" s="325">
        <v>487</v>
      </c>
      <c r="T63" s="325">
        <v>4205</v>
      </c>
      <c r="U63" s="325">
        <v>1810</v>
      </c>
      <c r="V63" s="325">
        <v>3852</v>
      </c>
      <c r="W63" s="325">
        <v>659</v>
      </c>
      <c r="X63" s="325">
        <v>1588</v>
      </c>
      <c r="Y63" s="325">
        <v>1003</v>
      </c>
      <c r="Z63" s="325">
        <v>3535</v>
      </c>
      <c r="AA63" s="325">
        <v>4566</v>
      </c>
      <c r="AB63" s="325">
        <v>4029</v>
      </c>
      <c r="AC63" s="325">
        <v>2699</v>
      </c>
      <c r="AD63" s="325">
        <v>300</v>
      </c>
      <c r="AE63" s="325">
        <v>60</v>
      </c>
      <c r="AF63" s="325">
        <v>3665</v>
      </c>
      <c r="AG63" s="325">
        <v>3742</v>
      </c>
      <c r="AH63" s="325">
        <v>1305</v>
      </c>
      <c r="AI63" s="325">
        <v>4199</v>
      </c>
      <c r="AJ63" s="325">
        <v>1516</v>
      </c>
      <c r="AK63" s="325">
        <v>3053</v>
      </c>
      <c r="AL63" s="325">
        <v>1144</v>
      </c>
      <c r="AM63" s="325">
        <v>1179</v>
      </c>
      <c r="AN63" s="325">
        <v>3854</v>
      </c>
      <c r="AO63" s="325">
        <v>1072</v>
      </c>
      <c r="AP63" s="325">
        <v>3767</v>
      </c>
      <c r="AQ63" s="325">
        <v>1566</v>
      </c>
      <c r="AR63" s="325">
        <v>1964</v>
      </c>
    </row>
    <row r="64" spans="1:44" x14ac:dyDescent="0.25">
      <c r="A64" s="321"/>
      <c r="B64" s="321"/>
      <c r="C64" s="321"/>
      <c r="D64" s="321"/>
      <c r="E64" s="321"/>
      <c r="F64" s="321"/>
      <c r="G64" s="324" t="s">
        <v>677</v>
      </c>
      <c r="H64" s="325">
        <v>2435</v>
      </c>
      <c r="I64" s="325">
        <v>2788</v>
      </c>
      <c r="J64" s="325">
        <v>853</v>
      </c>
      <c r="K64" s="325">
        <v>4477</v>
      </c>
      <c r="L64" s="325">
        <v>980</v>
      </c>
      <c r="M64" s="325">
        <v>369</v>
      </c>
      <c r="N64" s="325">
        <v>647</v>
      </c>
      <c r="O64" s="325">
        <v>943</v>
      </c>
      <c r="P64" s="325">
        <v>1335</v>
      </c>
      <c r="Q64" s="325">
        <v>409</v>
      </c>
      <c r="R64" s="325">
        <v>2114</v>
      </c>
      <c r="S64" s="325">
        <v>716</v>
      </c>
      <c r="T64" s="325">
        <v>3253</v>
      </c>
      <c r="U64" s="325">
        <v>781</v>
      </c>
      <c r="V64" s="325">
        <v>3028</v>
      </c>
      <c r="W64" s="325">
        <v>546</v>
      </c>
      <c r="X64" s="325">
        <v>867</v>
      </c>
      <c r="Y64" s="325">
        <v>161</v>
      </c>
      <c r="Z64" s="325">
        <v>2711</v>
      </c>
      <c r="AA64" s="325">
        <v>3692</v>
      </c>
      <c r="AB64" s="325">
        <v>3205</v>
      </c>
      <c r="AC64" s="325">
        <v>1643</v>
      </c>
      <c r="AD64" s="325">
        <v>1333</v>
      </c>
      <c r="AE64" s="325">
        <v>1070</v>
      </c>
      <c r="AF64" s="325">
        <v>2791</v>
      </c>
      <c r="AG64" s="325">
        <v>2918</v>
      </c>
      <c r="AH64" s="325">
        <v>350</v>
      </c>
      <c r="AI64" s="325">
        <v>3325</v>
      </c>
      <c r="AJ64" s="325">
        <v>796</v>
      </c>
      <c r="AK64" s="325">
        <v>2230</v>
      </c>
      <c r="AL64" s="325">
        <v>443</v>
      </c>
      <c r="AM64" s="325">
        <v>464</v>
      </c>
      <c r="AN64" s="325">
        <v>2825</v>
      </c>
      <c r="AO64" s="325">
        <v>371</v>
      </c>
      <c r="AP64" s="325">
        <v>2757</v>
      </c>
      <c r="AQ64" s="325">
        <v>611</v>
      </c>
      <c r="AR64" s="325">
        <v>1249</v>
      </c>
    </row>
    <row r="65" spans="1:44" x14ac:dyDescent="0.25">
      <c r="A65" s="321"/>
      <c r="B65" s="321"/>
      <c r="C65" s="321"/>
      <c r="D65" s="321"/>
      <c r="E65" s="321"/>
      <c r="F65" s="321"/>
      <c r="G65" s="324" t="s">
        <v>678</v>
      </c>
      <c r="H65" s="325">
        <v>2629</v>
      </c>
      <c r="I65" s="325">
        <v>3295</v>
      </c>
      <c r="J65" s="325">
        <v>1031</v>
      </c>
      <c r="K65" s="325">
        <v>4923</v>
      </c>
      <c r="L65" s="325">
        <v>1420</v>
      </c>
      <c r="M65" s="325">
        <v>510</v>
      </c>
      <c r="N65" s="325">
        <v>1093</v>
      </c>
      <c r="O65" s="325">
        <v>662</v>
      </c>
      <c r="P65" s="325">
        <v>1781</v>
      </c>
      <c r="Q65" s="325">
        <v>90</v>
      </c>
      <c r="R65" s="325">
        <v>2303</v>
      </c>
      <c r="S65" s="325">
        <v>385</v>
      </c>
      <c r="T65" s="325">
        <v>3575</v>
      </c>
      <c r="U65" s="325">
        <v>1288</v>
      </c>
      <c r="V65" s="325">
        <v>3222</v>
      </c>
      <c r="W65" s="325">
        <v>217</v>
      </c>
      <c r="X65" s="325">
        <v>948</v>
      </c>
      <c r="Y65" s="325">
        <v>489</v>
      </c>
      <c r="Z65" s="325">
        <v>2905</v>
      </c>
      <c r="AA65" s="325">
        <v>4138</v>
      </c>
      <c r="AB65" s="325">
        <v>3399</v>
      </c>
      <c r="AC65" s="325">
        <v>2126</v>
      </c>
      <c r="AD65" s="325">
        <v>1066</v>
      </c>
      <c r="AE65" s="325">
        <v>803</v>
      </c>
      <c r="AF65" s="325">
        <v>3237</v>
      </c>
      <c r="AG65" s="325">
        <v>3112</v>
      </c>
      <c r="AH65" s="325">
        <v>747</v>
      </c>
      <c r="AI65" s="325">
        <v>3771</v>
      </c>
      <c r="AJ65" s="325">
        <v>881</v>
      </c>
      <c r="AK65" s="325">
        <v>2414</v>
      </c>
      <c r="AL65" s="325">
        <v>514</v>
      </c>
      <c r="AM65" s="325">
        <v>549</v>
      </c>
      <c r="AN65" s="325">
        <v>3422</v>
      </c>
      <c r="AO65" s="325">
        <v>442</v>
      </c>
      <c r="AP65" s="325">
        <v>3197</v>
      </c>
      <c r="AQ65" s="325">
        <v>999</v>
      </c>
      <c r="AR65" s="325">
        <v>1334</v>
      </c>
    </row>
    <row r="66" spans="1:44" x14ac:dyDescent="0.25">
      <c r="A66" s="321"/>
      <c r="B66" s="321"/>
      <c r="C66" s="321"/>
      <c r="D66" s="321"/>
      <c r="E66" s="321"/>
      <c r="F66" s="321"/>
      <c r="G66" s="324" t="s">
        <v>679</v>
      </c>
      <c r="H66" s="325">
        <v>1469</v>
      </c>
      <c r="I66" s="325">
        <v>1107</v>
      </c>
      <c r="J66" s="325">
        <v>2658</v>
      </c>
      <c r="K66" s="325">
        <v>6408</v>
      </c>
      <c r="L66" s="325">
        <v>2060</v>
      </c>
      <c r="M66" s="325">
        <v>3054</v>
      </c>
      <c r="N66" s="325">
        <v>3267</v>
      </c>
      <c r="O66" s="325">
        <v>4033</v>
      </c>
      <c r="P66" s="325">
        <v>3266</v>
      </c>
      <c r="Q66" s="325">
        <v>3499</v>
      </c>
      <c r="R66" s="325">
        <v>1403</v>
      </c>
      <c r="S66" s="325">
        <v>3806</v>
      </c>
      <c r="T66" s="325">
        <v>487</v>
      </c>
      <c r="U66" s="325">
        <v>2342</v>
      </c>
      <c r="V66" s="325">
        <v>1175</v>
      </c>
      <c r="W66" s="325">
        <v>3626</v>
      </c>
      <c r="X66" s="325">
        <v>2794</v>
      </c>
      <c r="Y66" s="325">
        <v>3216</v>
      </c>
      <c r="Z66" s="325">
        <v>1562</v>
      </c>
      <c r="AA66" s="325">
        <v>5623</v>
      </c>
      <c r="AB66" s="325">
        <v>1024</v>
      </c>
      <c r="AC66" s="325">
        <v>1767</v>
      </c>
      <c r="AD66" s="325">
        <v>4423</v>
      </c>
      <c r="AE66" s="325">
        <v>4160</v>
      </c>
      <c r="AF66" s="325">
        <v>4722</v>
      </c>
      <c r="AG66" s="325">
        <v>1287</v>
      </c>
      <c r="AH66" s="325">
        <v>2839</v>
      </c>
      <c r="AI66" s="325">
        <v>5256</v>
      </c>
      <c r="AJ66" s="325">
        <v>2935</v>
      </c>
      <c r="AK66" s="325">
        <v>1519</v>
      </c>
      <c r="AL66" s="325">
        <v>3220</v>
      </c>
      <c r="AM66" s="325">
        <v>3167</v>
      </c>
      <c r="AN66" s="325">
        <v>501</v>
      </c>
      <c r="AO66" s="325">
        <v>3148</v>
      </c>
      <c r="AP66" s="325">
        <v>335</v>
      </c>
      <c r="AQ66" s="325">
        <v>2568</v>
      </c>
      <c r="AR66" s="325">
        <v>2527</v>
      </c>
    </row>
    <row r="67" spans="1:44" x14ac:dyDescent="0.25">
      <c r="A67" s="321"/>
      <c r="B67" s="321"/>
      <c r="C67" s="321"/>
      <c r="D67" s="321"/>
      <c r="E67" s="321"/>
      <c r="F67" s="321"/>
      <c r="G67" s="324" t="s">
        <v>680</v>
      </c>
      <c r="H67" s="325">
        <v>3153</v>
      </c>
      <c r="I67" s="325">
        <v>3627</v>
      </c>
      <c r="J67" s="325">
        <v>1562</v>
      </c>
      <c r="K67" s="325">
        <v>5126</v>
      </c>
      <c r="L67" s="325">
        <v>1800</v>
      </c>
      <c r="M67" s="325">
        <v>1053</v>
      </c>
      <c r="N67" s="325">
        <v>1296</v>
      </c>
      <c r="O67" s="325">
        <v>226</v>
      </c>
      <c r="P67" s="325">
        <v>1984</v>
      </c>
      <c r="Q67" s="325">
        <v>561</v>
      </c>
      <c r="R67" s="325">
        <v>2827</v>
      </c>
      <c r="S67" s="325">
        <v>537</v>
      </c>
      <c r="T67" s="325">
        <v>4099</v>
      </c>
      <c r="U67" s="325">
        <v>1621</v>
      </c>
      <c r="V67" s="325">
        <v>3746</v>
      </c>
      <c r="W67" s="325">
        <v>665</v>
      </c>
      <c r="X67" s="325">
        <v>1472</v>
      </c>
      <c r="Y67" s="325">
        <v>789</v>
      </c>
      <c r="Z67" s="325">
        <v>3429</v>
      </c>
      <c r="AA67" s="325">
        <v>4341</v>
      </c>
      <c r="AB67" s="325">
        <v>3923</v>
      </c>
      <c r="AC67" s="325">
        <v>2535</v>
      </c>
      <c r="AD67" s="325">
        <v>591</v>
      </c>
      <c r="AE67" s="325">
        <v>304</v>
      </c>
      <c r="AF67" s="325">
        <v>3440</v>
      </c>
      <c r="AG67" s="325">
        <v>3636</v>
      </c>
      <c r="AH67" s="325">
        <v>1115</v>
      </c>
      <c r="AI67" s="325">
        <v>3974</v>
      </c>
      <c r="AJ67" s="325">
        <v>1405</v>
      </c>
      <c r="AK67" s="325">
        <v>2943</v>
      </c>
      <c r="AL67" s="325">
        <v>1038</v>
      </c>
      <c r="AM67" s="325">
        <v>1073</v>
      </c>
      <c r="AN67" s="325">
        <v>3664</v>
      </c>
      <c r="AO67" s="325">
        <v>966</v>
      </c>
      <c r="AP67" s="325">
        <v>3577</v>
      </c>
      <c r="AQ67" s="325">
        <v>1376</v>
      </c>
      <c r="AR67" s="325">
        <v>1858</v>
      </c>
    </row>
    <row r="68" spans="1:44" x14ac:dyDescent="0.25">
      <c r="A68" s="321"/>
      <c r="B68" s="321"/>
      <c r="C68" s="321"/>
      <c r="D68" s="321"/>
      <c r="E68" s="321"/>
      <c r="F68" s="321"/>
      <c r="G68" s="324" t="s">
        <v>681</v>
      </c>
      <c r="H68" s="325">
        <v>1671</v>
      </c>
      <c r="I68" s="325">
        <v>2589</v>
      </c>
      <c r="J68" s="325">
        <v>417</v>
      </c>
      <c r="K68" s="325">
        <v>4412</v>
      </c>
      <c r="L68" s="325">
        <v>549</v>
      </c>
      <c r="M68" s="325">
        <v>711</v>
      </c>
      <c r="N68" s="325">
        <v>1116</v>
      </c>
      <c r="O68" s="325">
        <v>1698</v>
      </c>
      <c r="P68" s="325">
        <v>1270</v>
      </c>
      <c r="Q68" s="325">
        <v>1164</v>
      </c>
      <c r="R68" s="325">
        <v>1329</v>
      </c>
      <c r="S68" s="325">
        <v>1471</v>
      </c>
      <c r="T68" s="325">
        <v>2822</v>
      </c>
      <c r="U68" s="325">
        <v>558</v>
      </c>
      <c r="V68" s="325">
        <v>2243</v>
      </c>
      <c r="W68" s="325">
        <v>1301</v>
      </c>
      <c r="X68" s="325">
        <v>659</v>
      </c>
      <c r="Y68" s="325">
        <v>938</v>
      </c>
      <c r="Z68" s="325">
        <v>1926</v>
      </c>
      <c r="AA68" s="325">
        <v>3627</v>
      </c>
      <c r="AB68" s="325">
        <v>2420</v>
      </c>
      <c r="AC68" s="325">
        <v>1406</v>
      </c>
      <c r="AD68" s="325">
        <v>2088</v>
      </c>
      <c r="AE68" s="325">
        <v>1825</v>
      </c>
      <c r="AF68" s="325">
        <v>2726</v>
      </c>
      <c r="AG68" s="325">
        <v>2133</v>
      </c>
      <c r="AH68" s="325">
        <v>503</v>
      </c>
      <c r="AI68" s="325">
        <v>3260</v>
      </c>
      <c r="AJ68" s="325">
        <v>840</v>
      </c>
      <c r="AK68" s="325">
        <v>1445</v>
      </c>
      <c r="AL68" s="325">
        <v>830</v>
      </c>
      <c r="AM68" s="325">
        <v>891</v>
      </c>
      <c r="AN68" s="325">
        <v>2694</v>
      </c>
      <c r="AO68" s="325">
        <v>758</v>
      </c>
      <c r="AP68" s="325">
        <v>2326</v>
      </c>
      <c r="AQ68" s="325">
        <v>232</v>
      </c>
      <c r="AR68" s="325">
        <v>945</v>
      </c>
    </row>
    <row r="69" spans="1:44" x14ac:dyDescent="0.25">
      <c r="A69" s="321"/>
      <c r="B69" s="321"/>
      <c r="C69" s="321"/>
      <c r="D69" s="321"/>
      <c r="E69" s="321"/>
      <c r="F69" s="321"/>
      <c r="G69" s="324" t="s">
        <v>682</v>
      </c>
      <c r="H69" s="325">
        <v>307</v>
      </c>
      <c r="I69" s="325">
        <v>1835</v>
      </c>
      <c r="J69" s="325">
        <v>1646</v>
      </c>
      <c r="K69" s="325">
        <v>6068</v>
      </c>
      <c r="L69" s="325">
        <v>1720</v>
      </c>
      <c r="M69" s="325">
        <v>2256</v>
      </c>
      <c r="N69" s="325">
        <v>2842</v>
      </c>
      <c r="O69" s="325">
        <v>3237</v>
      </c>
      <c r="P69" s="325">
        <v>2841</v>
      </c>
      <c r="Q69" s="325">
        <v>2659</v>
      </c>
      <c r="R69" s="325">
        <v>391</v>
      </c>
      <c r="S69" s="325">
        <v>2956</v>
      </c>
      <c r="T69" s="325">
        <v>900</v>
      </c>
      <c r="U69" s="325">
        <v>1917</v>
      </c>
      <c r="V69" s="325">
        <v>553</v>
      </c>
      <c r="W69" s="325">
        <v>2786</v>
      </c>
      <c r="X69" s="325">
        <v>1786</v>
      </c>
      <c r="Y69" s="325">
        <v>2652</v>
      </c>
      <c r="Z69" s="325">
        <v>347</v>
      </c>
      <c r="AA69" s="325">
        <v>5283</v>
      </c>
      <c r="AB69" s="325">
        <v>730</v>
      </c>
      <c r="AC69" s="325">
        <v>1730</v>
      </c>
      <c r="AD69" s="325">
        <v>3627</v>
      </c>
      <c r="AE69" s="325">
        <v>3364</v>
      </c>
      <c r="AF69" s="325">
        <v>4297</v>
      </c>
      <c r="AG69" s="325">
        <v>443</v>
      </c>
      <c r="AH69" s="325">
        <v>2174</v>
      </c>
      <c r="AI69" s="325">
        <v>4831</v>
      </c>
      <c r="AJ69" s="325">
        <v>1923</v>
      </c>
      <c r="AK69" s="325">
        <v>442</v>
      </c>
      <c r="AL69" s="325">
        <v>2308</v>
      </c>
      <c r="AM69" s="325">
        <v>2154</v>
      </c>
      <c r="AN69" s="325">
        <v>1448</v>
      </c>
      <c r="AO69" s="325">
        <v>2236</v>
      </c>
      <c r="AP69" s="325">
        <v>898</v>
      </c>
      <c r="AQ69" s="325">
        <v>1935</v>
      </c>
      <c r="AR69" s="325">
        <v>1515</v>
      </c>
    </row>
    <row r="70" spans="1:44" x14ac:dyDescent="0.25">
      <c r="A70" s="321"/>
      <c r="B70" s="321"/>
      <c r="C70" s="321"/>
      <c r="D70" s="321"/>
      <c r="E70" s="321"/>
      <c r="F70" s="321"/>
      <c r="G70" s="324" t="s">
        <v>618</v>
      </c>
      <c r="H70" s="325">
        <v>3559</v>
      </c>
      <c r="I70" s="325">
        <v>4117</v>
      </c>
      <c r="J70" s="325">
        <v>1975</v>
      </c>
      <c r="K70" s="325">
        <v>5611</v>
      </c>
      <c r="L70" s="325">
        <v>2290</v>
      </c>
      <c r="M70" s="325">
        <v>1440</v>
      </c>
      <c r="N70" s="325">
        <v>1781</v>
      </c>
      <c r="O70" s="325">
        <v>394</v>
      </c>
      <c r="P70" s="325">
        <v>2469</v>
      </c>
      <c r="Q70" s="325">
        <v>974</v>
      </c>
      <c r="R70" s="325">
        <v>3237</v>
      </c>
      <c r="S70" s="325">
        <v>739</v>
      </c>
      <c r="T70" s="325">
        <v>4505</v>
      </c>
      <c r="U70" s="325">
        <v>2110</v>
      </c>
      <c r="V70" s="325">
        <v>4152</v>
      </c>
      <c r="W70" s="325">
        <v>903</v>
      </c>
      <c r="X70" s="325">
        <v>1888</v>
      </c>
      <c r="Y70" s="325">
        <v>1303</v>
      </c>
      <c r="Z70" s="325">
        <v>3835</v>
      </c>
      <c r="AA70" s="325">
        <v>4826</v>
      </c>
      <c r="AB70" s="325">
        <v>4329</v>
      </c>
      <c r="AC70" s="325">
        <v>3126</v>
      </c>
      <c r="AD70" s="325"/>
      <c r="AE70" s="325">
        <v>271</v>
      </c>
      <c r="AF70" s="325">
        <v>3925</v>
      </c>
      <c r="AG70" s="325">
        <v>4042</v>
      </c>
      <c r="AH70" s="325">
        <v>1605</v>
      </c>
      <c r="AI70" s="325">
        <v>4459</v>
      </c>
      <c r="AJ70" s="325">
        <v>1816</v>
      </c>
      <c r="AK70" s="325">
        <v>3353</v>
      </c>
      <c r="AL70" s="325">
        <v>1444</v>
      </c>
      <c r="AM70" s="325">
        <v>1479</v>
      </c>
      <c r="AN70" s="325">
        <v>4154</v>
      </c>
      <c r="AO70" s="325">
        <v>1372</v>
      </c>
      <c r="AP70" s="325">
        <v>4067</v>
      </c>
      <c r="AQ70" s="325">
        <v>1866</v>
      </c>
      <c r="AR70" s="325">
        <v>2264</v>
      </c>
    </row>
    <row r="71" spans="1:44" x14ac:dyDescent="0.25">
      <c r="A71" s="321"/>
      <c r="B71" s="321"/>
      <c r="C71" s="321"/>
      <c r="D71" s="321"/>
      <c r="E71" s="321"/>
      <c r="F71" s="321"/>
      <c r="G71" s="324" t="s">
        <v>683</v>
      </c>
      <c r="H71" s="325">
        <v>490</v>
      </c>
      <c r="I71" s="325">
        <v>1589</v>
      </c>
      <c r="J71" s="325">
        <v>1650</v>
      </c>
      <c r="K71" s="325">
        <v>5898</v>
      </c>
      <c r="L71" s="325">
        <v>1550</v>
      </c>
      <c r="M71" s="325">
        <v>2260</v>
      </c>
      <c r="N71" s="325">
        <v>2672</v>
      </c>
      <c r="O71" s="325">
        <v>3241</v>
      </c>
      <c r="P71" s="325">
        <v>2671</v>
      </c>
      <c r="Q71" s="325">
        <v>2663</v>
      </c>
      <c r="R71" s="325">
        <v>395</v>
      </c>
      <c r="S71" s="325">
        <v>2966</v>
      </c>
      <c r="T71" s="325">
        <v>868</v>
      </c>
      <c r="U71" s="325">
        <v>1747</v>
      </c>
      <c r="V71" s="325">
        <v>875</v>
      </c>
      <c r="W71" s="325">
        <v>2790</v>
      </c>
      <c r="X71" s="325">
        <v>1786</v>
      </c>
      <c r="Y71" s="325">
        <v>2706</v>
      </c>
      <c r="Z71" s="325">
        <v>723</v>
      </c>
      <c r="AA71" s="325">
        <v>5113</v>
      </c>
      <c r="AB71" s="325">
        <v>923</v>
      </c>
      <c r="AC71" s="325">
        <v>1473</v>
      </c>
      <c r="AD71" s="325">
        <v>3631</v>
      </c>
      <c r="AE71" s="325">
        <v>3368</v>
      </c>
      <c r="AF71" s="325">
        <v>4127</v>
      </c>
      <c r="AG71" s="325">
        <v>770</v>
      </c>
      <c r="AH71" s="325">
        <v>2178</v>
      </c>
      <c r="AI71" s="325">
        <v>4661</v>
      </c>
      <c r="AJ71" s="325">
        <v>1927</v>
      </c>
      <c r="AK71" s="325">
        <v>513</v>
      </c>
      <c r="AL71" s="325">
        <v>2318</v>
      </c>
      <c r="AM71" s="325">
        <v>2158</v>
      </c>
      <c r="AN71" s="325">
        <v>1088</v>
      </c>
      <c r="AO71" s="325">
        <v>2246</v>
      </c>
      <c r="AP71" s="325">
        <v>652</v>
      </c>
      <c r="AQ71" s="325">
        <v>1940</v>
      </c>
      <c r="AR71" s="325">
        <v>1519</v>
      </c>
    </row>
    <row r="72" spans="1:44" x14ac:dyDescent="0.25">
      <c r="A72" s="321"/>
      <c r="B72" s="321"/>
      <c r="C72" s="321"/>
      <c r="D72" s="321"/>
      <c r="E72" s="321"/>
      <c r="F72" s="321"/>
      <c r="G72" s="324" t="s">
        <v>684</v>
      </c>
      <c r="H72" s="325">
        <v>1797</v>
      </c>
      <c r="I72" s="325">
        <v>3192</v>
      </c>
      <c r="J72" s="325">
        <v>376</v>
      </c>
      <c r="K72" s="325">
        <v>5101</v>
      </c>
      <c r="L72" s="325">
        <v>1090</v>
      </c>
      <c r="M72" s="325">
        <v>545</v>
      </c>
      <c r="N72" s="325">
        <v>1478</v>
      </c>
      <c r="O72" s="325">
        <v>1460</v>
      </c>
      <c r="P72" s="325">
        <v>1959</v>
      </c>
      <c r="Q72" s="325">
        <v>886</v>
      </c>
      <c r="R72" s="325">
        <v>1475</v>
      </c>
      <c r="S72" s="325">
        <v>1183</v>
      </c>
      <c r="T72" s="325">
        <v>2747</v>
      </c>
      <c r="U72" s="325">
        <v>1280</v>
      </c>
      <c r="V72" s="325">
        <v>2390</v>
      </c>
      <c r="W72" s="325">
        <v>1008</v>
      </c>
      <c r="X72" s="325">
        <v>126</v>
      </c>
      <c r="Y72" s="325">
        <v>992</v>
      </c>
      <c r="Z72" s="325">
        <v>2073</v>
      </c>
      <c r="AA72" s="325">
        <v>4316</v>
      </c>
      <c r="AB72" s="325">
        <v>2567</v>
      </c>
      <c r="AC72" s="325">
        <v>2066</v>
      </c>
      <c r="AD72" s="325">
        <v>1850</v>
      </c>
      <c r="AE72" s="325">
        <v>1587</v>
      </c>
      <c r="AF72" s="325">
        <v>3415</v>
      </c>
      <c r="AG72" s="325">
        <v>2280</v>
      </c>
      <c r="AH72" s="325">
        <v>759</v>
      </c>
      <c r="AI72" s="325">
        <v>3949</v>
      </c>
      <c r="AJ72" s="325">
        <v>66</v>
      </c>
      <c r="AK72" s="325">
        <v>1591</v>
      </c>
      <c r="AL72" s="325">
        <v>535</v>
      </c>
      <c r="AM72" s="325">
        <v>377</v>
      </c>
      <c r="AN72" s="325">
        <v>2957</v>
      </c>
      <c r="AO72" s="325">
        <v>463</v>
      </c>
      <c r="AP72" s="325">
        <v>2523</v>
      </c>
      <c r="AQ72" s="325">
        <v>896</v>
      </c>
      <c r="AR72" s="325">
        <v>502</v>
      </c>
    </row>
    <row r="73" spans="1:44" x14ac:dyDescent="0.25">
      <c r="A73" s="321"/>
      <c r="B73" s="321"/>
      <c r="C73" s="321"/>
      <c r="D73" s="321"/>
      <c r="E73" s="321"/>
      <c r="F73" s="321"/>
      <c r="G73" s="324" t="s">
        <v>685</v>
      </c>
      <c r="H73" s="325">
        <v>820</v>
      </c>
      <c r="I73" s="325">
        <v>1267</v>
      </c>
      <c r="J73" s="325">
        <v>1980</v>
      </c>
      <c r="K73" s="325">
        <v>6010</v>
      </c>
      <c r="L73" s="325">
        <v>1662</v>
      </c>
      <c r="M73" s="325">
        <v>2590</v>
      </c>
      <c r="N73" s="325">
        <v>2784</v>
      </c>
      <c r="O73" s="325">
        <v>3567</v>
      </c>
      <c r="P73" s="325">
        <v>2783</v>
      </c>
      <c r="Q73" s="325">
        <v>2993</v>
      </c>
      <c r="R73" s="325">
        <v>725</v>
      </c>
      <c r="S73" s="325">
        <v>3290</v>
      </c>
      <c r="T73" s="325">
        <v>546</v>
      </c>
      <c r="U73" s="325">
        <v>1859</v>
      </c>
      <c r="V73" s="325">
        <v>902</v>
      </c>
      <c r="W73" s="325">
        <v>3120</v>
      </c>
      <c r="X73" s="325">
        <v>2116</v>
      </c>
      <c r="Y73" s="325">
        <v>2816</v>
      </c>
      <c r="Z73" s="325">
        <v>914</v>
      </c>
      <c r="AA73" s="325">
        <v>5225</v>
      </c>
      <c r="AB73" s="325">
        <v>919</v>
      </c>
      <c r="AC73" s="325">
        <v>1585</v>
      </c>
      <c r="AD73" s="325">
        <v>3961</v>
      </c>
      <c r="AE73" s="325">
        <v>3698</v>
      </c>
      <c r="AF73" s="325">
        <v>4239</v>
      </c>
      <c r="AG73" s="325">
        <v>815</v>
      </c>
      <c r="AH73" s="325">
        <v>2508</v>
      </c>
      <c r="AI73" s="325">
        <v>4773</v>
      </c>
      <c r="AJ73" s="325">
        <v>2257</v>
      </c>
      <c r="AK73" s="325">
        <v>841</v>
      </c>
      <c r="AL73" s="325">
        <v>2648</v>
      </c>
      <c r="AM73" s="325">
        <v>2488</v>
      </c>
      <c r="AN73" s="325">
        <v>766</v>
      </c>
      <c r="AO73" s="325">
        <v>2576</v>
      </c>
      <c r="AP73" s="325">
        <v>330</v>
      </c>
      <c r="AQ73" s="325">
        <v>2084</v>
      </c>
      <c r="AR73" s="325">
        <v>1849</v>
      </c>
    </row>
    <row r="74" spans="1:44" x14ac:dyDescent="0.25">
      <c r="A74" s="321"/>
      <c r="B74" s="321"/>
      <c r="C74" s="321"/>
      <c r="D74" s="321"/>
      <c r="E74" s="321"/>
      <c r="F74" s="321"/>
      <c r="G74" s="324" t="s">
        <v>686</v>
      </c>
      <c r="H74" s="325">
        <v>2042</v>
      </c>
      <c r="I74" s="325">
        <v>2839</v>
      </c>
      <c r="J74" s="325">
        <v>451</v>
      </c>
      <c r="K74" s="325">
        <v>4678</v>
      </c>
      <c r="L74" s="325">
        <v>922</v>
      </c>
      <c r="M74" s="325">
        <v>150</v>
      </c>
      <c r="N74" s="325">
        <v>1050</v>
      </c>
      <c r="O74" s="325">
        <v>1192</v>
      </c>
      <c r="P74" s="325">
        <v>1530</v>
      </c>
      <c r="Q74" s="325">
        <v>618</v>
      </c>
      <c r="R74" s="325">
        <v>1721</v>
      </c>
      <c r="S74" s="325">
        <v>915</v>
      </c>
      <c r="T74" s="325">
        <v>2993</v>
      </c>
      <c r="U74" s="325">
        <v>842</v>
      </c>
      <c r="V74" s="325">
        <v>2635</v>
      </c>
      <c r="W74" s="325">
        <v>745</v>
      </c>
      <c r="X74" s="325">
        <v>439</v>
      </c>
      <c r="Y74" s="325">
        <v>585</v>
      </c>
      <c r="Z74" s="325">
        <v>2318</v>
      </c>
      <c r="AA74" s="325">
        <v>3893</v>
      </c>
      <c r="AB74" s="325">
        <v>2812</v>
      </c>
      <c r="AC74" s="325">
        <v>1728</v>
      </c>
      <c r="AD74" s="325">
        <v>1582</v>
      </c>
      <c r="AE74" s="325">
        <v>1319</v>
      </c>
      <c r="AF74" s="325">
        <v>2968</v>
      </c>
      <c r="AG74" s="325">
        <v>2525</v>
      </c>
      <c r="AH74" s="325">
        <v>237</v>
      </c>
      <c r="AI74" s="325">
        <v>3520</v>
      </c>
      <c r="AJ74" s="325">
        <v>504</v>
      </c>
      <c r="AK74" s="325">
        <v>1837</v>
      </c>
      <c r="AL74" s="325">
        <v>375</v>
      </c>
      <c r="AM74" s="325">
        <v>316</v>
      </c>
      <c r="AN74" s="325">
        <v>2876</v>
      </c>
      <c r="AO74" s="325">
        <v>270</v>
      </c>
      <c r="AP74" s="325">
        <v>2699</v>
      </c>
      <c r="AQ74" s="325">
        <v>491</v>
      </c>
      <c r="AR74" s="325">
        <v>952</v>
      </c>
    </row>
    <row r="75" spans="1:44" x14ac:dyDescent="0.25">
      <c r="A75" s="321"/>
      <c r="B75" s="321"/>
      <c r="C75" s="321"/>
      <c r="D75" s="321"/>
      <c r="E75" s="321"/>
      <c r="F75" s="321"/>
      <c r="G75" s="324" t="s">
        <v>687</v>
      </c>
      <c r="H75" s="325">
        <v>2696</v>
      </c>
      <c r="I75" s="325">
        <v>3087</v>
      </c>
      <c r="J75" s="325">
        <v>1105</v>
      </c>
      <c r="K75" s="325">
        <v>4715</v>
      </c>
      <c r="L75" s="325">
        <v>1260</v>
      </c>
      <c r="M75" s="325">
        <v>513</v>
      </c>
      <c r="N75" s="325">
        <v>885</v>
      </c>
      <c r="O75" s="325">
        <v>648</v>
      </c>
      <c r="P75" s="325">
        <v>1573</v>
      </c>
      <c r="Q75" s="325">
        <v>114</v>
      </c>
      <c r="R75" s="325">
        <v>2366</v>
      </c>
      <c r="S75" s="325">
        <v>421</v>
      </c>
      <c r="T75" s="325">
        <v>3533</v>
      </c>
      <c r="U75" s="325">
        <v>1113</v>
      </c>
      <c r="V75" s="325">
        <v>3289</v>
      </c>
      <c r="W75" s="325">
        <v>251</v>
      </c>
      <c r="X75" s="325">
        <v>1055</v>
      </c>
      <c r="Y75" s="325">
        <v>273</v>
      </c>
      <c r="Z75" s="325">
        <v>2972</v>
      </c>
      <c r="AA75" s="325">
        <v>3930</v>
      </c>
      <c r="AB75" s="325">
        <v>3466</v>
      </c>
      <c r="AC75" s="325">
        <v>1939</v>
      </c>
      <c r="AD75" s="325">
        <v>1038</v>
      </c>
      <c r="AE75" s="325">
        <v>775</v>
      </c>
      <c r="AF75" s="325">
        <v>3029</v>
      </c>
      <c r="AG75" s="325">
        <v>3179</v>
      </c>
      <c r="AH75" s="325">
        <v>575</v>
      </c>
      <c r="AI75" s="325">
        <v>3563</v>
      </c>
      <c r="AJ75" s="325">
        <v>949</v>
      </c>
      <c r="AK75" s="325">
        <v>2481</v>
      </c>
      <c r="AL75" s="325">
        <v>595</v>
      </c>
      <c r="AM75" s="325">
        <v>615</v>
      </c>
      <c r="AN75" s="325">
        <v>3124</v>
      </c>
      <c r="AO75" s="325">
        <v>523</v>
      </c>
      <c r="AP75" s="325">
        <v>3037</v>
      </c>
      <c r="AQ75" s="325">
        <v>836</v>
      </c>
      <c r="AR75" s="325">
        <v>1401</v>
      </c>
    </row>
    <row r="76" spans="1:44" x14ac:dyDescent="0.25">
      <c r="A76" s="321"/>
      <c r="B76" s="321"/>
      <c r="C76" s="321"/>
      <c r="D76" s="321"/>
      <c r="E76" s="321"/>
      <c r="F76" s="321"/>
      <c r="G76" s="324" t="s">
        <v>688</v>
      </c>
      <c r="H76" s="325">
        <v>3038</v>
      </c>
      <c r="I76" s="325">
        <v>3346</v>
      </c>
      <c r="J76" s="325">
        <v>1560</v>
      </c>
      <c r="K76" s="325">
        <v>4165</v>
      </c>
      <c r="L76" s="325">
        <v>1463</v>
      </c>
      <c r="M76" s="325">
        <v>1119</v>
      </c>
      <c r="N76" s="325">
        <v>335</v>
      </c>
      <c r="O76" s="325">
        <v>1339</v>
      </c>
      <c r="P76" s="325">
        <v>1023</v>
      </c>
      <c r="Q76" s="325">
        <v>958</v>
      </c>
      <c r="R76" s="325">
        <v>2821</v>
      </c>
      <c r="S76" s="325">
        <v>1265</v>
      </c>
      <c r="T76" s="325">
        <v>3736</v>
      </c>
      <c r="U76" s="325">
        <v>1264</v>
      </c>
      <c r="V76" s="325">
        <v>3630</v>
      </c>
      <c r="W76" s="325">
        <v>1095</v>
      </c>
      <c r="X76" s="325">
        <v>1596</v>
      </c>
      <c r="Y76" s="325">
        <v>722</v>
      </c>
      <c r="Z76" s="325">
        <v>3313</v>
      </c>
      <c r="AA76" s="325">
        <v>3380</v>
      </c>
      <c r="AB76" s="325">
        <v>3807</v>
      </c>
      <c r="AC76" s="325">
        <v>2120</v>
      </c>
      <c r="AD76" s="325">
        <v>1608</v>
      </c>
      <c r="AE76" s="325">
        <v>1345</v>
      </c>
      <c r="AF76" s="325">
        <v>2479</v>
      </c>
      <c r="AG76" s="325">
        <v>3520</v>
      </c>
      <c r="AH76" s="325">
        <v>1017</v>
      </c>
      <c r="AI76" s="325">
        <v>3013</v>
      </c>
      <c r="AJ76" s="325">
        <v>1614</v>
      </c>
      <c r="AK76" s="325">
        <v>2832</v>
      </c>
      <c r="AL76" s="325">
        <v>1189</v>
      </c>
      <c r="AM76" s="325">
        <v>1214</v>
      </c>
      <c r="AN76" s="325">
        <v>3383</v>
      </c>
      <c r="AO76" s="325">
        <v>1117</v>
      </c>
      <c r="AP76" s="325">
        <v>3240</v>
      </c>
      <c r="AQ76" s="325">
        <v>1171</v>
      </c>
      <c r="AR76" s="325">
        <v>1995</v>
      </c>
    </row>
    <row r="77" spans="1:44" x14ac:dyDescent="0.25">
      <c r="A77" s="321"/>
      <c r="B77" s="321"/>
      <c r="C77" s="321"/>
      <c r="D77" s="321"/>
      <c r="E77" s="321"/>
      <c r="F77" s="321"/>
      <c r="G77" s="324" t="s">
        <v>619</v>
      </c>
      <c r="H77" s="325">
        <v>3296</v>
      </c>
      <c r="I77" s="325">
        <v>3854</v>
      </c>
      <c r="J77" s="325">
        <v>1712</v>
      </c>
      <c r="K77" s="325">
        <v>5348</v>
      </c>
      <c r="L77" s="325">
        <v>2027</v>
      </c>
      <c r="M77" s="325">
        <v>1177</v>
      </c>
      <c r="N77" s="325">
        <v>1518</v>
      </c>
      <c r="O77" s="325">
        <v>150</v>
      </c>
      <c r="P77" s="325">
        <v>2206</v>
      </c>
      <c r="Q77" s="325">
        <v>711</v>
      </c>
      <c r="R77" s="325">
        <v>2974</v>
      </c>
      <c r="S77" s="325">
        <v>476</v>
      </c>
      <c r="T77" s="325">
        <v>4242</v>
      </c>
      <c r="U77" s="325">
        <v>1847</v>
      </c>
      <c r="V77" s="325">
        <v>3889</v>
      </c>
      <c r="W77" s="325">
        <v>640</v>
      </c>
      <c r="X77" s="325">
        <v>1625</v>
      </c>
      <c r="Y77" s="325">
        <v>1040</v>
      </c>
      <c r="Z77" s="325">
        <v>3572</v>
      </c>
      <c r="AA77" s="325">
        <v>4563</v>
      </c>
      <c r="AB77" s="325">
        <v>4066</v>
      </c>
      <c r="AC77" s="325">
        <v>2747</v>
      </c>
      <c r="AD77" s="325">
        <v>271</v>
      </c>
      <c r="AE77" s="325"/>
      <c r="AF77" s="325">
        <v>3662</v>
      </c>
      <c r="AG77" s="325">
        <v>3779</v>
      </c>
      <c r="AH77" s="325">
        <v>1342</v>
      </c>
      <c r="AI77" s="325">
        <v>4196</v>
      </c>
      <c r="AJ77" s="325">
        <v>1553</v>
      </c>
      <c r="AK77" s="325">
        <v>3090</v>
      </c>
      <c r="AL77" s="325">
        <v>1181</v>
      </c>
      <c r="AM77" s="325">
        <v>1216</v>
      </c>
      <c r="AN77" s="325">
        <v>3891</v>
      </c>
      <c r="AO77" s="325">
        <v>1109</v>
      </c>
      <c r="AP77" s="325">
        <v>3804</v>
      </c>
      <c r="AQ77" s="325">
        <v>1603</v>
      </c>
      <c r="AR77" s="325">
        <v>2001</v>
      </c>
    </row>
    <row r="78" spans="1:44" x14ac:dyDescent="0.25">
      <c r="A78" s="321"/>
      <c r="B78" s="321"/>
      <c r="C78" s="321"/>
      <c r="D78" s="321"/>
      <c r="E78" s="321"/>
      <c r="F78" s="321"/>
      <c r="G78" s="324" t="s">
        <v>689</v>
      </c>
      <c r="H78" s="325">
        <v>936</v>
      </c>
      <c r="I78" s="325">
        <v>2636</v>
      </c>
      <c r="J78" s="325">
        <v>952</v>
      </c>
      <c r="K78" s="325">
        <v>5692</v>
      </c>
      <c r="L78" s="325">
        <v>1482</v>
      </c>
      <c r="M78" s="325">
        <v>1558</v>
      </c>
      <c r="N78" s="325">
        <v>2409</v>
      </c>
      <c r="O78" s="325">
        <v>2473</v>
      </c>
      <c r="P78" s="325">
        <v>2550</v>
      </c>
      <c r="Q78" s="325">
        <v>1899</v>
      </c>
      <c r="R78" s="325">
        <v>652</v>
      </c>
      <c r="S78" s="325">
        <v>2196</v>
      </c>
      <c r="T78" s="325">
        <v>1925</v>
      </c>
      <c r="U78" s="325">
        <v>1859</v>
      </c>
      <c r="V78" s="325">
        <v>1529</v>
      </c>
      <c r="W78" s="325">
        <v>2026</v>
      </c>
      <c r="X78" s="325">
        <v>1118</v>
      </c>
      <c r="Y78" s="325">
        <v>1958</v>
      </c>
      <c r="Z78" s="325">
        <v>1212</v>
      </c>
      <c r="AA78" s="325">
        <v>4907</v>
      </c>
      <c r="AB78" s="325">
        <v>1706</v>
      </c>
      <c r="AC78" s="325">
        <v>1849</v>
      </c>
      <c r="AD78" s="325">
        <v>2863</v>
      </c>
      <c r="AE78" s="325">
        <v>2600</v>
      </c>
      <c r="AF78" s="325">
        <v>4006</v>
      </c>
      <c r="AG78" s="325">
        <v>1419</v>
      </c>
      <c r="AH78" s="325">
        <v>1479</v>
      </c>
      <c r="AI78" s="325">
        <v>4540</v>
      </c>
      <c r="AJ78" s="325">
        <v>1120</v>
      </c>
      <c r="AK78" s="325">
        <v>653</v>
      </c>
      <c r="AL78" s="325">
        <v>1553</v>
      </c>
      <c r="AM78" s="325">
        <v>1390</v>
      </c>
      <c r="AN78" s="325">
        <v>2135</v>
      </c>
      <c r="AO78" s="325">
        <v>1481</v>
      </c>
      <c r="AP78" s="325">
        <v>1699</v>
      </c>
      <c r="AQ78" s="325">
        <v>1512</v>
      </c>
      <c r="AR78" s="325">
        <v>612</v>
      </c>
    </row>
    <row r="79" spans="1:44" x14ac:dyDescent="0.25">
      <c r="A79" s="321"/>
      <c r="B79" s="321"/>
      <c r="C79" s="321"/>
      <c r="D79" s="321"/>
      <c r="E79" s="321"/>
      <c r="F79" s="321"/>
      <c r="G79" s="324" t="s">
        <v>620</v>
      </c>
      <c r="H79" s="325">
        <v>4229</v>
      </c>
      <c r="I79" s="325">
        <v>4397</v>
      </c>
      <c r="J79" s="325">
        <v>3050</v>
      </c>
      <c r="K79" s="325">
        <v>1686</v>
      </c>
      <c r="L79" s="325">
        <v>2589</v>
      </c>
      <c r="M79" s="325">
        <v>2979</v>
      </c>
      <c r="N79" s="325">
        <v>2150</v>
      </c>
      <c r="O79" s="325">
        <v>3669</v>
      </c>
      <c r="P79" s="325">
        <v>1456</v>
      </c>
      <c r="Q79" s="325">
        <v>3135</v>
      </c>
      <c r="R79" s="325">
        <v>3907</v>
      </c>
      <c r="S79" s="325">
        <v>3442</v>
      </c>
      <c r="T79" s="325">
        <v>4865</v>
      </c>
      <c r="U79" s="325">
        <v>2390</v>
      </c>
      <c r="V79" s="325">
        <v>4822</v>
      </c>
      <c r="W79" s="325">
        <v>3272</v>
      </c>
      <c r="X79" s="325">
        <v>3292</v>
      </c>
      <c r="Y79" s="325">
        <v>2759</v>
      </c>
      <c r="Z79" s="325">
        <v>4505</v>
      </c>
      <c r="AA79" s="325">
        <v>901</v>
      </c>
      <c r="AB79" s="325">
        <v>4999</v>
      </c>
      <c r="AC79" s="325">
        <v>3240</v>
      </c>
      <c r="AD79" s="325">
        <v>3925</v>
      </c>
      <c r="AE79" s="325">
        <v>3662</v>
      </c>
      <c r="AF79" s="325"/>
      <c r="AG79" s="325">
        <v>4712</v>
      </c>
      <c r="AH79" s="325">
        <v>2759</v>
      </c>
      <c r="AI79" s="325">
        <v>544</v>
      </c>
      <c r="AJ79" s="325">
        <v>3473</v>
      </c>
      <c r="AK79" s="325">
        <v>4023</v>
      </c>
      <c r="AL79" s="325">
        <v>3142</v>
      </c>
      <c r="AM79" s="325">
        <v>3145</v>
      </c>
      <c r="AN79" s="325">
        <v>4434</v>
      </c>
      <c r="AO79" s="325">
        <v>3070</v>
      </c>
      <c r="AP79" s="325">
        <v>4366</v>
      </c>
      <c r="AQ79" s="325">
        <v>2504</v>
      </c>
      <c r="AR79" s="325">
        <v>3575</v>
      </c>
    </row>
    <row r="80" spans="1:44" x14ac:dyDescent="0.25">
      <c r="A80" s="321"/>
      <c r="B80" s="321"/>
      <c r="C80" s="321"/>
      <c r="D80" s="321"/>
      <c r="E80" s="321"/>
      <c r="F80" s="321"/>
      <c r="G80" s="324" t="s">
        <v>690</v>
      </c>
      <c r="H80" s="325">
        <v>2478</v>
      </c>
      <c r="I80" s="325">
        <v>2787</v>
      </c>
      <c r="J80" s="325">
        <v>1001</v>
      </c>
      <c r="K80" s="325">
        <v>4288</v>
      </c>
      <c r="L80" s="325">
        <v>979</v>
      </c>
      <c r="M80" s="325">
        <v>556</v>
      </c>
      <c r="N80" s="325">
        <v>458</v>
      </c>
      <c r="O80" s="325">
        <v>1073</v>
      </c>
      <c r="P80" s="325">
        <v>1146</v>
      </c>
      <c r="Q80" s="325">
        <v>539</v>
      </c>
      <c r="R80" s="325">
        <v>2157</v>
      </c>
      <c r="S80" s="325">
        <v>846</v>
      </c>
      <c r="T80" s="325">
        <v>3252</v>
      </c>
      <c r="U80" s="325">
        <v>780</v>
      </c>
      <c r="V80" s="325">
        <v>3071</v>
      </c>
      <c r="W80" s="325">
        <v>676</v>
      </c>
      <c r="X80" s="325">
        <v>1037</v>
      </c>
      <c r="Y80" s="325">
        <v>220</v>
      </c>
      <c r="Z80" s="325">
        <v>2754</v>
      </c>
      <c r="AA80" s="325">
        <v>3503</v>
      </c>
      <c r="AB80" s="325">
        <v>3248</v>
      </c>
      <c r="AC80" s="325">
        <v>1642</v>
      </c>
      <c r="AD80" s="325">
        <v>1463</v>
      </c>
      <c r="AE80" s="325">
        <v>1200</v>
      </c>
      <c r="AF80" s="325">
        <v>2602</v>
      </c>
      <c r="AG80" s="325">
        <v>2961</v>
      </c>
      <c r="AH80" s="325">
        <v>458</v>
      </c>
      <c r="AI80" s="325">
        <v>3136</v>
      </c>
      <c r="AJ80" s="325">
        <v>1055</v>
      </c>
      <c r="AK80" s="325">
        <v>2273</v>
      </c>
      <c r="AL80" s="325">
        <v>630</v>
      </c>
      <c r="AM80" s="325">
        <v>655</v>
      </c>
      <c r="AN80" s="325">
        <v>2824</v>
      </c>
      <c r="AO80" s="325">
        <v>558</v>
      </c>
      <c r="AP80" s="325">
        <v>2756</v>
      </c>
      <c r="AQ80" s="325">
        <v>612</v>
      </c>
      <c r="AR80" s="325">
        <v>1436</v>
      </c>
    </row>
    <row r="81" spans="1:44" x14ac:dyDescent="0.25">
      <c r="A81" s="321"/>
      <c r="B81" s="321"/>
      <c r="C81" s="321"/>
      <c r="D81" s="321"/>
      <c r="E81" s="321"/>
      <c r="F81" s="321"/>
      <c r="G81" s="324" t="s">
        <v>621</v>
      </c>
      <c r="H81" s="325">
        <v>501</v>
      </c>
      <c r="I81" s="325">
        <v>2074</v>
      </c>
      <c r="J81" s="325">
        <v>2061</v>
      </c>
      <c r="K81" s="325">
        <v>6483</v>
      </c>
      <c r="L81" s="325">
        <v>2135</v>
      </c>
      <c r="M81" s="325">
        <v>2665</v>
      </c>
      <c r="N81" s="325">
        <v>3247</v>
      </c>
      <c r="O81" s="325">
        <v>3652</v>
      </c>
      <c r="P81" s="325">
        <v>3256</v>
      </c>
      <c r="Q81" s="325">
        <v>3078</v>
      </c>
      <c r="R81" s="325">
        <v>805</v>
      </c>
      <c r="S81" s="325">
        <v>3375</v>
      </c>
      <c r="T81" s="325">
        <v>800</v>
      </c>
      <c r="U81" s="325">
        <v>2332</v>
      </c>
      <c r="V81" s="325">
        <v>120</v>
      </c>
      <c r="W81" s="325">
        <v>3205</v>
      </c>
      <c r="X81" s="325">
        <v>2201</v>
      </c>
      <c r="Y81" s="325">
        <v>3067</v>
      </c>
      <c r="Z81" s="325">
        <v>285</v>
      </c>
      <c r="AA81" s="325">
        <v>5698</v>
      </c>
      <c r="AB81" s="325">
        <v>297</v>
      </c>
      <c r="AC81" s="325">
        <v>2058</v>
      </c>
      <c r="AD81" s="325">
        <v>4042</v>
      </c>
      <c r="AE81" s="325">
        <v>3779</v>
      </c>
      <c r="AF81" s="325">
        <v>4712</v>
      </c>
      <c r="AG81" s="325"/>
      <c r="AH81" s="325">
        <v>2589</v>
      </c>
      <c r="AI81" s="325">
        <v>5243</v>
      </c>
      <c r="AJ81" s="325">
        <v>2338</v>
      </c>
      <c r="AK81" s="325">
        <v>839</v>
      </c>
      <c r="AL81" s="325">
        <v>2732</v>
      </c>
      <c r="AM81" s="325">
        <v>2569</v>
      </c>
      <c r="AN81" s="325">
        <v>1573</v>
      </c>
      <c r="AO81" s="325">
        <v>2660</v>
      </c>
      <c r="AP81" s="325">
        <v>1137</v>
      </c>
      <c r="AQ81" s="325">
        <v>2349</v>
      </c>
      <c r="AR81" s="325">
        <v>1891</v>
      </c>
    </row>
    <row r="82" spans="1:44" x14ac:dyDescent="0.25">
      <c r="A82" s="321"/>
      <c r="B82" s="321"/>
      <c r="C82" s="321"/>
      <c r="D82" s="321"/>
      <c r="E82" s="321"/>
      <c r="F82" s="321"/>
      <c r="G82" s="324" t="s">
        <v>622</v>
      </c>
      <c r="H82" s="325">
        <v>2106</v>
      </c>
      <c r="I82" s="325">
        <v>2622</v>
      </c>
      <c r="J82" s="325">
        <v>523</v>
      </c>
      <c r="K82" s="325">
        <v>4445</v>
      </c>
      <c r="L82" s="325">
        <v>706</v>
      </c>
      <c r="M82" s="325">
        <v>238</v>
      </c>
      <c r="N82" s="325">
        <v>930</v>
      </c>
      <c r="O82" s="325">
        <v>1215</v>
      </c>
      <c r="P82" s="325">
        <v>1303</v>
      </c>
      <c r="Q82" s="325">
        <v>681</v>
      </c>
      <c r="R82" s="325">
        <v>1784</v>
      </c>
      <c r="S82" s="325">
        <v>988</v>
      </c>
      <c r="T82" s="325">
        <v>2978</v>
      </c>
      <c r="U82" s="325">
        <v>615</v>
      </c>
      <c r="V82" s="325">
        <v>2699</v>
      </c>
      <c r="W82" s="325">
        <v>818</v>
      </c>
      <c r="X82" s="325">
        <v>676</v>
      </c>
      <c r="Y82" s="325">
        <v>478</v>
      </c>
      <c r="Z82" s="325">
        <v>2382</v>
      </c>
      <c r="AA82" s="325">
        <v>3660</v>
      </c>
      <c r="AB82" s="325">
        <v>2876</v>
      </c>
      <c r="AC82" s="325">
        <v>1491</v>
      </c>
      <c r="AD82" s="325">
        <v>1605</v>
      </c>
      <c r="AE82" s="325">
        <v>1342</v>
      </c>
      <c r="AF82" s="325">
        <v>2759</v>
      </c>
      <c r="AG82" s="325">
        <v>2589</v>
      </c>
      <c r="AH82" s="325"/>
      <c r="AI82" s="325">
        <v>3293</v>
      </c>
      <c r="AJ82" s="325">
        <v>725</v>
      </c>
      <c r="AK82" s="325">
        <v>1900</v>
      </c>
      <c r="AL82" s="325">
        <v>391</v>
      </c>
      <c r="AM82" s="325">
        <v>408</v>
      </c>
      <c r="AN82" s="325">
        <v>2659</v>
      </c>
      <c r="AO82" s="325">
        <v>319</v>
      </c>
      <c r="AP82" s="325">
        <v>2483</v>
      </c>
      <c r="AQ82" s="325">
        <v>281</v>
      </c>
      <c r="AR82" s="325">
        <v>1048</v>
      </c>
    </row>
    <row r="83" spans="1:44" x14ac:dyDescent="0.25">
      <c r="A83" s="321"/>
      <c r="B83" s="321"/>
      <c r="C83" s="321"/>
      <c r="D83" s="321"/>
      <c r="E83" s="321"/>
      <c r="F83" s="321"/>
      <c r="G83" s="324" t="s">
        <v>623</v>
      </c>
      <c r="H83" s="325">
        <v>4763</v>
      </c>
      <c r="I83" s="325">
        <v>4931</v>
      </c>
      <c r="J83" s="325">
        <v>3584</v>
      </c>
      <c r="K83" s="325">
        <v>2230</v>
      </c>
      <c r="L83" s="325">
        <v>3123</v>
      </c>
      <c r="M83" s="325">
        <v>3513</v>
      </c>
      <c r="N83" s="325">
        <v>2684</v>
      </c>
      <c r="O83" s="325">
        <v>4203</v>
      </c>
      <c r="P83" s="325">
        <v>1990</v>
      </c>
      <c r="Q83" s="325">
        <v>3669</v>
      </c>
      <c r="R83" s="325">
        <v>4441</v>
      </c>
      <c r="S83" s="325">
        <v>3976</v>
      </c>
      <c r="T83" s="325">
        <v>5396</v>
      </c>
      <c r="U83" s="325">
        <v>2924</v>
      </c>
      <c r="V83" s="325">
        <v>5356</v>
      </c>
      <c r="W83" s="325">
        <v>3806</v>
      </c>
      <c r="X83" s="325">
        <v>3826</v>
      </c>
      <c r="Y83" s="325">
        <v>3293</v>
      </c>
      <c r="Z83" s="325">
        <v>5039</v>
      </c>
      <c r="AA83" s="325">
        <v>1445</v>
      </c>
      <c r="AB83" s="325">
        <v>5533</v>
      </c>
      <c r="AC83" s="325">
        <v>3764</v>
      </c>
      <c r="AD83" s="325">
        <v>4459</v>
      </c>
      <c r="AE83" s="325">
        <v>4196</v>
      </c>
      <c r="AF83" s="325">
        <v>544</v>
      </c>
      <c r="AG83" s="325">
        <v>5243</v>
      </c>
      <c r="AH83" s="325">
        <v>3293</v>
      </c>
      <c r="AI83" s="325"/>
      <c r="AJ83" s="325">
        <v>4007</v>
      </c>
      <c r="AK83" s="325">
        <v>4457</v>
      </c>
      <c r="AL83" s="325">
        <v>3673</v>
      </c>
      <c r="AM83" s="325">
        <v>3679</v>
      </c>
      <c r="AN83" s="325">
        <v>4968</v>
      </c>
      <c r="AO83" s="325">
        <v>3604</v>
      </c>
      <c r="AP83" s="325">
        <v>4900</v>
      </c>
      <c r="AQ83" s="325">
        <v>3038</v>
      </c>
      <c r="AR83" s="325">
        <v>4109</v>
      </c>
    </row>
    <row r="84" spans="1:44" x14ac:dyDescent="0.25">
      <c r="A84" s="321"/>
      <c r="B84" s="321"/>
      <c r="C84" s="321"/>
      <c r="D84" s="321"/>
      <c r="E84" s="321"/>
      <c r="F84" s="321"/>
      <c r="G84" s="324" t="s">
        <v>592</v>
      </c>
      <c r="H84" s="325">
        <v>1855</v>
      </c>
      <c r="I84" s="325">
        <v>3250</v>
      </c>
      <c r="J84" s="325">
        <v>434</v>
      </c>
      <c r="K84" s="325">
        <v>5159</v>
      </c>
      <c r="L84" s="325">
        <v>1148</v>
      </c>
      <c r="M84" s="325">
        <v>511</v>
      </c>
      <c r="N84" s="325">
        <v>1444</v>
      </c>
      <c r="O84" s="325">
        <v>1426</v>
      </c>
      <c r="P84" s="325">
        <v>2017</v>
      </c>
      <c r="Q84" s="325">
        <v>852</v>
      </c>
      <c r="R84" s="325">
        <v>1533</v>
      </c>
      <c r="S84" s="325">
        <v>1144</v>
      </c>
      <c r="T84" s="325">
        <v>2805</v>
      </c>
      <c r="U84" s="325">
        <v>1338</v>
      </c>
      <c r="V84" s="325">
        <v>2448</v>
      </c>
      <c r="W84" s="325">
        <v>974</v>
      </c>
      <c r="X84" s="325">
        <v>184</v>
      </c>
      <c r="Y84" s="325">
        <v>953</v>
      </c>
      <c r="Z84" s="325">
        <v>2131</v>
      </c>
      <c r="AA84" s="325">
        <v>4374</v>
      </c>
      <c r="AB84" s="325">
        <v>2625</v>
      </c>
      <c r="AC84" s="325">
        <v>2124</v>
      </c>
      <c r="AD84" s="325">
        <v>1816</v>
      </c>
      <c r="AE84" s="325">
        <v>1553</v>
      </c>
      <c r="AF84" s="325">
        <v>3473</v>
      </c>
      <c r="AG84" s="325">
        <v>2338</v>
      </c>
      <c r="AH84" s="325">
        <v>725</v>
      </c>
      <c r="AI84" s="325">
        <v>4007</v>
      </c>
      <c r="AJ84" s="325"/>
      <c r="AK84" s="325">
        <v>1649</v>
      </c>
      <c r="AL84" s="325">
        <v>501</v>
      </c>
      <c r="AM84" s="325">
        <v>343</v>
      </c>
      <c r="AN84" s="325">
        <v>3015</v>
      </c>
      <c r="AO84" s="325">
        <v>429</v>
      </c>
      <c r="AP84" s="325">
        <v>2579</v>
      </c>
      <c r="AQ84" s="325">
        <v>979</v>
      </c>
      <c r="AR84" s="325">
        <v>521</v>
      </c>
    </row>
    <row r="85" spans="1:44" x14ac:dyDescent="0.25">
      <c r="A85" s="321"/>
      <c r="B85" s="321"/>
      <c r="C85" s="321"/>
      <c r="D85" s="321"/>
      <c r="E85" s="321"/>
      <c r="F85" s="321"/>
      <c r="G85" s="324" t="s">
        <v>691</v>
      </c>
      <c r="H85" s="325">
        <v>2165</v>
      </c>
      <c r="I85" s="325">
        <v>2248</v>
      </c>
      <c r="J85" s="325">
        <v>901</v>
      </c>
      <c r="K85" s="325">
        <v>3841</v>
      </c>
      <c r="L85" s="325">
        <v>440</v>
      </c>
      <c r="M85" s="325">
        <v>842</v>
      </c>
      <c r="N85" s="325">
        <v>747</v>
      </c>
      <c r="O85" s="325">
        <v>1715</v>
      </c>
      <c r="P85" s="325">
        <v>699</v>
      </c>
      <c r="Q85" s="325">
        <v>1181</v>
      </c>
      <c r="R85" s="325">
        <v>1843</v>
      </c>
      <c r="S85" s="325">
        <v>1488</v>
      </c>
      <c r="T85" s="325">
        <v>2713</v>
      </c>
      <c r="U85" s="325">
        <v>241</v>
      </c>
      <c r="V85" s="325">
        <v>2758</v>
      </c>
      <c r="W85" s="325">
        <v>1318</v>
      </c>
      <c r="X85" s="325">
        <v>1143</v>
      </c>
      <c r="Y85" s="325">
        <v>879</v>
      </c>
      <c r="Z85" s="325">
        <v>2441</v>
      </c>
      <c r="AA85" s="325">
        <v>3056</v>
      </c>
      <c r="AB85" s="325">
        <v>2935</v>
      </c>
      <c r="AC85" s="325">
        <v>1091</v>
      </c>
      <c r="AD85" s="325">
        <v>2105</v>
      </c>
      <c r="AE85" s="325">
        <v>1842</v>
      </c>
      <c r="AF85" s="325">
        <v>2155</v>
      </c>
      <c r="AG85" s="325">
        <v>2648</v>
      </c>
      <c r="AH85" s="325">
        <v>610</v>
      </c>
      <c r="AI85" s="325">
        <v>2689</v>
      </c>
      <c r="AJ85" s="325">
        <v>1324</v>
      </c>
      <c r="AK85" s="325">
        <v>1959</v>
      </c>
      <c r="AL85" s="325">
        <v>993</v>
      </c>
      <c r="AM85" s="325">
        <v>1014</v>
      </c>
      <c r="AN85" s="325">
        <v>2285</v>
      </c>
      <c r="AO85" s="325">
        <v>921</v>
      </c>
      <c r="AP85" s="325">
        <v>2217</v>
      </c>
      <c r="AQ85" s="325">
        <v>355</v>
      </c>
      <c r="AR85" s="325">
        <v>1426</v>
      </c>
    </row>
    <row r="86" spans="1:44" x14ac:dyDescent="0.25">
      <c r="A86" s="321"/>
      <c r="B86" s="321"/>
      <c r="C86" s="321"/>
      <c r="D86" s="321"/>
      <c r="E86" s="321"/>
      <c r="F86" s="321"/>
      <c r="G86" s="324" t="s">
        <v>692</v>
      </c>
      <c r="H86" s="325">
        <v>2562</v>
      </c>
      <c r="I86" s="325">
        <v>2730</v>
      </c>
      <c r="J86" s="325">
        <v>1383</v>
      </c>
      <c r="K86" s="325">
        <v>3357</v>
      </c>
      <c r="L86" s="325">
        <v>922</v>
      </c>
      <c r="M86" s="325">
        <v>1325</v>
      </c>
      <c r="N86" s="325">
        <v>483</v>
      </c>
      <c r="O86" s="325">
        <v>2002</v>
      </c>
      <c r="P86" s="325">
        <v>215</v>
      </c>
      <c r="Q86" s="325">
        <v>1468</v>
      </c>
      <c r="R86" s="325">
        <v>2240</v>
      </c>
      <c r="S86" s="325">
        <v>1775</v>
      </c>
      <c r="T86" s="325">
        <v>3195</v>
      </c>
      <c r="U86" s="325">
        <v>723</v>
      </c>
      <c r="V86" s="325">
        <v>3155</v>
      </c>
      <c r="W86" s="325">
        <v>1605</v>
      </c>
      <c r="X86" s="325">
        <v>1625</v>
      </c>
      <c r="Y86" s="325">
        <v>1092</v>
      </c>
      <c r="Z86" s="325">
        <v>2833</v>
      </c>
      <c r="AA86" s="325">
        <v>2572</v>
      </c>
      <c r="AB86" s="325">
        <v>3331</v>
      </c>
      <c r="AC86" s="325">
        <v>1569</v>
      </c>
      <c r="AD86" s="325">
        <v>2258</v>
      </c>
      <c r="AE86" s="325">
        <v>1995</v>
      </c>
      <c r="AF86" s="325">
        <v>1671</v>
      </c>
      <c r="AG86" s="325">
        <v>3045</v>
      </c>
      <c r="AH86" s="325">
        <v>1092</v>
      </c>
      <c r="AI86" s="325">
        <v>2205</v>
      </c>
      <c r="AJ86" s="325">
        <v>1806</v>
      </c>
      <c r="AK86" s="325">
        <v>2356</v>
      </c>
      <c r="AL86" s="325">
        <v>1475</v>
      </c>
      <c r="AM86" s="325">
        <v>1496</v>
      </c>
      <c r="AN86" s="325">
        <v>2767</v>
      </c>
      <c r="AO86" s="325">
        <v>1403</v>
      </c>
      <c r="AP86" s="325">
        <v>2699</v>
      </c>
      <c r="AQ86" s="325">
        <v>837</v>
      </c>
      <c r="AR86" s="325">
        <v>1908</v>
      </c>
    </row>
    <row r="87" spans="1:44" x14ac:dyDescent="0.25">
      <c r="A87" s="321"/>
      <c r="B87" s="321"/>
      <c r="C87" s="321"/>
      <c r="D87" s="321"/>
      <c r="E87" s="321"/>
      <c r="F87" s="321"/>
      <c r="G87" s="324" t="s">
        <v>624</v>
      </c>
      <c r="H87" s="325">
        <v>356</v>
      </c>
      <c r="I87" s="325">
        <v>2100</v>
      </c>
      <c r="J87" s="325">
        <v>1372</v>
      </c>
      <c r="K87" s="325">
        <v>5749</v>
      </c>
      <c r="L87" s="325">
        <v>1446</v>
      </c>
      <c r="M87" s="325">
        <v>1982</v>
      </c>
      <c r="N87" s="325">
        <v>2568</v>
      </c>
      <c r="O87" s="325">
        <v>2963</v>
      </c>
      <c r="P87" s="325">
        <v>2567</v>
      </c>
      <c r="Q87" s="325">
        <v>2385</v>
      </c>
      <c r="R87" s="325">
        <v>116</v>
      </c>
      <c r="S87" s="325">
        <v>2682</v>
      </c>
      <c r="T87" s="325">
        <v>1389</v>
      </c>
      <c r="U87" s="325">
        <v>1643</v>
      </c>
      <c r="V87" s="325">
        <v>949</v>
      </c>
      <c r="W87" s="325">
        <v>2512</v>
      </c>
      <c r="X87" s="325">
        <v>1512</v>
      </c>
      <c r="Y87" s="325">
        <v>2374</v>
      </c>
      <c r="Z87" s="325">
        <v>632</v>
      </c>
      <c r="AA87" s="325">
        <v>5009</v>
      </c>
      <c r="AB87" s="325">
        <v>1126</v>
      </c>
      <c r="AC87" s="325">
        <v>1454</v>
      </c>
      <c r="AD87" s="325">
        <v>3353</v>
      </c>
      <c r="AE87" s="325">
        <v>3090</v>
      </c>
      <c r="AF87" s="325">
        <v>4023</v>
      </c>
      <c r="AG87" s="325">
        <v>839</v>
      </c>
      <c r="AH87" s="325">
        <v>1900</v>
      </c>
      <c r="AI87" s="325">
        <v>4457</v>
      </c>
      <c r="AJ87" s="325">
        <v>1649</v>
      </c>
      <c r="AK87" s="325"/>
      <c r="AL87" s="325">
        <v>2034</v>
      </c>
      <c r="AM87" s="325">
        <v>1880</v>
      </c>
      <c r="AN87" s="325">
        <v>1599</v>
      </c>
      <c r="AO87" s="325">
        <v>1962</v>
      </c>
      <c r="AP87" s="325">
        <v>1163</v>
      </c>
      <c r="AQ87" s="325">
        <v>1661</v>
      </c>
      <c r="AR87" s="325">
        <v>1202</v>
      </c>
    </row>
    <row r="88" spans="1:44" x14ac:dyDescent="0.25">
      <c r="A88" s="321"/>
      <c r="B88" s="321"/>
      <c r="C88" s="321"/>
      <c r="D88" s="321"/>
      <c r="E88" s="321"/>
      <c r="F88" s="321"/>
      <c r="G88" s="324" t="s">
        <v>693</v>
      </c>
      <c r="H88" s="325">
        <v>3446</v>
      </c>
      <c r="I88" s="325">
        <v>3920</v>
      </c>
      <c r="J88" s="325">
        <v>1855</v>
      </c>
      <c r="K88" s="325">
        <v>5323</v>
      </c>
      <c r="L88" s="325">
        <v>2093</v>
      </c>
      <c r="M88" s="325">
        <v>1346</v>
      </c>
      <c r="N88" s="325">
        <v>1493</v>
      </c>
      <c r="O88" s="325">
        <v>292</v>
      </c>
      <c r="P88" s="325">
        <v>2181</v>
      </c>
      <c r="Q88" s="325">
        <v>854</v>
      </c>
      <c r="R88" s="325">
        <v>3120</v>
      </c>
      <c r="S88" s="325">
        <v>810</v>
      </c>
      <c r="T88" s="325">
        <v>4392</v>
      </c>
      <c r="U88" s="325">
        <v>1913</v>
      </c>
      <c r="V88" s="325">
        <v>4039</v>
      </c>
      <c r="W88" s="325">
        <v>957</v>
      </c>
      <c r="X88" s="325">
        <v>1765</v>
      </c>
      <c r="Y88" s="325">
        <v>1082</v>
      </c>
      <c r="Z88" s="325">
        <v>3722</v>
      </c>
      <c r="AA88" s="325">
        <v>4538</v>
      </c>
      <c r="AB88" s="325">
        <v>4216</v>
      </c>
      <c r="AC88" s="325">
        <v>2838</v>
      </c>
      <c r="AD88" s="325">
        <v>331</v>
      </c>
      <c r="AE88" s="325">
        <v>301</v>
      </c>
      <c r="AF88" s="325">
        <v>3637</v>
      </c>
      <c r="AG88" s="325">
        <v>3929</v>
      </c>
      <c r="AH88" s="325">
        <v>1408</v>
      </c>
      <c r="AI88" s="325">
        <v>4171</v>
      </c>
      <c r="AJ88" s="325">
        <v>1673</v>
      </c>
      <c r="AK88" s="325">
        <v>3236</v>
      </c>
      <c r="AL88" s="325">
        <v>1331</v>
      </c>
      <c r="AM88" s="325">
        <v>1366</v>
      </c>
      <c r="AN88" s="325">
        <v>3957</v>
      </c>
      <c r="AO88" s="325">
        <v>1259</v>
      </c>
      <c r="AP88" s="325">
        <v>3870</v>
      </c>
      <c r="AQ88" s="325">
        <v>1669</v>
      </c>
      <c r="AR88" s="325">
        <v>2151</v>
      </c>
    </row>
    <row r="89" spans="1:44" x14ac:dyDescent="0.25">
      <c r="A89" s="321"/>
      <c r="B89" s="321"/>
      <c r="C89" s="321"/>
      <c r="D89" s="321"/>
      <c r="E89" s="321"/>
      <c r="F89" s="321"/>
      <c r="G89" s="324" t="s">
        <v>694</v>
      </c>
      <c r="H89" s="325">
        <v>3789</v>
      </c>
      <c r="I89" s="325">
        <v>4261</v>
      </c>
      <c r="J89" s="325">
        <v>2199</v>
      </c>
      <c r="K89" s="325">
        <v>5664</v>
      </c>
      <c r="L89" s="325">
        <v>2434</v>
      </c>
      <c r="M89" s="325">
        <v>1687</v>
      </c>
      <c r="N89" s="325">
        <v>1834</v>
      </c>
      <c r="O89" s="325">
        <v>581</v>
      </c>
      <c r="P89" s="325">
        <v>2522</v>
      </c>
      <c r="Q89" s="325">
        <v>1195</v>
      </c>
      <c r="R89" s="325">
        <v>3461</v>
      </c>
      <c r="S89" s="325">
        <v>963</v>
      </c>
      <c r="T89" s="325">
        <v>4729</v>
      </c>
      <c r="U89" s="325">
        <v>2254</v>
      </c>
      <c r="V89" s="325">
        <v>4382</v>
      </c>
      <c r="W89" s="325">
        <v>1127</v>
      </c>
      <c r="X89" s="325">
        <v>2112</v>
      </c>
      <c r="Y89" s="325">
        <v>1423</v>
      </c>
      <c r="Z89" s="325">
        <v>4065</v>
      </c>
      <c r="AA89" s="325">
        <v>4879</v>
      </c>
      <c r="AB89" s="325">
        <v>4559</v>
      </c>
      <c r="AC89" s="325">
        <v>3124</v>
      </c>
      <c r="AD89" s="325">
        <v>357</v>
      </c>
      <c r="AE89" s="325">
        <v>495</v>
      </c>
      <c r="AF89" s="325">
        <v>3978</v>
      </c>
      <c r="AG89" s="325">
        <v>4272</v>
      </c>
      <c r="AH89" s="325">
        <v>1749</v>
      </c>
      <c r="AI89" s="325">
        <v>4512</v>
      </c>
      <c r="AJ89" s="325">
        <v>2040</v>
      </c>
      <c r="AK89" s="325">
        <v>3577</v>
      </c>
      <c r="AL89" s="325">
        <v>1668</v>
      </c>
      <c r="AM89" s="325">
        <v>1703</v>
      </c>
      <c r="AN89" s="325">
        <v>4298</v>
      </c>
      <c r="AO89" s="325">
        <v>1596</v>
      </c>
      <c r="AP89" s="325">
        <v>4211</v>
      </c>
      <c r="AQ89" s="325">
        <v>2010</v>
      </c>
      <c r="AR89" s="325">
        <v>2488</v>
      </c>
    </row>
    <row r="90" spans="1:44" x14ac:dyDescent="0.25">
      <c r="A90" s="321"/>
      <c r="B90" s="321"/>
      <c r="C90" s="321"/>
      <c r="D90" s="321"/>
      <c r="E90" s="321"/>
      <c r="F90" s="321"/>
      <c r="G90" s="324" t="s">
        <v>625</v>
      </c>
      <c r="H90" s="325">
        <v>2249</v>
      </c>
      <c r="I90" s="325">
        <v>3005</v>
      </c>
      <c r="J90" s="325">
        <v>658</v>
      </c>
      <c r="K90" s="325">
        <v>4828</v>
      </c>
      <c r="L90" s="325">
        <v>1087</v>
      </c>
      <c r="M90" s="325">
        <v>171</v>
      </c>
      <c r="N90" s="325">
        <v>1086</v>
      </c>
      <c r="O90" s="325">
        <v>1054</v>
      </c>
      <c r="P90" s="325">
        <v>1686</v>
      </c>
      <c r="Q90" s="325">
        <v>480</v>
      </c>
      <c r="R90" s="325">
        <v>1918</v>
      </c>
      <c r="S90" s="325">
        <v>777</v>
      </c>
      <c r="T90" s="325">
        <v>3199</v>
      </c>
      <c r="U90" s="325">
        <v>998</v>
      </c>
      <c r="V90" s="325">
        <v>2842</v>
      </c>
      <c r="W90" s="325">
        <v>607</v>
      </c>
      <c r="X90" s="325">
        <v>578</v>
      </c>
      <c r="Y90" s="325">
        <v>603</v>
      </c>
      <c r="Z90" s="325">
        <v>2525</v>
      </c>
      <c r="AA90" s="325">
        <v>4043</v>
      </c>
      <c r="AB90" s="325">
        <v>3019</v>
      </c>
      <c r="AC90" s="325">
        <v>1848</v>
      </c>
      <c r="AD90" s="325">
        <v>1444</v>
      </c>
      <c r="AE90" s="325">
        <v>1181</v>
      </c>
      <c r="AF90" s="325">
        <v>3142</v>
      </c>
      <c r="AG90" s="325">
        <v>2732</v>
      </c>
      <c r="AH90" s="325">
        <v>391</v>
      </c>
      <c r="AI90" s="325">
        <v>3676</v>
      </c>
      <c r="AJ90" s="325">
        <v>501</v>
      </c>
      <c r="AK90" s="325">
        <v>2034</v>
      </c>
      <c r="AL90" s="325"/>
      <c r="AM90" s="325">
        <v>169</v>
      </c>
      <c r="AN90" s="325">
        <v>3042</v>
      </c>
      <c r="AO90" s="325">
        <v>72</v>
      </c>
      <c r="AP90" s="325">
        <v>2864</v>
      </c>
      <c r="AQ90" s="325">
        <v>662</v>
      </c>
      <c r="AR90" s="325">
        <v>954</v>
      </c>
    </row>
    <row r="91" spans="1:44" x14ac:dyDescent="0.25">
      <c r="A91" s="321"/>
      <c r="B91" s="321"/>
      <c r="C91" s="321"/>
      <c r="D91" s="321"/>
      <c r="E91" s="321"/>
      <c r="F91" s="321"/>
      <c r="G91" s="324" t="s">
        <v>695</v>
      </c>
      <c r="H91" s="325">
        <v>2198</v>
      </c>
      <c r="I91" s="325">
        <v>2695</v>
      </c>
      <c r="J91" s="325">
        <v>619</v>
      </c>
      <c r="K91" s="325">
        <v>4518</v>
      </c>
      <c r="L91" s="325">
        <v>801</v>
      </c>
      <c r="M91" s="325">
        <v>153</v>
      </c>
      <c r="N91" s="325">
        <v>913</v>
      </c>
      <c r="O91" s="325">
        <v>1167</v>
      </c>
      <c r="P91" s="325">
        <v>1376</v>
      </c>
      <c r="Q91" s="325">
        <v>622</v>
      </c>
      <c r="R91" s="325">
        <v>1880</v>
      </c>
      <c r="S91" s="325">
        <v>929</v>
      </c>
      <c r="T91" s="325">
        <v>3084</v>
      </c>
      <c r="U91" s="325">
        <v>688</v>
      </c>
      <c r="V91" s="325">
        <v>2791</v>
      </c>
      <c r="W91" s="325">
        <v>759</v>
      </c>
      <c r="X91" s="325">
        <v>629</v>
      </c>
      <c r="Y91" s="325">
        <v>448</v>
      </c>
      <c r="Z91" s="325">
        <v>2474</v>
      </c>
      <c r="AA91" s="325">
        <v>3733</v>
      </c>
      <c r="AB91" s="325">
        <v>2968</v>
      </c>
      <c r="AC91" s="325">
        <v>1528</v>
      </c>
      <c r="AD91" s="325">
        <v>1546</v>
      </c>
      <c r="AE91" s="325">
        <v>1283</v>
      </c>
      <c r="AF91" s="325">
        <v>2832</v>
      </c>
      <c r="AG91" s="325">
        <v>2681</v>
      </c>
      <c r="AH91" s="325">
        <v>116</v>
      </c>
      <c r="AI91" s="325">
        <v>3366</v>
      </c>
      <c r="AJ91" s="325">
        <v>656</v>
      </c>
      <c r="AK91" s="325">
        <v>1996</v>
      </c>
      <c r="AL91" s="325">
        <v>316</v>
      </c>
      <c r="AM91" s="325">
        <v>319</v>
      </c>
      <c r="AN91" s="325">
        <v>2732</v>
      </c>
      <c r="AO91" s="325">
        <v>244</v>
      </c>
      <c r="AP91" s="325">
        <v>2578</v>
      </c>
      <c r="AQ91" s="325">
        <v>382</v>
      </c>
      <c r="AR91" s="325">
        <v>1147</v>
      </c>
    </row>
    <row r="92" spans="1:44" x14ac:dyDescent="0.25">
      <c r="A92" s="321"/>
      <c r="B92" s="321"/>
      <c r="C92" s="321"/>
      <c r="D92" s="321"/>
      <c r="E92" s="321"/>
      <c r="F92" s="321"/>
      <c r="G92" s="324" t="s">
        <v>696</v>
      </c>
      <c r="H92" s="325">
        <v>2294</v>
      </c>
      <c r="I92" s="325">
        <v>2518</v>
      </c>
      <c r="J92" s="325">
        <v>712</v>
      </c>
      <c r="K92" s="325">
        <v>4341</v>
      </c>
      <c r="L92" s="325">
        <v>710</v>
      </c>
      <c r="M92" s="325">
        <v>366</v>
      </c>
      <c r="N92" s="325">
        <v>733</v>
      </c>
      <c r="O92" s="325">
        <v>1221</v>
      </c>
      <c r="P92" s="325">
        <v>1199</v>
      </c>
      <c r="Q92" s="325">
        <v>687</v>
      </c>
      <c r="R92" s="325">
        <v>1973</v>
      </c>
      <c r="S92" s="325">
        <v>994</v>
      </c>
      <c r="T92" s="325">
        <v>2983</v>
      </c>
      <c r="U92" s="325">
        <v>511</v>
      </c>
      <c r="V92" s="325">
        <v>2887</v>
      </c>
      <c r="W92" s="325">
        <v>824</v>
      </c>
      <c r="X92" s="325">
        <v>842</v>
      </c>
      <c r="Y92" s="325">
        <v>385</v>
      </c>
      <c r="Z92" s="325">
        <v>2570</v>
      </c>
      <c r="AA92" s="325">
        <v>3556</v>
      </c>
      <c r="AB92" s="325">
        <v>3064</v>
      </c>
      <c r="AC92" s="325">
        <v>1361</v>
      </c>
      <c r="AD92" s="325">
        <v>1611</v>
      </c>
      <c r="AE92" s="325">
        <v>1348</v>
      </c>
      <c r="AF92" s="325">
        <v>2655</v>
      </c>
      <c r="AG92" s="325">
        <v>2777</v>
      </c>
      <c r="AH92" s="325">
        <v>189</v>
      </c>
      <c r="AI92" s="325">
        <v>3189</v>
      </c>
      <c r="AJ92" s="325">
        <v>869</v>
      </c>
      <c r="AK92" s="325">
        <v>2089</v>
      </c>
      <c r="AL92" s="325">
        <v>529</v>
      </c>
      <c r="AM92" s="325">
        <v>528</v>
      </c>
      <c r="AN92" s="325">
        <v>2555</v>
      </c>
      <c r="AO92" s="325">
        <v>451</v>
      </c>
      <c r="AP92" s="325">
        <v>2487</v>
      </c>
      <c r="AQ92" s="325">
        <v>343</v>
      </c>
      <c r="AR92" s="325">
        <v>1240</v>
      </c>
    </row>
    <row r="93" spans="1:44" x14ac:dyDescent="0.25">
      <c r="A93" s="321"/>
      <c r="B93" s="321"/>
      <c r="C93" s="321"/>
      <c r="D93" s="321"/>
      <c r="E93" s="321"/>
      <c r="F93" s="321"/>
      <c r="G93" s="324" t="s">
        <v>626</v>
      </c>
      <c r="H93" s="325">
        <v>2086</v>
      </c>
      <c r="I93" s="325">
        <v>3008</v>
      </c>
      <c r="J93" s="325">
        <v>611</v>
      </c>
      <c r="K93" s="325">
        <v>4833</v>
      </c>
      <c r="L93" s="325">
        <v>1087</v>
      </c>
      <c r="M93" s="325">
        <v>174</v>
      </c>
      <c r="N93" s="325">
        <v>1107</v>
      </c>
      <c r="O93" s="325">
        <v>1089</v>
      </c>
      <c r="P93" s="325">
        <v>1689</v>
      </c>
      <c r="Q93" s="325">
        <v>515</v>
      </c>
      <c r="R93" s="325">
        <v>1764</v>
      </c>
      <c r="S93" s="325">
        <v>807</v>
      </c>
      <c r="T93" s="325">
        <v>3036</v>
      </c>
      <c r="U93" s="325">
        <v>1005</v>
      </c>
      <c r="V93" s="325">
        <v>2679</v>
      </c>
      <c r="W93" s="325">
        <v>637</v>
      </c>
      <c r="X93" s="325">
        <v>415</v>
      </c>
      <c r="Y93" s="325">
        <v>621</v>
      </c>
      <c r="Z93" s="325">
        <v>2362</v>
      </c>
      <c r="AA93" s="325">
        <v>4046</v>
      </c>
      <c r="AB93" s="325">
        <v>2859</v>
      </c>
      <c r="AC93" s="325">
        <v>1879</v>
      </c>
      <c r="AD93" s="325">
        <v>1479</v>
      </c>
      <c r="AE93" s="325">
        <v>1216</v>
      </c>
      <c r="AF93" s="325">
        <v>3145</v>
      </c>
      <c r="AG93" s="325">
        <v>2569</v>
      </c>
      <c r="AH93" s="325">
        <v>408</v>
      </c>
      <c r="AI93" s="325">
        <v>3679</v>
      </c>
      <c r="AJ93" s="325">
        <v>343</v>
      </c>
      <c r="AK93" s="325">
        <v>1880</v>
      </c>
      <c r="AL93" s="325">
        <v>169</v>
      </c>
      <c r="AM93" s="325"/>
      <c r="AN93" s="325">
        <v>3049</v>
      </c>
      <c r="AO93" s="325">
        <v>97</v>
      </c>
      <c r="AP93" s="325">
        <v>2810</v>
      </c>
      <c r="AQ93" s="325">
        <v>669</v>
      </c>
      <c r="AR93" s="325">
        <v>791</v>
      </c>
    </row>
    <row r="94" spans="1:44" x14ac:dyDescent="0.25">
      <c r="A94" s="321"/>
      <c r="B94" s="321"/>
      <c r="C94" s="321"/>
      <c r="D94" s="321"/>
      <c r="E94" s="321"/>
      <c r="F94" s="321"/>
      <c r="G94" s="324" t="s">
        <v>627</v>
      </c>
      <c r="H94" s="325">
        <v>1578</v>
      </c>
      <c r="I94" s="325">
        <v>806</v>
      </c>
      <c r="J94" s="325">
        <v>2738</v>
      </c>
      <c r="K94" s="325">
        <v>6120</v>
      </c>
      <c r="L94" s="325">
        <v>2157</v>
      </c>
      <c r="M94" s="325">
        <v>2879</v>
      </c>
      <c r="N94" s="325">
        <v>2979</v>
      </c>
      <c r="O94" s="325">
        <v>3764</v>
      </c>
      <c r="P94" s="325">
        <v>2978</v>
      </c>
      <c r="Q94" s="325">
        <v>3230</v>
      </c>
      <c r="R94" s="325">
        <v>1483</v>
      </c>
      <c r="S94" s="325">
        <v>3537</v>
      </c>
      <c r="T94" s="325">
        <v>1070</v>
      </c>
      <c r="U94" s="325">
        <v>2054</v>
      </c>
      <c r="V94" s="325">
        <v>1660</v>
      </c>
      <c r="W94" s="325">
        <v>3367</v>
      </c>
      <c r="X94" s="325">
        <v>2874</v>
      </c>
      <c r="Y94" s="325">
        <v>2928</v>
      </c>
      <c r="Z94" s="325">
        <v>1672</v>
      </c>
      <c r="AA94" s="325">
        <v>5335</v>
      </c>
      <c r="AB94" s="325">
        <v>1607</v>
      </c>
      <c r="AC94" s="325">
        <v>1386</v>
      </c>
      <c r="AD94" s="325">
        <v>4154</v>
      </c>
      <c r="AE94" s="325">
        <v>3891</v>
      </c>
      <c r="AF94" s="325">
        <v>4434</v>
      </c>
      <c r="AG94" s="325">
        <v>1573</v>
      </c>
      <c r="AH94" s="325">
        <v>2659</v>
      </c>
      <c r="AI94" s="325">
        <v>4968</v>
      </c>
      <c r="AJ94" s="325">
        <v>3015</v>
      </c>
      <c r="AK94" s="325">
        <v>1599</v>
      </c>
      <c r="AL94" s="325">
        <v>3042</v>
      </c>
      <c r="AM94" s="325">
        <v>3049</v>
      </c>
      <c r="AN94" s="325"/>
      <c r="AO94" s="325">
        <v>2970</v>
      </c>
      <c r="AP94" s="325">
        <v>446</v>
      </c>
      <c r="AQ94" s="325">
        <v>2404</v>
      </c>
      <c r="AR94" s="325">
        <v>2607</v>
      </c>
    </row>
    <row r="95" spans="1:44" x14ac:dyDescent="0.25">
      <c r="A95" s="321"/>
      <c r="B95" s="321"/>
      <c r="C95" s="321"/>
      <c r="D95" s="321"/>
      <c r="E95" s="321"/>
      <c r="F95" s="321"/>
      <c r="G95" s="324" t="s">
        <v>697</v>
      </c>
      <c r="H95" s="325">
        <v>1773</v>
      </c>
      <c r="I95" s="325">
        <v>2921</v>
      </c>
      <c r="J95" s="325">
        <v>333</v>
      </c>
      <c r="K95" s="325">
        <v>4715</v>
      </c>
      <c r="L95" s="325">
        <v>922</v>
      </c>
      <c r="M95" s="325">
        <v>274</v>
      </c>
      <c r="N95" s="325">
        <v>1115</v>
      </c>
      <c r="O95" s="325">
        <v>1185</v>
      </c>
      <c r="P95" s="325">
        <v>1605</v>
      </c>
      <c r="Q95" s="325">
        <v>634</v>
      </c>
      <c r="R95" s="325">
        <v>1486</v>
      </c>
      <c r="S95" s="325">
        <v>920</v>
      </c>
      <c r="T95" s="325">
        <v>2768</v>
      </c>
      <c r="U95" s="325">
        <v>917</v>
      </c>
      <c r="V95" s="325">
        <v>2344</v>
      </c>
      <c r="W95" s="325">
        <v>756</v>
      </c>
      <c r="X95" s="325">
        <v>208</v>
      </c>
      <c r="Y95" s="325">
        <v>758</v>
      </c>
      <c r="Z95" s="325">
        <v>2021</v>
      </c>
      <c r="AA95" s="325">
        <v>3980</v>
      </c>
      <c r="AB95" s="325">
        <v>2504</v>
      </c>
      <c r="AC95" s="325">
        <v>1743</v>
      </c>
      <c r="AD95" s="325">
        <v>1542</v>
      </c>
      <c r="AE95" s="325">
        <v>1297</v>
      </c>
      <c r="AF95" s="325">
        <v>3100</v>
      </c>
      <c r="AG95" s="325">
        <v>2224</v>
      </c>
      <c r="AH95" s="325">
        <v>353</v>
      </c>
      <c r="AI95" s="325">
        <v>3469</v>
      </c>
      <c r="AJ95" s="325">
        <v>244</v>
      </c>
      <c r="AK95" s="325">
        <v>1574</v>
      </c>
      <c r="AL95" s="325">
        <v>309</v>
      </c>
      <c r="AM95" s="325">
        <v>182</v>
      </c>
      <c r="AN95" s="325">
        <v>2919</v>
      </c>
      <c r="AO95" s="325">
        <v>276</v>
      </c>
      <c r="AP95" s="325">
        <v>2492</v>
      </c>
      <c r="AQ95" s="325">
        <v>602</v>
      </c>
      <c r="AR95" s="325">
        <v>634</v>
      </c>
    </row>
    <row r="96" spans="1:44" x14ac:dyDescent="0.25">
      <c r="A96" s="321"/>
      <c r="B96" s="321"/>
      <c r="C96" s="321"/>
      <c r="D96" s="321"/>
      <c r="E96" s="321"/>
      <c r="F96" s="321"/>
      <c r="G96" s="324" t="s">
        <v>474</v>
      </c>
      <c r="H96" s="325">
        <v>2188</v>
      </c>
      <c r="I96" s="325">
        <v>2933</v>
      </c>
      <c r="J96" s="325">
        <v>586</v>
      </c>
      <c r="K96" s="325">
        <v>4756</v>
      </c>
      <c r="L96" s="325">
        <v>1015</v>
      </c>
      <c r="M96" s="325">
        <v>99</v>
      </c>
      <c r="N96" s="325">
        <v>1014</v>
      </c>
      <c r="O96" s="325">
        <v>982</v>
      </c>
      <c r="P96" s="325">
        <v>1614</v>
      </c>
      <c r="Q96" s="325">
        <v>408</v>
      </c>
      <c r="R96" s="325">
        <v>1846</v>
      </c>
      <c r="S96" s="325">
        <v>705</v>
      </c>
      <c r="T96" s="325">
        <v>3127</v>
      </c>
      <c r="U96" s="325">
        <v>926</v>
      </c>
      <c r="V96" s="325">
        <v>2770</v>
      </c>
      <c r="W96" s="325">
        <v>535</v>
      </c>
      <c r="X96" s="325">
        <v>506</v>
      </c>
      <c r="Y96" s="325">
        <v>538</v>
      </c>
      <c r="Z96" s="325">
        <v>2453</v>
      </c>
      <c r="AA96" s="325">
        <v>3971</v>
      </c>
      <c r="AB96" s="325">
        <v>2947</v>
      </c>
      <c r="AC96" s="325">
        <v>1776</v>
      </c>
      <c r="AD96" s="325">
        <v>1372</v>
      </c>
      <c r="AE96" s="325">
        <v>1109</v>
      </c>
      <c r="AF96" s="325">
        <v>3070</v>
      </c>
      <c r="AG96" s="325">
        <v>2660</v>
      </c>
      <c r="AH96" s="325">
        <v>319</v>
      </c>
      <c r="AI96" s="325">
        <v>3604</v>
      </c>
      <c r="AJ96" s="325">
        <v>429</v>
      </c>
      <c r="AK96" s="325">
        <v>1962</v>
      </c>
      <c r="AL96" s="325">
        <v>72</v>
      </c>
      <c r="AM96" s="325">
        <v>97</v>
      </c>
      <c r="AN96" s="325">
        <v>2970</v>
      </c>
      <c r="AO96" s="325"/>
      <c r="AP96" s="325">
        <v>2792</v>
      </c>
      <c r="AQ96" s="325">
        <v>590</v>
      </c>
      <c r="AR96" s="325">
        <v>882</v>
      </c>
    </row>
    <row r="97" spans="1:44" x14ac:dyDescent="0.25">
      <c r="A97" s="321"/>
      <c r="B97" s="321"/>
      <c r="C97" s="321"/>
      <c r="D97" s="321"/>
      <c r="E97" s="321"/>
      <c r="F97" s="321"/>
      <c r="G97" s="324" t="s">
        <v>698</v>
      </c>
      <c r="H97" s="325">
        <v>1120</v>
      </c>
      <c r="I97" s="325"/>
      <c r="J97" s="325"/>
      <c r="K97" s="325"/>
      <c r="L97" s="325">
        <v>597</v>
      </c>
      <c r="M97" s="325"/>
      <c r="N97" s="325"/>
      <c r="O97" s="325"/>
      <c r="P97" s="325"/>
      <c r="Q97" s="325"/>
      <c r="R97" s="325">
        <v>778</v>
      </c>
      <c r="S97" s="325"/>
      <c r="T97" s="325"/>
      <c r="U97" s="325">
        <v>806</v>
      </c>
      <c r="V97" s="325"/>
      <c r="W97" s="325"/>
      <c r="X97" s="325"/>
      <c r="Y97" s="325"/>
      <c r="Z97" s="325"/>
      <c r="AA97" s="325"/>
      <c r="AB97" s="325"/>
      <c r="AC97" s="325"/>
      <c r="AD97" s="325"/>
      <c r="AE97" s="325"/>
      <c r="AF97" s="325"/>
      <c r="AG97" s="325">
        <v>1620</v>
      </c>
      <c r="AH97" s="325"/>
      <c r="AI97" s="325"/>
      <c r="AJ97" s="325"/>
      <c r="AK97" s="325">
        <v>898</v>
      </c>
      <c r="AL97" s="325"/>
      <c r="AM97" s="325"/>
      <c r="AN97" s="325"/>
      <c r="AO97" s="325"/>
      <c r="AP97" s="325"/>
      <c r="AQ97" s="325"/>
      <c r="AR97" s="325"/>
    </row>
    <row r="98" spans="1:44" x14ac:dyDescent="0.25">
      <c r="A98" s="321"/>
      <c r="B98" s="321"/>
      <c r="C98" s="321"/>
      <c r="D98" s="321"/>
      <c r="E98" s="321"/>
      <c r="F98" s="321"/>
      <c r="G98" s="324" t="s">
        <v>637</v>
      </c>
      <c r="H98" s="325">
        <v>3274</v>
      </c>
      <c r="I98" s="325">
        <v>3442</v>
      </c>
      <c r="J98" s="325">
        <v>2095</v>
      </c>
      <c r="K98" s="325">
        <v>3613</v>
      </c>
      <c r="L98" s="325">
        <v>1634</v>
      </c>
      <c r="M98" s="325">
        <v>2024</v>
      </c>
      <c r="N98" s="325">
        <v>1195</v>
      </c>
      <c r="O98" s="325">
        <v>2714</v>
      </c>
      <c r="P98" s="325">
        <v>488</v>
      </c>
      <c r="Q98" s="325">
        <v>2180</v>
      </c>
      <c r="R98" s="325">
        <v>2952</v>
      </c>
      <c r="S98" s="325">
        <v>2487</v>
      </c>
      <c r="T98" s="325">
        <v>3907</v>
      </c>
      <c r="U98" s="325">
        <v>1435</v>
      </c>
      <c r="V98" s="325">
        <v>3867</v>
      </c>
      <c r="W98" s="325">
        <v>2371</v>
      </c>
      <c r="X98" s="325">
        <v>2337</v>
      </c>
      <c r="Y98" s="325">
        <v>1804</v>
      </c>
      <c r="Z98" s="325">
        <v>3550</v>
      </c>
      <c r="AA98" s="325">
        <v>2828</v>
      </c>
      <c r="AB98" s="325">
        <v>4044</v>
      </c>
      <c r="AC98" s="325">
        <v>2285</v>
      </c>
      <c r="AD98" s="325">
        <v>2970</v>
      </c>
      <c r="AE98" s="325">
        <v>2707</v>
      </c>
      <c r="AF98" s="325">
        <v>1927</v>
      </c>
      <c r="AG98" s="325">
        <v>3757</v>
      </c>
      <c r="AH98" s="325">
        <v>1804</v>
      </c>
      <c r="AI98" s="325">
        <v>2461</v>
      </c>
      <c r="AJ98" s="325">
        <v>2518</v>
      </c>
      <c r="AK98" s="325">
        <v>3068</v>
      </c>
      <c r="AL98" s="325">
        <v>2187</v>
      </c>
      <c r="AM98" s="325">
        <v>2190</v>
      </c>
      <c r="AN98" s="325">
        <v>3479</v>
      </c>
      <c r="AO98" s="325">
        <v>2115</v>
      </c>
      <c r="AP98" s="325">
        <v>3411</v>
      </c>
      <c r="AQ98" s="325">
        <v>1549</v>
      </c>
      <c r="AR98" s="325">
        <v>2620</v>
      </c>
    </row>
    <row r="99" spans="1:44" x14ac:dyDescent="0.25">
      <c r="A99" s="321"/>
      <c r="B99" s="321"/>
      <c r="C99" s="321"/>
      <c r="D99" s="321"/>
      <c r="E99" s="321"/>
      <c r="F99" s="321"/>
      <c r="G99" s="324" t="s">
        <v>638</v>
      </c>
      <c r="H99" s="325">
        <v>1220</v>
      </c>
      <c r="I99" s="325">
        <v>1333</v>
      </c>
      <c r="J99" s="325">
        <v>2488</v>
      </c>
      <c r="K99" s="325">
        <v>6438</v>
      </c>
      <c r="L99" s="325">
        <v>2175</v>
      </c>
      <c r="M99" s="325">
        <v>3084</v>
      </c>
      <c r="N99" s="325">
        <v>3297</v>
      </c>
      <c r="O99" s="325">
        <v>4063</v>
      </c>
      <c r="P99" s="325">
        <v>3296</v>
      </c>
      <c r="Q99" s="325">
        <v>3529</v>
      </c>
      <c r="R99" s="325">
        <v>1310</v>
      </c>
      <c r="S99" s="325">
        <v>3836</v>
      </c>
      <c r="T99" s="325">
        <v>238</v>
      </c>
      <c r="U99" s="325">
        <v>2372</v>
      </c>
      <c r="V99" s="325">
        <v>926</v>
      </c>
      <c r="W99" s="325">
        <v>3666</v>
      </c>
      <c r="X99" s="325">
        <v>2705</v>
      </c>
      <c r="Y99" s="325">
        <v>3246</v>
      </c>
      <c r="Z99" s="325">
        <v>1313</v>
      </c>
      <c r="AA99" s="325">
        <v>5653</v>
      </c>
      <c r="AB99" s="325">
        <v>775</v>
      </c>
      <c r="AC99" s="325">
        <v>1797</v>
      </c>
      <c r="AD99" s="325">
        <v>4453</v>
      </c>
      <c r="AE99" s="325">
        <v>4190</v>
      </c>
      <c r="AF99" s="325">
        <v>4752</v>
      </c>
      <c r="AG99" s="325">
        <v>1038</v>
      </c>
      <c r="AH99" s="325">
        <v>2869</v>
      </c>
      <c r="AI99" s="325">
        <v>5286</v>
      </c>
      <c r="AJ99" s="325">
        <v>2842</v>
      </c>
      <c r="AK99" s="325">
        <v>1384</v>
      </c>
      <c r="AL99" s="325">
        <v>3250</v>
      </c>
      <c r="AM99" s="325">
        <v>3074</v>
      </c>
      <c r="AN99" s="325">
        <v>832</v>
      </c>
      <c r="AO99" s="325">
        <v>3178</v>
      </c>
      <c r="AP99" s="325">
        <v>374</v>
      </c>
      <c r="AQ99" s="325">
        <v>2598</v>
      </c>
      <c r="AR99" s="325">
        <v>2434</v>
      </c>
    </row>
    <row r="100" spans="1:44" x14ac:dyDescent="0.25">
      <c r="A100" s="321"/>
      <c r="B100" s="321"/>
      <c r="C100" s="321"/>
      <c r="D100" s="321"/>
      <c r="E100" s="321"/>
      <c r="F100" s="321"/>
      <c r="G100" s="324" t="s">
        <v>699</v>
      </c>
      <c r="H100" s="325">
        <v>2260</v>
      </c>
      <c r="I100" s="325">
        <v>2919</v>
      </c>
      <c r="J100" s="325">
        <v>674</v>
      </c>
      <c r="K100" s="325">
        <v>4767</v>
      </c>
      <c r="L100" s="325">
        <v>998</v>
      </c>
      <c r="M100" s="325">
        <v>85</v>
      </c>
      <c r="N100" s="325">
        <v>937</v>
      </c>
      <c r="O100" s="325">
        <v>972</v>
      </c>
      <c r="P100" s="325">
        <v>1625</v>
      </c>
      <c r="Q100" s="325">
        <v>391</v>
      </c>
      <c r="R100" s="325">
        <v>1929</v>
      </c>
      <c r="S100" s="325">
        <v>688</v>
      </c>
      <c r="T100" s="325">
        <v>3202</v>
      </c>
      <c r="U100" s="325">
        <v>912</v>
      </c>
      <c r="V100" s="325">
        <v>2853</v>
      </c>
      <c r="W100" s="325">
        <v>518</v>
      </c>
      <c r="X100" s="325">
        <v>618</v>
      </c>
      <c r="Y100" s="325">
        <v>451</v>
      </c>
      <c r="Z100" s="325">
        <v>2536</v>
      </c>
      <c r="AA100" s="325">
        <v>3982</v>
      </c>
      <c r="AB100" s="325">
        <v>3030</v>
      </c>
      <c r="AC100" s="325">
        <v>1772</v>
      </c>
      <c r="AD100" s="325">
        <v>1355</v>
      </c>
      <c r="AE100" s="325">
        <v>1092</v>
      </c>
      <c r="AF100" s="325">
        <v>3081</v>
      </c>
      <c r="AG100" s="325">
        <v>2743</v>
      </c>
      <c r="AH100" s="325">
        <v>324</v>
      </c>
      <c r="AI100" s="325">
        <v>3615</v>
      </c>
      <c r="AJ100" s="325">
        <v>512</v>
      </c>
      <c r="AK100" s="325">
        <v>2045</v>
      </c>
      <c r="AL100" s="325">
        <v>159</v>
      </c>
      <c r="AM100" s="325">
        <v>180</v>
      </c>
      <c r="AN100" s="325">
        <v>2959</v>
      </c>
      <c r="AO100" s="325">
        <v>87</v>
      </c>
      <c r="AP100" s="325">
        <v>2775</v>
      </c>
      <c r="AQ100" s="325">
        <v>574</v>
      </c>
      <c r="AR100" s="325">
        <v>957</v>
      </c>
    </row>
    <row r="101" spans="1:44" x14ac:dyDescent="0.25">
      <c r="A101" s="321"/>
      <c r="B101" s="321"/>
      <c r="C101" s="321"/>
      <c r="D101" s="321"/>
      <c r="E101" s="321"/>
      <c r="F101" s="321"/>
      <c r="G101" s="324" t="s">
        <v>700</v>
      </c>
      <c r="H101" s="325">
        <v>2049</v>
      </c>
      <c r="I101" s="325">
        <v>3045</v>
      </c>
      <c r="J101" s="325">
        <v>601</v>
      </c>
      <c r="K101" s="325">
        <v>4870</v>
      </c>
      <c r="L101" s="325">
        <v>1124</v>
      </c>
      <c r="M101" s="325">
        <v>211</v>
      </c>
      <c r="N101" s="325">
        <v>1144</v>
      </c>
      <c r="O101" s="325">
        <v>1126</v>
      </c>
      <c r="P101" s="325">
        <v>1726</v>
      </c>
      <c r="Q101" s="325">
        <v>552</v>
      </c>
      <c r="R101" s="325">
        <v>1727</v>
      </c>
      <c r="S101" s="325">
        <v>849</v>
      </c>
      <c r="T101" s="325">
        <v>2999</v>
      </c>
      <c r="U101" s="325">
        <v>1042</v>
      </c>
      <c r="V101" s="325">
        <v>2642</v>
      </c>
      <c r="W101" s="325">
        <v>674</v>
      </c>
      <c r="X101" s="325">
        <v>378</v>
      </c>
      <c r="Y101" s="325">
        <v>658</v>
      </c>
      <c r="Z101" s="325">
        <v>2325</v>
      </c>
      <c r="AA101" s="325">
        <v>4085</v>
      </c>
      <c r="AB101" s="325">
        <v>2819</v>
      </c>
      <c r="AC101" s="325">
        <v>1936</v>
      </c>
      <c r="AD101" s="325">
        <v>1516</v>
      </c>
      <c r="AE101" s="325">
        <v>1253</v>
      </c>
      <c r="AF101" s="325">
        <v>3182</v>
      </c>
      <c r="AG101" s="325">
        <v>2532</v>
      </c>
      <c r="AH101" s="325">
        <v>445</v>
      </c>
      <c r="AI101" s="325">
        <v>3716</v>
      </c>
      <c r="AJ101" s="325">
        <v>306</v>
      </c>
      <c r="AK101" s="325">
        <v>1843</v>
      </c>
      <c r="AL101" s="325">
        <v>206</v>
      </c>
      <c r="AM101" s="325">
        <v>43</v>
      </c>
      <c r="AN101" s="325">
        <v>3086</v>
      </c>
      <c r="AO101" s="325">
        <v>134</v>
      </c>
      <c r="AP101" s="325">
        <v>2775</v>
      </c>
      <c r="AQ101" s="325">
        <v>706</v>
      </c>
      <c r="AR101" s="325">
        <v>754</v>
      </c>
    </row>
    <row r="102" spans="1:44" x14ac:dyDescent="0.25">
      <c r="A102" s="321"/>
      <c r="B102" s="321"/>
      <c r="C102" s="321"/>
      <c r="D102" s="321"/>
      <c r="E102" s="321"/>
      <c r="F102" s="321"/>
      <c r="G102" s="324" t="s">
        <v>628</v>
      </c>
      <c r="H102" s="325">
        <v>1142</v>
      </c>
      <c r="I102" s="325">
        <v>947</v>
      </c>
      <c r="J102" s="325">
        <v>2302</v>
      </c>
      <c r="K102" s="325">
        <v>6052</v>
      </c>
      <c r="L102" s="325">
        <v>1789</v>
      </c>
      <c r="M102" s="325">
        <v>2698</v>
      </c>
      <c r="N102" s="325">
        <v>2911</v>
      </c>
      <c r="O102" s="325">
        <v>3677</v>
      </c>
      <c r="P102" s="325">
        <v>2910</v>
      </c>
      <c r="Q102" s="325">
        <v>3143</v>
      </c>
      <c r="R102" s="325">
        <v>1047</v>
      </c>
      <c r="S102" s="325">
        <v>3450</v>
      </c>
      <c r="T102" s="325">
        <v>634</v>
      </c>
      <c r="U102" s="325">
        <v>1986</v>
      </c>
      <c r="V102" s="325">
        <v>1224</v>
      </c>
      <c r="W102" s="325">
        <v>3280</v>
      </c>
      <c r="X102" s="325">
        <v>2438</v>
      </c>
      <c r="Y102" s="325">
        <v>2860</v>
      </c>
      <c r="Z102" s="325">
        <v>1236</v>
      </c>
      <c r="AA102" s="325">
        <v>5267</v>
      </c>
      <c r="AB102" s="325">
        <v>1171</v>
      </c>
      <c r="AC102" s="325">
        <v>1401</v>
      </c>
      <c r="AD102" s="325">
        <v>4067</v>
      </c>
      <c r="AE102" s="325">
        <v>3804</v>
      </c>
      <c r="AF102" s="325">
        <v>4366</v>
      </c>
      <c r="AG102" s="325">
        <v>1137</v>
      </c>
      <c r="AH102" s="325">
        <v>2483</v>
      </c>
      <c r="AI102" s="325">
        <v>4900</v>
      </c>
      <c r="AJ102" s="325">
        <v>2579</v>
      </c>
      <c r="AK102" s="325">
        <v>1163</v>
      </c>
      <c r="AL102" s="325">
        <v>2864</v>
      </c>
      <c r="AM102" s="325">
        <v>2810</v>
      </c>
      <c r="AN102" s="325">
        <v>446</v>
      </c>
      <c r="AO102" s="325">
        <v>2792</v>
      </c>
      <c r="AP102" s="325"/>
      <c r="AQ102" s="325">
        <v>2212</v>
      </c>
      <c r="AR102" s="325">
        <v>2171</v>
      </c>
    </row>
    <row r="103" spans="1:44" x14ac:dyDescent="0.25">
      <c r="A103" s="321"/>
      <c r="B103" s="321"/>
      <c r="C103" s="321"/>
      <c r="D103" s="321"/>
      <c r="E103" s="321"/>
      <c r="F103" s="321"/>
      <c r="G103" s="324" t="s">
        <v>640</v>
      </c>
      <c r="H103" s="325">
        <v>3020</v>
      </c>
      <c r="I103" s="325">
        <v>3614</v>
      </c>
      <c r="J103" s="325">
        <v>1429</v>
      </c>
      <c r="K103" s="325">
        <v>5256</v>
      </c>
      <c r="L103" s="325">
        <v>1801</v>
      </c>
      <c r="M103" s="325">
        <v>901</v>
      </c>
      <c r="N103" s="325">
        <v>1426</v>
      </c>
      <c r="O103" s="325">
        <v>452</v>
      </c>
      <c r="P103" s="325">
        <v>2114</v>
      </c>
      <c r="Q103" s="325">
        <v>428</v>
      </c>
      <c r="R103" s="325">
        <v>2694</v>
      </c>
      <c r="S103" s="325">
        <v>144</v>
      </c>
      <c r="T103" s="325">
        <v>3966</v>
      </c>
      <c r="U103" s="325">
        <v>1621</v>
      </c>
      <c r="V103" s="325">
        <v>3613</v>
      </c>
      <c r="W103" s="325">
        <v>308</v>
      </c>
      <c r="X103" s="325">
        <v>1349</v>
      </c>
      <c r="Y103" s="325">
        <v>814</v>
      </c>
      <c r="Z103" s="325">
        <v>3296</v>
      </c>
      <c r="AA103" s="325">
        <v>4471</v>
      </c>
      <c r="AB103" s="325">
        <v>3790</v>
      </c>
      <c r="AC103" s="325">
        <v>2464</v>
      </c>
      <c r="AD103" s="325">
        <v>601</v>
      </c>
      <c r="AE103" s="325">
        <v>338</v>
      </c>
      <c r="AF103" s="325">
        <v>3570</v>
      </c>
      <c r="AG103" s="325">
        <v>3503</v>
      </c>
      <c r="AH103" s="325">
        <v>1116</v>
      </c>
      <c r="AI103" s="325">
        <v>4104</v>
      </c>
      <c r="AJ103" s="325">
        <v>1272</v>
      </c>
      <c r="AK103" s="325">
        <v>2810</v>
      </c>
      <c r="AL103" s="325">
        <v>905</v>
      </c>
      <c r="AM103" s="325">
        <v>635</v>
      </c>
      <c r="AN103" s="325">
        <v>3662</v>
      </c>
      <c r="AO103" s="325">
        <v>833</v>
      </c>
      <c r="AP103" s="325">
        <v>3578</v>
      </c>
      <c r="AQ103" s="325">
        <v>1377</v>
      </c>
      <c r="AR103" s="325">
        <v>1725</v>
      </c>
    </row>
    <row r="104" spans="1:44" x14ac:dyDescent="0.25">
      <c r="A104" s="321"/>
      <c r="B104" s="321"/>
      <c r="C104" s="321"/>
      <c r="D104" s="321"/>
      <c r="E104" s="321"/>
      <c r="F104" s="321"/>
      <c r="G104" s="324" t="s">
        <v>701</v>
      </c>
      <c r="H104" s="325">
        <v>2251</v>
      </c>
      <c r="I104" s="325">
        <v>350</v>
      </c>
      <c r="J104" s="325">
        <v>2713</v>
      </c>
      <c r="K104" s="325">
        <v>5966</v>
      </c>
      <c r="L104" s="325">
        <v>2003</v>
      </c>
      <c r="M104" s="325">
        <v>2725</v>
      </c>
      <c r="N104" s="325">
        <v>2825</v>
      </c>
      <c r="O104" s="325">
        <v>3610</v>
      </c>
      <c r="P104" s="325">
        <v>2824</v>
      </c>
      <c r="Q104" s="325">
        <v>3076</v>
      </c>
      <c r="R104" s="325">
        <v>2156</v>
      </c>
      <c r="S104" s="325">
        <v>3383</v>
      </c>
      <c r="T104" s="325">
        <v>1743</v>
      </c>
      <c r="U104" s="325">
        <v>1900</v>
      </c>
      <c r="V104" s="325">
        <v>2333</v>
      </c>
      <c r="W104" s="325">
        <v>3213</v>
      </c>
      <c r="X104" s="325">
        <v>2983</v>
      </c>
      <c r="Y104" s="325">
        <v>2774</v>
      </c>
      <c r="Z104" s="325">
        <v>2345</v>
      </c>
      <c r="AA104" s="325">
        <v>5181</v>
      </c>
      <c r="AB104" s="325">
        <v>2280</v>
      </c>
      <c r="AC104" s="325">
        <v>988</v>
      </c>
      <c r="AD104" s="325">
        <v>4000</v>
      </c>
      <c r="AE104" s="325">
        <v>3737</v>
      </c>
      <c r="AF104" s="325">
        <v>4280</v>
      </c>
      <c r="AG104" s="325">
        <v>2246</v>
      </c>
      <c r="AH104" s="325">
        <v>2505</v>
      </c>
      <c r="AI104" s="325">
        <v>4814</v>
      </c>
      <c r="AJ104" s="325">
        <v>3139</v>
      </c>
      <c r="AK104" s="325">
        <v>2272</v>
      </c>
      <c r="AL104" s="325">
        <v>2888</v>
      </c>
      <c r="AM104" s="325">
        <v>2895</v>
      </c>
      <c r="AN104" s="325">
        <v>978</v>
      </c>
      <c r="AO104" s="325">
        <v>2816</v>
      </c>
      <c r="AP104" s="325">
        <v>1119</v>
      </c>
      <c r="AQ104" s="325">
        <v>2250</v>
      </c>
      <c r="AR104" s="325">
        <v>3229</v>
      </c>
    </row>
    <row r="105" spans="1:44" x14ac:dyDescent="0.25">
      <c r="A105" s="321"/>
      <c r="B105" s="321"/>
      <c r="C105" s="321"/>
      <c r="D105" s="321"/>
      <c r="E105" s="321"/>
      <c r="F105" s="321"/>
      <c r="G105" s="324" t="s">
        <v>702</v>
      </c>
      <c r="H105" s="325">
        <v>2075</v>
      </c>
      <c r="I105" s="325">
        <v>2470</v>
      </c>
      <c r="J105" s="325">
        <v>494</v>
      </c>
      <c r="K105" s="325">
        <v>4293</v>
      </c>
      <c r="L105" s="325">
        <v>537</v>
      </c>
      <c r="M105" s="325">
        <v>394</v>
      </c>
      <c r="N105" s="325">
        <v>992</v>
      </c>
      <c r="O105" s="325">
        <v>1373</v>
      </c>
      <c r="P105" s="325">
        <v>1151</v>
      </c>
      <c r="Q105" s="325">
        <v>839</v>
      </c>
      <c r="R105" s="325">
        <v>1754</v>
      </c>
      <c r="S105" s="325">
        <v>1146</v>
      </c>
      <c r="T105" s="325">
        <v>2810</v>
      </c>
      <c r="U105" s="325">
        <v>463</v>
      </c>
      <c r="V105" s="325">
        <v>2668</v>
      </c>
      <c r="W105" s="325">
        <v>976</v>
      </c>
      <c r="X105" s="325">
        <v>736</v>
      </c>
      <c r="Y105" s="325">
        <v>656</v>
      </c>
      <c r="Z105" s="325">
        <v>2351</v>
      </c>
      <c r="AA105" s="325">
        <v>3508</v>
      </c>
      <c r="AB105" s="325">
        <v>2845</v>
      </c>
      <c r="AC105" s="325">
        <v>1097</v>
      </c>
      <c r="AD105" s="325">
        <v>1763</v>
      </c>
      <c r="AE105" s="325">
        <v>1500</v>
      </c>
      <c r="AF105" s="325">
        <v>2607</v>
      </c>
      <c r="AG105" s="325">
        <v>2558</v>
      </c>
      <c r="AH105" s="325">
        <v>178</v>
      </c>
      <c r="AI105" s="325">
        <v>3141</v>
      </c>
      <c r="AJ105" s="325">
        <v>917</v>
      </c>
      <c r="AK105" s="325">
        <v>1870</v>
      </c>
      <c r="AL105" s="325">
        <v>559</v>
      </c>
      <c r="AM105" s="325">
        <v>566</v>
      </c>
      <c r="AN105" s="325">
        <v>2507</v>
      </c>
      <c r="AO105" s="325">
        <v>487</v>
      </c>
      <c r="AP105" s="325">
        <v>2314</v>
      </c>
      <c r="AQ105" s="325">
        <v>113</v>
      </c>
      <c r="AR105" s="325">
        <v>1022</v>
      </c>
    </row>
    <row r="106" spans="1:44" x14ac:dyDescent="0.25">
      <c r="A106" s="321"/>
      <c r="B106" s="321"/>
      <c r="C106" s="321"/>
      <c r="D106" s="321"/>
      <c r="E106" s="321"/>
      <c r="F106" s="321"/>
      <c r="G106" s="324" t="s">
        <v>629</v>
      </c>
      <c r="H106" s="325">
        <v>2137</v>
      </c>
      <c r="I106" s="325">
        <v>2367</v>
      </c>
      <c r="J106" s="325">
        <v>556</v>
      </c>
      <c r="K106" s="325">
        <v>4190</v>
      </c>
      <c r="L106" s="325">
        <v>435</v>
      </c>
      <c r="M106" s="325">
        <v>497</v>
      </c>
      <c r="N106" s="325">
        <v>894</v>
      </c>
      <c r="O106" s="325">
        <v>1476</v>
      </c>
      <c r="P106" s="325">
        <v>1048</v>
      </c>
      <c r="Q106" s="325">
        <v>942</v>
      </c>
      <c r="R106" s="325">
        <v>1816</v>
      </c>
      <c r="S106" s="325">
        <v>1249</v>
      </c>
      <c r="T106" s="325">
        <v>2707</v>
      </c>
      <c r="U106" s="325">
        <v>360</v>
      </c>
      <c r="V106" s="325">
        <v>2730</v>
      </c>
      <c r="W106" s="325">
        <v>1079</v>
      </c>
      <c r="X106" s="325">
        <v>798</v>
      </c>
      <c r="Y106" s="325">
        <v>716</v>
      </c>
      <c r="Z106" s="325">
        <v>2413</v>
      </c>
      <c r="AA106" s="325">
        <v>3405</v>
      </c>
      <c r="AB106" s="325">
        <v>2907</v>
      </c>
      <c r="AC106" s="325">
        <v>1210</v>
      </c>
      <c r="AD106" s="325">
        <v>1866</v>
      </c>
      <c r="AE106" s="325">
        <v>1603</v>
      </c>
      <c r="AF106" s="325">
        <v>2504</v>
      </c>
      <c r="AG106" s="325">
        <v>2620</v>
      </c>
      <c r="AH106" s="325">
        <v>281</v>
      </c>
      <c r="AI106" s="325">
        <v>3038</v>
      </c>
      <c r="AJ106" s="325">
        <v>979</v>
      </c>
      <c r="AK106" s="325">
        <v>1932</v>
      </c>
      <c r="AL106" s="325">
        <v>662</v>
      </c>
      <c r="AM106" s="325">
        <v>669</v>
      </c>
      <c r="AN106" s="325">
        <v>2404</v>
      </c>
      <c r="AO106" s="325">
        <v>590</v>
      </c>
      <c r="AP106" s="325">
        <v>2212</v>
      </c>
      <c r="AQ106" s="325"/>
      <c r="AR106" s="325">
        <v>1081</v>
      </c>
    </row>
    <row r="107" spans="1:44" x14ac:dyDescent="0.25">
      <c r="A107" s="321"/>
      <c r="B107" s="321"/>
      <c r="C107" s="321"/>
      <c r="D107" s="321"/>
      <c r="E107" s="321"/>
      <c r="F107" s="321"/>
      <c r="G107" s="324" t="s">
        <v>703</v>
      </c>
      <c r="H107" s="325">
        <v>3718</v>
      </c>
      <c r="I107" s="325">
        <v>4192</v>
      </c>
      <c r="J107" s="325">
        <v>2127</v>
      </c>
      <c r="K107" s="325">
        <v>5595</v>
      </c>
      <c r="L107" s="325">
        <v>2365</v>
      </c>
      <c r="M107" s="325">
        <v>1618</v>
      </c>
      <c r="N107" s="325">
        <v>1765</v>
      </c>
      <c r="O107" s="325">
        <v>720</v>
      </c>
      <c r="P107" s="325">
        <v>2453</v>
      </c>
      <c r="Q107" s="325">
        <v>1126</v>
      </c>
      <c r="R107" s="325">
        <v>3392</v>
      </c>
      <c r="S107" s="325">
        <v>1102</v>
      </c>
      <c r="T107" s="325">
        <v>4664</v>
      </c>
      <c r="U107" s="325">
        <v>2185</v>
      </c>
      <c r="V107" s="325">
        <v>4311</v>
      </c>
      <c r="W107" s="325">
        <v>1230</v>
      </c>
      <c r="X107" s="325">
        <v>2037</v>
      </c>
      <c r="Y107" s="325">
        <v>1354</v>
      </c>
      <c r="Z107" s="325">
        <v>3994</v>
      </c>
      <c r="AA107" s="325">
        <v>4810</v>
      </c>
      <c r="AB107" s="325">
        <v>4488</v>
      </c>
      <c r="AC107" s="325">
        <v>3110</v>
      </c>
      <c r="AD107" s="325">
        <v>604</v>
      </c>
      <c r="AE107" s="325">
        <v>634</v>
      </c>
      <c r="AF107" s="325">
        <v>3909</v>
      </c>
      <c r="AG107" s="325">
        <v>4201</v>
      </c>
      <c r="AH107" s="325">
        <v>1680</v>
      </c>
      <c r="AI107" s="325">
        <v>4443</v>
      </c>
      <c r="AJ107" s="325">
        <v>1970</v>
      </c>
      <c r="AK107" s="325">
        <v>3508</v>
      </c>
      <c r="AL107" s="325">
        <v>1603</v>
      </c>
      <c r="AM107" s="325">
        <v>1638</v>
      </c>
      <c r="AN107" s="325">
        <v>4229</v>
      </c>
      <c r="AO107" s="325">
        <v>1531</v>
      </c>
      <c r="AP107" s="325">
        <v>4142</v>
      </c>
      <c r="AQ107" s="325">
        <v>1941</v>
      </c>
      <c r="AR107" s="325">
        <v>2423</v>
      </c>
    </row>
    <row r="108" spans="1:44" x14ac:dyDescent="0.25">
      <c r="A108" s="321"/>
      <c r="B108" s="321"/>
      <c r="C108" s="321"/>
      <c r="D108" s="321"/>
      <c r="E108" s="321"/>
      <c r="F108" s="321"/>
      <c r="G108" s="324" t="s">
        <v>704</v>
      </c>
      <c r="H108" s="325">
        <v>461</v>
      </c>
      <c r="I108" s="325"/>
      <c r="J108" s="325"/>
      <c r="K108" s="325"/>
      <c r="L108" s="325">
        <v>1523</v>
      </c>
      <c r="M108" s="325"/>
      <c r="N108" s="325"/>
      <c r="O108" s="325"/>
      <c r="P108" s="325"/>
      <c r="Q108" s="325"/>
      <c r="R108" s="325">
        <v>194</v>
      </c>
      <c r="S108" s="325"/>
      <c r="T108" s="325"/>
      <c r="U108" s="325">
        <v>1732</v>
      </c>
      <c r="V108" s="325"/>
      <c r="W108" s="325"/>
      <c r="X108" s="325"/>
      <c r="Y108" s="325"/>
      <c r="Z108" s="325"/>
      <c r="AA108" s="325"/>
      <c r="AB108" s="325"/>
      <c r="AC108" s="325"/>
      <c r="AD108" s="325"/>
      <c r="AE108" s="325"/>
      <c r="AF108" s="325"/>
      <c r="AG108" s="325">
        <v>944</v>
      </c>
      <c r="AH108" s="325"/>
      <c r="AI108" s="325"/>
      <c r="AJ108" s="325"/>
      <c r="AK108" s="325">
        <v>105</v>
      </c>
      <c r="AL108" s="325"/>
      <c r="AM108" s="325"/>
      <c r="AN108" s="325"/>
      <c r="AO108" s="325"/>
      <c r="AP108" s="325"/>
      <c r="AQ108" s="325"/>
      <c r="AR108" s="325"/>
    </row>
    <row r="109" spans="1:44" x14ac:dyDescent="0.25">
      <c r="A109" s="321"/>
      <c r="B109" s="321"/>
      <c r="C109" s="321"/>
      <c r="D109" s="321"/>
      <c r="E109" s="321"/>
      <c r="F109" s="321"/>
      <c r="G109" s="324" t="s">
        <v>705</v>
      </c>
      <c r="H109" s="325">
        <v>3610</v>
      </c>
      <c r="I109" s="325">
        <v>3693</v>
      </c>
      <c r="J109" s="325">
        <v>2346</v>
      </c>
      <c r="K109" s="325">
        <v>2390</v>
      </c>
      <c r="L109" s="325">
        <v>1885</v>
      </c>
      <c r="M109" s="325">
        <v>2275</v>
      </c>
      <c r="N109" s="325">
        <v>1446</v>
      </c>
      <c r="O109" s="325">
        <v>2965</v>
      </c>
      <c r="P109" s="325">
        <v>752</v>
      </c>
      <c r="Q109" s="325">
        <v>2431</v>
      </c>
      <c r="R109" s="325">
        <v>3288</v>
      </c>
      <c r="S109" s="325">
        <v>2738</v>
      </c>
      <c r="T109" s="325">
        <v>4158</v>
      </c>
      <c r="U109" s="325">
        <v>1686</v>
      </c>
      <c r="V109" s="325">
        <v>4203</v>
      </c>
      <c r="W109" s="325">
        <v>2568</v>
      </c>
      <c r="X109" s="325">
        <v>2588</v>
      </c>
      <c r="Y109" s="325">
        <v>2055</v>
      </c>
      <c r="Z109" s="325">
        <v>3886</v>
      </c>
      <c r="AA109" s="325">
        <v>1605</v>
      </c>
      <c r="AB109" s="325">
        <v>4380</v>
      </c>
      <c r="AC109" s="325">
        <v>2536</v>
      </c>
      <c r="AD109" s="325">
        <v>3221</v>
      </c>
      <c r="AE109" s="325">
        <v>2958</v>
      </c>
      <c r="AF109" s="325">
        <v>704</v>
      </c>
      <c r="AG109" s="325">
        <v>4093</v>
      </c>
      <c r="AH109" s="325">
        <v>2055</v>
      </c>
      <c r="AI109" s="325">
        <v>1238</v>
      </c>
      <c r="AJ109" s="325">
        <v>2769</v>
      </c>
      <c r="AK109" s="325">
        <v>3404</v>
      </c>
      <c r="AL109" s="325">
        <v>2438</v>
      </c>
      <c r="AM109" s="325">
        <v>2441</v>
      </c>
      <c r="AN109" s="325">
        <v>3730</v>
      </c>
      <c r="AO109" s="325">
        <v>2366</v>
      </c>
      <c r="AP109" s="325">
        <v>3662</v>
      </c>
      <c r="AQ109" s="325">
        <v>1800</v>
      </c>
      <c r="AR109" s="325">
        <v>2871</v>
      </c>
    </row>
    <row r="110" spans="1:44" x14ac:dyDescent="0.25">
      <c r="A110" s="321"/>
      <c r="B110" s="321"/>
      <c r="C110" s="321"/>
      <c r="D110" s="321"/>
      <c r="E110" s="321"/>
      <c r="F110" s="321"/>
      <c r="G110" s="324" t="s">
        <v>630</v>
      </c>
      <c r="H110" s="325">
        <v>1408</v>
      </c>
      <c r="I110" s="325">
        <v>3108</v>
      </c>
      <c r="J110" s="325">
        <v>524</v>
      </c>
      <c r="K110" s="325">
        <v>5261</v>
      </c>
      <c r="L110" s="325">
        <v>1238</v>
      </c>
      <c r="M110" s="325">
        <v>959</v>
      </c>
      <c r="N110" s="325">
        <v>1892</v>
      </c>
      <c r="O110" s="325">
        <v>1874</v>
      </c>
      <c r="P110" s="325">
        <v>2119</v>
      </c>
      <c r="Q110" s="325">
        <v>1300</v>
      </c>
      <c r="R110" s="325">
        <v>1124</v>
      </c>
      <c r="S110" s="325">
        <v>1597</v>
      </c>
      <c r="T110" s="325">
        <v>2397</v>
      </c>
      <c r="U110" s="325">
        <v>1428</v>
      </c>
      <c r="V110" s="325">
        <v>2001</v>
      </c>
      <c r="W110" s="325">
        <v>1427</v>
      </c>
      <c r="X110" s="325">
        <v>519</v>
      </c>
      <c r="Y110" s="325">
        <v>1406</v>
      </c>
      <c r="Z110" s="325">
        <v>1684</v>
      </c>
      <c r="AA110" s="325">
        <v>4476</v>
      </c>
      <c r="AB110" s="325">
        <v>2178</v>
      </c>
      <c r="AC110" s="325">
        <v>2214</v>
      </c>
      <c r="AD110" s="325">
        <v>2264</v>
      </c>
      <c r="AE110" s="325">
        <v>2001</v>
      </c>
      <c r="AF110" s="325">
        <v>3575</v>
      </c>
      <c r="AG110" s="325">
        <v>1891</v>
      </c>
      <c r="AH110" s="325">
        <v>1048</v>
      </c>
      <c r="AI110" s="325">
        <v>4109</v>
      </c>
      <c r="AJ110" s="325">
        <v>521</v>
      </c>
      <c r="AK110" s="325">
        <v>1202</v>
      </c>
      <c r="AL110" s="325">
        <v>954</v>
      </c>
      <c r="AM110" s="325">
        <v>791</v>
      </c>
      <c r="AN110" s="325">
        <v>2607</v>
      </c>
      <c r="AO110" s="325">
        <v>882</v>
      </c>
      <c r="AP110" s="325">
        <v>2171</v>
      </c>
      <c r="AQ110" s="325">
        <v>1081</v>
      </c>
      <c r="AR110" s="325"/>
    </row>
    <row r="111" spans="1:44" x14ac:dyDescent="0.25">
      <c r="A111" s="321"/>
      <c r="B111" s="321"/>
      <c r="C111" s="321"/>
      <c r="D111" s="321"/>
      <c r="E111" s="321"/>
      <c r="F111" s="321"/>
      <c r="G111" s="324" t="s">
        <v>706</v>
      </c>
      <c r="H111" s="325">
        <v>733</v>
      </c>
      <c r="I111" s="325">
        <v>2394</v>
      </c>
      <c r="J111" s="325">
        <v>849</v>
      </c>
      <c r="K111" s="325">
        <v>5589</v>
      </c>
      <c r="L111" s="325">
        <v>1048</v>
      </c>
      <c r="M111" s="325">
        <v>1459</v>
      </c>
      <c r="N111" s="325">
        <v>2306</v>
      </c>
      <c r="O111" s="325">
        <v>2440</v>
      </c>
      <c r="P111" s="325">
        <v>2362</v>
      </c>
      <c r="Q111" s="325">
        <v>1862</v>
      </c>
      <c r="R111" s="325">
        <v>411</v>
      </c>
      <c r="S111" s="325">
        <v>2159</v>
      </c>
      <c r="T111" s="325">
        <v>1683</v>
      </c>
      <c r="U111" s="325">
        <v>1756</v>
      </c>
      <c r="V111" s="325">
        <v>1326</v>
      </c>
      <c r="W111" s="325">
        <v>1989</v>
      </c>
      <c r="X111" s="325">
        <v>989</v>
      </c>
      <c r="Y111" s="325">
        <v>1855</v>
      </c>
      <c r="Z111" s="325">
        <v>1009</v>
      </c>
      <c r="AA111" s="325">
        <v>4804</v>
      </c>
      <c r="AB111" s="325">
        <v>1503</v>
      </c>
      <c r="AC111" s="325">
        <v>1319</v>
      </c>
      <c r="AD111" s="325">
        <v>2828</v>
      </c>
      <c r="AE111" s="325">
        <v>3632</v>
      </c>
      <c r="AF111" s="325">
        <v>3903</v>
      </c>
      <c r="AG111" s="325">
        <v>1216</v>
      </c>
      <c r="AH111" s="325">
        <v>1376</v>
      </c>
      <c r="AI111" s="325">
        <v>4166</v>
      </c>
      <c r="AJ111" s="325">
        <v>1126</v>
      </c>
      <c r="AK111" s="325">
        <v>487</v>
      </c>
      <c r="AL111" s="325">
        <v>1511</v>
      </c>
      <c r="AM111" s="325">
        <v>1357</v>
      </c>
      <c r="AN111" s="325">
        <v>1893</v>
      </c>
      <c r="AO111" s="325">
        <v>1439</v>
      </c>
      <c r="AP111" s="325">
        <v>1457</v>
      </c>
      <c r="AQ111" s="325">
        <v>1130</v>
      </c>
      <c r="AR111" s="325">
        <v>948</v>
      </c>
    </row>
    <row r="112" spans="1:44" x14ac:dyDescent="0.25">
      <c r="A112" s="321"/>
      <c r="B112" s="321"/>
      <c r="C112" s="321"/>
      <c r="D112" s="321"/>
      <c r="E112" s="321"/>
      <c r="F112" s="321"/>
      <c r="G112" s="324" t="s">
        <v>707</v>
      </c>
      <c r="H112" s="325">
        <v>1868</v>
      </c>
      <c r="I112" s="325">
        <v>3229</v>
      </c>
      <c r="J112" s="325">
        <v>438</v>
      </c>
      <c r="K112" s="325">
        <v>5054</v>
      </c>
      <c r="L112" s="325">
        <v>1161</v>
      </c>
      <c r="M112" s="325">
        <v>395</v>
      </c>
      <c r="N112" s="325">
        <v>1328</v>
      </c>
      <c r="O112" s="325">
        <v>1310</v>
      </c>
      <c r="P112" s="325">
        <v>1901</v>
      </c>
      <c r="Q112" s="325">
        <v>736</v>
      </c>
      <c r="R112" s="325">
        <v>1537</v>
      </c>
      <c r="S112" s="325">
        <v>1033</v>
      </c>
      <c r="T112" s="325">
        <v>2809</v>
      </c>
      <c r="U112" s="325">
        <v>1226</v>
      </c>
      <c r="V112" s="325">
        <v>2461</v>
      </c>
      <c r="W112" s="325">
        <v>858</v>
      </c>
      <c r="X112" s="325">
        <v>188</v>
      </c>
      <c r="Y112" s="325">
        <v>842</v>
      </c>
      <c r="Z112" s="325">
        <v>2144</v>
      </c>
      <c r="AA112" s="325">
        <v>4269</v>
      </c>
      <c r="AB112" s="325">
        <v>2638</v>
      </c>
      <c r="AC112" s="325">
        <v>2120</v>
      </c>
      <c r="AD112" s="325">
        <v>1700</v>
      </c>
      <c r="AE112" s="325">
        <v>1437</v>
      </c>
      <c r="AF112" s="325">
        <v>3357</v>
      </c>
      <c r="AG112" s="325">
        <v>2351</v>
      </c>
      <c r="AH112" s="325">
        <v>629</v>
      </c>
      <c r="AI112" s="325">
        <v>3891</v>
      </c>
      <c r="AJ112" s="325">
        <v>112</v>
      </c>
      <c r="AK112" s="325">
        <v>1653</v>
      </c>
      <c r="AL112" s="325">
        <v>390</v>
      </c>
      <c r="AM112" s="325">
        <v>227</v>
      </c>
      <c r="AN112" s="325">
        <v>3019</v>
      </c>
      <c r="AO112" s="325">
        <v>318</v>
      </c>
      <c r="AP112" s="325">
        <v>2585</v>
      </c>
      <c r="AQ112" s="325">
        <v>890</v>
      </c>
      <c r="AR112" s="325">
        <v>564</v>
      </c>
    </row>
  </sheetData>
  <pageMargins left="0.511811024" right="0.511811024" top="0.78740157499999996" bottom="0.78740157499999996" header="0.31496062000000002" footer="0.31496062000000002"/>
  <drawing r:id="rId1"/>
  <tableParts count="2">
    <tablePart r:id="rId2"/>
    <tablePart r:id="rId3"/>
  </tableParts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Planilha52">
    <tabColor theme="9" tint="-0.249977111117893"/>
  </sheetPr>
  <dimension ref="A1:J14"/>
  <sheetViews>
    <sheetView showGridLines="0" workbookViewId="0">
      <selection activeCell="A3" sqref="A3"/>
    </sheetView>
  </sheetViews>
  <sheetFormatPr defaultRowHeight="15" x14ac:dyDescent="0.25"/>
  <cols>
    <col min="1" max="1" width="23.5703125" bestFit="1" customWidth="1"/>
    <col min="2" max="2" width="14.42578125" bestFit="1" customWidth="1"/>
    <col min="3" max="7" width="14.28515625" bestFit="1" customWidth="1"/>
    <col min="8" max="8" width="2.7109375" customWidth="1"/>
    <col min="9" max="9" width="9.85546875" bestFit="1" customWidth="1"/>
    <col min="10" max="10" width="22.5703125" bestFit="1" customWidth="1"/>
  </cols>
  <sheetData>
    <row r="1" spans="1:10" x14ac:dyDescent="0.25">
      <c r="A1" s="304" t="s">
        <v>708</v>
      </c>
      <c r="B1" s="304" t="s">
        <v>347</v>
      </c>
      <c r="C1" s="304" t="s">
        <v>348</v>
      </c>
      <c r="D1" s="304" t="s">
        <v>349</v>
      </c>
      <c r="E1" s="304" t="s">
        <v>350</v>
      </c>
      <c r="F1" s="304" t="s">
        <v>351</v>
      </c>
      <c r="G1" s="304" t="s">
        <v>352</v>
      </c>
      <c r="I1" s="332" t="s">
        <v>86</v>
      </c>
      <c r="J1" s="331" t="s">
        <v>342</v>
      </c>
    </row>
    <row r="2" spans="1:10" ht="15.75" thickBot="1" x14ac:dyDescent="0.3">
      <c r="A2" s="218" t="s">
        <v>340</v>
      </c>
      <c r="B2" s="179">
        <v>389409</v>
      </c>
      <c r="C2" s="179">
        <v>812898</v>
      </c>
      <c r="D2" s="179">
        <v>631295</v>
      </c>
      <c r="E2" s="179">
        <v>556751</v>
      </c>
      <c r="F2" s="179">
        <v>557325</v>
      </c>
      <c r="G2" s="179">
        <v>889283</v>
      </c>
      <c r="I2" s="333" t="s">
        <v>168</v>
      </c>
      <c r="J2" s="335" t="s">
        <v>347</v>
      </c>
    </row>
    <row r="3" spans="1:10" ht="16.5" thickTop="1" thickBot="1" x14ac:dyDescent="0.3">
      <c r="A3" s="218" t="s">
        <v>341</v>
      </c>
      <c r="B3" s="179">
        <v>137689</v>
      </c>
      <c r="C3" s="179">
        <v>487130</v>
      </c>
      <c r="D3" s="179">
        <v>914026</v>
      </c>
      <c r="E3" s="179">
        <v>905565</v>
      </c>
      <c r="F3" s="179">
        <v>593305</v>
      </c>
      <c r="G3" s="179">
        <v>997046</v>
      </c>
      <c r="I3" s="334" t="s">
        <v>73</v>
      </c>
      <c r="J3" s="336"/>
    </row>
    <row r="4" spans="1:10" ht="16.5" thickTop="1" x14ac:dyDescent="0.25">
      <c r="A4" s="219" t="s">
        <v>342</v>
      </c>
      <c r="B4" s="179">
        <v>277918</v>
      </c>
      <c r="C4" s="179">
        <v>897881</v>
      </c>
      <c r="D4" s="179">
        <v>267757</v>
      </c>
      <c r="E4" s="179">
        <v>594177</v>
      </c>
      <c r="F4" s="179">
        <v>414648</v>
      </c>
      <c r="G4" s="179">
        <v>694671</v>
      </c>
    </row>
    <row r="5" spans="1:10" ht="15.75" x14ac:dyDescent="0.25">
      <c r="A5" s="219" t="s">
        <v>343</v>
      </c>
      <c r="B5" s="179">
        <v>393824</v>
      </c>
      <c r="C5" s="179">
        <v>839701</v>
      </c>
      <c r="D5" s="179">
        <v>602432</v>
      </c>
      <c r="E5" s="179">
        <v>328430</v>
      </c>
      <c r="F5" s="179">
        <v>758958</v>
      </c>
      <c r="G5" s="179">
        <v>676627</v>
      </c>
    </row>
    <row r="6" spans="1:10" ht="15.75" x14ac:dyDescent="0.25">
      <c r="A6" s="219" t="s">
        <v>344</v>
      </c>
      <c r="B6" s="179">
        <v>391927</v>
      </c>
      <c r="C6" s="179">
        <v>680100</v>
      </c>
      <c r="D6" s="179">
        <v>145845</v>
      </c>
      <c r="E6" s="179">
        <v>888168</v>
      </c>
      <c r="F6" s="179">
        <v>925472</v>
      </c>
      <c r="G6" s="179">
        <v>481287</v>
      </c>
    </row>
    <row r="7" spans="1:10" ht="15.75" x14ac:dyDescent="0.25">
      <c r="A7" s="219" t="s">
        <v>345</v>
      </c>
      <c r="B7" s="179">
        <v>384781</v>
      </c>
      <c r="C7" s="179">
        <v>555217</v>
      </c>
      <c r="D7" s="179">
        <v>842721</v>
      </c>
      <c r="E7" s="179">
        <v>988585</v>
      </c>
      <c r="F7" s="179">
        <v>368483</v>
      </c>
      <c r="G7" s="179">
        <v>681152</v>
      </c>
    </row>
    <row r="8" spans="1:10" ht="15.75" x14ac:dyDescent="0.25">
      <c r="A8" s="220" t="s">
        <v>346</v>
      </c>
      <c r="B8" s="179">
        <v>407755</v>
      </c>
      <c r="C8" s="179">
        <v>723339</v>
      </c>
      <c r="D8" s="179">
        <v>159471</v>
      </c>
      <c r="E8" s="179">
        <v>769264</v>
      </c>
      <c r="F8" s="179">
        <v>705657</v>
      </c>
      <c r="G8" s="179">
        <v>490706</v>
      </c>
    </row>
    <row r="9" spans="1:10" x14ac:dyDescent="0.25">
      <c r="A9" s="165"/>
      <c r="B9" s="165"/>
      <c r="C9" s="165"/>
      <c r="D9" s="165"/>
      <c r="E9" s="165"/>
      <c r="F9" s="165"/>
      <c r="G9" s="165"/>
    </row>
    <row r="10" spans="1:10" x14ac:dyDescent="0.25">
      <c r="C10" s="165"/>
      <c r="D10" s="165"/>
      <c r="E10" s="165"/>
      <c r="F10" s="165"/>
      <c r="G10" s="165"/>
    </row>
    <row r="11" spans="1:10" x14ac:dyDescent="0.25">
      <c r="C11" s="165"/>
      <c r="D11" s="165"/>
      <c r="E11" s="165"/>
      <c r="F11" s="165"/>
      <c r="G11" s="165"/>
    </row>
    <row r="12" spans="1:10" x14ac:dyDescent="0.25">
      <c r="C12" s="165"/>
      <c r="D12" s="165"/>
      <c r="E12" s="165"/>
      <c r="F12" s="165"/>
      <c r="G12" s="165"/>
    </row>
    <row r="13" spans="1:10" x14ac:dyDescent="0.25">
      <c r="A13" s="165"/>
      <c r="B13" s="165"/>
      <c r="C13" s="165"/>
      <c r="D13" s="165"/>
      <c r="E13" s="165"/>
      <c r="F13" s="165"/>
      <c r="G13" s="165"/>
    </row>
    <row r="14" spans="1:10" x14ac:dyDescent="0.25">
      <c r="A14" s="165"/>
      <c r="B14" s="165"/>
      <c r="C14" s="165"/>
      <c r="D14" s="165"/>
      <c r="E14" s="165"/>
      <c r="F14" s="165"/>
      <c r="G14" s="165"/>
    </row>
  </sheetData>
  <dataValidations count="2">
    <dataValidation type="list" allowBlank="1" showInputMessage="1" showErrorMessage="1" sqref="J2">
      <formula1>$B$1:$G$1</formula1>
    </dataValidation>
    <dataValidation type="list" allowBlank="1" showInputMessage="1" showErrorMessage="1" sqref="J1">
      <formula1>$A$2:$A$8</formula1>
    </dataValidation>
  </dataValidations>
  <pageMargins left="0.511811024" right="0.511811024" top="0.78740157499999996" bottom="0.78740157499999996" header="0.31496062000000002" footer="0.31496062000000002"/>
  <drawing r:id="rId1"/>
  <legacyDrawing r:id="rId2"/>
  <tableParts count="1">
    <tablePart r:id="rId3"/>
  </tableParts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ilha53">
    <tabColor theme="9" tint="-0.249977111117893"/>
  </sheetPr>
  <dimension ref="A1:E7"/>
  <sheetViews>
    <sheetView showGridLines="0" workbookViewId="0">
      <selection activeCell="A2" sqref="A2"/>
    </sheetView>
  </sheetViews>
  <sheetFormatPr defaultRowHeight="15" x14ac:dyDescent="0.25"/>
  <cols>
    <col min="3" max="3" width="15.140625" customWidth="1"/>
    <col min="4" max="4" width="22.85546875" bestFit="1" customWidth="1"/>
    <col min="5" max="5" width="15.85546875" customWidth="1"/>
  </cols>
  <sheetData>
    <row r="1" spans="1:5" ht="15.75" thickBot="1" x14ac:dyDescent="0.3">
      <c r="A1" t="s">
        <v>21</v>
      </c>
      <c r="C1" s="359" t="s">
        <v>561</v>
      </c>
      <c r="D1" s="358" t="s">
        <v>724</v>
      </c>
      <c r="E1" s="356" t="s">
        <v>563</v>
      </c>
    </row>
    <row r="2" spans="1:5" ht="15.75" thickTop="1" x14ac:dyDescent="0.25">
      <c r="A2">
        <v>0</v>
      </c>
      <c r="C2" s="268"/>
      <c r="D2" s="560"/>
      <c r="E2" s="561"/>
    </row>
    <row r="3" spans="1:5" x14ac:dyDescent="0.25">
      <c r="C3" s="272"/>
      <c r="D3" s="539"/>
      <c r="E3" s="562"/>
    </row>
    <row r="4" spans="1:5" x14ac:dyDescent="0.25">
      <c r="C4" s="272"/>
      <c r="D4" s="539"/>
      <c r="E4" s="562"/>
    </row>
    <row r="5" spans="1:5" x14ac:dyDescent="0.25">
      <c r="C5" s="272"/>
      <c r="D5" s="539"/>
      <c r="E5" s="562"/>
    </row>
    <row r="6" spans="1:5" ht="15.75" thickBot="1" x14ac:dyDescent="0.3">
      <c r="C6" s="277"/>
      <c r="D6" s="558"/>
      <c r="E6" s="563"/>
    </row>
    <row r="7" spans="1:5" ht="15.75" thickTop="1" x14ac:dyDescent="0.25"/>
  </sheetData>
  <pageMargins left="0.511811024" right="0.511811024" top="0.78740157499999996" bottom="0.78740157499999996" header="0.31496062000000002" footer="0.31496062000000002"/>
  <drawing r:id="rId1"/>
  <tableParts count="2">
    <tablePart r:id="rId2"/>
    <tablePart r:id="rId3"/>
  </tableParts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ilha54">
    <tabColor theme="9" tint="0.79998168889431442"/>
  </sheetPr>
  <dimension ref="A1:C41"/>
  <sheetViews>
    <sheetView showGridLines="0" workbookViewId="0"/>
  </sheetViews>
  <sheetFormatPr defaultRowHeight="15" x14ac:dyDescent="0.25"/>
  <cols>
    <col min="1" max="1" width="10.28515625" bestFit="1" customWidth="1"/>
    <col min="2" max="2" width="38.140625" bestFit="1" customWidth="1"/>
    <col min="3" max="3" width="14.28515625" bestFit="1" customWidth="1"/>
  </cols>
  <sheetData>
    <row r="1" spans="1:3" x14ac:dyDescent="0.25">
      <c r="A1" s="359" t="s">
        <v>561</v>
      </c>
      <c r="B1" s="358" t="s">
        <v>724</v>
      </c>
      <c r="C1" s="356" t="s">
        <v>563</v>
      </c>
    </row>
    <row r="2" spans="1:3" x14ac:dyDescent="0.25">
      <c r="A2" s="349" t="s">
        <v>728</v>
      </c>
      <c r="B2" s="361" t="s">
        <v>729</v>
      </c>
      <c r="C2" s="350">
        <v>231900</v>
      </c>
    </row>
    <row r="3" spans="1:3" x14ac:dyDescent="0.25">
      <c r="A3" s="349" t="s">
        <v>728</v>
      </c>
      <c r="B3" s="361" t="s">
        <v>731</v>
      </c>
      <c r="C3" s="350">
        <v>777000</v>
      </c>
    </row>
    <row r="4" spans="1:3" x14ac:dyDescent="0.25">
      <c r="A4" s="349" t="s">
        <v>733</v>
      </c>
      <c r="B4" s="361" t="s">
        <v>734</v>
      </c>
      <c r="C4" s="350">
        <v>318000</v>
      </c>
    </row>
    <row r="5" spans="1:3" x14ac:dyDescent="0.25">
      <c r="A5" s="349" t="s">
        <v>733</v>
      </c>
      <c r="B5" s="361" t="s">
        <v>736</v>
      </c>
      <c r="C5" s="350">
        <v>448000</v>
      </c>
    </row>
    <row r="6" spans="1:3" x14ac:dyDescent="0.25">
      <c r="A6" s="349" t="s">
        <v>739</v>
      </c>
      <c r="B6" s="361" t="s">
        <v>740</v>
      </c>
      <c r="C6" s="350">
        <v>122500</v>
      </c>
    </row>
    <row r="7" spans="1:3" x14ac:dyDescent="0.25">
      <c r="A7" s="349" t="s">
        <v>742</v>
      </c>
      <c r="B7" s="361" t="s">
        <v>743</v>
      </c>
      <c r="C7" s="350">
        <v>166000</v>
      </c>
    </row>
    <row r="8" spans="1:3" x14ac:dyDescent="0.25">
      <c r="A8" s="349" t="s">
        <v>564</v>
      </c>
      <c r="B8" s="361" t="s">
        <v>565</v>
      </c>
      <c r="C8" s="350">
        <v>42500</v>
      </c>
    </row>
    <row r="9" spans="1:3" x14ac:dyDescent="0.25">
      <c r="A9" s="349" t="s">
        <v>564</v>
      </c>
      <c r="B9" s="361" t="s">
        <v>566</v>
      </c>
      <c r="C9" s="350">
        <v>48000</v>
      </c>
    </row>
    <row r="10" spans="1:3" x14ac:dyDescent="0.25">
      <c r="A10" s="349" t="s">
        <v>564</v>
      </c>
      <c r="B10" s="361" t="s">
        <v>567</v>
      </c>
      <c r="C10" s="350">
        <v>66500</v>
      </c>
    </row>
    <row r="11" spans="1:3" x14ac:dyDescent="0.25">
      <c r="A11" s="349" t="s">
        <v>564</v>
      </c>
      <c r="B11" s="361" t="s">
        <v>568</v>
      </c>
      <c r="C11" s="350">
        <v>109900</v>
      </c>
    </row>
    <row r="12" spans="1:3" x14ac:dyDescent="0.25">
      <c r="A12" s="349" t="s">
        <v>564</v>
      </c>
      <c r="B12" s="361" t="s">
        <v>569</v>
      </c>
      <c r="C12" s="350">
        <v>54075</v>
      </c>
    </row>
    <row r="13" spans="1:3" x14ac:dyDescent="0.25">
      <c r="A13" s="349" t="s">
        <v>738</v>
      </c>
      <c r="B13" s="361" t="s">
        <v>712</v>
      </c>
      <c r="C13" s="350">
        <v>62100</v>
      </c>
    </row>
    <row r="14" spans="1:3" x14ac:dyDescent="0.25">
      <c r="A14" s="349" t="s">
        <v>738</v>
      </c>
      <c r="B14" s="361" t="s">
        <v>713</v>
      </c>
      <c r="C14" s="350">
        <v>41000</v>
      </c>
    </row>
    <row r="15" spans="1:3" x14ac:dyDescent="0.25">
      <c r="A15" s="349" t="s">
        <v>738</v>
      </c>
      <c r="B15" s="361" t="s">
        <v>714</v>
      </c>
      <c r="C15" s="350">
        <v>50000</v>
      </c>
    </row>
    <row r="16" spans="1:3" x14ac:dyDescent="0.25">
      <c r="A16" s="349" t="s">
        <v>738</v>
      </c>
      <c r="B16" s="361" t="s">
        <v>715</v>
      </c>
      <c r="C16" s="350">
        <v>35956</v>
      </c>
    </row>
    <row r="17" spans="1:3" x14ac:dyDescent="0.25">
      <c r="A17" s="349" t="s">
        <v>738</v>
      </c>
      <c r="B17" s="361" t="s">
        <v>716</v>
      </c>
      <c r="C17" s="350">
        <v>42636</v>
      </c>
    </row>
    <row r="18" spans="1:3" x14ac:dyDescent="0.25">
      <c r="A18" s="349" t="s">
        <v>738</v>
      </c>
      <c r="B18" s="361" t="s">
        <v>717</v>
      </c>
      <c r="C18" s="350">
        <v>51600</v>
      </c>
    </row>
    <row r="19" spans="1:3" x14ac:dyDescent="0.25">
      <c r="A19" s="349" t="s">
        <v>738</v>
      </c>
      <c r="B19" s="361" t="s">
        <v>718</v>
      </c>
      <c r="C19" s="350">
        <v>52632</v>
      </c>
    </row>
    <row r="20" spans="1:3" x14ac:dyDescent="0.25">
      <c r="A20" s="349" t="s">
        <v>738</v>
      </c>
      <c r="B20" s="361" t="s">
        <v>719</v>
      </c>
      <c r="C20" s="350">
        <v>28840</v>
      </c>
    </row>
    <row r="21" spans="1:3" x14ac:dyDescent="0.25">
      <c r="A21" s="349" t="s">
        <v>738</v>
      </c>
      <c r="B21" s="361" t="s">
        <v>720</v>
      </c>
      <c r="C21" s="350">
        <v>38781</v>
      </c>
    </row>
    <row r="22" spans="1:3" x14ac:dyDescent="0.25">
      <c r="A22" s="349" t="s">
        <v>738</v>
      </c>
      <c r="B22" s="361" t="s">
        <v>721</v>
      </c>
      <c r="C22" s="350">
        <v>37975</v>
      </c>
    </row>
    <row r="23" spans="1:3" x14ac:dyDescent="0.25">
      <c r="A23" s="349" t="s">
        <v>738</v>
      </c>
      <c r="B23" s="361" t="s">
        <v>722</v>
      </c>
      <c r="C23" s="350">
        <v>36903</v>
      </c>
    </row>
    <row r="24" spans="1:3" x14ac:dyDescent="0.25">
      <c r="A24" s="349" t="s">
        <v>738</v>
      </c>
      <c r="B24" s="361" t="s">
        <v>723</v>
      </c>
      <c r="C24" s="350">
        <v>38178</v>
      </c>
    </row>
    <row r="25" spans="1:3" x14ac:dyDescent="0.25">
      <c r="A25" s="349" t="s">
        <v>748</v>
      </c>
      <c r="B25" s="361" t="s">
        <v>749</v>
      </c>
      <c r="C25" s="350">
        <v>31000</v>
      </c>
    </row>
    <row r="26" spans="1:3" x14ac:dyDescent="0.25">
      <c r="A26" s="349" t="s">
        <v>748</v>
      </c>
      <c r="B26" s="361" t="s">
        <v>750</v>
      </c>
      <c r="C26" s="350">
        <v>51800</v>
      </c>
    </row>
    <row r="27" spans="1:3" x14ac:dyDescent="0.25">
      <c r="A27" s="349" t="s">
        <v>748</v>
      </c>
      <c r="B27" s="361" t="s">
        <v>751</v>
      </c>
      <c r="C27" s="350">
        <v>62000</v>
      </c>
    </row>
    <row r="28" spans="1:3" x14ac:dyDescent="0.25">
      <c r="A28" s="349" t="s">
        <v>748</v>
      </c>
      <c r="B28" s="361" t="s">
        <v>753</v>
      </c>
      <c r="C28" s="350">
        <v>24000</v>
      </c>
    </row>
    <row r="29" spans="1:3" x14ac:dyDescent="0.25">
      <c r="A29" s="349" t="s">
        <v>748</v>
      </c>
      <c r="B29" s="361" t="s">
        <v>754</v>
      </c>
      <c r="C29" s="350">
        <v>83500</v>
      </c>
    </row>
    <row r="30" spans="1:3" x14ac:dyDescent="0.25">
      <c r="A30" s="349" t="s">
        <v>756</v>
      </c>
      <c r="B30" s="361" t="s">
        <v>757</v>
      </c>
      <c r="C30" s="350">
        <v>53620</v>
      </c>
    </row>
    <row r="31" spans="1:3" x14ac:dyDescent="0.25">
      <c r="A31" s="349" t="s">
        <v>756</v>
      </c>
      <c r="B31" s="361" t="s">
        <v>758</v>
      </c>
      <c r="C31" s="350">
        <v>114000</v>
      </c>
    </row>
    <row r="32" spans="1:3" x14ac:dyDescent="0.25">
      <c r="A32" s="349" t="s">
        <v>752</v>
      </c>
      <c r="B32" s="361" t="s">
        <v>759</v>
      </c>
      <c r="C32" s="350">
        <v>83500</v>
      </c>
    </row>
    <row r="33" spans="1:3" x14ac:dyDescent="0.25">
      <c r="A33" s="349" t="s">
        <v>752</v>
      </c>
      <c r="B33" s="361" t="s">
        <v>760</v>
      </c>
      <c r="C33" s="350">
        <v>153000</v>
      </c>
    </row>
    <row r="34" spans="1:3" x14ac:dyDescent="0.25">
      <c r="A34" s="349" t="s">
        <v>752</v>
      </c>
      <c r="B34" s="361" t="s">
        <v>762</v>
      </c>
      <c r="C34" s="350">
        <v>99000</v>
      </c>
    </row>
    <row r="35" spans="1:3" x14ac:dyDescent="0.25">
      <c r="A35" s="349" t="s">
        <v>752</v>
      </c>
      <c r="B35" s="361" t="s">
        <v>763</v>
      </c>
      <c r="C35" s="350">
        <v>106232</v>
      </c>
    </row>
    <row r="36" spans="1:3" x14ac:dyDescent="0.25">
      <c r="A36" s="349" t="s">
        <v>752</v>
      </c>
      <c r="B36" s="361" t="s">
        <v>764</v>
      </c>
      <c r="C36" s="350">
        <v>83500</v>
      </c>
    </row>
    <row r="37" spans="1:3" x14ac:dyDescent="0.25">
      <c r="A37" s="349" t="s">
        <v>765</v>
      </c>
      <c r="B37" s="361" t="s">
        <v>766</v>
      </c>
      <c r="C37" s="350">
        <v>325000</v>
      </c>
    </row>
    <row r="38" spans="1:3" x14ac:dyDescent="0.25">
      <c r="A38" s="349" t="s">
        <v>767</v>
      </c>
      <c r="B38" s="361" t="s">
        <v>768</v>
      </c>
      <c r="C38" s="350">
        <v>38900</v>
      </c>
    </row>
    <row r="39" spans="1:3" x14ac:dyDescent="0.25">
      <c r="A39" s="349" t="s">
        <v>769</v>
      </c>
      <c r="B39" s="361" t="s">
        <v>770</v>
      </c>
      <c r="C39" s="350">
        <v>157000</v>
      </c>
    </row>
    <row r="40" spans="1:3" x14ac:dyDescent="0.25">
      <c r="A40" s="349" t="s">
        <v>771</v>
      </c>
      <c r="B40" s="361" t="s">
        <v>772</v>
      </c>
      <c r="C40" s="350">
        <v>62800</v>
      </c>
    </row>
    <row r="41" spans="1:3" x14ac:dyDescent="0.25">
      <c r="A41" s="354" t="s">
        <v>771</v>
      </c>
      <c r="B41" s="353" t="s">
        <v>773</v>
      </c>
      <c r="C41" s="352">
        <v>44900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ilha55">
    <tabColor theme="1"/>
  </sheetPr>
  <dimension ref="A1"/>
  <sheetViews>
    <sheetView showGridLines="0" workbookViewId="0"/>
  </sheetViews>
  <sheetFormatPr defaultRowHeight="15" x14ac:dyDescent="0.25"/>
  <cols>
    <col min="1" max="16384" width="9.140625" style="1"/>
  </cols>
  <sheetData/>
  <pageMargins left="0.511811024" right="0.511811024" top="0.78740157499999996" bottom="0.78740157499999996" header="0.31496062000000002" footer="0.31496062000000002"/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ilha56">
    <tabColor rgb="FFFFC000"/>
  </sheetPr>
  <dimension ref="A1"/>
  <sheetViews>
    <sheetView workbookViewId="0"/>
  </sheetViews>
  <sheetFormatPr defaultRowHeight="15" x14ac:dyDescent="0.25"/>
  <cols>
    <col min="1" max="16384" width="9.140625" style="2"/>
  </cols>
  <sheetData/>
  <pageMargins left="0.511811024" right="0.511811024" top="0.78740157499999996" bottom="0.78740157499999996" header="0.31496062000000002" footer="0.31496062000000002"/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ilha57">
    <tabColor rgb="FF002060"/>
  </sheetPr>
  <dimension ref="A1:L13172"/>
  <sheetViews>
    <sheetView showGridLines="0" workbookViewId="0"/>
  </sheetViews>
  <sheetFormatPr defaultRowHeight="15" x14ac:dyDescent="0.25"/>
  <cols>
    <col min="1" max="1" width="12.42578125" style="146" customWidth="1"/>
    <col min="2" max="2" width="28.7109375" style="146" bestFit="1" customWidth="1"/>
    <col min="3" max="3" width="5.42578125" style="146" customWidth="1"/>
    <col min="4" max="4" width="10.5703125" style="146" customWidth="1"/>
    <col min="5" max="5" width="13.28515625" style="146" bestFit="1" customWidth="1"/>
    <col min="6" max="6" width="10.5703125" style="146" customWidth="1"/>
    <col min="7" max="7" width="14.28515625" style="146" bestFit="1" customWidth="1"/>
    <col min="8" max="8" width="14.85546875" style="146" bestFit="1" customWidth="1"/>
    <col min="9" max="9" width="23.28515625" style="146" customWidth="1"/>
    <col min="10" max="12" width="10.28515625" style="146" customWidth="1"/>
    <col min="13" max="13" width="9.42578125" style="146" customWidth="1"/>
    <col min="14" max="14" width="10" style="146" customWidth="1"/>
    <col min="15" max="16384" width="9.140625" style="146"/>
  </cols>
  <sheetData>
    <row r="1" spans="1:12" x14ac:dyDescent="0.25">
      <c r="A1" s="359" t="s">
        <v>561</v>
      </c>
      <c r="B1" s="358" t="s">
        <v>724</v>
      </c>
      <c r="C1" s="357" t="s">
        <v>725</v>
      </c>
      <c r="D1" s="357" t="s">
        <v>726</v>
      </c>
      <c r="E1" s="356" t="s">
        <v>563</v>
      </c>
      <c r="F1" s="355" t="s">
        <v>727</v>
      </c>
      <c r="G1" s="445"/>
      <c r="H1" s="629" t="s">
        <v>4891</v>
      </c>
      <c r="I1" s="629"/>
      <c r="J1" s="445"/>
      <c r="K1" s="445"/>
      <c r="L1" s="445"/>
    </row>
    <row r="2" spans="1:12" x14ac:dyDescent="0.25">
      <c r="A2" s="349" t="s">
        <v>752</v>
      </c>
      <c r="B2" s="361" t="s">
        <v>762</v>
      </c>
      <c r="C2" s="361" t="s">
        <v>761</v>
      </c>
      <c r="D2" s="361">
        <v>16</v>
      </c>
      <c r="E2" s="590">
        <v>30000</v>
      </c>
      <c r="F2" s="592">
        <v>179</v>
      </c>
      <c r="G2" s="445"/>
      <c r="H2" s="359" t="s">
        <v>561</v>
      </c>
      <c r="I2" s="358" t="s">
        <v>724</v>
      </c>
      <c r="J2" s="445"/>
      <c r="K2" s="445"/>
      <c r="L2" s="445"/>
    </row>
    <row r="3" spans="1:12" x14ac:dyDescent="0.25">
      <c r="A3" s="349" t="s">
        <v>738</v>
      </c>
      <c r="B3" s="361" t="s">
        <v>715</v>
      </c>
      <c r="C3" s="361" t="s">
        <v>745</v>
      </c>
      <c r="D3" s="361">
        <v>16</v>
      </c>
      <c r="E3" s="590">
        <v>30001</v>
      </c>
      <c r="F3" s="592">
        <v>62</v>
      </c>
      <c r="G3" s="445"/>
      <c r="H3" s="146" t="s">
        <v>738</v>
      </c>
      <c r="I3" s="146" t="s">
        <v>4884</v>
      </c>
      <c r="J3" s="445"/>
      <c r="K3" s="445"/>
      <c r="L3" s="445"/>
    </row>
    <row r="4" spans="1:12" x14ac:dyDescent="0.25">
      <c r="A4" s="349" t="s">
        <v>739</v>
      </c>
      <c r="B4" s="361" t="s">
        <v>740</v>
      </c>
      <c r="C4" s="361" t="s">
        <v>741</v>
      </c>
      <c r="D4" s="361">
        <v>8</v>
      </c>
      <c r="E4" s="590">
        <v>30001</v>
      </c>
      <c r="F4" s="592">
        <v>131</v>
      </c>
      <c r="G4" s="445"/>
      <c r="H4" s="445"/>
      <c r="I4" s="445"/>
      <c r="J4" s="445"/>
      <c r="K4" s="445"/>
      <c r="L4" s="445"/>
    </row>
    <row r="5" spans="1:12" x14ac:dyDescent="0.25">
      <c r="A5" s="349" t="s">
        <v>564</v>
      </c>
      <c r="B5" s="361" t="s">
        <v>569</v>
      </c>
      <c r="C5" s="361" t="s">
        <v>744</v>
      </c>
      <c r="D5" s="361">
        <v>16</v>
      </c>
      <c r="E5" s="590">
        <v>30003</v>
      </c>
      <c r="F5" s="592">
        <v>16</v>
      </c>
      <c r="G5" s="445"/>
      <c r="H5" s="445"/>
      <c r="I5" s="445"/>
      <c r="J5" s="445"/>
      <c r="K5" s="445"/>
      <c r="L5" s="445"/>
    </row>
    <row r="6" spans="1:12" x14ac:dyDescent="0.25">
      <c r="A6" s="349" t="s">
        <v>742</v>
      </c>
      <c r="B6" s="361" t="s">
        <v>743</v>
      </c>
      <c r="C6" s="361" t="s">
        <v>744</v>
      </c>
      <c r="D6" s="361">
        <v>8</v>
      </c>
      <c r="E6" s="590">
        <v>30003</v>
      </c>
      <c r="F6" s="360">
        <v>101</v>
      </c>
      <c r="G6" s="445"/>
      <c r="H6" s="445"/>
      <c r="I6" s="445"/>
      <c r="J6" s="445"/>
      <c r="K6" s="445"/>
      <c r="L6" s="445"/>
    </row>
    <row r="7" spans="1:12" x14ac:dyDescent="0.25">
      <c r="A7" s="349" t="s">
        <v>738</v>
      </c>
      <c r="B7" s="361" t="s">
        <v>714</v>
      </c>
      <c r="C7" s="361" t="s">
        <v>744</v>
      </c>
      <c r="D7" s="361">
        <v>8</v>
      </c>
      <c r="E7" s="590">
        <v>30006</v>
      </c>
      <c r="F7" s="592">
        <v>155</v>
      </c>
      <c r="G7" s="445"/>
      <c r="H7" s="445"/>
      <c r="I7" s="445"/>
      <c r="J7" s="445"/>
      <c r="K7" s="445"/>
      <c r="L7" s="445"/>
    </row>
    <row r="8" spans="1:12" x14ac:dyDescent="0.25">
      <c r="A8" s="349" t="s">
        <v>752</v>
      </c>
      <c r="B8" s="361" t="s">
        <v>763</v>
      </c>
      <c r="C8" s="361" t="s">
        <v>745</v>
      </c>
      <c r="D8" s="361">
        <v>16</v>
      </c>
      <c r="E8" s="350">
        <v>30007</v>
      </c>
      <c r="F8" s="360">
        <v>118</v>
      </c>
      <c r="G8" s="445"/>
      <c r="H8" s="445"/>
      <c r="I8" s="445"/>
      <c r="J8" s="445"/>
      <c r="K8" s="445"/>
      <c r="L8" s="445"/>
    </row>
    <row r="9" spans="1:12" x14ac:dyDescent="0.25">
      <c r="A9" s="349" t="s">
        <v>765</v>
      </c>
      <c r="B9" s="361" t="s">
        <v>766</v>
      </c>
      <c r="C9" s="361" t="s">
        <v>744</v>
      </c>
      <c r="D9" s="361">
        <v>16</v>
      </c>
      <c r="E9" s="590">
        <v>30008</v>
      </c>
      <c r="F9" s="592">
        <v>183</v>
      </c>
      <c r="G9" s="445"/>
      <c r="H9" s="629" t="s">
        <v>4892</v>
      </c>
      <c r="I9" s="629"/>
      <c r="J9" s="445"/>
      <c r="K9" s="445"/>
      <c r="L9" s="445"/>
    </row>
    <row r="10" spans="1:12" x14ac:dyDescent="0.25">
      <c r="A10" s="349" t="s">
        <v>738</v>
      </c>
      <c r="B10" s="361" t="s">
        <v>713</v>
      </c>
      <c r="C10" s="361" t="s">
        <v>746</v>
      </c>
      <c r="D10" s="361">
        <v>16</v>
      </c>
      <c r="E10" s="590">
        <v>30009</v>
      </c>
      <c r="F10" s="360">
        <v>48</v>
      </c>
      <c r="G10" s="445"/>
      <c r="H10" s="146" t="s">
        <v>586</v>
      </c>
      <c r="I10" s="619" t="s">
        <v>4885</v>
      </c>
      <c r="J10" s="445"/>
      <c r="K10" s="445"/>
      <c r="L10" s="445"/>
    </row>
    <row r="11" spans="1:12" x14ac:dyDescent="0.25">
      <c r="A11" s="349" t="s">
        <v>752</v>
      </c>
      <c r="B11" s="361" t="s">
        <v>763</v>
      </c>
      <c r="C11" s="361" t="s">
        <v>745</v>
      </c>
      <c r="D11" s="361">
        <v>16</v>
      </c>
      <c r="E11" s="590">
        <v>30009</v>
      </c>
      <c r="F11" s="592">
        <v>196</v>
      </c>
      <c r="G11" s="445"/>
      <c r="H11" s="146" t="s">
        <v>4886</v>
      </c>
      <c r="J11" s="445"/>
      <c r="K11" s="445"/>
      <c r="L11" s="445"/>
    </row>
    <row r="12" spans="1:12" x14ac:dyDescent="0.25">
      <c r="A12" s="349" t="s">
        <v>748</v>
      </c>
      <c r="B12" s="361" t="s">
        <v>751</v>
      </c>
      <c r="C12" s="361" t="s">
        <v>747</v>
      </c>
      <c r="D12" s="361">
        <v>8</v>
      </c>
      <c r="E12" s="590">
        <v>30018</v>
      </c>
      <c r="F12" s="360">
        <v>176</v>
      </c>
      <c r="G12" s="445"/>
      <c r="H12" s="146" t="s">
        <v>4887</v>
      </c>
      <c r="J12" s="445"/>
      <c r="K12" s="445"/>
      <c r="L12" s="445"/>
    </row>
    <row r="13" spans="1:12" x14ac:dyDescent="0.25">
      <c r="A13" s="349" t="s">
        <v>748</v>
      </c>
      <c r="B13" s="361" t="s">
        <v>749</v>
      </c>
      <c r="C13" s="361" t="s">
        <v>745</v>
      </c>
      <c r="D13" s="361">
        <v>8</v>
      </c>
      <c r="E13" s="590">
        <v>30028</v>
      </c>
      <c r="F13" s="592">
        <v>169</v>
      </c>
      <c r="G13" s="445"/>
      <c r="H13" s="146" t="s">
        <v>4888</v>
      </c>
      <c r="J13" s="445"/>
      <c r="K13" s="445"/>
      <c r="L13" s="445"/>
    </row>
    <row r="14" spans="1:12" x14ac:dyDescent="0.25">
      <c r="A14" s="349" t="s">
        <v>738</v>
      </c>
      <c r="B14" s="361" t="s">
        <v>723</v>
      </c>
      <c r="C14" s="361" t="s">
        <v>745</v>
      </c>
      <c r="D14" s="361">
        <v>8</v>
      </c>
      <c r="E14" s="590">
        <v>30033</v>
      </c>
      <c r="F14" s="360">
        <v>196</v>
      </c>
      <c r="G14" s="445"/>
      <c r="H14" s="146" t="s">
        <v>4889</v>
      </c>
      <c r="J14" s="445"/>
      <c r="K14" s="445"/>
      <c r="L14" s="445"/>
    </row>
    <row r="15" spans="1:12" x14ac:dyDescent="0.25">
      <c r="A15" s="349" t="s">
        <v>738</v>
      </c>
      <c r="B15" s="361" t="s">
        <v>722</v>
      </c>
      <c r="C15" s="361" t="s">
        <v>747</v>
      </c>
      <c r="D15" s="361">
        <v>8</v>
      </c>
      <c r="E15" s="590">
        <v>30038</v>
      </c>
      <c r="F15" s="592">
        <v>97</v>
      </c>
      <c r="G15" s="445"/>
      <c r="H15" s="146" t="s">
        <v>4890</v>
      </c>
      <c r="J15" s="445"/>
      <c r="K15" s="445"/>
      <c r="L15" s="445"/>
    </row>
    <row r="16" spans="1:12" x14ac:dyDescent="0.25">
      <c r="A16" s="349" t="s">
        <v>748</v>
      </c>
      <c r="B16" s="361" t="s">
        <v>753</v>
      </c>
      <c r="C16" s="361" t="s">
        <v>732</v>
      </c>
      <c r="D16" s="361">
        <v>16</v>
      </c>
      <c r="E16" s="590">
        <v>30045</v>
      </c>
      <c r="F16" s="592">
        <v>178</v>
      </c>
      <c r="G16" s="445"/>
      <c r="H16" s="445"/>
      <c r="I16" s="445"/>
      <c r="J16" s="445"/>
      <c r="K16" s="445"/>
      <c r="L16" s="445"/>
    </row>
    <row r="17" spans="1:12" x14ac:dyDescent="0.25">
      <c r="A17" s="349" t="s">
        <v>771</v>
      </c>
      <c r="B17" s="361" t="s">
        <v>773</v>
      </c>
      <c r="C17" s="361" t="s">
        <v>747</v>
      </c>
      <c r="D17" s="361">
        <v>8</v>
      </c>
      <c r="E17" s="590">
        <v>30046</v>
      </c>
      <c r="F17" s="592">
        <v>177</v>
      </c>
      <c r="G17" s="445"/>
      <c r="H17" s="445"/>
      <c r="I17" s="445"/>
      <c r="J17" s="445"/>
      <c r="K17" s="445"/>
      <c r="L17" s="445"/>
    </row>
    <row r="18" spans="1:12" x14ac:dyDescent="0.25">
      <c r="A18" s="349" t="s">
        <v>748</v>
      </c>
      <c r="B18" s="361" t="s">
        <v>754</v>
      </c>
      <c r="C18" s="361" t="s">
        <v>755</v>
      </c>
      <c r="D18" s="361">
        <v>16</v>
      </c>
      <c r="E18" s="590">
        <v>30051</v>
      </c>
      <c r="F18" s="592">
        <v>167</v>
      </c>
      <c r="G18" s="445"/>
      <c r="H18" s="445"/>
      <c r="I18" s="445"/>
      <c r="J18" s="445"/>
      <c r="K18" s="445"/>
      <c r="L18" s="445"/>
    </row>
    <row r="19" spans="1:12" x14ac:dyDescent="0.25">
      <c r="A19" s="349" t="s">
        <v>738</v>
      </c>
      <c r="B19" s="361" t="s">
        <v>723</v>
      </c>
      <c r="C19" s="361" t="s">
        <v>745</v>
      </c>
      <c r="D19" s="361">
        <v>8</v>
      </c>
      <c r="E19" s="590">
        <v>30062</v>
      </c>
      <c r="F19" s="592">
        <v>34</v>
      </c>
      <c r="G19" s="445"/>
      <c r="H19" s="445"/>
      <c r="I19" s="445"/>
      <c r="J19" s="445"/>
      <c r="K19" s="445"/>
      <c r="L19" s="445"/>
    </row>
    <row r="20" spans="1:12" x14ac:dyDescent="0.25">
      <c r="A20" s="349" t="s">
        <v>742</v>
      </c>
      <c r="B20" s="361" t="s">
        <v>743</v>
      </c>
      <c r="C20" s="361" t="s">
        <v>744</v>
      </c>
      <c r="D20" s="361">
        <v>8</v>
      </c>
      <c r="E20" s="590">
        <v>30063</v>
      </c>
      <c r="F20" s="592">
        <v>101</v>
      </c>
      <c r="G20" s="445"/>
      <c r="H20" s="445"/>
      <c r="I20" s="445"/>
      <c r="J20" s="445"/>
      <c r="K20" s="445"/>
      <c r="L20" s="445"/>
    </row>
    <row r="21" spans="1:12" x14ac:dyDescent="0.25">
      <c r="A21" s="349" t="s">
        <v>728</v>
      </c>
      <c r="B21" s="361" t="s">
        <v>729</v>
      </c>
      <c r="C21" s="361" t="s">
        <v>730</v>
      </c>
      <c r="D21" s="361">
        <v>10</v>
      </c>
      <c r="E21" s="590">
        <v>30065</v>
      </c>
      <c r="F21" s="592">
        <v>183</v>
      </c>
      <c r="G21" s="445"/>
      <c r="H21" s="445"/>
      <c r="I21" s="445"/>
      <c r="J21" s="445"/>
      <c r="K21" s="445"/>
      <c r="L21" s="445"/>
    </row>
    <row r="22" spans="1:12" x14ac:dyDescent="0.25">
      <c r="A22" s="349" t="s">
        <v>748</v>
      </c>
      <c r="B22" s="361" t="s">
        <v>753</v>
      </c>
      <c r="C22" s="361" t="s">
        <v>732</v>
      </c>
      <c r="D22" s="361">
        <v>16</v>
      </c>
      <c r="E22" s="590">
        <v>30067</v>
      </c>
      <c r="F22" s="592">
        <v>90</v>
      </c>
      <c r="G22" s="445"/>
      <c r="H22" s="445"/>
      <c r="I22" s="445"/>
      <c r="J22" s="445"/>
      <c r="K22" s="445"/>
      <c r="L22" s="445"/>
    </row>
    <row r="23" spans="1:12" x14ac:dyDescent="0.25">
      <c r="A23" s="349" t="s">
        <v>738</v>
      </c>
      <c r="B23" s="361" t="s">
        <v>722</v>
      </c>
      <c r="C23" s="361" t="s">
        <v>747</v>
      </c>
      <c r="D23" s="361">
        <v>8</v>
      </c>
      <c r="E23" s="350">
        <v>30070</v>
      </c>
      <c r="F23" s="360">
        <v>133</v>
      </c>
      <c r="G23" s="445"/>
      <c r="H23" s="445"/>
      <c r="I23" s="445"/>
      <c r="J23" s="445"/>
      <c r="K23" s="445"/>
      <c r="L23" s="445"/>
    </row>
    <row r="24" spans="1:12" x14ac:dyDescent="0.25">
      <c r="A24" s="349" t="s">
        <v>564</v>
      </c>
      <c r="B24" s="361" t="s">
        <v>567</v>
      </c>
      <c r="C24" s="361" t="s">
        <v>737</v>
      </c>
      <c r="D24" s="361">
        <v>16</v>
      </c>
      <c r="E24" s="590">
        <v>30071</v>
      </c>
      <c r="F24" s="592">
        <v>107</v>
      </c>
    </row>
    <row r="25" spans="1:12" x14ac:dyDescent="0.25">
      <c r="A25" s="349" t="s">
        <v>748</v>
      </c>
      <c r="B25" s="361" t="s">
        <v>754</v>
      </c>
      <c r="C25" s="361" t="s">
        <v>755</v>
      </c>
      <c r="D25" s="361">
        <v>16</v>
      </c>
      <c r="E25" s="590">
        <v>30076</v>
      </c>
      <c r="F25" s="592">
        <v>59</v>
      </c>
    </row>
    <row r="26" spans="1:12" x14ac:dyDescent="0.25">
      <c r="A26" s="349" t="s">
        <v>771</v>
      </c>
      <c r="B26" s="361" t="s">
        <v>773</v>
      </c>
      <c r="C26" s="361" t="s">
        <v>747</v>
      </c>
      <c r="D26" s="361">
        <v>8</v>
      </c>
      <c r="E26" s="590">
        <v>30077</v>
      </c>
      <c r="F26" s="592">
        <v>87</v>
      </c>
    </row>
    <row r="27" spans="1:12" x14ac:dyDescent="0.25">
      <c r="A27" s="349" t="s">
        <v>752</v>
      </c>
      <c r="B27" s="361" t="s">
        <v>759</v>
      </c>
      <c r="C27" s="361" t="s">
        <v>737</v>
      </c>
      <c r="D27" s="361">
        <v>16</v>
      </c>
      <c r="E27" s="590">
        <v>30084</v>
      </c>
      <c r="F27" s="592">
        <v>181</v>
      </c>
    </row>
    <row r="28" spans="1:12" x14ac:dyDescent="0.25">
      <c r="A28" s="349" t="s">
        <v>752</v>
      </c>
      <c r="B28" s="361" t="s">
        <v>759</v>
      </c>
      <c r="C28" s="361" t="s">
        <v>737</v>
      </c>
      <c r="D28" s="361">
        <v>16</v>
      </c>
      <c r="E28" s="590">
        <v>30085</v>
      </c>
      <c r="F28" s="592">
        <v>162</v>
      </c>
    </row>
    <row r="29" spans="1:12" x14ac:dyDescent="0.25">
      <c r="A29" s="349" t="s">
        <v>748</v>
      </c>
      <c r="B29" s="361" t="s">
        <v>754</v>
      </c>
      <c r="C29" s="361" t="s">
        <v>755</v>
      </c>
      <c r="D29" s="361">
        <v>16</v>
      </c>
      <c r="E29" s="590">
        <v>30086</v>
      </c>
      <c r="F29" s="592">
        <v>31</v>
      </c>
    </row>
    <row r="30" spans="1:12" x14ac:dyDescent="0.25">
      <c r="A30" s="349" t="s">
        <v>752</v>
      </c>
      <c r="B30" s="361" t="s">
        <v>763</v>
      </c>
      <c r="C30" s="361" t="s">
        <v>745</v>
      </c>
      <c r="D30" s="361">
        <v>16</v>
      </c>
      <c r="E30" s="590">
        <v>30087</v>
      </c>
      <c r="F30" s="592">
        <v>130</v>
      </c>
    </row>
    <row r="31" spans="1:12" x14ac:dyDescent="0.25">
      <c r="A31" s="349" t="s">
        <v>748</v>
      </c>
      <c r="B31" s="361" t="s">
        <v>753</v>
      </c>
      <c r="C31" s="361" t="s">
        <v>732</v>
      </c>
      <c r="D31" s="361">
        <v>16</v>
      </c>
      <c r="E31" s="590">
        <v>30090</v>
      </c>
      <c r="F31" s="592">
        <v>126</v>
      </c>
    </row>
    <row r="32" spans="1:12" x14ac:dyDescent="0.25">
      <c r="A32" s="349" t="s">
        <v>738</v>
      </c>
      <c r="B32" s="361" t="s">
        <v>717</v>
      </c>
      <c r="C32" s="361" t="s">
        <v>745</v>
      </c>
      <c r="D32" s="361">
        <v>16</v>
      </c>
      <c r="E32" s="590">
        <v>30090</v>
      </c>
      <c r="F32" s="592">
        <v>112</v>
      </c>
    </row>
    <row r="33" spans="1:6" x14ac:dyDescent="0.25">
      <c r="A33" s="349" t="s">
        <v>738</v>
      </c>
      <c r="B33" s="361" t="s">
        <v>712</v>
      </c>
      <c r="C33" s="361" t="s">
        <v>744</v>
      </c>
      <c r="D33" s="361">
        <v>8</v>
      </c>
      <c r="E33" s="590">
        <v>30091</v>
      </c>
      <c r="F33" s="592">
        <v>98</v>
      </c>
    </row>
    <row r="34" spans="1:6" x14ac:dyDescent="0.25">
      <c r="A34" s="349" t="s">
        <v>748</v>
      </c>
      <c r="B34" s="361" t="s">
        <v>749</v>
      </c>
      <c r="C34" s="361" t="s">
        <v>745</v>
      </c>
      <c r="D34" s="361">
        <v>8</v>
      </c>
      <c r="E34" s="590">
        <v>30094</v>
      </c>
      <c r="F34" s="592">
        <v>192</v>
      </c>
    </row>
    <row r="35" spans="1:6" x14ac:dyDescent="0.25">
      <c r="A35" s="349" t="s">
        <v>738</v>
      </c>
      <c r="B35" s="361" t="s">
        <v>720</v>
      </c>
      <c r="C35" s="361" t="s">
        <v>747</v>
      </c>
      <c r="D35" s="361">
        <v>8</v>
      </c>
      <c r="E35" s="350">
        <v>30094</v>
      </c>
      <c r="F35" s="360">
        <v>50</v>
      </c>
    </row>
    <row r="36" spans="1:6" x14ac:dyDescent="0.25">
      <c r="A36" s="349" t="s">
        <v>756</v>
      </c>
      <c r="B36" s="361" t="s">
        <v>758</v>
      </c>
      <c r="C36" s="361" t="s">
        <v>746</v>
      </c>
      <c r="D36" s="361">
        <v>16</v>
      </c>
      <c r="E36" s="590">
        <v>30094</v>
      </c>
      <c r="F36" s="592">
        <v>168</v>
      </c>
    </row>
    <row r="37" spans="1:6" x14ac:dyDescent="0.25">
      <c r="A37" s="349" t="s">
        <v>738</v>
      </c>
      <c r="B37" s="361" t="s">
        <v>714</v>
      </c>
      <c r="C37" s="361" t="s">
        <v>744</v>
      </c>
      <c r="D37" s="361">
        <v>8</v>
      </c>
      <c r="E37" s="590">
        <v>30099</v>
      </c>
      <c r="F37" s="592">
        <v>51</v>
      </c>
    </row>
    <row r="38" spans="1:6" x14ac:dyDescent="0.25">
      <c r="A38" s="349" t="s">
        <v>738</v>
      </c>
      <c r="B38" s="361" t="s">
        <v>719</v>
      </c>
      <c r="C38" s="361" t="s">
        <v>744</v>
      </c>
      <c r="D38" s="361">
        <v>8</v>
      </c>
      <c r="E38" s="590">
        <v>30100</v>
      </c>
      <c r="F38" s="592">
        <v>200</v>
      </c>
    </row>
    <row r="39" spans="1:6" x14ac:dyDescent="0.25">
      <c r="A39" s="349" t="s">
        <v>739</v>
      </c>
      <c r="B39" s="361" t="s">
        <v>740</v>
      </c>
      <c r="C39" s="361" t="s">
        <v>741</v>
      </c>
      <c r="D39" s="361">
        <v>8</v>
      </c>
      <c r="E39" s="590">
        <v>30100</v>
      </c>
      <c r="F39" s="592">
        <v>125</v>
      </c>
    </row>
    <row r="40" spans="1:6" x14ac:dyDescent="0.25">
      <c r="A40" s="349" t="s">
        <v>738</v>
      </c>
      <c r="B40" s="361" t="s">
        <v>722</v>
      </c>
      <c r="C40" s="361" t="s">
        <v>747</v>
      </c>
      <c r="D40" s="361">
        <v>8</v>
      </c>
      <c r="E40" s="590">
        <v>30104</v>
      </c>
      <c r="F40" s="592">
        <v>60</v>
      </c>
    </row>
    <row r="41" spans="1:6" x14ac:dyDescent="0.25">
      <c r="A41" s="354" t="s">
        <v>771</v>
      </c>
      <c r="B41" s="353" t="s">
        <v>772</v>
      </c>
      <c r="C41" s="353" t="s">
        <v>747</v>
      </c>
      <c r="D41" s="353">
        <v>12</v>
      </c>
      <c r="E41" s="591">
        <v>30111</v>
      </c>
      <c r="F41" s="593">
        <v>131</v>
      </c>
    </row>
    <row r="42" spans="1:6" x14ac:dyDescent="0.25">
      <c r="A42" s="349" t="s">
        <v>738</v>
      </c>
      <c r="B42" s="361" t="s">
        <v>715</v>
      </c>
      <c r="C42" s="361" t="s">
        <v>745</v>
      </c>
      <c r="D42" s="361">
        <v>16</v>
      </c>
      <c r="E42" s="590">
        <v>30115</v>
      </c>
      <c r="F42" s="592">
        <v>125</v>
      </c>
    </row>
    <row r="43" spans="1:6" x14ac:dyDescent="0.25">
      <c r="A43" s="349" t="s">
        <v>756</v>
      </c>
      <c r="B43" s="361" t="s">
        <v>758</v>
      </c>
      <c r="C43" s="361" t="s">
        <v>746</v>
      </c>
      <c r="D43" s="361">
        <v>16</v>
      </c>
      <c r="E43" s="590">
        <v>30116</v>
      </c>
      <c r="F43" s="360">
        <v>150</v>
      </c>
    </row>
    <row r="44" spans="1:6" x14ac:dyDescent="0.25">
      <c r="A44" s="349" t="s">
        <v>738</v>
      </c>
      <c r="B44" s="361" t="s">
        <v>723</v>
      </c>
      <c r="C44" s="361" t="s">
        <v>745</v>
      </c>
      <c r="D44" s="361">
        <v>8</v>
      </c>
      <c r="E44" s="590">
        <v>30119</v>
      </c>
      <c r="F44" s="592">
        <v>76</v>
      </c>
    </row>
    <row r="45" spans="1:6" x14ac:dyDescent="0.25">
      <c r="A45" s="349" t="s">
        <v>752</v>
      </c>
      <c r="B45" s="361" t="s">
        <v>763</v>
      </c>
      <c r="C45" s="361" t="s">
        <v>745</v>
      </c>
      <c r="D45" s="361">
        <v>16</v>
      </c>
      <c r="E45" s="590">
        <v>30119</v>
      </c>
      <c r="F45" s="592">
        <v>126</v>
      </c>
    </row>
    <row r="46" spans="1:6" x14ac:dyDescent="0.25">
      <c r="A46" s="349" t="s">
        <v>756</v>
      </c>
      <c r="B46" s="361" t="s">
        <v>757</v>
      </c>
      <c r="C46" s="361" t="s">
        <v>755</v>
      </c>
      <c r="D46" s="361">
        <v>16</v>
      </c>
      <c r="E46" s="590">
        <v>30124</v>
      </c>
      <c r="F46" s="592">
        <v>81</v>
      </c>
    </row>
    <row r="47" spans="1:6" x14ac:dyDescent="0.25">
      <c r="A47" s="349" t="s">
        <v>765</v>
      </c>
      <c r="B47" s="361" t="s">
        <v>766</v>
      </c>
      <c r="C47" s="361" t="s">
        <v>744</v>
      </c>
      <c r="D47" s="361">
        <v>16</v>
      </c>
      <c r="E47" s="350">
        <v>30124</v>
      </c>
      <c r="F47" s="360">
        <v>87</v>
      </c>
    </row>
    <row r="48" spans="1:6" x14ac:dyDescent="0.25">
      <c r="A48" s="349" t="s">
        <v>748</v>
      </c>
      <c r="B48" s="361" t="s">
        <v>754</v>
      </c>
      <c r="C48" s="361" t="s">
        <v>755</v>
      </c>
      <c r="D48" s="361">
        <v>16</v>
      </c>
      <c r="E48" s="590">
        <v>30127</v>
      </c>
      <c r="F48" s="592">
        <v>52</v>
      </c>
    </row>
    <row r="49" spans="1:6" x14ac:dyDescent="0.25">
      <c r="A49" s="349" t="s">
        <v>738</v>
      </c>
      <c r="B49" s="361" t="s">
        <v>719</v>
      </c>
      <c r="C49" s="361" t="s">
        <v>744</v>
      </c>
      <c r="D49" s="361">
        <v>8</v>
      </c>
      <c r="E49" s="590">
        <v>30131</v>
      </c>
      <c r="F49" s="592">
        <v>29</v>
      </c>
    </row>
    <row r="50" spans="1:6" x14ac:dyDescent="0.25">
      <c r="A50" s="349" t="s">
        <v>748</v>
      </c>
      <c r="B50" s="361" t="s">
        <v>749</v>
      </c>
      <c r="C50" s="361" t="s">
        <v>745</v>
      </c>
      <c r="D50" s="361">
        <v>8</v>
      </c>
      <c r="E50" s="590">
        <v>30131</v>
      </c>
      <c r="F50" s="592">
        <v>15</v>
      </c>
    </row>
    <row r="51" spans="1:6" x14ac:dyDescent="0.25">
      <c r="A51" s="349" t="s">
        <v>748</v>
      </c>
      <c r="B51" s="361" t="s">
        <v>753</v>
      </c>
      <c r="C51" s="361" t="s">
        <v>732</v>
      </c>
      <c r="D51" s="361">
        <v>16</v>
      </c>
      <c r="E51" s="590">
        <v>30134</v>
      </c>
      <c r="F51" s="592">
        <v>143</v>
      </c>
    </row>
    <row r="52" spans="1:6" x14ac:dyDescent="0.25">
      <c r="A52" s="349" t="s">
        <v>756</v>
      </c>
      <c r="B52" s="361" t="s">
        <v>757</v>
      </c>
      <c r="C52" s="361" t="s">
        <v>755</v>
      </c>
      <c r="D52" s="361">
        <v>16</v>
      </c>
      <c r="E52" s="350">
        <v>30134</v>
      </c>
      <c r="F52" s="360">
        <v>74</v>
      </c>
    </row>
    <row r="53" spans="1:6" x14ac:dyDescent="0.25">
      <c r="A53" s="349" t="s">
        <v>728</v>
      </c>
      <c r="B53" s="361" t="s">
        <v>731</v>
      </c>
      <c r="C53" s="361" t="s">
        <v>732</v>
      </c>
      <c r="D53" s="361">
        <v>8</v>
      </c>
      <c r="E53" s="350">
        <v>30134</v>
      </c>
      <c r="F53" s="360">
        <v>36</v>
      </c>
    </row>
    <row r="54" spans="1:6" x14ac:dyDescent="0.25">
      <c r="A54" s="349" t="s">
        <v>752</v>
      </c>
      <c r="B54" s="361" t="s">
        <v>759</v>
      </c>
      <c r="C54" s="361" t="s">
        <v>737</v>
      </c>
      <c r="D54" s="361">
        <v>16</v>
      </c>
      <c r="E54" s="590">
        <v>30140</v>
      </c>
      <c r="F54" s="592">
        <v>164</v>
      </c>
    </row>
    <row r="55" spans="1:6" x14ac:dyDescent="0.25">
      <c r="A55" s="349" t="s">
        <v>738</v>
      </c>
      <c r="B55" s="361" t="s">
        <v>722</v>
      </c>
      <c r="C55" s="361" t="s">
        <v>747</v>
      </c>
      <c r="D55" s="361">
        <v>8</v>
      </c>
      <c r="E55" s="590">
        <v>30156</v>
      </c>
      <c r="F55" s="592">
        <v>200</v>
      </c>
    </row>
    <row r="56" spans="1:6" x14ac:dyDescent="0.25">
      <c r="A56" s="349" t="s">
        <v>728</v>
      </c>
      <c r="B56" s="361" t="s">
        <v>729</v>
      </c>
      <c r="C56" s="361" t="s">
        <v>730</v>
      </c>
      <c r="D56" s="361">
        <v>10</v>
      </c>
      <c r="E56" s="590">
        <v>30158</v>
      </c>
      <c r="F56" s="592">
        <v>12</v>
      </c>
    </row>
    <row r="57" spans="1:6" x14ac:dyDescent="0.25">
      <c r="A57" s="349" t="s">
        <v>564</v>
      </c>
      <c r="B57" s="361" t="s">
        <v>565</v>
      </c>
      <c r="C57" s="361" t="s">
        <v>745</v>
      </c>
      <c r="D57" s="361">
        <v>16</v>
      </c>
      <c r="E57" s="590">
        <v>30160</v>
      </c>
      <c r="F57" s="592">
        <v>185</v>
      </c>
    </row>
    <row r="58" spans="1:6" x14ac:dyDescent="0.25">
      <c r="A58" s="349" t="s">
        <v>738</v>
      </c>
      <c r="B58" s="361" t="s">
        <v>715</v>
      </c>
      <c r="C58" s="361" t="s">
        <v>745</v>
      </c>
      <c r="D58" s="361">
        <v>16</v>
      </c>
      <c r="E58" s="350">
        <v>30164</v>
      </c>
      <c r="F58" s="360">
        <v>193</v>
      </c>
    </row>
    <row r="59" spans="1:6" x14ac:dyDescent="0.25">
      <c r="A59" s="349" t="s">
        <v>728</v>
      </c>
      <c r="B59" s="361" t="s">
        <v>729</v>
      </c>
      <c r="C59" s="361" t="s">
        <v>730</v>
      </c>
      <c r="D59" s="361">
        <v>10</v>
      </c>
      <c r="E59" s="590">
        <v>30168</v>
      </c>
      <c r="F59" s="592">
        <v>150</v>
      </c>
    </row>
    <row r="60" spans="1:6" x14ac:dyDescent="0.25">
      <c r="A60" s="349" t="s">
        <v>738</v>
      </c>
      <c r="B60" s="361" t="s">
        <v>715</v>
      </c>
      <c r="C60" s="361" t="s">
        <v>745</v>
      </c>
      <c r="D60" s="361">
        <v>16</v>
      </c>
      <c r="E60" s="590">
        <v>30169</v>
      </c>
      <c r="F60" s="592">
        <v>135</v>
      </c>
    </row>
    <row r="61" spans="1:6" x14ac:dyDescent="0.25">
      <c r="A61" s="349" t="s">
        <v>769</v>
      </c>
      <c r="B61" s="361" t="s">
        <v>770</v>
      </c>
      <c r="C61" s="361" t="s">
        <v>745</v>
      </c>
      <c r="D61" s="361">
        <v>16</v>
      </c>
      <c r="E61" s="590">
        <v>30170</v>
      </c>
      <c r="F61" s="592">
        <v>78</v>
      </c>
    </row>
    <row r="62" spans="1:6" x14ac:dyDescent="0.25">
      <c r="A62" s="349" t="s">
        <v>771</v>
      </c>
      <c r="B62" s="361" t="s">
        <v>773</v>
      </c>
      <c r="C62" s="361" t="s">
        <v>747</v>
      </c>
      <c r="D62" s="361">
        <v>8</v>
      </c>
      <c r="E62" s="590">
        <v>30172</v>
      </c>
      <c r="F62" s="592">
        <v>163</v>
      </c>
    </row>
    <row r="63" spans="1:6" x14ac:dyDescent="0.25">
      <c r="A63" s="349" t="s">
        <v>738</v>
      </c>
      <c r="B63" s="361" t="s">
        <v>721</v>
      </c>
      <c r="C63" s="361" t="s">
        <v>747</v>
      </c>
      <c r="D63" s="361">
        <v>8</v>
      </c>
      <c r="E63" s="590">
        <v>30174</v>
      </c>
      <c r="F63" s="592">
        <v>157</v>
      </c>
    </row>
    <row r="64" spans="1:6" x14ac:dyDescent="0.25">
      <c r="A64" s="349" t="s">
        <v>738</v>
      </c>
      <c r="B64" s="361" t="s">
        <v>716</v>
      </c>
      <c r="C64" s="361" t="s">
        <v>745</v>
      </c>
      <c r="D64" s="361">
        <v>16</v>
      </c>
      <c r="E64" s="590">
        <v>30176</v>
      </c>
      <c r="F64" s="592">
        <v>172</v>
      </c>
    </row>
    <row r="65" spans="1:6" x14ac:dyDescent="0.25">
      <c r="A65" s="349" t="s">
        <v>739</v>
      </c>
      <c r="B65" s="361" t="s">
        <v>740</v>
      </c>
      <c r="C65" s="361" t="s">
        <v>741</v>
      </c>
      <c r="D65" s="361">
        <v>8</v>
      </c>
      <c r="E65" s="590">
        <v>30179</v>
      </c>
      <c r="F65" s="592">
        <v>149</v>
      </c>
    </row>
    <row r="66" spans="1:6" x14ac:dyDescent="0.25">
      <c r="A66" s="349" t="s">
        <v>738</v>
      </c>
      <c r="B66" s="361" t="s">
        <v>722</v>
      </c>
      <c r="C66" s="361" t="s">
        <v>747</v>
      </c>
      <c r="D66" s="361">
        <v>8</v>
      </c>
      <c r="E66" s="590">
        <v>30182</v>
      </c>
      <c r="F66" s="592">
        <v>90</v>
      </c>
    </row>
    <row r="67" spans="1:6" x14ac:dyDescent="0.25">
      <c r="A67" s="349" t="s">
        <v>728</v>
      </c>
      <c r="B67" s="361" t="s">
        <v>729</v>
      </c>
      <c r="C67" s="361" t="s">
        <v>730</v>
      </c>
      <c r="D67" s="361">
        <v>10</v>
      </c>
      <c r="E67" s="590">
        <v>30186</v>
      </c>
      <c r="F67" s="360">
        <v>99</v>
      </c>
    </row>
    <row r="68" spans="1:6" x14ac:dyDescent="0.25">
      <c r="A68" s="349" t="s">
        <v>738</v>
      </c>
      <c r="B68" s="361" t="s">
        <v>714</v>
      </c>
      <c r="C68" s="361" t="s">
        <v>744</v>
      </c>
      <c r="D68" s="361">
        <v>8</v>
      </c>
      <c r="E68" s="590">
        <v>30196</v>
      </c>
      <c r="F68" s="592">
        <v>119</v>
      </c>
    </row>
    <row r="69" spans="1:6" x14ac:dyDescent="0.25">
      <c r="A69" s="349" t="s">
        <v>738</v>
      </c>
      <c r="B69" s="361" t="s">
        <v>721</v>
      </c>
      <c r="C69" s="361" t="s">
        <v>747</v>
      </c>
      <c r="D69" s="361">
        <v>8</v>
      </c>
      <c r="E69" s="590">
        <v>30197</v>
      </c>
      <c r="F69" s="592">
        <v>96</v>
      </c>
    </row>
    <row r="70" spans="1:6" x14ac:dyDescent="0.25">
      <c r="A70" s="349" t="s">
        <v>756</v>
      </c>
      <c r="B70" s="361" t="s">
        <v>757</v>
      </c>
      <c r="C70" s="361" t="s">
        <v>755</v>
      </c>
      <c r="D70" s="361">
        <v>16</v>
      </c>
      <c r="E70" s="590">
        <v>30197</v>
      </c>
      <c r="F70" s="592">
        <v>10</v>
      </c>
    </row>
    <row r="71" spans="1:6" x14ac:dyDescent="0.25">
      <c r="A71" s="349" t="s">
        <v>742</v>
      </c>
      <c r="B71" s="361" t="s">
        <v>743</v>
      </c>
      <c r="C71" s="361" t="s">
        <v>744</v>
      </c>
      <c r="D71" s="361">
        <v>8</v>
      </c>
      <c r="E71" s="590">
        <v>30197</v>
      </c>
      <c r="F71" s="592">
        <v>42</v>
      </c>
    </row>
    <row r="72" spans="1:6" x14ac:dyDescent="0.25">
      <c r="A72" s="349" t="s">
        <v>765</v>
      </c>
      <c r="B72" s="361" t="s">
        <v>766</v>
      </c>
      <c r="C72" s="361" t="s">
        <v>744</v>
      </c>
      <c r="D72" s="361">
        <v>16</v>
      </c>
      <c r="E72" s="590">
        <v>30197</v>
      </c>
      <c r="F72" s="592">
        <v>87</v>
      </c>
    </row>
    <row r="73" spans="1:6" x14ac:dyDescent="0.25">
      <c r="A73" s="349" t="s">
        <v>733</v>
      </c>
      <c r="B73" s="361" t="s">
        <v>734</v>
      </c>
      <c r="C73" s="361" t="s">
        <v>735</v>
      </c>
      <c r="D73" s="361">
        <v>8</v>
      </c>
      <c r="E73" s="590">
        <v>30201</v>
      </c>
      <c r="F73" s="592">
        <v>20</v>
      </c>
    </row>
    <row r="74" spans="1:6" x14ac:dyDescent="0.25">
      <c r="A74" s="349" t="s">
        <v>738</v>
      </c>
      <c r="B74" s="361" t="s">
        <v>718</v>
      </c>
      <c r="C74" s="361" t="s">
        <v>747</v>
      </c>
      <c r="D74" s="361">
        <v>8</v>
      </c>
      <c r="E74" s="590">
        <v>30205</v>
      </c>
      <c r="F74" s="592">
        <v>183</v>
      </c>
    </row>
    <row r="75" spans="1:6" x14ac:dyDescent="0.25">
      <c r="A75" s="349" t="s">
        <v>564</v>
      </c>
      <c r="B75" s="361" t="s">
        <v>566</v>
      </c>
      <c r="C75" s="361" t="s">
        <v>737</v>
      </c>
      <c r="D75" s="361">
        <v>16</v>
      </c>
      <c r="E75" s="590">
        <v>30207</v>
      </c>
      <c r="F75" s="592">
        <v>142</v>
      </c>
    </row>
    <row r="76" spans="1:6" x14ac:dyDescent="0.25">
      <c r="A76" s="349" t="s">
        <v>738</v>
      </c>
      <c r="B76" s="361" t="s">
        <v>714</v>
      </c>
      <c r="C76" s="361" t="s">
        <v>744</v>
      </c>
      <c r="D76" s="361">
        <v>8</v>
      </c>
      <c r="E76" s="590">
        <v>30207</v>
      </c>
      <c r="F76" s="592">
        <v>67</v>
      </c>
    </row>
    <row r="77" spans="1:6" x14ac:dyDescent="0.25">
      <c r="A77" s="349" t="s">
        <v>733</v>
      </c>
      <c r="B77" s="361" t="s">
        <v>736</v>
      </c>
      <c r="C77" s="361" t="s">
        <v>737</v>
      </c>
      <c r="D77" s="361">
        <v>8</v>
      </c>
      <c r="E77" s="590">
        <v>30208</v>
      </c>
      <c r="F77" s="360">
        <v>44</v>
      </c>
    </row>
    <row r="78" spans="1:6" x14ac:dyDescent="0.25">
      <c r="A78" s="349" t="s">
        <v>752</v>
      </c>
      <c r="B78" s="361" t="s">
        <v>764</v>
      </c>
      <c r="C78" s="361" t="s">
        <v>737</v>
      </c>
      <c r="D78" s="361">
        <v>32</v>
      </c>
      <c r="E78" s="590">
        <v>30219</v>
      </c>
      <c r="F78" s="592">
        <v>72</v>
      </c>
    </row>
    <row r="79" spans="1:6" x14ac:dyDescent="0.25">
      <c r="A79" s="349" t="s">
        <v>752</v>
      </c>
      <c r="B79" s="361" t="s">
        <v>763</v>
      </c>
      <c r="C79" s="361" t="s">
        <v>745</v>
      </c>
      <c r="D79" s="361">
        <v>16</v>
      </c>
      <c r="E79" s="590">
        <v>30222</v>
      </c>
      <c r="F79" s="360">
        <v>20</v>
      </c>
    </row>
    <row r="80" spans="1:6" x14ac:dyDescent="0.25">
      <c r="A80" s="349" t="s">
        <v>752</v>
      </c>
      <c r="B80" s="361" t="s">
        <v>760</v>
      </c>
      <c r="C80" s="361" t="s">
        <v>761</v>
      </c>
      <c r="D80" s="361">
        <v>16</v>
      </c>
      <c r="E80" s="590">
        <v>30228</v>
      </c>
      <c r="F80" s="592">
        <v>84</v>
      </c>
    </row>
    <row r="81" spans="1:6" x14ac:dyDescent="0.25">
      <c r="A81" s="354" t="s">
        <v>564</v>
      </c>
      <c r="B81" s="353" t="s">
        <v>569</v>
      </c>
      <c r="C81" s="353" t="s">
        <v>744</v>
      </c>
      <c r="D81" s="353">
        <v>16</v>
      </c>
      <c r="E81" s="591">
        <v>30229</v>
      </c>
      <c r="F81" s="593">
        <v>190</v>
      </c>
    </row>
    <row r="82" spans="1:6" x14ac:dyDescent="0.25">
      <c r="A82" s="349" t="s">
        <v>564</v>
      </c>
      <c r="B82" s="361" t="s">
        <v>567</v>
      </c>
      <c r="C82" s="361" t="s">
        <v>737</v>
      </c>
      <c r="D82" s="361">
        <v>16</v>
      </c>
      <c r="E82" s="590">
        <v>30230</v>
      </c>
      <c r="F82" s="592">
        <v>176</v>
      </c>
    </row>
    <row r="83" spans="1:6" x14ac:dyDescent="0.25">
      <c r="A83" s="349" t="s">
        <v>765</v>
      </c>
      <c r="B83" s="361" t="s">
        <v>766</v>
      </c>
      <c r="C83" s="361" t="s">
        <v>744</v>
      </c>
      <c r="D83" s="361">
        <v>16</v>
      </c>
      <c r="E83" s="590">
        <v>30235</v>
      </c>
      <c r="F83" s="592">
        <v>170</v>
      </c>
    </row>
    <row r="84" spans="1:6" x14ac:dyDescent="0.25">
      <c r="A84" s="349" t="s">
        <v>738</v>
      </c>
      <c r="B84" s="361" t="s">
        <v>721</v>
      </c>
      <c r="C84" s="361" t="s">
        <v>747</v>
      </c>
      <c r="D84" s="361">
        <v>8</v>
      </c>
      <c r="E84" s="590">
        <v>30238</v>
      </c>
      <c r="F84" s="592">
        <v>199</v>
      </c>
    </row>
    <row r="85" spans="1:6" x14ac:dyDescent="0.25">
      <c r="A85" s="349" t="s">
        <v>756</v>
      </c>
      <c r="B85" s="361" t="s">
        <v>758</v>
      </c>
      <c r="C85" s="361" t="s">
        <v>746</v>
      </c>
      <c r="D85" s="361">
        <v>16</v>
      </c>
      <c r="E85" s="590">
        <v>30239</v>
      </c>
      <c r="F85" s="592">
        <v>7</v>
      </c>
    </row>
    <row r="86" spans="1:6" x14ac:dyDescent="0.25">
      <c r="A86" s="349" t="s">
        <v>738</v>
      </c>
      <c r="B86" s="361" t="s">
        <v>717</v>
      </c>
      <c r="C86" s="361" t="s">
        <v>745</v>
      </c>
      <c r="D86" s="361">
        <v>16</v>
      </c>
      <c r="E86" s="590">
        <v>30243</v>
      </c>
      <c r="F86" s="592">
        <v>32</v>
      </c>
    </row>
    <row r="87" spans="1:6" x14ac:dyDescent="0.25">
      <c r="A87" s="349" t="s">
        <v>752</v>
      </c>
      <c r="B87" s="361" t="s">
        <v>760</v>
      </c>
      <c r="C87" s="361" t="s">
        <v>761</v>
      </c>
      <c r="D87" s="361">
        <v>16</v>
      </c>
      <c r="E87" s="590">
        <v>30254</v>
      </c>
      <c r="F87" s="592">
        <v>96</v>
      </c>
    </row>
    <row r="88" spans="1:6" x14ac:dyDescent="0.25">
      <c r="A88" s="349" t="s">
        <v>748</v>
      </c>
      <c r="B88" s="361" t="s">
        <v>751</v>
      </c>
      <c r="C88" s="361" t="s">
        <v>747</v>
      </c>
      <c r="D88" s="361">
        <v>8</v>
      </c>
      <c r="E88" s="590">
        <v>30255</v>
      </c>
      <c r="F88" s="592">
        <v>48</v>
      </c>
    </row>
    <row r="89" spans="1:6" x14ac:dyDescent="0.25">
      <c r="A89" s="349" t="s">
        <v>748</v>
      </c>
      <c r="B89" s="361" t="s">
        <v>749</v>
      </c>
      <c r="C89" s="361" t="s">
        <v>745</v>
      </c>
      <c r="D89" s="361">
        <v>8</v>
      </c>
      <c r="E89" s="590">
        <v>30257</v>
      </c>
      <c r="F89" s="592">
        <v>165</v>
      </c>
    </row>
    <row r="90" spans="1:6" x14ac:dyDescent="0.25">
      <c r="A90" s="349" t="s">
        <v>564</v>
      </c>
      <c r="B90" s="361" t="s">
        <v>568</v>
      </c>
      <c r="C90" s="361" t="s">
        <v>745</v>
      </c>
      <c r="D90" s="361">
        <v>16</v>
      </c>
      <c r="E90" s="590">
        <v>30259</v>
      </c>
      <c r="F90" s="592">
        <v>77</v>
      </c>
    </row>
    <row r="91" spans="1:6" x14ac:dyDescent="0.25">
      <c r="A91" s="349" t="s">
        <v>752</v>
      </c>
      <c r="B91" s="361" t="s">
        <v>762</v>
      </c>
      <c r="C91" s="361" t="s">
        <v>761</v>
      </c>
      <c r="D91" s="361">
        <v>16</v>
      </c>
      <c r="E91" s="590">
        <v>30263</v>
      </c>
      <c r="F91" s="592">
        <v>115</v>
      </c>
    </row>
    <row r="92" spans="1:6" x14ac:dyDescent="0.25">
      <c r="A92" s="349" t="s">
        <v>738</v>
      </c>
      <c r="B92" s="361" t="s">
        <v>716</v>
      </c>
      <c r="C92" s="361" t="s">
        <v>745</v>
      </c>
      <c r="D92" s="361">
        <v>16</v>
      </c>
      <c r="E92" s="590">
        <v>30264</v>
      </c>
      <c r="F92" s="592">
        <v>66</v>
      </c>
    </row>
    <row r="93" spans="1:6" x14ac:dyDescent="0.25">
      <c r="A93" s="349" t="s">
        <v>738</v>
      </c>
      <c r="B93" s="361" t="s">
        <v>716</v>
      </c>
      <c r="C93" s="361" t="s">
        <v>745</v>
      </c>
      <c r="D93" s="361">
        <v>16</v>
      </c>
      <c r="E93" s="590">
        <v>30265</v>
      </c>
      <c r="F93" s="592">
        <v>5</v>
      </c>
    </row>
    <row r="94" spans="1:6" x14ac:dyDescent="0.25">
      <c r="A94" s="349" t="s">
        <v>738</v>
      </c>
      <c r="B94" s="361" t="s">
        <v>714</v>
      </c>
      <c r="C94" s="361" t="s">
        <v>744</v>
      </c>
      <c r="D94" s="361">
        <v>8</v>
      </c>
      <c r="E94" s="350">
        <v>30266</v>
      </c>
      <c r="F94" s="360">
        <v>103</v>
      </c>
    </row>
    <row r="95" spans="1:6" x14ac:dyDescent="0.25">
      <c r="A95" s="349" t="s">
        <v>748</v>
      </c>
      <c r="B95" s="361" t="s">
        <v>753</v>
      </c>
      <c r="C95" s="361" t="s">
        <v>732</v>
      </c>
      <c r="D95" s="361">
        <v>16</v>
      </c>
      <c r="E95" s="590">
        <v>30274</v>
      </c>
      <c r="F95" s="592">
        <v>136</v>
      </c>
    </row>
    <row r="96" spans="1:6" x14ac:dyDescent="0.25">
      <c r="A96" s="349" t="s">
        <v>742</v>
      </c>
      <c r="B96" s="361" t="s">
        <v>743</v>
      </c>
      <c r="C96" s="361" t="s">
        <v>744</v>
      </c>
      <c r="D96" s="361">
        <v>8</v>
      </c>
      <c r="E96" s="590">
        <v>30274</v>
      </c>
      <c r="F96" s="592">
        <v>114</v>
      </c>
    </row>
    <row r="97" spans="1:6" x14ac:dyDescent="0.25">
      <c r="A97" s="349" t="s">
        <v>752</v>
      </c>
      <c r="B97" s="361" t="s">
        <v>762</v>
      </c>
      <c r="C97" s="361" t="s">
        <v>761</v>
      </c>
      <c r="D97" s="361">
        <v>16</v>
      </c>
      <c r="E97" s="590">
        <v>30277</v>
      </c>
      <c r="F97" s="592">
        <v>174</v>
      </c>
    </row>
    <row r="98" spans="1:6" x14ac:dyDescent="0.25">
      <c r="A98" s="349" t="s">
        <v>738</v>
      </c>
      <c r="B98" s="361" t="s">
        <v>722</v>
      </c>
      <c r="C98" s="361" t="s">
        <v>747</v>
      </c>
      <c r="D98" s="361">
        <v>8</v>
      </c>
      <c r="E98" s="590">
        <v>30282</v>
      </c>
      <c r="F98" s="592">
        <v>102</v>
      </c>
    </row>
    <row r="99" spans="1:6" x14ac:dyDescent="0.25">
      <c r="A99" s="349" t="s">
        <v>564</v>
      </c>
      <c r="B99" s="361" t="s">
        <v>566</v>
      </c>
      <c r="C99" s="361" t="s">
        <v>737</v>
      </c>
      <c r="D99" s="361">
        <v>16</v>
      </c>
      <c r="E99" s="590">
        <v>30292</v>
      </c>
      <c r="F99" s="592">
        <v>47</v>
      </c>
    </row>
    <row r="100" spans="1:6" x14ac:dyDescent="0.25">
      <c r="A100" s="349" t="s">
        <v>752</v>
      </c>
      <c r="B100" s="361" t="s">
        <v>764</v>
      </c>
      <c r="C100" s="361" t="s">
        <v>737</v>
      </c>
      <c r="D100" s="361">
        <v>32</v>
      </c>
      <c r="E100" s="590">
        <v>30293</v>
      </c>
      <c r="F100" s="592">
        <v>43</v>
      </c>
    </row>
    <row r="101" spans="1:6" x14ac:dyDescent="0.25">
      <c r="A101" s="349" t="s">
        <v>738</v>
      </c>
      <c r="B101" s="361" t="s">
        <v>721</v>
      </c>
      <c r="C101" s="361" t="s">
        <v>747</v>
      </c>
      <c r="D101" s="361">
        <v>8</v>
      </c>
      <c r="E101" s="590">
        <v>30294</v>
      </c>
      <c r="F101" s="592">
        <v>21</v>
      </c>
    </row>
    <row r="102" spans="1:6" x14ac:dyDescent="0.25">
      <c r="A102" s="349" t="s">
        <v>752</v>
      </c>
      <c r="B102" s="361" t="s">
        <v>760</v>
      </c>
      <c r="C102" s="361" t="s">
        <v>761</v>
      </c>
      <c r="D102" s="361">
        <v>16</v>
      </c>
      <c r="E102" s="590">
        <v>30297</v>
      </c>
      <c r="F102" s="592">
        <v>200</v>
      </c>
    </row>
    <row r="103" spans="1:6" x14ac:dyDescent="0.25">
      <c r="A103" s="349" t="s">
        <v>752</v>
      </c>
      <c r="B103" s="361" t="s">
        <v>759</v>
      </c>
      <c r="C103" s="361" t="s">
        <v>737</v>
      </c>
      <c r="D103" s="361">
        <v>16</v>
      </c>
      <c r="E103" s="590">
        <v>30303</v>
      </c>
      <c r="F103" s="592">
        <v>105</v>
      </c>
    </row>
    <row r="104" spans="1:6" x14ac:dyDescent="0.25">
      <c r="A104" s="349" t="s">
        <v>748</v>
      </c>
      <c r="B104" s="361" t="s">
        <v>750</v>
      </c>
      <c r="C104" s="361" t="s">
        <v>737</v>
      </c>
      <c r="D104" s="361">
        <v>16</v>
      </c>
      <c r="E104" s="590">
        <v>30305</v>
      </c>
      <c r="F104" s="592">
        <v>185</v>
      </c>
    </row>
    <row r="105" spans="1:6" x14ac:dyDescent="0.25">
      <c r="A105" s="349" t="s">
        <v>748</v>
      </c>
      <c r="B105" s="361" t="s">
        <v>751</v>
      </c>
      <c r="C105" s="361" t="s">
        <v>747</v>
      </c>
      <c r="D105" s="361">
        <v>8</v>
      </c>
      <c r="E105" s="590">
        <v>30306</v>
      </c>
      <c r="F105" s="592">
        <v>121</v>
      </c>
    </row>
    <row r="106" spans="1:6" x14ac:dyDescent="0.25">
      <c r="A106" s="349" t="s">
        <v>738</v>
      </c>
      <c r="B106" s="361" t="s">
        <v>723</v>
      </c>
      <c r="C106" s="361" t="s">
        <v>745</v>
      </c>
      <c r="D106" s="361">
        <v>8</v>
      </c>
      <c r="E106" s="590">
        <v>30308</v>
      </c>
      <c r="F106" s="592">
        <v>39</v>
      </c>
    </row>
    <row r="107" spans="1:6" x14ac:dyDescent="0.25">
      <c r="A107" s="349" t="s">
        <v>748</v>
      </c>
      <c r="B107" s="361" t="s">
        <v>753</v>
      </c>
      <c r="C107" s="361" t="s">
        <v>732</v>
      </c>
      <c r="D107" s="361">
        <v>16</v>
      </c>
      <c r="E107" s="590">
        <v>30309</v>
      </c>
      <c r="F107" s="592">
        <v>42</v>
      </c>
    </row>
    <row r="108" spans="1:6" x14ac:dyDescent="0.25">
      <c r="A108" s="349" t="s">
        <v>728</v>
      </c>
      <c r="B108" s="361" t="s">
        <v>729</v>
      </c>
      <c r="C108" s="361" t="s">
        <v>730</v>
      </c>
      <c r="D108" s="361">
        <v>10</v>
      </c>
      <c r="E108" s="590">
        <v>30311</v>
      </c>
      <c r="F108" s="592">
        <v>15</v>
      </c>
    </row>
    <row r="109" spans="1:6" x14ac:dyDescent="0.25">
      <c r="A109" s="349" t="s">
        <v>748</v>
      </c>
      <c r="B109" s="361" t="s">
        <v>750</v>
      </c>
      <c r="C109" s="361" t="s">
        <v>737</v>
      </c>
      <c r="D109" s="361">
        <v>16</v>
      </c>
      <c r="E109" s="590">
        <v>30314</v>
      </c>
      <c r="F109" s="592">
        <v>95</v>
      </c>
    </row>
    <row r="110" spans="1:6" x14ac:dyDescent="0.25">
      <c r="A110" s="349" t="s">
        <v>738</v>
      </c>
      <c r="B110" s="361" t="s">
        <v>712</v>
      </c>
      <c r="C110" s="361" t="s">
        <v>744</v>
      </c>
      <c r="D110" s="361">
        <v>8</v>
      </c>
      <c r="E110" s="590">
        <v>30319</v>
      </c>
      <c r="F110" s="592">
        <v>193</v>
      </c>
    </row>
    <row r="111" spans="1:6" x14ac:dyDescent="0.25">
      <c r="A111" s="349" t="s">
        <v>739</v>
      </c>
      <c r="B111" s="361" t="s">
        <v>740</v>
      </c>
      <c r="C111" s="361" t="s">
        <v>741</v>
      </c>
      <c r="D111" s="361">
        <v>8</v>
      </c>
      <c r="E111" s="590">
        <v>30320</v>
      </c>
      <c r="F111" s="592">
        <v>79</v>
      </c>
    </row>
    <row r="112" spans="1:6" x14ac:dyDescent="0.25">
      <c r="A112" s="349" t="s">
        <v>738</v>
      </c>
      <c r="B112" s="361" t="s">
        <v>720</v>
      </c>
      <c r="C112" s="361" t="s">
        <v>747</v>
      </c>
      <c r="D112" s="361">
        <v>8</v>
      </c>
      <c r="E112" s="590">
        <v>30326</v>
      </c>
      <c r="F112" s="360">
        <v>70</v>
      </c>
    </row>
    <row r="113" spans="1:6" x14ac:dyDescent="0.25">
      <c r="A113" s="349" t="s">
        <v>738</v>
      </c>
      <c r="B113" s="361" t="s">
        <v>719</v>
      </c>
      <c r="C113" s="361" t="s">
        <v>744</v>
      </c>
      <c r="D113" s="361">
        <v>8</v>
      </c>
      <c r="E113" s="590">
        <v>30329</v>
      </c>
      <c r="F113" s="360">
        <v>94</v>
      </c>
    </row>
    <row r="114" spans="1:6" x14ac:dyDescent="0.25">
      <c r="A114" s="349" t="s">
        <v>739</v>
      </c>
      <c r="B114" s="361" t="s">
        <v>740</v>
      </c>
      <c r="C114" s="361" t="s">
        <v>741</v>
      </c>
      <c r="D114" s="361">
        <v>8</v>
      </c>
      <c r="E114" s="590">
        <v>30331</v>
      </c>
      <c r="F114" s="592">
        <v>54</v>
      </c>
    </row>
    <row r="115" spans="1:6" x14ac:dyDescent="0.25">
      <c r="A115" s="349" t="s">
        <v>738</v>
      </c>
      <c r="B115" s="361" t="s">
        <v>715</v>
      </c>
      <c r="C115" s="361" t="s">
        <v>745</v>
      </c>
      <c r="D115" s="361">
        <v>16</v>
      </c>
      <c r="E115" s="590">
        <v>30332</v>
      </c>
      <c r="F115" s="592">
        <v>152</v>
      </c>
    </row>
    <row r="116" spans="1:6" x14ac:dyDescent="0.25">
      <c r="A116" s="349" t="s">
        <v>756</v>
      </c>
      <c r="B116" s="361" t="s">
        <v>757</v>
      </c>
      <c r="C116" s="361" t="s">
        <v>755</v>
      </c>
      <c r="D116" s="361">
        <v>16</v>
      </c>
      <c r="E116" s="590">
        <v>30332</v>
      </c>
      <c r="F116" s="592">
        <v>194</v>
      </c>
    </row>
    <row r="117" spans="1:6" x14ac:dyDescent="0.25">
      <c r="A117" s="349" t="s">
        <v>739</v>
      </c>
      <c r="B117" s="361" t="s">
        <v>740</v>
      </c>
      <c r="C117" s="361" t="s">
        <v>741</v>
      </c>
      <c r="D117" s="361">
        <v>8</v>
      </c>
      <c r="E117" s="590">
        <v>30332</v>
      </c>
      <c r="F117" s="592">
        <v>38</v>
      </c>
    </row>
    <row r="118" spans="1:6" x14ac:dyDescent="0.25">
      <c r="A118" s="349" t="s">
        <v>748</v>
      </c>
      <c r="B118" s="361" t="s">
        <v>751</v>
      </c>
      <c r="C118" s="361" t="s">
        <v>747</v>
      </c>
      <c r="D118" s="361">
        <v>8</v>
      </c>
      <c r="E118" s="590">
        <v>30336</v>
      </c>
      <c r="F118" s="360">
        <v>73</v>
      </c>
    </row>
    <row r="119" spans="1:6" x14ac:dyDescent="0.25">
      <c r="A119" s="349" t="s">
        <v>752</v>
      </c>
      <c r="B119" s="361" t="s">
        <v>759</v>
      </c>
      <c r="C119" s="361" t="s">
        <v>737</v>
      </c>
      <c r="D119" s="361">
        <v>16</v>
      </c>
      <c r="E119" s="590">
        <v>30336</v>
      </c>
      <c r="F119" s="360">
        <v>117</v>
      </c>
    </row>
    <row r="120" spans="1:6" x14ac:dyDescent="0.25">
      <c r="A120" s="349" t="s">
        <v>738</v>
      </c>
      <c r="B120" s="361" t="s">
        <v>714</v>
      </c>
      <c r="C120" s="361" t="s">
        <v>744</v>
      </c>
      <c r="D120" s="361">
        <v>8</v>
      </c>
      <c r="E120" s="590">
        <v>30337</v>
      </c>
      <c r="F120" s="592">
        <v>102</v>
      </c>
    </row>
    <row r="121" spans="1:6" x14ac:dyDescent="0.25">
      <c r="A121" s="349" t="s">
        <v>564</v>
      </c>
      <c r="B121" s="361" t="s">
        <v>567</v>
      </c>
      <c r="C121" s="361" t="s">
        <v>737</v>
      </c>
      <c r="D121" s="361">
        <v>16</v>
      </c>
      <c r="E121" s="590">
        <v>30338</v>
      </c>
      <c r="F121" s="592">
        <v>11</v>
      </c>
    </row>
    <row r="122" spans="1:6" x14ac:dyDescent="0.25">
      <c r="A122" s="349" t="s">
        <v>738</v>
      </c>
      <c r="B122" s="361" t="s">
        <v>720</v>
      </c>
      <c r="C122" s="361" t="s">
        <v>747</v>
      </c>
      <c r="D122" s="361">
        <v>8</v>
      </c>
      <c r="E122" s="590">
        <v>30339</v>
      </c>
      <c r="F122" s="592">
        <v>135</v>
      </c>
    </row>
    <row r="123" spans="1:6" x14ac:dyDescent="0.25">
      <c r="A123" s="349" t="s">
        <v>739</v>
      </c>
      <c r="B123" s="361" t="s">
        <v>740</v>
      </c>
      <c r="C123" s="361" t="s">
        <v>741</v>
      </c>
      <c r="D123" s="361">
        <v>8</v>
      </c>
      <c r="E123" s="590">
        <v>30343</v>
      </c>
      <c r="F123" s="592">
        <v>138</v>
      </c>
    </row>
    <row r="124" spans="1:6" x14ac:dyDescent="0.25">
      <c r="A124" s="349" t="s">
        <v>767</v>
      </c>
      <c r="B124" s="361" t="s">
        <v>768</v>
      </c>
      <c r="C124" s="361" t="s">
        <v>737</v>
      </c>
      <c r="D124" s="361">
        <v>16</v>
      </c>
      <c r="E124" s="590">
        <v>30345</v>
      </c>
      <c r="F124" s="360">
        <v>100</v>
      </c>
    </row>
    <row r="125" spans="1:6" x14ac:dyDescent="0.25">
      <c r="A125" s="349" t="s">
        <v>752</v>
      </c>
      <c r="B125" s="361" t="s">
        <v>760</v>
      </c>
      <c r="C125" s="361" t="s">
        <v>761</v>
      </c>
      <c r="D125" s="361">
        <v>16</v>
      </c>
      <c r="E125" s="590">
        <v>30346</v>
      </c>
      <c r="F125" s="592">
        <v>146</v>
      </c>
    </row>
    <row r="126" spans="1:6" x14ac:dyDescent="0.25">
      <c r="A126" s="349" t="s">
        <v>738</v>
      </c>
      <c r="B126" s="361" t="s">
        <v>715</v>
      </c>
      <c r="C126" s="361" t="s">
        <v>745</v>
      </c>
      <c r="D126" s="361">
        <v>16</v>
      </c>
      <c r="E126" s="590">
        <v>30349</v>
      </c>
      <c r="F126" s="592">
        <v>36</v>
      </c>
    </row>
    <row r="127" spans="1:6" x14ac:dyDescent="0.25">
      <c r="A127" s="349" t="s">
        <v>564</v>
      </c>
      <c r="B127" s="361" t="s">
        <v>566</v>
      </c>
      <c r="C127" s="361" t="s">
        <v>737</v>
      </c>
      <c r="D127" s="361">
        <v>16</v>
      </c>
      <c r="E127" s="590">
        <v>30353</v>
      </c>
      <c r="F127" s="360">
        <v>41</v>
      </c>
    </row>
    <row r="128" spans="1:6" x14ac:dyDescent="0.25">
      <c r="A128" s="349" t="s">
        <v>752</v>
      </c>
      <c r="B128" s="361" t="s">
        <v>764</v>
      </c>
      <c r="C128" s="361" t="s">
        <v>737</v>
      </c>
      <c r="D128" s="361">
        <v>32</v>
      </c>
      <c r="E128" s="590">
        <v>30355</v>
      </c>
      <c r="F128" s="592">
        <v>121</v>
      </c>
    </row>
    <row r="129" spans="1:6" x14ac:dyDescent="0.25">
      <c r="A129" s="349" t="s">
        <v>738</v>
      </c>
      <c r="B129" s="361" t="s">
        <v>718</v>
      </c>
      <c r="C129" s="361" t="s">
        <v>747</v>
      </c>
      <c r="D129" s="361">
        <v>8</v>
      </c>
      <c r="E129" s="590">
        <v>30357</v>
      </c>
      <c r="F129" s="592">
        <v>198</v>
      </c>
    </row>
    <row r="130" spans="1:6" x14ac:dyDescent="0.25">
      <c r="A130" s="349" t="s">
        <v>564</v>
      </c>
      <c r="B130" s="361" t="s">
        <v>568</v>
      </c>
      <c r="C130" s="361" t="s">
        <v>745</v>
      </c>
      <c r="D130" s="361">
        <v>16</v>
      </c>
      <c r="E130" s="590">
        <v>30358</v>
      </c>
      <c r="F130" s="592">
        <v>150</v>
      </c>
    </row>
    <row r="131" spans="1:6" x14ac:dyDescent="0.25">
      <c r="A131" s="349" t="s">
        <v>564</v>
      </c>
      <c r="B131" s="361" t="s">
        <v>568</v>
      </c>
      <c r="C131" s="361" t="s">
        <v>745</v>
      </c>
      <c r="D131" s="361">
        <v>16</v>
      </c>
      <c r="E131" s="590">
        <v>30364</v>
      </c>
      <c r="F131" s="592">
        <v>5</v>
      </c>
    </row>
    <row r="132" spans="1:6" x14ac:dyDescent="0.25">
      <c r="A132" s="349" t="s">
        <v>564</v>
      </c>
      <c r="B132" s="361" t="s">
        <v>565</v>
      </c>
      <c r="C132" s="361" t="s">
        <v>745</v>
      </c>
      <c r="D132" s="361">
        <v>16</v>
      </c>
      <c r="E132" s="590">
        <v>30370</v>
      </c>
      <c r="F132" s="592">
        <v>22</v>
      </c>
    </row>
    <row r="133" spans="1:6" x14ac:dyDescent="0.25">
      <c r="A133" s="349" t="s">
        <v>748</v>
      </c>
      <c r="B133" s="361" t="s">
        <v>750</v>
      </c>
      <c r="C133" s="361" t="s">
        <v>737</v>
      </c>
      <c r="D133" s="361">
        <v>16</v>
      </c>
      <c r="E133" s="350">
        <v>30379</v>
      </c>
      <c r="F133" s="360">
        <v>65</v>
      </c>
    </row>
    <row r="134" spans="1:6" x14ac:dyDescent="0.25">
      <c r="A134" s="349" t="s">
        <v>765</v>
      </c>
      <c r="B134" s="361" t="s">
        <v>766</v>
      </c>
      <c r="C134" s="361" t="s">
        <v>744</v>
      </c>
      <c r="D134" s="361">
        <v>16</v>
      </c>
      <c r="E134" s="350">
        <v>30381</v>
      </c>
      <c r="F134" s="360">
        <v>191</v>
      </c>
    </row>
    <row r="135" spans="1:6" x14ac:dyDescent="0.25">
      <c r="A135" s="349" t="s">
        <v>733</v>
      </c>
      <c r="B135" s="361" t="s">
        <v>736</v>
      </c>
      <c r="C135" s="361" t="s">
        <v>737</v>
      </c>
      <c r="D135" s="361">
        <v>8</v>
      </c>
      <c r="E135" s="590">
        <v>30383</v>
      </c>
      <c r="F135" s="592">
        <v>26</v>
      </c>
    </row>
    <row r="136" spans="1:6" x14ac:dyDescent="0.25">
      <c r="A136" s="349" t="s">
        <v>756</v>
      </c>
      <c r="B136" s="361" t="s">
        <v>758</v>
      </c>
      <c r="C136" s="361" t="s">
        <v>746</v>
      </c>
      <c r="D136" s="361">
        <v>16</v>
      </c>
      <c r="E136" s="590">
        <v>30394</v>
      </c>
      <c r="F136" s="592">
        <v>65</v>
      </c>
    </row>
    <row r="137" spans="1:6" x14ac:dyDescent="0.25">
      <c r="A137" s="349" t="s">
        <v>748</v>
      </c>
      <c r="B137" s="361" t="s">
        <v>753</v>
      </c>
      <c r="C137" s="361" t="s">
        <v>732</v>
      </c>
      <c r="D137" s="361">
        <v>16</v>
      </c>
      <c r="E137" s="590">
        <v>30395</v>
      </c>
      <c r="F137" s="592">
        <v>16</v>
      </c>
    </row>
    <row r="138" spans="1:6" x14ac:dyDescent="0.25">
      <c r="A138" s="349" t="s">
        <v>752</v>
      </c>
      <c r="B138" s="361" t="s">
        <v>760</v>
      </c>
      <c r="C138" s="361" t="s">
        <v>761</v>
      </c>
      <c r="D138" s="361">
        <v>16</v>
      </c>
      <c r="E138" s="590">
        <v>30395</v>
      </c>
      <c r="F138" s="360">
        <v>6</v>
      </c>
    </row>
    <row r="139" spans="1:6" x14ac:dyDescent="0.25">
      <c r="A139" s="349" t="s">
        <v>769</v>
      </c>
      <c r="B139" s="361" t="s">
        <v>770</v>
      </c>
      <c r="C139" s="361" t="s">
        <v>745</v>
      </c>
      <c r="D139" s="361">
        <v>16</v>
      </c>
      <c r="E139" s="590">
        <v>30396</v>
      </c>
      <c r="F139" s="592">
        <v>59</v>
      </c>
    </row>
    <row r="140" spans="1:6" x14ac:dyDescent="0.25">
      <c r="A140" s="349" t="s">
        <v>738</v>
      </c>
      <c r="B140" s="361" t="s">
        <v>722</v>
      </c>
      <c r="C140" s="361" t="s">
        <v>747</v>
      </c>
      <c r="D140" s="361">
        <v>8</v>
      </c>
      <c r="E140" s="590">
        <v>30398</v>
      </c>
      <c r="F140" s="592">
        <v>129</v>
      </c>
    </row>
    <row r="141" spans="1:6" x14ac:dyDescent="0.25">
      <c r="A141" s="349" t="s">
        <v>771</v>
      </c>
      <c r="B141" s="361" t="s">
        <v>772</v>
      </c>
      <c r="C141" s="361" t="s">
        <v>747</v>
      </c>
      <c r="D141" s="361">
        <v>12</v>
      </c>
      <c r="E141" s="590">
        <v>30417</v>
      </c>
      <c r="F141" s="592">
        <v>142</v>
      </c>
    </row>
    <row r="142" spans="1:6" x14ac:dyDescent="0.25">
      <c r="A142" s="349" t="s">
        <v>738</v>
      </c>
      <c r="B142" s="361" t="s">
        <v>720</v>
      </c>
      <c r="C142" s="361" t="s">
        <v>747</v>
      </c>
      <c r="D142" s="361">
        <v>8</v>
      </c>
      <c r="E142" s="590">
        <v>30420</v>
      </c>
      <c r="F142" s="592">
        <v>138</v>
      </c>
    </row>
    <row r="143" spans="1:6" x14ac:dyDescent="0.25">
      <c r="A143" s="349" t="s">
        <v>748</v>
      </c>
      <c r="B143" s="361" t="s">
        <v>753</v>
      </c>
      <c r="C143" s="361" t="s">
        <v>732</v>
      </c>
      <c r="D143" s="361">
        <v>16</v>
      </c>
      <c r="E143" s="590">
        <v>30422</v>
      </c>
      <c r="F143" s="592">
        <v>32</v>
      </c>
    </row>
    <row r="144" spans="1:6" x14ac:dyDescent="0.25">
      <c r="A144" s="349" t="s">
        <v>733</v>
      </c>
      <c r="B144" s="361" t="s">
        <v>736</v>
      </c>
      <c r="C144" s="361" t="s">
        <v>737</v>
      </c>
      <c r="D144" s="361">
        <v>8</v>
      </c>
      <c r="E144" s="590">
        <v>30423</v>
      </c>
      <c r="F144" s="592">
        <v>174</v>
      </c>
    </row>
    <row r="145" spans="1:6" x14ac:dyDescent="0.25">
      <c r="A145" s="349" t="s">
        <v>748</v>
      </c>
      <c r="B145" s="361" t="s">
        <v>750</v>
      </c>
      <c r="C145" s="361" t="s">
        <v>737</v>
      </c>
      <c r="D145" s="361">
        <v>16</v>
      </c>
      <c r="E145" s="590">
        <v>30425</v>
      </c>
      <c r="F145" s="592">
        <v>159</v>
      </c>
    </row>
    <row r="146" spans="1:6" x14ac:dyDescent="0.25">
      <c r="A146" s="349" t="s">
        <v>738</v>
      </c>
      <c r="B146" s="361" t="s">
        <v>718</v>
      </c>
      <c r="C146" s="361" t="s">
        <v>747</v>
      </c>
      <c r="D146" s="361">
        <v>8</v>
      </c>
      <c r="E146" s="590">
        <v>30425</v>
      </c>
      <c r="F146" s="592">
        <v>100</v>
      </c>
    </row>
    <row r="147" spans="1:6" x14ac:dyDescent="0.25">
      <c r="A147" s="349" t="s">
        <v>564</v>
      </c>
      <c r="B147" s="361" t="s">
        <v>566</v>
      </c>
      <c r="C147" s="361" t="s">
        <v>737</v>
      </c>
      <c r="D147" s="361">
        <v>16</v>
      </c>
      <c r="E147" s="590">
        <v>30426</v>
      </c>
      <c r="F147" s="592">
        <v>59</v>
      </c>
    </row>
    <row r="148" spans="1:6" x14ac:dyDescent="0.25">
      <c r="A148" s="349" t="s">
        <v>752</v>
      </c>
      <c r="B148" s="361" t="s">
        <v>759</v>
      </c>
      <c r="C148" s="361" t="s">
        <v>737</v>
      </c>
      <c r="D148" s="361">
        <v>16</v>
      </c>
      <c r="E148" s="590">
        <v>30432</v>
      </c>
      <c r="F148" s="592">
        <v>72</v>
      </c>
    </row>
    <row r="149" spans="1:6" x14ac:dyDescent="0.25">
      <c r="A149" s="349" t="s">
        <v>564</v>
      </c>
      <c r="B149" s="361" t="s">
        <v>565</v>
      </c>
      <c r="C149" s="361" t="s">
        <v>745</v>
      </c>
      <c r="D149" s="361">
        <v>16</v>
      </c>
      <c r="E149" s="590">
        <v>30434</v>
      </c>
      <c r="F149" s="592">
        <v>145</v>
      </c>
    </row>
    <row r="150" spans="1:6" x14ac:dyDescent="0.25">
      <c r="A150" s="349" t="s">
        <v>738</v>
      </c>
      <c r="B150" s="361" t="s">
        <v>713</v>
      </c>
      <c r="C150" s="361" t="s">
        <v>746</v>
      </c>
      <c r="D150" s="361">
        <v>16</v>
      </c>
      <c r="E150" s="590">
        <v>30436</v>
      </c>
      <c r="F150" s="592">
        <v>187</v>
      </c>
    </row>
    <row r="151" spans="1:6" x14ac:dyDescent="0.25">
      <c r="A151" s="349" t="s">
        <v>738</v>
      </c>
      <c r="B151" s="361" t="s">
        <v>719</v>
      </c>
      <c r="C151" s="361" t="s">
        <v>744</v>
      </c>
      <c r="D151" s="361">
        <v>8</v>
      </c>
      <c r="E151" s="590">
        <v>30437</v>
      </c>
      <c r="F151" s="592">
        <v>20</v>
      </c>
    </row>
    <row r="152" spans="1:6" x14ac:dyDescent="0.25">
      <c r="A152" s="349" t="s">
        <v>728</v>
      </c>
      <c r="B152" s="361" t="s">
        <v>729</v>
      </c>
      <c r="C152" s="361" t="s">
        <v>730</v>
      </c>
      <c r="D152" s="361">
        <v>10</v>
      </c>
      <c r="E152" s="590">
        <v>30439</v>
      </c>
      <c r="F152" s="592">
        <v>98</v>
      </c>
    </row>
    <row r="153" spans="1:6" x14ac:dyDescent="0.25">
      <c r="A153" s="349" t="s">
        <v>728</v>
      </c>
      <c r="B153" s="361" t="s">
        <v>731</v>
      </c>
      <c r="C153" s="361" t="s">
        <v>732</v>
      </c>
      <c r="D153" s="361">
        <v>8</v>
      </c>
      <c r="E153" s="590">
        <v>30447</v>
      </c>
      <c r="F153" s="592">
        <v>153</v>
      </c>
    </row>
    <row r="154" spans="1:6" x14ac:dyDescent="0.25">
      <c r="A154" s="349" t="s">
        <v>752</v>
      </c>
      <c r="B154" s="361" t="s">
        <v>759</v>
      </c>
      <c r="C154" s="361" t="s">
        <v>737</v>
      </c>
      <c r="D154" s="361">
        <v>16</v>
      </c>
      <c r="E154" s="590">
        <v>30450</v>
      </c>
      <c r="F154" s="592">
        <v>134</v>
      </c>
    </row>
    <row r="155" spans="1:6" x14ac:dyDescent="0.25">
      <c r="A155" s="349" t="s">
        <v>748</v>
      </c>
      <c r="B155" s="361" t="s">
        <v>749</v>
      </c>
      <c r="C155" s="361" t="s">
        <v>745</v>
      </c>
      <c r="D155" s="361">
        <v>8</v>
      </c>
      <c r="E155" s="590">
        <v>30452</v>
      </c>
      <c r="F155" s="592">
        <v>32</v>
      </c>
    </row>
    <row r="156" spans="1:6" x14ac:dyDescent="0.25">
      <c r="A156" s="349" t="s">
        <v>738</v>
      </c>
      <c r="B156" s="361" t="s">
        <v>712</v>
      </c>
      <c r="C156" s="361" t="s">
        <v>744</v>
      </c>
      <c r="D156" s="361">
        <v>8</v>
      </c>
      <c r="E156" s="590">
        <v>30458</v>
      </c>
      <c r="F156" s="592">
        <v>86</v>
      </c>
    </row>
    <row r="157" spans="1:6" x14ac:dyDescent="0.25">
      <c r="A157" s="349" t="s">
        <v>752</v>
      </c>
      <c r="B157" s="361" t="s">
        <v>762</v>
      </c>
      <c r="C157" s="361" t="s">
        <v>761</v>
      </c>
      <c r="D157" s="361">
        <v>16</v>
      </c>
      <c r="E157" s="590">
        <v>30469</v>
      </c>
      <c r="F157" s="592">
        <v>191</v>
      </c>
    </row>
    <row r="158" spans="1:6" x14ac:dyDescent="0.25">
      <c r="A158" s="349" t="s">
        <v>564</v>
      </c>
      <c r="B158" s="361" t="s">
        <v>568</v>
      </c>
      <c r="C158" s="361" t="s">
        <v>745</v>
      </c>
      <c r="D158" s="361">
        <v>16</v>
      </c>
      <c r="E158" s="590">
        <v>30469</v>
      </c>
      <c r="F158" s="592">
        <v>65</v>
      </c>
    </row>
    <row r="159" spans="1:6" x14ac:dyDescent="0.25">
      <c r="A159" s="349" t="s">
        <v>564</v>
      </c>
      <c r="B159" s="361" t="s">
        <v>569</v>
      </c>
      <c r="C159" s="361" t="s">
        <v>744</v>
      </c>
      <c r="D159" s="361">
        <v>16</v>
      </c>
      <c r="E159" s="590">
        <v>30476</v>
      </c>
      <c r="F159" s="592">
        <v>181</v>
      </c>
    </row>
    <row r="160" spans="1:6" x14ac:dyDescent="0.25">
      <c r="A160" s="349" t="s">
        <v>733</v>
      </c>
      <c r="B160" s="361" t="s">
        <v>734</v>
      </c>
      <c r="C160" s="361" t="s">
        <v>735</v>
      </c>
      <c r="D160" s="361">
        <v>8</v>
      </c>
      <c r="E160" s="590">
        <v>30477</v>
      </c>
      <c r="F160" s="592">
        <v>50</v>
      </c>
    </row>
    <row r="161" spans="1:6" x14ac:dyDescent="0.25">
      <c r="A161" s="354" t="s">
        <v>564</v>
      </c>
      <c r="B161" s="353" t="s">
        <v>568</v>
      </c>
      <c r="C161" s="353" t="s">
        <v>745</v>
      </c>
      <c r="D161" s="353">
        <v>16</v>
      </c>
      <c r="E161" s="591">
        <v>30479</v>
      </c>
      <c r="F161" s="593">
        <v>182</v>
      </c>
    </row>
    <row r="162" spans="1:6" x14ac:dyDescent="0.25">
      <c r="A162" s="349" t="s">
        <v>756</v>
      </c>
      <c r="B162" s="361" t="s">
        <v>758</v>
      </c>
      <c r="C162" s="361" t="s">
        <v>746</v>
      </c>
      <c r="D162" s="361">
        <v>16</v>
      </c>
      <c r="E162" s="590">
        <v>30480</v>
      </c>
      <c r="F162" s="592">
        <v>172</v>
      </c>
    </row>
    <row r="163" spans="1:6" x14ac:dyDescent="0.25">
      <c r="A163" s="349" t="s">
        <v>748</v>
      </c>
      <c r="B163" s="361" t="s">
        <v>750</v>
      </c>
      <c r="C163" s="361" t="s">
        <v>737</v>
      </c>
      <c r="D163" s="361">
        <v>16</v>
      </c>
      <c r="E163" s="590">
        <v>30482</v>
      </c>
      <c r="F163" s="592">
        <v>88</v>
      </c>
    </row>
    <row r="164" spans="1:6" x14ac:dyDescent="0.25">
      <c r="A164" s="349" t="s">
        <v>738</v>
      </c>
      <c r="B164" s="361" t="s">
        <v>714</v>
      </c>
      <c r="C164" s="361" t="s">
        <v>744</v>
      </c>
      <c r="D164" s="361">
        <v>8</v>
      </c>
      <c r="E164" s="590">
        <v>30494</v>
      </c>
      <c r="F164" s="592">
        <v>88</v>
      </c>
    </row>
    <row r="165" spans="1:6" x14ac:dyDescent="0.25">
      <c r="A165" s="349" t="s">
        <v>564</v>
      </c>
      <c r="B165" s="361" t="s">
        <v>568</v>
      </c>
      <c r="C165" s="361" t="s">
        <v>745</v>
      </c>
      <c r="D165" s="361">
        <v>16</v>
      </c>
      <c r="E165" s="590">
        <v>30494</v>
      </c>
      <c r="F165" s="592">
        <v>19</v>
      </c>
    </row>
    <row r="166" spans="1:6" x14ac:dyDescent="0.25">
      <c r="A166" s="349" t="s">
        <v>738</v>
      </c>
      <c r="B166" s="361" t="s">
        <v>720</v>
      </c>
      <c r="C166" s="361" t="s">
        <v>747</v>
      </c>
      <c r="D166" s="361">
        <v>8</v>
      </c>
      <c r="E166" s="590">
        <v>30496</v>
      </c>
      <c r="F166" s="592">
        <v>187</v>
      </c>
    </row>
    <row r="167" spans="1:6" x14ac:dyDescent="0.25">
      <c r="A167" s="349" t="s">
        <v>738</v>
      </c>
      <c r="B167" s="361" t="s">
        <v>714</v>
      </c>
      <c r="C167" s="361" t="s">
        <v>744</v>
      </c>
      <c r="D167" s="361">
        <v>8</v>
      </c>
      <c r="E167" s="590">
        <v>30496</v>
      </c>
      <c r="F167" s="592">
        <v>34</v>
      </c>
    </row>
    <row r="168" spans="1:6" x14ac:dyDescent="0.25">
      <c r="A168" s="349" t="s">
        <v>771</v>
      </c>
      <c r="B168" s="361" t="s">
        <v>772</v>
      </c>
      <c r="C168" s="361" t="s">
        <v>747</v>
      </c>
      <c r="D168" s="361">
        <v>12</v>
      </c>
      <c r="E168" s="590">
        <v>30497</v>
      </c>
      <c r="F168" s="592">
        <v>105</v>
      </c>
    </row>
    <row r="169" spans="1:6" x14ac:dyDescent="0.25">
      <c r="A169" s="349" t="s">
        <v>769</v>
      </c>
      <c r="B169" s="361" t="s">
        <v>770</v>
      </c>
      <c r="C169" s="361" t="s">
        <v>745</v>
      </c>
      <c r="D169" s="361">
        <v>16</v>
      </c>
      <c r="E169" s="590">
        <v>30499</v>
      </c>
      <c r="F169" s="592">
        <v>84</v>
      </c>
    </row>
    <row r="170" spans="1:6" x14ac:dyDescent="0.25">
      <c r="A170" s="349" t="s">
        <v>752</v>
      </c>
      <c r="B170" s="361" t="s">
        <v>763</v>
      </c>
      <c r="C170" s="361" t="s">
        <v>745</v>
      </c>
      <c r="D170" s="361">
        <v>16</v>
      </c>
      <c r="E170" s="590">
        <v>30502</v>
      </c>
      <c r="F170" s="592">
        <v>59</v>
      </c>
    </row>
    <row r="171" spans="1:6" x14ac:dyDescent="0.25">
      <c r="A171" s="349" t="s">
        <v>733</v>
      </c>
      <c r="B171" s="361" t="s">
        <v>734</v>
      </c>
      <c r="C171" s="361" t="s">
        <v>735</v>
      </c>
      <c r="D171" s="361">
        <v>8</v>
      </c>
      <c r="E171" s="590">
        <v>30502</v>
      </c>
      <c r="F171" s="592">
        <v>172</v>
      </c>
    </row>
    <row r="172" spans="1:6" x14ac:dyDescent="0.25">
      <c r="A172" s="349" t="s">
        <v>752</v>
      </c>
      <c r="B172" s="361" t="s">
        <v>759</v>
      </c>
      <c r="C172" s="361" t="s">
        <v>737</v>
      </c>
      <c r="D172" s="361">
        <v>16</v>
      </c>
      <c r="E172" s="590">
        <v>30503</v>
      </c>
      <c r="F172" s="592">
        <v>35</v>
      </c>
    </row>
    <row r="173" spans="1:6" x14ac:dyDescent="0.25">
      <c r="A173" s="349" t="s">
        <v>739</v>
      </c>
      <c r="B173" s="361" t="s">
        <v>740</v>
      </c>
      <c r="C173" s="361" t="s">
        <v>741</v>
      </c>
      <c r="D173" s="361">
        <v>8</v>
      </c>
      <c r="E173" s="590">
        <v>30505</v>
      </c>
      <c r="F173" s="592">
        <v>43</v>
      </c>
    </row>
    <row r="174" spans="1:6" x14ac:dyDescent="0.25">
      <c r="A174" s="349" t="s">
        <v>738</v>
      </c>
      <c r="B174" s="361" t="s">
        <v>717</v>
      </c>
      <c r="C174" s="361" t="s">
        <v>745</v>
      </c>
      <c r="D174" s="361">
        <v>16</v>
      </c>
      <c r="E174" s="590">
        <v>30508</v>
      </c>
      <c r="F174" s="592">
        <v>8</v>
      </c>
    </row>
    <row r="175" spans="1:6" x14ac:dyDescent="0.25">
      <c r="A175" s="349" t="s">
        <v>748</v>
      </c>
      <c r="B175" s="361" t="s">
        <v>749</v>
      </c>
      <c r="C175" s="361" t="s">
        <v>745</v>
      </c>
      <c r="D175" s="361">
        <v>8</v>
      </c>
      <c r="E175" s="350">
        <v>30510</v>
      </c>
      <c r="F175" s="360">
        <v>81</v>
      </c>
    </row>
    <row r="176" spans="1:6" x14ac:dyDescent="0.25">
      <c r="A176" s="349" t="s">
        <v>728</v>
      </c>
      <c r="B176" s="361" t="s">
        <v>729</v>
      </c>
      <c r="C176" s="361" t="s">
        <v>730</v>
      </c>
      <c r="D176" s="361">
        <v>10</v>
      </c>
      <c r="E176" s="590">
        <v>30510</v>
      </c>
      <c r="F176" s="592">
        <v>199</v>
      </c>
    </row>
    <row r="177" spans="1:6" x14ac:dyDescent="0.25">
      <c r="A177" s="349" t="s">
        <v>733</v>
      </c>
      <c r="B177" s="361" t="s">
        <v>736</v>
      </c>
      <c r="C177" s="361" t="s">
        <v>737</v>
      </c>
      <c r="D177" s="361">
        <v>8</v>
      </c>
      <c r="E177" s="590">
        <v>30511</v>
      </c>
      <c r="F177" s="360">
        <v>39</v>
      </c>
    </row>
    <row r="178" spans="1:6" x14ac:dyDescent="0.25">
      <c r="A178" s="349" t="s">
        <v>767</v>
      </c>
      <c r="B178" s="361" t="s">
        <v>768</v>
      </c>
      <c r="C178" s="361" t="s">
        <v>737</v>
      </c>
      <c r="D178" s="361">
        <v>16</v>
      </c>
      <c r="E178" s="350">
        <v>30520</v>
      </c>
      <c r="F178" s="360">
        <v>176</v>
      </c>
    </row>
    <row r="179" spans="1:6" x14ac:dyDescent="0.25">
      <c r="A179" s="349" t="s">
        <v>771</v>
      </c>
      <c r="B179" s="361" t="s">
        <v>772</v>
      </c>
      <c r="C179" s="361" t="s">
        <v>747</v>
      </c>
      <c r="D179" s="361">
        <v>12</v>
      </c>
      <c r="E179" s="590">
        <v>30520</v>
      </c>
      <c r="F179" s="592">
        <v>62</v>
      </c>
    </row>
    <row r="180" spans="1:6" x14ac:dyDescent="0.25">
      <c r="A180" s="349" t="s">
        <v>728</v>
      </c>
      <c r="B180" s="361" t="s">
        <v>729</v>
      </c>
      <c r="C180" s="361" t="s">
        <v>730</v>
      </c>
      <c r="D180" s="361">
        <v>10</v>
      </c>
      <c r="E180" s="590">
        <v>30522</v>
      </c>
      <c r="F180" s="592">
        <v>95</v>
      </c>
    </row>
    <row r="181" spans="1:6" x14ac:dyDescent="0.25">
      <c r="A181" s="349" t="s">
        <v>752</v>
      </c>
      <c r="B181" s="361" t="s">
        <v>762</v>
      </c>
      <c r="C181" s="361" t="s">
        <v>761</v>
      </c>
      <c r="D181" s="361">
        <v>16</v>
      </c>
      <c r="E181" s="590">
        <v>30530</v>
      </c>
      <c r="F181" s="592">
        <v>76</v>
      </c>
    </row>
    <row r="182" spans="1:6" x14ac:dyDescent="0.25">
      <c r="A182" s="349" t="s">
        <v>748</v>
      </c>
      <c r="B182" s="361" t="s">
        <v>753</v>
      </c>
      <c r="C182" s="361" t="s">
        <v>732</v>
      </c>
      <c r="D182" s="361">
        <v>16</v>
      </c>
      <c r="E182" s="590">
        <v>30538</v>
      </c>
      <c r="F182" s="360">
        <v>75</v>
      </c>
    </row>
    <row r="183" spans="1:6" x14ac:dyDescent="0.25">
      <c r="A183" s="349" t="s">
        <v>564</v>
      </c>
      <c r="B183" s="361" t="s">
        <v>569</v>
      </c>
      <c r="C183" s="361" t="s">
        <v>744</v>
      </c>
      <c r="D183" s="361">
        <v>16</v>
      </c>
      <c r="E183" s="590">
        <v>30538</v>
      </c>
      <c r="F183" s="592">
        <v>143</v>
      </c>
    </row>
    <row r="184" spans="1:6" x14ac:dyDescent="0.25">
      <c r="A184" s="349" t="s">
        <v>738</v>
      </c>
      <c r="B184" s="361" t="s">
        <v>722</v>
      </c>
      <c r="C184" s="361" t="s">
        <v>747</v>
      </c>
      <c r="D184" s="361">
        <v>8</v>
      </c>
      <c r="E184" s="590">
        <v>30539</v>
      </c>
      <c r="F184" s="592">
        <v>11</v>
      </c>
    </row>
    <row r="185" spans="1:6" x14ac:dyDescent="0.25">
      <c r="A185" s="349" t="s">
        <v>739</v>
      </c>
      <c r="B185" s="361" t="s">
        <v>740</v>
      </c>
      <c r="C185" s="361" t="s">
        <v>741</v>
      </c>
      <c r="D185" s="361">
        <v>8</v>
      </c>
      <c r="E185" s="590">
        <v>30539</v>
      </c>
      <c r="F185" s="592">
        <v>39</v>
      </c>
    </row>
    <row r="186" spans="1:6" x14ac:dyDescent="0.25">
      <c r="A186" s="349" t="s">
        <v>771</v>
      </c>
      <c r="B186" s="361" t="s">
        <v>772</v>
      </c>
      <c r="C186" s="361" t="s">
        <v>747</v>
      </c>
      <c r="D186" s="361">
        <v>12</v>
      </c>
      <c r="E186" s="590">
        <v>30540</v>
      </c>
      <c r="F186" s="592">
        <v>108</v>
      </c>
    </row>
    <row r="187" spans="1:6" x14ac:dyDescent="0.25">
      <c r="A187" s="349" t="s">
        <v>733</v>
      </c>
      <c r="B187" s="361" t="s">
        <v>734</v>
      </c>
      <c r="C187" s="361" t="s">
        <v>735</v>
      </c>
      <c r="D187" s="361">
        <v>8</v>
      </c>
      <c r="E187" s="590">
        <v>30541</v>
      </c>
      <c r="F187" s="360">
        <v>110</v>
      </c>
    </row>
    <row r="188" spans="1:6" x14ac:dyDescent="0.25">
      <c r="A188" s="349" t="s">
        <v>748</v>
      </c>
      <c r="B188" s="361" t="s">
        <v>750</v>
      </c>
      <c r="C188" s="361" t="s">
        <v>737</v>
      </c>
      <c r="D188" s="361">
        <v>16</v>
      </c>
      <c r="E188" s="590">
        <v>30545</v>
      </c>
      <c r="F188" s="592">
        <v>88</v>
      </c>
    </row>
    <row r="189" spans="1:6" x14ac:dyDescent="0.25">
      <c r="A189" s="349" t="s">
        <v>748</v>
      </c>
      <c r="B189" s="361" t="s">
        <v>750</v>
      </c>
      <c r="C189" s="361" t="s">
        <v>737</v>
      </c>
      <c r="D189" s="361">
        <v>16</v>
      </c>
      <c r="E189" s="590">
        <v>30545</v>
      </c>
      <c r="F189" s="592">
        <v>36</v>
      </c>
    </row>
    <row r="190" spans="1:6" x14ac:dyDescent="0.25">
      <c r="A190" s="349" t="s">
        <v>738</v>
      </c>
      <c r="B190" s="361" t="s">
        <v>718</v>
      </c>
      <c r="C190" s="361" t="s">
        <v>747</v>
      </c>
      <c r="D190" s="361">
        <v>8</v>
      </c>
      <c r="E190" s="590">
        <v>30546</v>
      </c>
      <c r="F190" s="592">
        <v>180</v>
      </c>
    </row>
    <row r="191" spans="1:6" x14ac:dyDescent="0.25">
      <c r="A191" s="349" t="s">
        <v>752</v>
      </c>
      <c r="B191" s="361" t="s">
        <v>764</v>
      </c>
      <c r="C191" s="361" t="s">
        <v>737</v>
      </c>
      <c r="D191" s="361">
        <v>32</v>
      </c>
      <c r="E191" s="350">
        <v>30546</v>
      </c>
      <c r="F191" s="360">
        <v>22</v>
      </c>
    </row>
    <row r="192" spans="1:6" x14ac:dyDescent="0.25">
      <c r="A192" s="349" t="s">
        <v>738</v>
      </c>
      <c r="B192" s="361" t="s">
        <v>714</v>
      </c>
      <c r="C192" s="361" t="s">
        <v>744</v>
      </c>
      <c r="D192" s="361">
        <v>8</v>
      </c>
      <c r="E192" s="590">
        <v>30549</v>
      </c>
      <c r="F192" s="592">
        <v>27</v>
      </c>
    </row>
    <row r="193" spans="1:6" x14ac:dyDescent="0.25">
      <c r="A193" s="349" t="s">
        <v>564</v>
      </c>
      <c r="B193" s="361" t="s">
        <v>568</v>
      </c>
      <c r="C193" s="361" t="s">
        <v>745</v>
      </c>
      <c r="D193" s="361">
        <v>16</v>
      </c>
      <c r="E193" s="590">
        <v>30559</v>
      </c>
      <c r="F193" s="592">
        <v>28</v>
      </c>
    </row>
    <row r="194" spans="1:6" x14ac:dyDescent="0.25">
      <c r="A194" s="349" t="s">
        <v>728</v>
      </c>
      <c r="B194" s="361" t="s">
        <v>731</v>
      </c>
      <c r="C194" s="361" t="s">
        <v>732</v>
      </c>
      <c r="D194" s="361">
        <v>8</v>
      </c>
      <c r="E194" s="590">
        <v>30563</v>
      </c>
      <c r="F194" s="592">
        <v>189</v>
      </c>
    </row>
    <row r="195" spans="1:6" x14ac:dyDescent="0.25">
      <c r="A195" s="349" t="s">
        <v>738</v>
      </c>
      <c r="B195" s="361" t="s">
        <v>717</v>
      </c>
      <c r="C195" s="361" t="s">
        <v>745</v>
      </c>
      <c r="D195" s="361">
        <v>16</v>
      </c>
      <c r="E195" s="590">
        <v>30566</v>
      </c>
      <c r="F195" s="592">
        <v>199</v>
      </c>
    </row>
    <row r="196" spans="1:6" x14ac:dyDescent="0.25">
      <c r="A196" s="349" t="s">
        <v>765</v>
      </c>
      <c r="B196" s="361" t="s">
        <v>766</v>
      </c>
      <c r="C196" s="361" t="s">
        <v>744</v>
      </c>
      <c r="D196" s="361">
        <v>16</v>
      </c>
      <c r="E196" s="590">
        <v>30570</v>
      </c>
      <c r="F196" s="592">
        <v>28</v>
      </c>
    </row>
    <row r="197" spans="1:6" x14ac:dyDescent="0.25">
      <c r="A197" s="349" t="s">
        <v>733</v>
      </c>
      <c r="B197" s="361" t="s">
        <v>734</v>
      </c>
      <c r="C197" s="361" t="s">
        <v>735</v>
      </c>
      <c r="D197" s="361">
        <v>8</v>
      </c>
      <c r="E197" s="590">
        <v>30571</v>
      </c>
      <c r="F197" s="592">
        <v>107</v>
      </c>
    </row>
    <row r="198" spans="1:6" x14ac:dyDescent="0.25">
      <c r="A198" s="349" t="s">
        <v>742</v>
      </c>
      <c r="B198" s="361" t="s">
        <v>743</v>
      </c>
      <c r="C198" s="361" t="s">
        <v>744</v>
      </c>
      <c r="D198" s="361">
        <v>8</v>
      </c>
      <c r="E198" s="590">
        <v>30572</v>
      </c>
      <c r="F198" s="360">
        <v>142</v>
      </c>
    </row>
    <row r="199" spans="1:6" x14ac:dyDescent="0.25">
      <c r="A199" s="349" t="s">
        <v>738</v>
      </c>
      <c r="B199" s="361" t="s">
        <v>721</v>
      </c>
      <c r="C199" s="361" t="s">
        <v>747</v>
      </c>
      <c r="D199" s="361">
        <v>8</v>
      </c>
      <c r="E199" s="590">
        <v>30573</v>
      </c>
      <c r="F199" s="592">
        <v>31</v>
      </c>
    </row>
    <row r="200" spans="1:6" x14ac:dyDescent="0.25">
      <c r="A200" s="349" t="s">
        <v>728</v>
      </c>
      <c r="B200" s="361" t="s">
        <v>731</v>
      </c>
      <c r="C200" s="361" t="s">
        <v>732</v>
      </c>
      <c r="D200" s="361">
        <v>8</v>
      </c>
      <c r="E200" s="590">
        <v>30573</v>
      </c>
      <c r="F200" s="592">
        <v>48</v>
      </c>
    </row>
    <row r="201" spans="1:6" x14ac:dyDescent="0.25">
      <c r="A201" s="349" t="s">
        <v>738</v>
      </c>
      <c r="B201" s="361" t="s">
        <v>720</v>
      </c>
      <c r="C201" s="361" t="s">
        <v>747</v>
      </c>
      <c r="D201" s="361">
        <v>8</v>
      </c>
      <c r="E201" s="590">
        <v>30574</v>
      </c>
      <c r="F201" s="592">
        <v>113</v>
      </c>
    </row>
    <row r="202" spans="1:6" x14ac:dyDescent="0.25">
      <c r="A202" s="349" t="s">
        <v>738</v>
      </c>
      <c r="B202" s="361" t="s">
        <v>718</v>
      </c>
      <c r="C202" s="361" t="s">
        <v>747</v>
      </c>
      <c r="D202" s="361">
        <v>8</v>
      </c>
      <c r="E202" s="590">
        <v>30579</v>
      </c>
      <c r="F202" s="592">
        <v>188</v>
      </c>
    </row>
    <row r="203" spans="1:6" x14ac:dyDescent="0.25">
      <c r="A203" s="349" t="s">
        <v>564</v>
      </c>
      <c r="B203" s="361" t="s">
        <v>568</v>
      </c>
      <c r="C203" s="361" t="s">
        <v>745</v>
      </c>
      <c r="D203" s="361">
        <v>16</v>
      </c>
      <c r="E203" s="590">
        <v>30580</v>
      </c>
      <c r="F203" s="592">
        <v>190</v>
      </c>
    </row>
    <row r="204" spans="1:6" x14ac:dyDescent="0.25">
      <c r="A204" s="349" t="s">
        <v>738</v>
      </c>
      <c r="B204" s="361" t="s">
        <v>714</v>
      </c>
      <c r="C204" s="361" t="s">
        <v>744</v>
      </c>
      <c r="D204" s="361">
        <v>8</v>
      </c>
      <c r="E204" s="590">
        <v>30584</v>
      </c>
      <c r="F204" s="592">
        <v>82</v>
      </c>
    </row>
    <row r="205" spans="1:6" x14ac:dyDescent="0.25">
      <c r="A205" s="349" t="s">
        <v>756</v>
      </c>
      <c r="B205" s="361" t="s">
        <v>757</v>
      </c>
      <c r="C205" s="361" t="s">
        <v>755</v>
      </c>
      <c r="D205" s="361">
        <v>16</v>
      </c>
      <c r="E205" s="590">
        <v>30584</v>
      </c>
      <c r="F205" s="592">
        <v>163</v>
      </c>
    </row>
    <row r="206" spans="1:6" x14ac:dyDescent="0.25">
      <c r="A206" s="349" t="s">
        <v>756</v>
      </c>
      <c r="B206" s="361" t="s">
        <v>758</v>
      </c>
      <c r="C206" s="361" t="s">
        <v>746</v>
      </c>
      <c r="D206" s="361">
        <v>16</v>
      </c>
      <c r="E206" s="590">
        <v>30587</v>
      </c>
      <c r="F206" s="592">
        <v>146</v>
      </c>
    </row>
    <row r="207" spans="1:6" x14ac:dyDescent="0.25">
      <c r="A207" s="349" t="s">
        <v>771</v>
      </c>
      <c r="B207" s="361" t="s">
        <v>773</v>
      </c>
      <c r="C207" s="361" t="s">
        <v>747</v>
      </c>
      <c r="D207" s="361">
        <v>8</v>
      </c>
      <c r="E207" s="590">
        <v>30594</v>
      </c>
      <c r="F207" s="592">
        <v>152</v>
      </c>
    </row>
    <row r="208" spans="1:6" x14ac:dyDescent="0.25">
      <c r="A208" s="349" t="s">
        <v>738</v>
      </c>
      <c r="B208" s="361" t="s">
        <v>721</v>
      </c>
      <c r="C208" s="361" t="s">
        <v>747</v>
      </c>
      <c r="D208" s="361">
        <v>8</v>
      </c>
      <c r="E208" s="590">
        <v>30599</v>
      </c>
      <c r="F208" s="592">
        <v>37</v>
      </c>
    </row>
    <row r="209" spans="1:6" x14ac:dyDescent="0.25">
      <c r="A209" s="349" t="s">
        <v>756</v>
      </c>
      <c r="B209" s="361" t="s">
        <v>757</v>
      </c>
      <c r="C209" s="361" t="s">
        <v>755</v>
      </c>
      <c r="D209" s="361">
        <v>16</v>
      </c>
      <c r="E209" s="590">
        <v>30600</v>
      </c>
      <c r="F209" s="592">
        <v>84</v>
      </c>
    </row>
    <row r="210" spans="1:6" x14ac:dyDescent="0.25">
      <c r="A210" s="349" t="s">
        <v>564</v>
      </c>
      <c r="B210" s="361" t="s">
        <v>565</v>
      </c>
      <c r="C210" s="361" t="s">
        <v>745</v>
      </c>
      <c r="D210" s="361">
        <v>16</v>
      </c>
      <c r="E210" s="590">
        <v>30601</v>
      </c>
      <c r="F210" s="592">
        <v>142</v>
      </c>
    </row>
    <row r="211" spans="1:6" x14ac:dyDescent="0.25">
      <c r="A211" s="349" t="s">
        <v>739</v>
      </c>
      <c r="B211" s="361" t="s">
        <v>740</v>
      </c>
      <c r="C211" s="361" t="s">
        <v>741</v>
      </c>
      <c r="D211" s="361">
        <v>8</v>
      </c>
      <c r="E211" s="590">
        <v>30607</v>
      </c>
      <c r="F211" s="360">
        <v>34</v>
      </c>
    </row>
    <row r="212" spans="1:6" x14ac:dyDescent="0.25">
      <c r="A212" s="349" t="s">
        <v>771</v>
      </c>
      <c r="B212" s="361" t="s">
        <v>772</v>
      </c>
      <c r="C212" s="361" t="s">
        <v>747</v>
      </c>
      <c r="D212" s="361">
        <v>12</v>
      </c>
      <c r="E212" s="590">
        <v>30608</v>
      </c>
      <c r="F212" s="592">
        <v>186</v>
      </c>
    </row>
    <row r="213" spans="1:6" x14ac:dyDescent="0.25">
      <c r="A213" s="349" t="s">
        <v>738</v>
      </c>
      <c r="B213" s="361" t="s">
        <v>718</v>
      </c>
      <c r="C213" s="361" t="s">
        <v>747</v>
      </c>
      <c r="D213" s="361">
        <v>8</v>
      </c>
      <c r="E213" s="590">
        <v>30610</v>
      </c>
      <c r="F213" s="592">
        <v>88</v>
      </c>
    </row>
    <row r="214" spans="1:6" x14ac:dyDescent="0.25">
      <c r="A214" s="349" t="s">
        <v>752</v>
      </c>
      <c r="B214" s="361" t="s">
        <v>759</v>
      </c>
      <c r="C214" s="361" t="s">
        <v>737</v>
      </c>
      <c r="D214" s="361">
        <v>16</v>
      </c>
      <c r="E214" s="590">
        <v>30610</v>
      </c>
      <c r="F214" s="360">
        <v>148</v>
      </c>
    </row>
    <row r="215" spans="1:6" x14ac:dyDescent="0.25">
      <c r="A215" s="349" t="s">
        <v>564</v>
      </c>
      <c r="B215" s="361" t="s">
        <v>568</v>
      </c>
      <c r="C215" s="361" t="s">
        <v>745</v>
      </c>
      <c r="D215" s="361">
        <v>16</v>
      </c>
      <c r="E215" s="590">
        <v>30611</v>
      </c>
      <c r="F215" s="592">
        <v>105</v>
      </c>
    </row>
    <row r="216" spans="1:6" x14ac:dyDescent="0.25">
      <c r="A216" s="349" t="s">
        <v>728</v>
      </c>
      <c r="B216" s="361" t="s">
        <v>731</v>
      </c>
      <c r="C216" s="361" t="s">
        <v>732</v>
      </c>
      <c r="D216" s="361">
        <v>8</v>
      </c>
      <c r="E216" s="590">
        <v>30612</v>
      </c>
      <c r="F216" s="592">
        <v>70</v>
      </c>
    </row>
    <row r="217" spans="1:6" x14ac:dyDescent="0.25">
      <c r="A217" s="349" t="s">
        <v>771</v>
      </c>
      <c r="B217" s="361" t="s">
        <v>773</v>
      </c>
      <c r="C217" s="361" t="s">
        <v>747</v>
      </c>
      <c r="D217" s="361">
        <v>8</v>
      </c>
      <c r="E217" s="590">
        <v>30614</v>
      </c>
      <c r="F217" s="592">
        <v>190</v>
      </c>
    </row>
    <row r="218" spans="1:6" x14ac:dyDescent="0.25">
      <c r="A218" s="349" t="s">
        <v>564</v>
      </c>
      <c r="B218" s="361" t="s">
        <v>566</v>
      </c>
      <c r="C218" s="361" t="s">
        <v>737</v>
      </c>
      <c r="D218" s="361">
        <v>16</v>
      </c>
      <c r="E218" s="590">
        <v>30614</v>
      </c>
      <c r="F218" s="592">
        <v>200</v>
      </c>
    </row>
    <row r="219" spans="1:6" x14ac:dyDescent="0.25">
      <c r="A219" s="349" t="s">
        <v>738</v>
      </c>
      <c r="B219" s="361" t="s">
        <v>712</v>
      </c>
      <c r="C219" s="361" t="s">
        <v>744</v>
      </c>
      <c r="D219" s="361">
        <v>8</v>
      </c>
      <c r="E219" s="590">
        <v>30615</v>
      </c>
      <c r="F219" s="592">
        <v>73</v>
      </c>
    </row>
    <row r="220" spans="1:6" x14ac:dyDescent="0.25">
      <c r="A220" s="349" t="s">
        <v>742</v>
      </c>
      <c r="B220" s="361" t="s">
        <v>743</v>
      </c>
      <c r="C220" s="361" t="s">
        <v>744</v>
      </c>
      <c r="D220" s="361">
        <v>8</v>
      </c>
      <c r="E220" s="590">
        <v>30616</v>
      </c>
      <c r="F220" s="592">
        <v>92</v>
      </c>
    </row>
    <row r="221" spans="1:6" x14ac:dyDescent="0.25">
      <c r="A221" s="349" t="s">
        <v>752</v>
      </c>
      <c r="B221" s="361" t="s">
        <v>759</v>
      </c>
      <c r="C221" s="361" t="s">
        <v>737</v>
      </c>
      <c r="D221" s="361">
        <v>16</v>
      </c>
      <c r="E221" s="590">
        <v>30621</v>
      </c>
      <c r="F221" s="592">
        <v>31</v>
      </c>
    </row>
    <row r="222" spans="1:6" x14ac:dyDescent="0.25">
      <c r="A222" s="349" t="s">
        <v>752</v>
      </c>
      <c r="B222" s="361" t="s">
        <v>762</v>
      </c>
      <c r="C222" s="361" t="s">
        <v>761</v>
      </c>
      <c r="D222" s="361">
        <v>16</v>
      </c>
      <c r="E222" s="590">
        <v>30621</v>
      </c>
      <c r="F222" s="360">
        <v>80</v>
      </c>
    </row>
    <row r="223" spans="1:6" x14ac:dyDescent="0.25">
      <c r="A223" s="349" t="s">
        <v>739</v>
      </c>
      <c r="B223" s="361" t="s">
        <v>740</v>
      </c>
      <c r="C223" s="361" t="s">
        <v>741</v>
      </c>
      <c r="D223" s="361">
        <v>8</v>
      </c>
      <c r="E223" s="590">
        <v>30621</v>
      </c>
      <c r="F223" s="592">
        <v>106</v>
      </c>
    </row>
    <row r="224" spans="1:6" x14ac:dyDescent="0.25">
      <c r="A224" s="349" t="s">
        <v>752</v>
      </c>
      <c r="B224" s="361" t="s">
        <v>759</v>
      </c>
      <c r="C224" s="361" t="s">
        <v>737</v>
      </c>
      <c r="D224" s="361">
        <v>16</v>
      </c>
      <c r="E224" s="590">
        <v>30624</v>
      </c>
      <c r="F224" s="592">
        <v>133</v>
      </c>
    </row>
    <row r="225" spans="1:6" x14ac:dyDescent="0.25">
      <c r="A225" s="349" t="s">
        <v>739</v>
      </c>
      <c r="B225" s="361" t="s">
        <v>740</v>
      </c>
      <c r="C225" s="361" t="s">
        <v>741</v>
      </c>
      <c r="D225" s="361">
        <v>8</v>
      </c>
      <c r="E225" s="590">
        <v>30627</v>
      </c>
      <c r="F225" s="592">
        <v>160</v>
      </c>
    </row>
    <row r="226" spans="1:6" x14ac:dyDescent="0.25">
      <c r="A226" s="349" t="s">
        <v>771</v>
      </c>
      <c r="B226" s="361" t="s">
        <v>772</v>
      </c>
      <c r="C226" s="361" t="s">
        <v>747</v>
      </c>
      <c r="D226" s="361">
        <v>12</v>
      </c>
      <c r="E226" s="590">
        <v>30628</v>
      </c>
      <c r="F226" s="592">
        <v>152</v>
      </c>
    </row>
    <row r="227" spans="1:6" x14ac:dyDescent="0.25">
      <c r="A227" s="349" t="s">
        <v>728</v>
      </c>
      <c r="B227" s="361" t="s">
        <v>731</v>
      </c>
      <c r="C227" s="361" t="s">
        <v>732</v>
      </c>
      <c r="D227" s="361">
        <v>8</v>
      </c>
      <c r="E227" s="590">
        <v>30628</v>
      </c>
      <c r="F227" s="360">
        <v>71</v>
      </c>
    </row>
    <row r="228" spans="1:6" x14ac:dyDescent="0.25">
      <c r="A228" s="349" t="s">
        <v>738</v>
      </c>
      <c r="B228" s="361" t="s">
        <v>713</v>
      </c>
      <c r="C228" s="361" t="s">
        <v>746</v>
      </c>
      <c r="D228" s="361">
        <v>16</v>
      </c>
      <c r="E228" s="590">
        <v>30632</v>
      </c>
      <c r="F228" s="592">
        <v>124</v>
      </c>
    </row>
    <row r="229" spans="1:6" x14ac:dyDescent="0.25">
      <c r="A229" s="349" t="s">
        <v>738</v>
      </c>
      <c r="B229" s="361" t="s">
        <v>713</v>
      </c>
      <c r="C229" s="361" t="s">
        <v>746</v>
      </c>
      <c r="D229" s="361">
        <v>16</v>
      </c>
      <c r="E229" s="590">
        <v>30633</v>
      </c>
      <c r="F229" s="592">
        <v>130</v>
      </c>
    </row>
    <row r="230" spans="1:6" x14ac:dyDescent="0.25">
      <c r="A230" s="349" t="s">
        <v>752</v>
      </c>
      <c r="B230" s="361" t="s">
        <v>759</v>
      </c>
      <c r="C230" s="361" t="s">
        <v>737</v>
      </c>
      <c r="D230" s="361">
        <v>16</v>
      </c>
      <c r="E230" s="590">
        <v>30633</v>
      </c>
      <c r="F230" s="592">
        <v>92</v>
      </c>
    </row>
    <row r="231" spans="1:6" x14ac:dyDescent="0.25">
      <c r="A231" s="349" t="s">
        <v>564</v>
      </c>
      <c r="B231" s="361" t="s">
        <v>569</v>
      </c>
      <c r="C231" s="361" t="s">
        <v>744</v>
      </c>
      <c r="D231" s="361">
        <v>16</v>
      </c>
      <c r="E231" s="590">
        <v>30634</v>
      </c>
      <c r="F231" s="592">
        <v>134</v>
      </c>
    </row>
    <row r="232" spans="1:6" x14ac:dyDescent="0.25">
      <c r="A232" s="349" t="s">
        <v>748</v>
      </c>
      <c r="B232" s="361" t="s">
        <v>754</v>
      </c>
      <c r="C232" s="361" t="s">
        <v>755</v>
      </c>
      <c r="D232" s="361">
        <v>16</v>
      </c>
      <c r="E232" s="590">
        <v>30637</v>
      </c>
      <c r="F232" s="592">
        <v>147</v>
      </c>
    </row>
    <row r="233" spans="1:6" x14ac:dyDescent="0.25">
      <c r="A233" s="349" t="s">
        <v>765</v>
      </c>
      <c r="B233" s="361" t="s">
        <v>766</v>
      </c>
      <c r="C233" s="361" t="s">
        <v>744</v>
      </c>
      <c r="D233" s="361">
        <v>16</v>
      </c>
      <c r="E233" s="590">
        <v>30637</v>
      </c>
      <c r="F233" s="592">
        <v>76</v>
      </c>
    </row>
    <row r="234" spans="1:6" x14ac:dyDescent="0.25">
      <c r="A234" s="349" t="s">
        <v>738</v>
      </c>
      <c r="B234" s="361" t="s">
        <v>713</v>
      </c>
      <c r="C234" s="361" t="s">
        <v>746</v>
      </c>
      <c r="D234" s="361">
        <v>16</v>
      </c>
      <c r="E234" s="590">
        <v>30639</v>
      </c>
      <c r="F234" s="592">
        <v>110</v>
      </c>
    </row>
    <row r="235" spans="1:6" x14ac:dyDescent="0.25">
      <c r="A235" s="349" t="s">
        <v>752</v>
      </c>
      <c r="B235" s="361" t="s">
        <v>762</v>
      </c>
      <c r="C235" s="361" t="s">
        <v>761</v>
      </c>
      <c r="D235" s="361">
        <v>16</v>
      </c>
      <c r="E235" s="590">
        <v>30642</v>
      </c>
      <c r="F235" s="592">
        <v>159</v>
      </c>
    </row>
    <row r="236" spans="1:6" x14ac:dyDescent="0.25">
      <c r="A236" s="349" t="s">
        <v>564</v>
      </c>
      <c r="B236" s="361" t="s">
        <v>568</v>
      </c>
      <c r="C236" s="361" t="s">
        <v>745</v>
      </c>
      <c r="D236" s="361">
        <v>16</v>
      </c>
      <c r="E236" s="590">
        <v>30643</v>
      </c>
      <c r="F236" s="592">
        <v>127</v>
      </c>
    </row>
    <row r="237" spans="1:6" x14ac:dyDescent="0.25">
      <c r="A237" s="349" t="s">
        <v>752</v>
      </c>
      <c r="B237" s="361" t="s">
        <v>762</v>
      </c>
      <c r="C237" s="361" t="s">
        <v>761</v>
      </c>
      <c r="D237" s="361">
        <v>16</v>
      </c>
      <c r="E237" s="590">
        <v>30650</v>
      </c>
      <c r="F237" s="592">
        <v>34</v>
      </c>
    </row>
    <row r="238" spans="1:6" x14ac:dyDescent="0.25">
      <c r="A238" s="349" t="s">
        <v>748</v>
      </c>
      <c r="B238" s="361" t="s">
        <v>753</v>
      </c>
      <c r="C238" s="361" t="s">
        <v>732</v>
      </c>
      <c r="D238" s="361">
        <v>16</v>
      </c>
      <c r="E238" s="590">
        <v>30653</v>
      </c>
      <c r="F238" s="592">
        <v>171</v>
      </c>
    </row>
    <row r="239" spans="1:6" x14ac:dyDescent="0.25">
      <c r="A239" s="349" t="s">
        <v>752</v>
      </c>
      <c r="B239" s="361" t="s">
        <v>759</v>
      </c>
      <c r="C239" s="361" t="s">
        <v>737</v>
      </c>
      <c r="D239" s="361">
        <v>16</v>
      </c>
      <c r="E239" s="590">
        <v>30653</v>
      </c>
      <c r="F239" s="360">
        <v>187</v>
      </c>
    </row>
    <row r="240" spans="1:6" x14ac:dyDescent="0.25">
      <c r="A240" s="349" t="s">
        <v>733</v>
      </c>
      <c r="B240" s="361" t="s">
        <v>734</v>
      </c>
      <c r="C240" s="361" t="s">
        <v>735</v>
      </c>
      <c r="D240" s="361">
        <v>8</v>
      </c>
      <c r="E240" s="590">
        <v>30653</v>
      </c>
      <c r="F240" s="592">
        <v>66</v>
      </c>
    </row>
    <row r="241" spans="1:6" x14ac:dyDescent="0.25">
      <c r="A241" s="354" t="s">
        <v>738</v>
      </c>
      <c r="B241" s="353" t="s">
        <v>722</v>
      </c>
      <c r="C241" s="353" t="s">
        <v>747</v>
      </c>
      <c r="D241" s="353">
        <v>8</v>
      </c>
      <c r="E241" s="591">
        <v>30654</v>
      </c>
      <c r="F241" s="593">
        <v>8</v>
      </c>
    </row>
    <row r="242" spans="1:6" x14ac:dyDescent="0.25">
      <c r="A242" s="349" t="s">
        <v>564</v>
      </c>
      <c r="B242" s="361" t="s">
        <v>565</v>
      </c>
      <c r="C242" s="361" t="s">
        <v>745</v>
      </c>
      <c r="D242" s="361">
        <v>16</v>
      </c>
      <c r="E242" s="590">
        <v>30655</v>
      </c>
      <c r="F242" s="592">
        <v>161</v>
      </c>
    </row>
    <row r="243" spans="1:6" x14ac:dyDescent="0.25">
      <c r="A243" s="349" t="s">
        <v>738</v>
      </c>
      <c r="B243" s="361" t="s">
        <v>714</v>
      </c>
      <c r="C243" s="361" t="s">
        <v>744</v>
      </c>
      <c r="D243" s="361">
        <v>8</v>
      </c>
      <c r="E243" s="590">
        <v>30656</v>
      </c>
      <c r="F243" s="592">
        <v>96</v>
      </c>
    </row>
    <row r="244" spans="1:6" x14ac:dyDescent="0.25">
      <c r="A244" s="349" t="s">
        <v>748</v>
      </c>
      <c r="B244" s="361" t="s">
        <v>751</v>
      </c>
      <c r="C244" s="361" t="s">
        <v>747</v>
      </c>
      <c r="D244" s="361">
        <v>8</v>
      </c>
      <c r="E244" s="590">
        <v>30661</v>
      </c>
      <c r="F244" s="592">
        <v>30</v>
      </c>
    </row>
    <row r="245" spans="1:6" x14ac:dyDescent="0.25">
      <c r="A245" s="349" t="s">
        <v>733</v>
      </c>
      <c r="B245" s="361" t="s">
        <v>736</v>
      </c>
      <c r="C245" s="361" t="s">
        <v>737</v>
      </c>
      <c r="D245" s="361">
        <v>8</v>
      </c>
      <c r="E245" s="590">
        <v>30665</v>
      </c>
      <c r="F245" s="592">
        <v>195</v>
      </c>
    </row>
    <row r="246" spans="1:6" x14ac:dyDescent="0.25">
      <c r="A246" s="349" t="s">
        <v>742</v>
      </c>
      <c r="B246" s="361" t="s">
        <v>743</v>
      </c>
      <c r="C246" s="361" t="s">
        <v>744</v>
      </c>
      <c r="D246" s="361">
        <v>8</v>
      </c>
      <c r="E246" s="590">
        <v>30667</v>
      </c>
      <c r="F246" s="592">
        <v>179</v>
      </c>
    </row>
    <row r="247" spans="1:6" x14ac:dyDescent="0.25">
      <c r="A247" s="349" t="s">
        <v>738</v>
      </c>
      <c r="B247" s="361" t="s">
        <v>716</v>
      </c>
      <c r="C247" s="361" t="s">
        <v>745</v>
      </c>
      <c r="D247" s="361">
        <v>16</v>
      </c>
      <c r="E247" s="590">
        <v>30670</v>
      </c>
      <c r="F247" s="592">
        <v>144</v>
      </c>
    </row>
    <row r="248" spans="1:6" x14ac:dyDescent="0.25">
      <c r="A248" s="349" t="s">
        <v>752</v>
      </c>
      <c r="B248" s="361" t="s">
        <v>763</v>
      </c>
      <c r="C248" s="361" t="s">
        <v>745</v>
      </c>
      <c r="D248" s="361">
        <v>16</v>
      </c>
      <c r="E248" s="590">
        <v>30673</v>
      </c>
      <c r="F248" s="592">
        <v>46</v>
      </c>
    </row>
    <row r="249" spans="1:6" x14ac:dyDescent="0.25">
      <c r="A249" s="349" t="s">
        <v>738</v>
      </c>
      <c r="B249" s="361" t="s">
        <v>713</v>
      </c>
      <c r="C249" s="361" t="s">
        <v>746</v>
      </c>
      <c r="D249" s="361">
        <v>16</v>
      </c>
      <c r="E249" s="590">
        <v>30674</v>
      </c>
      <c r="F249" s="592">
        <v>40</v>
      </c>
    </row>
    <row r="250" spans="1:6" x14ac:dyDescent="0.25">
      <c r="A250" s="349" t="s">
        <v>564</v>
      </c>
      <c r="B250" s="361" t="s">
        <v>565</v>
      </c>
      <c r="C250" s="361" t="s">
        <v>745</v>
      </c>
      <c r="D250" s="361">
        <v>16</v>
      </c>
      <c r="E250" s="590">
        <v>30674</v>
      </c>
      <c r="F250" s="592">
        <v>35</v>
      </c>
    </row>
    <row r="251" spans="1:6" x14ac:dyDescent="0.25">
      <c r="A251" s="349" t="s">
        <v>738</v>
      </c>
      <c r="B251" s="361" t="s">
        <v>714</v>
      </c>
      <c r="C251" s="361" t="s">
        <v>744</v>
      </c>
      <c r="D251" s="361">
        <v>8</v>
      </c>
      <c r="E251" s="590">
        <v>30676</v>
      </c>
      <c r="F251" s="592">
        <v>153</v>
      </c>
    </row>
    <row r="252" spans="1:6" x14ac:dyDescent="0.25">
      <c r="A252" s="349" t="s">
        <v>738</v>
      </c>
      <c r="B252" s="361" t="s">
        <v>718</v>
      </c>
      <c r="C252" s="361" t="s">
        <v>747</v>
      </c>
      <c r="D252" s="361">
        <v>8</v>
      </c>
      <c r="E252" s="590">
        <v>30680</v>
      </c>
      <c r="F252" s="592">
        <v>138</v>
      </c>
    </row>
    <row r="253" spans="1:6" x14ac:dyDescent="0.25">
      <c r="A253" s="349" t="s">
        <v>738</v>
      </c>
      <c r="B253" s="361" t="s">
        <v>719</v>
      </c>
      <c r="C253" s="361" t="s">
        <v>744</v>
      </c>
      <c r="D253" s="361">
        <v>8</v>
      </c>
      <c r="E253" s="590">
        <v>30685</v>
      </c>
      <c r="F253" s="592">
        <v>145</v>
      </c>
    </row>
    <row r="254" spans="1:6" x14ac:dyDescent="0.25">
      <c r="A254" s="349" t="s">
        <v>738</v>
      </c>
      <c r="B254" s="361" t="s">
        <v>721</v>
      </c>
      <c r="C254" s="361" t="s">
        <v>747</v>
      </c>
      <c r="D254" s="361">
        <v>8</v>
      </c>
      <c r="E254" s="590">
        <v>30685</v>
      </c>
      <c r="F254" s="592">
        <v>14</v>
      </c>
    </row>
    <row r="255" spans="1:6" x14ac:dyDescent="0.25">
      <c r="A255" s="349" t="s">
        <v>738</v>
      </c>
      <c r="B255" s="361" t="s">
        <v>719</v>
      </c>
      <c r="C255" s="361" t="s">
        <v>744</v>
      </c>
      <c r="D255" s="361">
        <v>8</v>
      </c>
      <c r="E255" s="590">
        <v>30687</v>
      </c>
      <c r="F255" s="592">
        <v>177</v>
      </c>
    </row>
    <row r="256" spans="1:6" x14ac:dyDescent="0.25">
      <c r="A256" s="349" t="s">
        <v>767</v>
      </c>
      <c r="B256" s="361" t="s">
        <v>768</v>
      </c>
      <c r="C256" s="361" t="s">
        <v>737</v>
      </c>
      <c r="D256" s="361">
        <v>16</v>
      </c>
      <c r="E256" s="350">
        <v>30687</v>
      </c>
      <c r="F256" s="360">
        <v>111</v>
      </c>
    </row>
    <row r="257" spans="1:6" x14ac:dyDescent="0.25">
      <c r="A257" s="349" t="s">
        <v>733</v>
      </c>
      <c r="B257" s="361" t="s">
        <v>736</v>
      </c>
      <c r="C257" s="361" t="s">
        <v>737</v>
      </c>
      <c r="D257" s="361">
        <v>8</v>
      </c>
      <c r="E257" s="590">
        <v>30688</v>
      </c>
      <c r="F257" s="360">
        <v>72</v>
      </c>
    </row>
    <row r="258" spans="1:6" x14ac:dyDescent="0.25">
      <c r="A258" s="349" t="s">
        <v>738</v>
      </c>
      <c r="B258" s="361" t="s">
        <v>722</v>
      </c>
      <c r="C258" s="361" t="s">
        <v>747</v>
      </c>
      <c r="D258" s="361">
        <v>8</v>
      </c>
      <c r="E258" s="590">
        <v>30689</v>
      </c>
      <c r="F258" s="592">
        <v>159</v>
      </c>
    </row>
    <row r="259" spans="1:6" x14ac:dyDescent="0.25">
      <c r="A259" s="349" t="s">
        <v>564</v>
      </c>
      <c r="B259" s="361" t="s">
        <v>566</v>
      </c>
      <c r="C259" s="361" t="s">
        <v>737</v>
      </c>
      <c r="D259" s="361">
        <v>16</v>
      </c>
      <c r="E259" s="350">
        <v>30690</v>
      </c>
      <c r="F259" s="360">
        <v>18</v>
      </c>
    </row>
    <row r="260" spans="1:6" x14ac:dyDescent="0.25">
      <c r="A260" s="349" t="s">
        <v>752</v>
      </c>
      <c r="B260" s="361" t="s">
        <v>762</v>
      </c>
      <c r="C260" s="361" t="s">
        <v>761</v>
      </c>
      <c r="D260" s="361">
        <v>16</v>
      </c>
      <c r="E260" s="590">
        <v>30691</v>
      </c>
      <c r="F260" s="592">
        <v>47</v>
      </c>
    </row>
    <row r="261" spans="1:6" x14ac:dyDescent="0.25">
      <c r="A261" s="349" t="s">
        <v>738</v>
      </c>
      <c r="B261" s="361" t="s">
        <v>721</v>
      </c>
      <c r="C261" s="361" t="s">
        <v>747</v>
      </c>
      <c r="D261" s="361">
        <v>8</v>
      </c>
      <c r="E261" s="590">
        <v>30694</v>
      </c>
      <c r="F261" s="592">
        <v>110</v>
      </c>
    </row>
    <row r="262" spans="1:6" x14ac:dyDescent="0.25">
      <c r="A262" s="349" t="s">
        <v>728</v>
      </c>
      <c r="B262" s="361" t="s">
        <v>731</v>
      </c>
      <c r="C262" s="361" t="s">
        <v>732</v>
      </c>
      <c r="D262" s="361">
        <v>8</v>
      </c>
      <c r="E262" s="590">
        <v>30695</v>
      </c>
      <c r="F262" s="592">
        <v>180</v>
      </c>
    </row>
    <row r="263" spans="1:6" x14ac:dyDescent="0.25">
      <c r="A263" s="349" t="s">
        <v>748</v>
      </c>
      <c r="B263" s="361" t="s">
        <v>749</v>
      </c>
      <c r="C263" s="361" t="s">
        <v>745</v>
      </c>
      <c r="D263" s="361">
        <v>8</v>
      </c>
      <c r="E263" s="350">
        <v>30698</v>
      </c>
      <c r="F263" s="360">
        <v>83</v>
      </c>
    </row>
    <row r="264" spans="1:6" x14ac:dyDescent="0.25">
      <c r="A264" s="349" t="s">
        <v>738</v>
      </c>
      <c r="B264" s="361" t="s">
        <v>716</v>
      </c>
      <c r="C264" s="361" t="s">
        <v>745</v>
      </c>
      <c r="D264" s="361">
        <v>16</v>
      </c>
      <c r="E264" s="590">
        <v>30701</v>
      </c>
      <c r="F264" s="592">
        <v>57</v>
      </c>
    </row>
    <row r="265" spans="1:6" x14ac:dyDescent="0.25">
      <c r="A265" s="349" t="s">
        <v>752</v>
      </c>
      <c r="B265" s="361" t="s">
        <v>762</v>
      </c>
      <c r="C265" s="361" t="s">
        <v>761</v>
      </c>
      <c r="D265" s="361">
        <v>16</v>
      </c>
      <c r="E265" s="590">
        <v>30704</v>
      </c>
      <c r="F265" s="592">
        <v>74</v>
      </c>
    </row>
    <row r="266" spans="1:6" x14ac:dyDescent="0.25">
      <c r="A266" s="349" t="s">
        <v>564</v>
      </c>
      <c r="B266" s="361" t="s">
        <v>567</v>
      </c>
      <c r="C266" s="361" t="s">
        <v>737</v>
      </c>
      <c r="D266" s="361">
        <v>16</v>
      </c>
      <c r="E266" s="590">
        <v>30707</v>
      </c>
      <c r="F266" s="592">
        <v>59</v>
      </c>
    </row>
    <row r="267" spans="1:6" x14ac:dyDescent="0.25">
      <c r="A267" s="349" t="s">
        <v>756</v>
      </c>
      <c r="B267" s="361" t="s">
        <v>758</v>
      </c>
      <c r="C267" s="361" t="s">
        <v>746</v>
      </c>
      <c r="D267" s="361">
        <v>16</v>
      </c>
      <c r="E267" s="590">
        <v>30711</v>
      </c>
      <c r="F267" s="592">
        <v>56</v>
      </c>
    </row>
    <row r="268" spans="1:6" x14ac:dyDescent="0.25">
      <c r="A268" s="349" t="s">
        <v>738</v>
      </c>
      <c r="B268" s="361" t="s">
        <v>715</v>
      </c>
      <c r="C268" s="361" t="s">
        <v>745</v>
      </c>
      <c r="D268" s="361">
        <v>16</v>
      </c>
      <c r="E268" s="590">
        <v>30713</v>
      </c>
      <c r="F268" s="592">
        <v>7</v>
      </c>
    </row>
    <row r="269" spans="1:6" x14ac:dyDescent="0.25">
      <c r="A269" s="349" t="s">
        <v>738</v>
      </c>
      <c r="B269" s="361" t="s">
        <v>713</v>
      </c>
      <c r="C269" s="361" t="s">
        <v>746</v>
      </c>
      <c r="D269" s="361">
        <v>16</v>
      </c>
      <c r="E269" s="590">
        <v>30714</v>
      </c>
      <c r="F269" s="592">
        <v>150</v>
      </c>
    </row>
    <row r="270" spans="1:6" x14ac:dyDescent="0.25">
      <c r="A270" s="349" t="s">
        <v>564</v>
      </c>
      <c r="B270" s="361" t="s">
        <v>569</v>
      </c>
      <c r="C270" s="361" t="s">
        <v>744</v>
      </c>
      <c r="D270" s="361">
        <v>16</v>
      </c>
      <c r="E270" s="350">
        <v>30717</v>
      </c>
      <c r="F270" s="360">
        <v>94</v>
      </c>
    </row>
    <row r="271" spans="1:6" x14ac:dyDescent="0.25">
      <c r="A271" s="349" t="s">
        <v>771</v>
      </c>
      <c r="B271" s="361" t="s">
        <v>772</v>
      </c>
      <c r="C271" s="361" t="s">
        <v>747</v>
      </c>
      <c r="D271" s="361">
        <v>12</v>
      </c>
      <c r="E271" s="590">
        <v>30720</v>
      </c>
      <c r="F271" s="592">
        <v>84</v>
      </c>
    </row>
    <row r="272" spans="1:6" x14ac:dyDescent="0.25">
      <c r="A272" s="349" t="s">
        <v>748</v>
      </c>
      <c r="B272" s="361" t="s">
        <v>749</v>
      </c>
      <c r="C272" s="361" t="s">
        <v>745</v>
      </c>
      <c r="D272" s="361">
        <v>8</v>
      </c>
      <c r="E272" s="590">
        <v>30725</v>
      </c>
      <c r="F272" s="592">
        <v>188</v>
      </c>
    </row>
    <row r="273" spans="1:6" x14ac:dyDescent="0.25">
      <c r="A273" s="349" t="s">
        <v>738</v>
      </c>
      <c r="B273" s="361" t="s">
        <v>723</v>
      </c>
      <c r="C273" s="361" t="s">
        <v>745</v>
      </c>
      <c r="D273" s="361">
        <v>8</v>
      </c>
      <c r="E273" s="590">
        <v>30725</v>
      </c>
      <c r="F273" s="592">
        <v>64</v>
      </c>
    </row>
    <row r="274" spans="1:6" x14ac:dyDescent="0.25">
      <c r="A274" s="349" t="s">
        <v>752</v>
      </c>
      <c r="B274" s="361" t="s">
        <v>759</v>
      </c>
      <c r="C274" s="361" t="s">
        <v>737</v>
      </c>
      <c r="D274" s="361">
        <v>16</v>
      </c>
      <c r="E274" s="590">
        <v>30725</v>
      </c>
      <c r="F274" s="592">
        <v>134</v>
      </c>
    </row>
    <row r="275" spans="1:6" x14ac:dyDescent="0.25">
      <c r="A275" s="349" t="s">
        <v>765</v>
      </c>
      <c r="B275" s="361" t="s">
        <v>766</v>
      </c>
      <c r="C275" s="361" t="s">
        <v>744</v>
      </c>
      <c r="D275" s="361">
        <v>16</v>
      </c>
      <c r="E275" s="590">
        <v>30727</v>
      </c>
      <c r="F275" s="592">
        <v>9</v>
      </c>
    </row>
    <row r="276" spans="1:6" x14ac:dyDescent="0.25">
      <c r="A276" s="349" t="s">
        <v>748</v>
      </c>
      <c r="B276" s="361" t="s">
        <v>749</v>
      </c>
      <c r="C276" s="361" t="s">
        <v>745</v>
      </c>
      <c r="D276" s="361">
        <v>8</v>
      </c>
      <c r="E276" s="590">
        <v>30729</v>
      </c>
      <c r="F276" s="592">
        <v>146</v>
      </c>
    </row>
    <row r="277" spans="1:6" x14ac:dyDescent="0.25">
      <c r="A277" s="349" t="s">
        <v>738</v>
      </c>
      <c r="B277" s="361" t="s">
        <v>723</v>
      </c>
      <c r="C277" s="361" t="s">
        <v>745</v>
      </c>
      <c r="D277" s="361">
        <v>8</v>
      </c>
      <c r="E277" s="590">
        <v>30730</v>
      </c>
      <c r="F277" s="592">
        <v>183</v>
      </c>
    </row>
    <row r="278" spans="1:6" x14ac:dyDescent="0.25">
      <c r="A278" s="349" t="s">
        <v>752</v>
      </c>
      <c r="B278" s="361" t="s">
        <v>760</v>
      </c>
      <c r="C278" s="361" t="s">
        <v>761</v>
      </c>
      <c r="D278" s="361">
        <v>16</v>
      </c>
      <c r="E278" s="590">
        <v>30736</v>
      </c>
      <c r="F278" s="360">
        <v>192</v>
      </c>
    </row>
    <row r="279" spans="1:6" x14ac:dyDescent="0.25">
      <c r="A279" s="349" t="s">
        <v>738</v>
      </c>
      <c r="B279" s="361" t="s">
        <v>722</v>
      </c>
      <c r="C279" s="361" t="s">
        <v>747</v>
      </c>
      <c r="D279" s="361">
        <v>8</v>
      </c>
      <c r="E279" s="590">
        <v>30739</v>
      </c>
      <c r="F279" s="592">
        <v>111</v>
      </c>
    </row>
    <row r="280" spans="1:6" x14ac:dyDescent="0.25">
      <c r="A280" s="349" t="s">
        <v>752</v>
      </c>
      <c r="B280" s="361" t="s">
        <v>763</v>
      </c>
      <c r="C280" s="361" t="s">
        <v>745</v>
      </c>
      <c r="D280" s="361">
        <v>16</v>
      </c>
      <c r="E280" s="590">
        <v>30739</v>
      </c>
      <c r="F280" s="592">
        <v>128</v>
      </c>
    </row>
    <row r="281" spans="1:6" x14ac:dyDescent="0.25">
      <c r="A281" s="349" t="s">
        <v>742</v>
      </c>
      <c r="B281" s="361" t="s">
        <v>743</v>
      </c>
      <c r="C281" s="361" t="s">
        <v>744</v>
      </c>
      <c r="D281" s="361">
        <v>8</v>
      </c>
      <c r="E281" s="590">
        <v>30739</v>
      </c>
      <c r="F281" s="360">
        <v>195</v>
      </c>
    </row>
    <row r="282" spans="1:6" x14ac:dyDescent="0.25">
      <c r="A282" s="349" t="s">
        <v>752</v>
      </c>
      <c r="B282" s="361" t="s">
        <v>759</v>
      </c>
      <c r="C282" s="361" t="s">
        <v>737</v>
      </c>
      <c r="D282" s="361">
        <v>16</v>
      </c>
      <c r="E282" s="590">
        <v>30743</v>
      </c>
      <c r="F282" s="360">
        <v>94</v>
      </c>
    </row>
    <row r="283" spans="1:6" x14ac:dyDescent="0.25">
      <c r="A283" s="349" t="s">
        <v>738</v>
      </c>
      <c r="B283" s="361" t="s">
        <v>719</v>
      </c>
      <c r="C283" s="361" t="s">
        <v>744</v>
      </c>
      <c r="D283" s="361">
        <v>8</v>
      </c>
      <c r="E283" s="590">
        <v>30744</v>
      </c>
      <c r="F283" s="592">
        <v>68</v>
      </c>
    </row>
    <row r="284" spans="1:6" x14ac:dyDescent="0.25">
      <c r="A284" s="349" t="s">
        <v>756</v>
      </c>
      <c r="B284" s="361" t="s">
        <v>757</v>
      </c>
      <c r="C284" s="361" t="s">
        <v>755</v>
      </c>
      <c r="D284" s="361">
        <v>16</v>
      </c>
      <c r="E284" s="590">
        <v>30744</v>
      </c>
      <c r="F284" s="592">
        <v>141</v>
      </c>
    </row>
    <row r="285" spans="1:6" x14ac:dyDescent="0.25">
      <c r="A285" s="349" t="s">
        <v>771</v>
      </c>
      <c r="B285" s="361" t="s">
        <v>773</v>
      </c>
      <c r="C285" s="361" t="s">
        <v>747</v>
      </c>
      <c r="D285" s="361">
        <v>8</v>
      </c>
      <c r="E285" s="350">
        <v>30745</v>
      </c>
      <c r="F285" s="360">
        <v>191</v>
      </c>
    </row>
    <row r="286" spans="1:6" x14ac:dyDescent="0.25">
      <c r="A286" s="349" t="s">
        <v>738</v>
      </c>
      <c r="B286" s="361" t="s">
        <v>717</v>
      </c>
      <c r="C286" s="361" t="s">
        <v>745</v>
      </c>
      <c r="D286" s="361">
        <v>16</v>
      </c>
      <c r="E286" s="590">
        <v>30748</v>
      </c>
      <c r="F286" s="592">
        <v>99</v>
      </c>
    </row>
    <row r="287" spans="1:6" x14ac:dyDescent="0.25">
      <c r="A287" s="349" t="s">
        <v>748</v>
      </c>
      <c r="B287" s="361" t="s">
        <v>749</v>
      </c>
      <c r="C287" s="361" t="s">
        <v>745</v>
      </c>
      <c r="D287" s="361">
        <v>8</v>
      </c>
      <c r="E287" s="590">
        <v>30753</v>
      </c>
      <c r="F287" s="592">
        <v>67</v>
      </c>
    </row>
    <row r="288" spans="1:6" x14ac:dyDescent="0.25">
      <c r="A288" s="349" t="s">
        <v>738</v>
      </c>
      <c r="B288" s="361" t="s">
        <v>723</v>
      </c>
      <c r="C288" s="361" t="s">
        <v>745</v>
      </c>
      <c r="D288" s="361">
        <v>8</v>
      </c>
      <c r="E288" s="590">
        <v>30757</v>
      </c>
      <c r="F288" s="592">
        <v>199</v>
      </c>
    </row>
    <row r="289" spans="1:6" x14ac:dyDescent="0.25">
      <c r="A289" s="349" t="s">
        <v>752</v>
      </c>
      <c r="B289" s="361" t="s">
        <v>764</v>
      </c>
      <c r="C289" s="361" t="s">
        <v>737</v>
      </c>
      <c r="D289" s="361">
        <v>32</v>
      </c>
      <c r="E289" s="590">
        <v>30757</v>
      </c>
      <c r="F289" s="592">
        <v>47</v>
      </c>
    </row>
    <row r="290" spans="1:6" x14ac:dyDescent="0.25">
      <c r="A290" s="349" t="s">
        <v>752</v>
      </c>
      <c r="B290" s="361" t="s">
        <v>764</v>
      </c>
      <c r="C290" s="361" t="s">
        <v>737</v>
      </c>
      <c r="D290" s="361">
        <v>32</v>
      </c>
      <c r="E290" s="590">
        <v>30771</v>
      </c>
      <c r="F290" s="592">
        <v>157</v>
      </c>
    </row>
    <row r="291" spans="1:6" x14ac:dyDescent="0.25">
      <c r="A291" s="349" t="s">
        <v>738</v>
      </c>
      <c r="B291" s="361" t="s">
        <v>721</v>
      </c>
      <c r="C291" s="361" t="s">
        <v>747</v>
      </c>
      <c r="D291" s="361">
        <v>8</v>
      </c>
      <c r="E291" s="590">
        <v>30774</v>
      </c>
      <c r="F291" s="592">
        <v>132</v>
      </c>
    </row>
    <row r="292" spans="1:6" x14ac:dyDescent="0.25">
      <c r="A292" s="349" t="s">
        <v>771</v>
      </c>
      <c r="B292" s="361" t="s">
        <v>773</v>
      </c>
      <c r="C292" s="361" t="s">
        <v>747</v>
      </c>
      <c r="D292" s="361">
        <v>8</v>
      </c>
      <c r="E292" s="590">
        <v>30774</v>
      </c>
      <c r="F292" s="360">
        <v>164</v>
      </c>
    </row>
    <row r="293" spans="1:6" x14ac:dyDescent="0.25">
      <c r="A293" s="349" t="s">
        <v>738</v>
      </c>
      <c r="B293" s="361" t="s">
        <v>718</v>
      </c>
      <c r="C293" s="361" t="s">
        <v>747</v>
      </c>
      <c r="D293" s="361">
        <v>8</v>
      </c>
      <c r="E293" s="590">
        <v>30775</v>
      </c>
      <c r="F293" s="592">
        <v>169</v>
      </c>
    </row>
    <row r="294" spans="1:6" x14ac:dyDescent="0.25">
      <c r="A294" s="349" t="s">
        <v>738</v>
      </c>
      <c r="B294" s="361" t="s">
        <v>715</v>
      </c>
      <c r="C294" s="361" t="s">
        <v>745</v>
      </c>
      <c r="D294" s="361">
        <v>16</v>
      </c>
      <c r="E294" s="590">
        <v>30782</v>
      </c>
      <c r="F294" s="592">
        <v>12</v>
      </c>
    </row>
    <row r="295" spans="1:6" x14ac:dyDescent="0.25">
      <c r="A295" s="349" t="s">
        <v>738</v>
      </c>
      <c r="B295" s="361" t="s">
        <v>723</v>
      </c>
      <c r="C295" s="361" t="s">
        <v>745</v>
      </c>
      <c r="D295" s="361">
        <v>8</v>
      </c>
      <c r="E295" s="590">
        <v>30789</v>
      </c>
      <c r="F295" s="592">
        <v>112</v>
      </c>
    </row>
    <row r="296" spans="1:6" x14ac:dyDescent="0.25">
      <c r="A296" s="349" t="s">
        <v>765</v>
      </c>
      <c r="B296" s="361" t="s">
        <v>766</v>
      </c>
      <c r="C296" s="361" t="s">
        <v>744</v>
      </c>
      <c r="D296" s="361">
        <v>16</v>
      </c>
      <c r="E296" s="590">
        <v>30789</v>
      </c>
      <c r="F296" s="592">
        <v>154</v>
      </c>
    </row>
    <row r="297" spans="1:6" x14ac:dyDescent="0.25">
      <c r="A297" s="349" t="s">
        <v>752</v>
      </c>
      <c r="B297" s="361" t="s">
        <v>759</v>
      </c>
      <c r="C297" s="361" t="s">
        <v>737</v>
      </c>
      <c r="D297" s="361">
        <v>16</v>
      </c>
      <c r="E297" s="590">
        <v>30791</v>
      </c>
      <c r="F297" s="592">
        <v>114</v>
      </c>
    </row>
    <row r="298" spans="1:6" x14ac:dyDescent="0.25">
      <c r="A298" s="349" t="s">
        <v>748</v>
      </c>
      <c r="B298" s="361" t="s">
        <v>750</v>
      </c>
      <c r="C298" s="361" t="s">
        <v>737</v>
      </c>
      <c r="D298" s="361">
        <v>16</v>
      </c>
      <c r="E298" s="590">
        <v>30792</v>
      </c>
      <c r="F298" s="592">
        <v>7</v>
      </c>
    </row>
    <row r="299" spans="1:6" x14ac:dyDescent="0.25">
      <c r="A299" s="349" t="s">
        <v>564</v>
      </c>
      <c r="B299" s="361" t="s">
        <v>568</v>
      </c>
      <c r="C299" s="361" t="s">
        <v>745</v>
      </c>
      <c r="D299" s="361">
        <v>16</v>
      </c>
      <c r="E299" s="590">
        <v>30792</v>
      </c>
      <c r="F299" s="592">
        <v>110</v>
      </c>
    </row>
    <row r="300" spans="1:6" x14ac:dyDescent="0.25">
      <c r="A300" s="349" t="s">
        <v>728</v>
      </c>
      <c r="B300" s="361" t="s">
        <v>731</v>
      </c>
      <c r="C300" s="361" t="s">
        <v>732</v>
      </c>
      <c r="D300" s="361">
        <v>8</v>
      </c>
      <c r="E300" s="590">
        <v>30794</v>
      </c>
      <c r="F300" s="592">
        <v>100</v>
      </c>
    </row>
    <row r="301" spans="1:6" x14ac:dyDescent="0.25">
      <c r="A301" s="349" t="s">
        <v>738</v>
      </c>
      <c r="B301" s="361" t="s">
        <v>714</v>
      </c>
      <c r="C301" s="361" t="s">
        <v>744</v>
      </c>
      <c r="D301" s="361">
        <v>8</v>
      </c>
      <c r="E301" s="590">
        <v>30795</v>
      </c>
      <c r="F301" s="592">
        <v>105</v>
      </c>
    </row>
    <row r="302" spans="1:6" x14ac:dyDescent="0.25">
      <c r="A302" s="349" t="s">
        <v>564</v>
      </c>
      <c r="B302" s="361" t="s">
        <v>566</v>
      </c>
      <c r="C302" s="361" t="s">
        <v>737</v>
      </c>
      <c r="D302" s="361">
        <v>16</v>
      </c>
      <c r="E302" s="590">
        <v>30796</v>
      </c>
      <c r="F302" s="592">
        <v>74</v>
      </c>
    </row>
    <row r="303" spans="1:6" x14ac:dyDescent="0.25">
      <c r="A303" s="349" t="s">
        <v>728</v>
      </c>
      <c r="B303" s="361" t="s">
        <v>729</v>
      </c>
      <c r="C303" s="361" t="s">
        <v>730</v>
      </c>
      <c r="D303" s="361">
        <v>10</v>
      </c>
      <c r="E303" s="350">
        <v>30798</v>
      </c>
      <c r="F303" s="360">
        <v>120</v>
      </c>
    </row>
    <row r="304" spans="1:6" x14ac:dyDescent="0.25">
      <c r="A304" s="349" t="s">
        <v>564</v>
      </c>
      <c r="B304" s="361" t="s">
        <v>566</v>
      </c>
      <c r="C304" s="361" t="s">
        <v>737</v>
      </c>
      <c r="D304" s="361">
        <v>16</v>
      </c>
      <c r="E304" s="590">
        <v>30799</v>
      </c>
      <c r="F304" s="592">
        <v>170</v>
      </c>
    </row>
    <row r="305" spans="1:6" x14ac:dyDescent="0.25">
      <c r="A305" s="349" t="s">
        <v>738</v>
      </c>
      <c r="B305" s="361" t="s">
        <v>713</v>
      </c>
      <c r="C305" s="361" t="s">
        <v>746</v>
      </c>
      <c r="D305" s="361">
        <v>16</v>
      </c>
      <c r="E305" s="590">
        <v>30800</v>
      </c>
      <c r="F305" s="592">
        <v>69</v>
      </c>
    </row>
    <row r="306" spans="1:6" x14ac:dyDescent="0.25">
      <c r="A306" s="349" t="s">
        <v>771</v>
      </c>
      <c r="B306" s="361" t="s">
        <v>773</v>
      </c>
      <c r="C306" s="361" t="s">
        <v>747</v>
      </c>
      <c r="D306" s="361">
        <v>8</v>
      </c>
      <c r="E306" s="590">
        <v>30800</v>
      </c>
      <c r="F306" s="592">
        <v>133</v>
      </c>
    </row>
    <row r="307" spans="1:6" x14ac:dyDescent="0.25">
      <c r="A307" s="349" t="s">
        <v>564</v>
      </c>
      <c r="B307" s="361" t="s">
        <v>569</v>
      </c>
      <c r="C307" s="361" t="s">
        <v>744</v>
      </c>
      <c r="D307" s="361">
        <v>16</v>
      </c>
      <c r="E307" s="590">
        <v>30806</v>
      </c>
      <c r="F307" s="360">
        <v>127</v>
      </c>
    </row>
    <row r="308" spans="1:6" x14ac:dyDescent="0.25">
      <c r="A308" s="349" t="s">
        <v>767</v>
      </c>
      <c r="B308" s="361" t="s">
        <v>768</v>
      </c>
      <c r="C308" s="361" t="s">
        <v>737</v>
      </c>
      <c r="D308" s="361">
        <v>16</v>
      </c>
      <c r="E308" s="590">
        <v>30809</v>
      </c>
      <c r="F308" s="592">
        <v>141</v>
      </c>
    </row>
    <row r="309" spans="1:6" x14ac:dyDescent="0.25">
      <c r="A309" s="349" t="s">
        <v>733</v>
      </c>
      <c r="B309" s="361" t="s">
        <v>736</v>
      </c>
      <c r="C309" s="361" t="s">
        <v>737</v>
      </c>
      <c r="D309" s="361">
        <v>8</v>
      </c>
      <c r="E309" s="590">
        <v>30810</v>
      </c>
      <c r="F309" s="592">
        <v>92</v>
      </c>
    </row>
    <row r="310" spans="1:6" x14ac:dyDescent="0.25">
      <c r="A310" s="349" t="s">
        <v>564</v>
      </c>
      <c r="B310" s="361" t="s">
        <v>566</v>
      </c>
      <c r="C310" s="361" t="s">
        <v>737</v>
      </c>
      <c r="D310" s="361">
        <v>16</v>
      </c>
      <c r="E310" s="590">
        <v>30811</v>
      </c>
      <c r="F310" s="360">
        <v>145</v>
      </c>
    </row>
    <row r="311" spans="1:6" x14ac:dyDescent="0.25">
      <c r="A311" s="349" t="s">
        <v>752</v>
      </c>
      <c r="B311" s="361" t="s">
        <v>762</v>
      </c>
      <c r="C311" s="361" t="s">
        <v>761</v>
      </c>
      <c r="D311" s="361">
        <v>16</v>
      </c>
      <c r="E311" s="590">
        <v>30812</v>
      </c>
      <c r="F311" s="592">
        <v>17</v>
      </c>
    </row>
    <row r="312" spans="1:6" x14ac:dyDescent="0.25">
      <c r="A312" s="349" t="s">
        <v>771</v>
      </c>
      <c r="B312" s="361" t="s">
        <v>773</v>
      </c>
      <c r="C312" s="361" t="s">
        <v>747</v>
      </c>
      <c r="D312" s="361">
        <v>8</v>
      </c>
      <c r="E312" s="590">
        <v>30818</v>
      </c>
      <c r="F312" s="592">
        <v>136</v>
      </c>
    </row>
    <row r="313" spans="1:6" x14ac:dyDescent="0.25">
      <c r="A313" s="349" t="s">
        <v>738</v>
      </c>
      <c r="B313" s="361" t="s">
        <v>719</v>
      </c>
      <c r="C313" s="361" t="s">
        <v>744</v>
      </c>
      <c r="D313" s="361">
        <v>8</v>
      </c>
      <c r="E313" s="590">
        <v>30820</v>
      </c>
      <c r="F313" s="592">
        <v>66</v>
      </c>
    </row>
    <row r="314" spans="1:6" x14ac:dyDescent="0.25">
      <c r="A314" s="349" t="s">
        <v>756</v>
      </c>
      <c r="B314" s="361" t="s">
        <v>758</v>
      </c>
      <c r="C314" s="361" t="s">
        <v>746</v>
      </c>
      <c r="D314" s="361">
        <v>16</v>
      </c>
      <c r="E314" s="350">
        <v>30820</v>
      </c>
      <c r="F314" s="360">
        <v>57</v>
      </c>
    </row>
    <row r="315" spans="1:6" x14ac:dyDescent="0.25">
      <c r="A315" s="349" t="s">
        <v>739</v>
      </c>
      <c r="B315" s="361" t="s">
        <v>740</v>
      </c>
      <c r="C315" s="361" t="s">
        <v>741</v>
      </c>
      <c r="D315" s="361">
        <v>8</v>
      </c>
      <c r="E315" s="590">
        <v>30823</v>
      </c>
      <c r="F315" s="592">
        <v>38</v>
      </c>
    </row>
    <row r="316" spans="1:6" x14ac:dyDescent="0.25">
      <c r="A316" s="349" t="s">
        <v>756</v>
      </c>
      <c r="B316" s="361" t="s">
        <v>757</v>
      </c>
      <c r="C316" s="361" t="s">
        <v>755</v>
      </c>
      <c r="D316" s="361">
        <v>16</v>
      </c>
      <c r="E316" s="590">
        <v>30824</v>
      </c>
      <c r="F316" s="592">
        <v>101</v>
      </c>
    </row>
    <row r="317" spans="1:6" x14ac:dyDescent="0.25">
      <c r="A317" s="349" t="s">
        <v>752</v>
      </c>
      <c r="B317" s="361" t="s">
        <v>763</v>
      </c>
      <c r="C317" s="361" t="s">
        <v>745</v>
      </c>
      <c r="D317" s="361">
        <v>16</v>
      </c>
      <c r="E317" s="590">
        <v>30825</v>
      </c>
      <c r="F317" s="592">
        <v>70</v>
      </c>
    </row>
    <row r="318" spans="1:6" x14ac:dyDescent="0.25">
      <c r="A318" s="349" t="s">
        <v>752</v>
      </c>
      <c r="B318" s="361" t="s">
        <v>763</v>
      </c>
      <c r="C318" s="361" t="s">
        <v>745</v>
      </c>
      <c r="D318" s="361">
        <v>16</v>
      </c>
      <c r="E318" s="590">
        <v>30828</v>
      </c>
      <c r="F318" s="592">
        <v>78</v>
      </c>
    </row>
    <row r="319" spans="1:6" x14ac:dyDescent="0.25">
      <c r="A319" s="349" t="s">
        <v>738</v>
      </c>
      <c r="B319" s="361" t="s">
        <v>712</v>
      </c>
      <c r="C319" s="361" t="s">
        <v>744</v>
      </c>
      <c r="D319" s="361">
        <v>8</v>
      </c>
      <c r="E319" s="590">
        <v>30834</v>
      </c>
      <c r="F319" s="592">
        <v>8</v>
      </c>
    </row>
    <row r="320" spans="1:6" x14ac:dyDescent="0.25">
      <c r="A320" s="349" t="s">
        <v>769</v>
      </c>
      <c r="B320" s="361" t="s">
        <v>770</v>
      </c>
      <c r="C320" s="361" t="s">
        <v>745</v>
      </c>
      <c r="D320" s="361">
        <v>16</v>
      </c>
      <c r="E320" s="350">
        <v>30835</v>
      </c>
      <c r="F320" s="360">
        <v>192</v>
      </c>
    </row>
    <row r="321" spans="1:6" x14ac:dyDescent="0.25">
      <c r="A321" s="354" t="s">
        <v>752</v>
      </c>
      <c r="B321" s="353" t="s">
        <v>764</v>
      </c>
      <c r="C321" s="353" t="s">
        <v>737</v>
      </c>
      <c r="D321" s="353">
        <v>32</v>
      </c>
      <c r="E321" s="591">
        <v>30837</v>
      </c>
      <c r="F321" s="593">
        <v>14</v>
      </c>
    </row>
    <row r="322" spans="1:6" x14ac:dyDescent="0.25">
      <c r="A322" s="349" t="s">
        <v>748</v>
      </c>
      <c r="B322" s="361" t="s">
        <v>751</v>
      </c>
      <c r="C322" s="361" t="s">
        <v>747</v>
      </c>
      <c r="D322" s="361">
        <v>8</v>
      </c>
      <c r="E322" s="350">
        <v>30839</v>
      </c>
      <c r="F322" s="360">
        <v>139</v>
      </c>
    </row>
    <row r="323" spans="1:6" x14ac:dyDescent="0.25">
      <c r="A323" s="349" t="s">
        <v>564</v>
      </c>
      <c r="B323" s="361" t="s">
        <v>568</v>
      </c>
      <c r="C323" s="361" t="s">
        <v>745</v>
      </c>
      <c r="D323" s="361">
        <v>16</v>
      </c>
      <c r="E323" s="590">
        <v>30839</v>
      </c>
      <c r="F323" s="592">
        <v>184</v>
      </c>
    </row>
    <row r="324" spans="1:6" x14ac:dyDescent="0.25">
      <c r="A324" s="349" t="s">
        <v>769</v>
      </c>
      <c r="B324" s="361" t="s">
        <v>770</v>
      </c>
      <c r="C324" s="361" t="s">
        <v>745</v>
      </c>
      <c r="D324" s="361">
        <v>16</v>
      </c>
      <c r="E324" s="350">
        <v>30840</v>
      </c>
      <c r="F324" s="360">
        <v>111</v>
      </c>
    </row>
    <row r="325" spans="1:6" x14ac:dyDescent="0.25">
      <c r="A325" s="349" t="s">
        <v>733</v>
      </c>
      <c r="B325" s="361" t="s">
        <v>736</v>
      </c>
      <c r="C325" s="361" t="s">
        <v>737</v>
      </c>
      <c r="D325" s="361">
        <v>8</v>
      </c>
      <c r="E325" s="590">
        <v>30842</v>
      </c>
      <c r="F325" s="592">
        <v>154</v>
      </c>
    </row>
    <row r="326" spans="1:6" x14ac:dyDescent="0.25">
      <c r="A326" s="349" t="s">
        <v>728</v>
      </c>
      <c r="B326" s="361" t="s">
        <v>731</v>
      </c>
      <c r="C326" s="361" t="s">
        <v>732</v>
      </c>
      <c r="D326" s="361">
        <v>8</v>
      </c>
      <c r="E326" s="590">
        <v>30845</v>
      </c>
      <c r="F326" s="592">
        <v>139</v>
      </c>
    </row>
    <row r="327" spans="1:6" x14ac:dyDescent="0.25">
      <c r="A327" s="349" t="s">
        <v>771</v>
      </c>
      <c r="B327" s="361" t="s">
        <v>772</v>
      </c>
      <c r="C327" s="361" t="s">
        <v>747</v>
      </c>
      <c r="D327" s="361">
        <v>12</v>
      </c>
      <c r="E327" s="590">
        <v>30849</v>
      </c>
      <c r="F327" s="592">
        <v>20</v>
      </c>
    </row>
    <row r="328" spans="1:6" x14ac:dyDescent="0.25">
      <c r="A328" s="349" t="s">
        <v>738</v>
      </c>
      <c r="B328" s="361" t="s">
        <v>723</v>
      </c>
      <c r="C328" s="361" t="s">
        <v>745</v>
      </c>
      <c r="D328" s="361">
        <v>8</v>
      </c>
      <c r="E328" s="590">
        <v>30850</v>
      </c>
      <c r="F328" s="592">
        <v>64</v>
      </c>
    </row>
    <row r="329" spans="1:6" x14ac:dyDescent="0.25">
      <c r="A329" s="349" t="s">
        <v>739</v>
      </c>
      <c r="B329" s="361" t="s">
        <v>740</v>
      </c>
      <c r="C329" s="361" t="s">
        <v>741</v>
      </c>
      <c r="D329" s="361">
        <v>8</v>
      </c>
      <c r="E329" s="350">
        <v>30850</v>
      </c>
      <c r="F329" s="360">
        <v>139</v>
      </c>
    </row>
    <row r="330" spans="1:6" x14ac:dyDescent="0.25">
      <c r="A330" s="349" t="s">
        <v>733</v>
      </c>
      <c r="B330" s="361" t="s">
        <v>734</v>
      </c>
      <c r="C330" s="361" t="s">
        <v>735</v>
      </c>
      <c r="D330" s="361">
        <v>8</v>
      </c>
      <c r="E330" s="590">
        <v>30850</v>
      </c>
      <c r="F330" s="592">
        <v>56</v>
      </c>
    </row>
    <row r="331" spans="1:6" x14ac:dyDescent="0.25">
      <c r="A331" s="349" t="s">
        <v>733</v>
      </c>
      <c r="B331" s="361" t="s">
        <v>734</v>
      </c>
      <c r="C331" s="361" t="s">
        <v>735</v>
      </c>
      <c r="D331" s="361">
        <v>8</v>
      </c>
      <c r="E331" s="590">
        <v>30851</v>
      </c>
      <c r="F331" s="592">
        <v>170</v>
      </c>
    </row>
    <row r="332" spans="1:6" x14ac:dyDescent="0.25">
      <c r="A332" s="349" t="s">
        <v>738</v>
      </c>
      <c r="B332" s="361" t="s">
        <v>722</v>
      </c>
      <c r="C332" s="361" t="s">
        <v>747</v>
      </c>
      <c r="D332" s="361">
        <v>8</v>
      </c>
      <c r="E332" s="590">
        <v>30854</v>
      </c>
      <c r="F332" s="592">
        <v>181</v>
      </c>
    </row>
    <row r="333" spans="1:6" x14ac:dyDescent="0.25">
      <c r="A333" s="349" t="s">
        <v>771</v>
      </c>
      <c r="B333" s="361" t="s">
        <v>772</v>
      </c>
      <c r="C333" s="361" t="s">
        <v>747</v>
      </c>
      <c r="D333" s="361">
        <v>12</v>
      </c>
      <c r="E333" s="590">
        <v>30854</v>
      </c>
      <c r="F333" s="592">
        <v>148</v>
      </c>
    </row>
    <row r="334" spans="1:6" x14ac:dyDescent="0.25">
      <c r="A334" s="349" t="s">
        <v>564</v>
      </c>
      <c r="B334" s="361" t="s">
        <v>569</v>
      </c>
      <c r="C334" s="361" t="s">
        <v>744</v>
      </c>
      <c r="D334" s="361">
        <v>16</v>
      </c>
      <c r="E334" s="590">
        <v>30857</v>
      </c>
      <c r="F334" s="592">
        <v>31</v>
      </c>
    </row>
    <row r="335" spans="1:6" x14ac:dyDescent="0.25">
      <c r="A335" s="349" t="s">
        <v>752</v>
      </c>
      <c r="B335" s="361" t="s">
        <v>763</v>
      </c>
      <c r="C335" s="361" t="s">
        <v>745</v>
      </c>
      <c r="D335" s="361">
        <v>16</v>
      </c>
      <c r="E335" s="590">
        <v>30862</v>
      </c>
      <c r="F335" s="592">
        <v>120</v>
      </c>
    </row>
    <row r="336" spans="1:6" x14ac:dyDescent="0.25">
      <c r="A336" s="349" t="s">
        <v>564</v>
      </c>
      <c r="B336" s="361" t="s">
        <v>567</v>
      </c>
      <c r="C336" s="361" t="s">
        <v>737</v>
      </c>
      <c r="D336" s="361">
        <v>16</v>
      </c>
      <c r="E336" s="590">
        <v>30863</v>
      </c>
      <c r="F336" s="592">
        <v>182</v>
      </c>
    </row>
    <row r="337" spans="1:6" x14ac:dyDescent="0.25">
      <c r="A337" s="349" t="s">
        <v>752</v>
      </c>
      <c r="B337" s="361" t="s">
        <v>760</v>
      </c>
      <c r="C337" s="361" t="s">
        <v>761</v>
      </c>
      <c r="D337" s="361">
        <v>16</v>
      </c>
      <c r="E337" s="350">
        <v>30863</v>
      </c>
      <c r="F337" s="360">
        <v>42</v>
      </c>
    </row>
    <row r="338" spans="1:6" x14ac:dyDescent="0.25">
      <c r="A338" s="349" t="s">
        <v>752</v>
      </c>
      <c r="B338" s="361" t="s">
        <v>764</v>
      </c>
      <c r="C338" s="361" t="s">
        <v>737</v>
      </c>
      <c r="D338" s="361">
        <v>32</v>
      </c>
      <c r="E338" s="590">
        <v>30865</v>
      </c>
      <c r="F338" s="592">
        <v>182</v>
      </c>
    </row>
    <row r="339" spans="1:6" x14ac:dyDescent="0.25">
      <c r="A339" s="349" t="s">
        <v>742</v>
      </c>
      <c r="B339" s="361" t="s">
        <v>743</v>
      </c>
      <c r="C339" s="361" t="s">
        <v>744</v>
      </c>
      <c r="D339" s="361">
        <v>8</v>
      </c>
      <c r="E339" s="590">
        <v>30865</v>
      </c>
      <c r="F339" s="592">
        <v>71</v>
      </c>
    </row>
    <row r="340" spans="1:6" x14ac:dyDescent="0.25">
      <c r="A340" s="349" t="s">
        <v>738</v>
      </c>
      <c r="B340" s="361" t="s">
        <v>718</v>
      </c>
      <c r="C340" s="361" t="s">
        <v>747</v>
      </c>
      <c r="D340" s="361">
        <v>8</v>
      </c>
      <c r="E340" s="590">
        <v>30866</v>
      </c>
      <c r="F340" s="592">
        <v>76</v>
      </c>
    </row>
    <row r="341" spans="1:6" x14ac:dyDescent="0.25">
      <c r="A341" s="349" t="s">
        <v>738</v>
      </c>
      <c r="B341" s="361" t="s">
        <v>714</v>
      </c>
      <c r="C341" s="361" t="s">
        <v>744</v>
      </c>
      <c r="D341" s="361">
        <v>8</v>
      </c>
      <c r="E341" s="590">
        <v>30869</v>
      </c>
      <c r="F341" s="592">
        <v>199</v>
      </c>
    </row>
    <row r="342" spans="1:6" x14ac:dyDescent="0.25">
      <c r="A342" s="349" t="s">
        <v>564</v>
      </c>
      <c r="B342" s="361" t="s">
        <v>567</v>
      </c>
      <c r="C342" s="361" t="s">
        <v>737</v>
      </c>
      <c r="D342" s="361">
        <v>16</v>
      </c>
      <c r="E342" s="590">
        <v>30870</v>
      </c>
      <c r="F342" s="592">
        <v>91</v>
      </c>
    </row>
    <row r="343" spans="1:6" x14ac:dyDescent="0.25">
      <c r="A343" s="349" t="s">
        <v>748</v>
      </c>
      <c r="B343" s="361" t="s">
        <v>750</v>
      </c>
      <c r="C343" s="361" t="s">
        <v>737</v>
      </c>
      <c r="D343" s="361">
        <v>16</v>
      </c>
      <c r="E343" s="590">
        <v>30871</v>
      </c>
      <c r="F343" s="592">
        <v>87</v>
      </c>
    </row>
    <row r="344" spans="1:6" x14ac:dyDescent="0.25">
      <c r="A344" s="349" t="s">
        <v>733</v>
      </c>
      <c r="B344" s="361" t="s">
        <v>734</v>
      </c>
      <c r="C344" s="361" t="s">
        <v>735</v>
      </c>
      <c r="D344" s="361">
        <v>8</v>
      </c>
      <c r="E344" s="590">
        <v>30873</v>
      </c>
      <c r="F344" s="592">
        <v>115</v>
      </c>
    </row>
    <row r="345" spans="1:6" x14ac:dyDescent="0.25">
      <c r="A345" s="349" t="s">
        <v>738</v>
      </c>
      <c r="B345" s="361" t="s">
        <v>723</v>
      </c>
      <c r="C345" s="361" t="s">
        <v>745</v>
      </c>
      <c r="D345" s="361">
        <v>8</v>
      </c>
      <c r="E345" s="590">
        <v>30876</v>
      </c>
      <c r="F345" s="592">
        <v>90</v>
      </c>
    </row>
    <row r="346" spans="1:6" x14ac:dyDescent="0.25">
      <c r="A346" s="349" t="s">
        <v>742</v>
      </c>
      <c r="B346" s="361" t="s">
        <v>743</v>
      </c>
      <c r="C346" s="361" t="s">
        <v>744</v>
      </c>
      <c r="D346" s="361">
        <v>8</v>
      </c>
      <c r="E346" s="590">
        <v>30876</v>
      </c>
      <c r="F346" s="592">
        <v>58</v>
      </c>
    </row>
    <row r="347" spans="1:6" x14ac:dyDescent="0.25">
      <c r="A347" s="349" t="s">
        <v>748</v>
      </c>
      <c r="B347" s="361" t="s">
        <v>749</v>
      </c>
      <c r="C347" s="361" t="s">
        <v>745</v>
      </c>
      <c r="D347" s="361">
        <v>8</v>
      </c>
      <c r="E347" s="590">
        <v>30879</v>
      </c>
      <c r="F347" s="360">
        <v>131</v>
      </c>
    </row>
    <row r="348" spans="1:6" x14ac:dyDescent="0.25">
      <c r="A348" s="349" t="s">
        <v>738</v>
      </c>
      <c r="B348" s="361" t="s">
        <v>714</v>
      </c>
      <c r="C348" s="361" t="s">
        <v>744</v>
      </c>
      <c r="D348" s="361">
        <v>8</v>
      </c>
      <c r="E348" s="590">
        <v>30879</v>
      </c>
      <c r="F348" s="592">
        <v>110</v>
      </c>
    </row>
    <row r="349" spans="1:6" x14ac:dyDescent="0.25">
      <c r="A349" s="349" t="s">
        <v>742</v>
      </c>
      <c r="B349" s="361" t="s">
        <v>743</v>
      </c>
      <c r="C349" s="361" t="s">
        <v>744</v>
      </c>
      <c r="D349" s="361">
        <v>8</v>
      </c>
      <c r="E349" s="590">
        <v>30879</v>
      </c>
      <c r="F349" s="592">
        <v>80</v>
      </c>
    </row>
    <row r="350" spans="1:6" x14ac:dyDescent="0.25">
      <c r="A350" s="349" t="s">
        <v>733</v>
      </c>
      <c r="B350" s="361" t="s">
        <v>736</v>
      </c>
      <c r="C350" s="361" t="s">
        <v>737</v>
      </c>
      <c r="D350" s="361">
        <v>8</v>
      </c>
      <c r="E350" s="590">
        <v>30881</v>
      </c>
      <c r="F350" s="360">
        <v>134</v>
      </c>
    </row>
    <row r="351" spans="1:6" x14ac:dyDescent="0.25">
      <c r="A351" s="349" t="s">
        <v>738</v>
      </c>
      <c r="B351" s="361" t="s">
        <v>720</v>
      </c>
      <c r="C351" s="361" t="s">
        <v>747</v>
      </c>
      <c r="D351" s="361">
        <v>8</v>
      </c>
      <c r="E351" s="590">
        <v>30882</v>
      </c>
      <c r="F351" s="592">
        <v>180</v>
      </c>
    </row>
    <row r="352" spans="1:6" x14ac:dyDescent="0.25">
      <c r="A352" s="349" t="s">
        <v>748</v>
      </c>
      <c r="B352" s="361" t="s">
        <v>753</v>
      </c>
      <c r="C352" s="361" t="s">
        <v>732</v>
      </c>
      <c r="D352" s="361">
        <v>16</v>
      </c>
      <c r="E352" s="590">
        <v>30883</v>
      </c>
      <c r="F352" s="592">
        <v>14</v>
      </c>
    </row>
    <row r="353" spans="1:6" x14ac:dyDescent="0.25">
      <c r="A353" s="349" t="s">
        <v>752</v>
      </c>
      <c r="B353" s="361" t="s">
        <v>760</v>
      </c>
      <c r="C353" s="361" t="s">
        <v>761</v>
      </c>
      <c r="D353" s="361">
        <v>16</v>
      </c>
      <c r="E353" s="590">
        <v>30884</v>
      </c>
      <c r="F353" s="592">
        <v>172</v>
      </c>
    </row>
    <row r="354" spans="1:6" x14ac:dyDescent="0.25">
      <c r="A354" s="349" t="s">
        <v>564</v>
      </c>
      <c r="B354" s="361" t="s">
        <v>567</v>
      </c>
      <c r="C354" s="361" t="s">
        <v>737</v>
      </c>
      <c r="D354" s="361">
        <v>16</v>
      </c>
      <c r="E354" s="590">
        <v>30887</v>
      </c>
      <c r="F354" s="360">
        <v>79</v>
      </c>
    </row>
    <row r="355" spans="1:6" x14ac:dyDescent="0.25">
      <c r="A355" s="349" t="s">
        <v>564</v>
      </c>
      <c r="B355" s="361" t="s">
        <v>568</v>
      </c>
      <c r="C355" s="361" t="s">
        <v>745</v>
      </c>
      <c r="D355" s="361">
        <v>16</v>
      </c>
      <c r="E355" s="350">
        <v>30887</v>
      </c>
      <c r="F355" s="360">
        <v>162</v>
      </c>
    </row>
    <row r="356" spans="1:6" x14ac:dyDescent="0.25">
      <c r="A356" s="349" t="s">
        <v>738</v>
      </c>
      <c r="B356" s="361" t="s">
        <v>721</v>
      </c>
      <c r="C356" s="361" t="s">
        <v>747</v>
      </c>
      <c r="D356" s="361">
        <v>8</v>
      </c>
      <c r="E356" s="590">
        <v>30890</v>
      </c>
      <c r="F356" s="592">
        <v>183</v>
      </c>
    </row>
    <row r="357" spans="1:6" x14ac:dyDescent="0.25">
      <c r="A357" s="349" t="s">
        <v>771</v>
      </c>
      <c r="B357" s="361" t="s">
        <v>773</v>
      </c>
      <c r="C357" s="361" t="s">
        <v>747</v>
      </c>
      <c r="D357" s="361">
        <v>8</v>
      </c>
      <c r="E357" s="350">
        <v>30890</v>
      </c>
      <c r="F357" s="360">
        <v>174</v>
      </c>
    </row>
    <row r="358" spans="1:6" x14ac:dyDescent="0.25">
      <c r="A358" s="349" t="s">
        <v>738</v>
      </c>
      <c r="B358" s="361" t="s">
        <v>714</v>
      </c>
      <c r="C358" s="361" t="s">
        <v>744</v>
      </c>
      <c r="D358" s="361">
        <v>8</v>
      </c>
      <c r="E358" s="590">
        <v>30891</v>
      </c>
      <c r="F358" s="592">
        <v>152</v>
      </c>
    </row>
    <row r="359" spans="1:6" x14ac:dyDescent="0.25">
      <c r="A359" s="349" t="s">
        <v>752</v>
      </c>
      <c r="B359" s="361" t="s">
        <v>763</v>
      </c>
      <c r="C359" s="361" t="s">
        <v>745</v>
      </c>
      <c r="D359" s="361">
        <v>16</v>
      </c>
      <c r="E359" s="590">
        <v>30891</v>
      </c>
      <c r="F359" s="592">
        <v>47</v>
      </c>
    </row>
    <row r="360" spans="1:6" x14ac:dyDescent="0.25">
      <c r="A360" s="349" t="s">
        <v>738</v>
      </c>
      <c r="B360" s="361" t="s">
        <v>716</v>
      </c>
      <c r="C360" s="361" t="s">
        <v>745</v>
      </c>
      <c r="D360" s="361">
        <v>16</v>
      </c>
      <c r="E360" s="590">
        <v>30893</v>
      </c>
      <c r="F360" s="592">
        <v>5</v>
      </c>
    </row>
    <row r="361" spans="1:6" x14ac:dyDescent="0.25">
      <c r="A361" s="349" t="s">
        <v>752</v>
      </c>
      <c r="B361" s="361" t="s">
        <v>764</v>
      </c>
      <c r="C361" s="361" t="s">
        <v>737</v>
      </c>
      <c r="D361" s="361">
        <v>32</v>
      </c>
      <c r="E361" s="590">
        <v>30893</v>
      </c>
      <c r="F361" s="592">
        <v>92</v>
      </c>
    </row>
    <row r="362" spans="1:6" x14ac:dyDescent="0.25">
      <c r="A362" s="349" t="s">
        <v>738</v>
      </c>
      <c r="B362" s="361" t="s">
        <v>722</v>
      </c>
      <c r="C362" s="361" t="s">
        <v>747</v>
      </c>
      <c r="D362" s="361">
        <v>8</v>
      </c>
      <c r="E362" s="590">
        <v>30901</v>
      </c>
      <c r="F362" s="592">
        <v>56</v>
      </c>
    </row>
    <row r="363" spans="1:6" x14ac:dyDescent="0.25">
      <c r="A363" s="349" t="s">
        <v>738</v>
      </c>
      <c r="B363" s="361" t="s">
        <v>721</v>
      </c>
      <c r="C363" s="361" t="s">
        <v>747</v>
      </c>
      <c r="D363" s="361">
        <v>8</v>
      </c>
      <c r="E363" s="350">
        <v>30902</v>
      </c>
      <c r="F363" s="360">
        <v>150</v>
      </c>
    </row>
    <row r="364" spans="1:6" x14ac:dyDescent="0.25">
      <c r="A364" s="349" t="s">
        <v>738</v>
      </c>
      <c r="B364" s="361" t="s">
        <v>713</v>
      </c>
      <c r="C364" s="361" t="s">
        <v>746</v>
      </c>
      <c r="D364" s="361">
        <v>16</v>
      </c>
      <c r="E364" s="590">
        <v>30904</v>
      </c>
      <c r="F364" s="592">
        <v>153</v>
      </c>
    </row>
    <row r="365" spans="1:6" x14ac:dyDescent="0.25">
      <c r="A365" s="349" t="s">
        <v>738</v>
      </c>
      <c r="B365" s="361" t="s">
        <v>715</v>
      </c>
      <c r="C365" s="361" t="s">
        <v>745</v>
      </c>
      <c r="D365" s="361">
        <v>16</v>
      </c>
      <c r="E365" s="590">
        <v>30907</v>
      </c>
      <c r="F365" s="360">
        <v>169</v>
      </c>
    </row>
    <row r="366" spans="1:6" x14ac:dyDescent="0.25">
      <c r="A366" s="349" t="s">
        <v>752</v>
      </c>
      <c r="B366" s="361" t="s">
        <v>762</v>
      </c>
      <c r="C366" s="361" t="s">
        <v>761</v>
      </c>
      <c r="D366" s="361">
        <v>16</v>
      </c>
      <c r="E366" s="590">
        <v>30908</v>
      </c>
      <c r="F366" s="592">
        <v>127</v>
      </c>
    </row>
    <row r="367" spans="1:6" x14ac:dyDescent="0.25">
      <c r="A367" s="349" t="s">
        <v>738</v>
      </c>
      <c r="B367" s="361" t="s">
        <v>716</v>
      </c>
      <c r="C367" s="361" t="s">
        <v>745</v>
      </c>
      <c r="D367" s="361">
        <v>16</v>
      </c>
      <c r="E367" s="590">
        <v>30911</v>
      </c>
      <c r="F367" s="592">
        <v>92</v>
      </c>
    </row>
    <row r="368" spans="1:6" x14ac:dyDescent="0.25">
      <c r="A368" s="349" t="s">
        <v>765</v>
      </c>
      <c r="B368" s="361" t="s">
        <v>766</v>
      </c>
      <c r="C368" s="361" t="s">
        <v>744</v>
      </c>
      <c r="D368" s="361">
        <v>16</v>
      </c>
      <c r="E368" s="590">
        <v>30913</v>
      </c>
      <c r="F368" s="592">
        <v>111</v>
      </c>
    </row>
    <row r="369" spans="1:6" x14ac:dyDescent="0.25">
      <c r="A369" s="349" t="s">
        <v>752</v>
      </c>
      <c r="B369" s="361" t="s">
        <v>760</v>
      </c>
      <c r="C369" s="361" t="s">
        <v>761</v>
      </c>
      <c r="D369" s="361">
        <v>16</v>
      </c>
      <c r="E369" s="590">
        <v>30914</v>
      </c>
      <c r="F369" s="592">
        <v>132</v>
      </c>
    </row>
    <row r="370" spans="1:6" x14ac:dyDescent="0.25">
      <c r="A370" s="349" t="s">
        <v>738</v>
      </c>
      <c r="B370" s="361" t="s">
        <v>723</v>
      </c>
      <c r="C370" s="361" t="s">
        <v>745</v>
      </c>
      <c r="D370" s="361">
        <v>8</v>
      </c>
      <c r="E370" s="590">
        <v>30924</v>
      </c>
      <c r="F370" s="592">
        <v>178</v>
      </c>
    </row>
    <row r="371" spans="1:6" x14ac:dyDescent="0.25">
      <c r="A371" s="349" t="s">
        <v>739</v>
      </c>
      <c r="B371" s="361" t="s">
        <v>740</v>
      </c>
      <c r="C371" s="361" t="s">
        <v>741</v>
      </c>
      <c r="D371" s="361">
        <v>8</v>
      </c>
      <c r="E371" s="590">
        <v>30929</v>
      </c>
      <c r="F371" s="592">
        <v>37</v>
      </c>
    </row>
    <row r="372" spans="1:6" x14ac:dyDescent="0.25">
      <c r="A372" s="349" t="s">
        <v>752</v>
      </c>
      <c r="B372" s="361" t="s">
        <v>759</v>
      </c>
      <c r="C372" s="361" t="s">
        <v>737</v>
      </c>
      <c r="D372" s="361">
        <v>16</v>
      </c>
      <c r="E372" s="590">
        <v>30937</v>
      </c>
      <c r="F372" s="592">
        <v>140</v>
      </c>
    </row>
    <row r="373" spans="1:6" x14ac:dyDescent="0.25">
      <c r="A373" s="349" t="s">
        <v>756</v>
      </c>
      <c r="B373" s="361" t="s">
        <v>757</v>
      </c>
      <c r="C373" s="361" t="s">
        <v>755</v>
      </c>
      <c r="D373" s="361">
        <v>16</v>
      </c>
      <c r="E373" s="590">
        <v>30941</v>
      </c>
      <c r="F373" s="592">
        <v>86</v>
      </c>
    </row>
    <row r="374" spans="1:6" x14ac:dyDescent="0.25">
      <c r="A374" s="349" t="s">
        <v>748</v>
      </c>
      <c r="B374" s="361" t="s">
        <v>749</v>
      </c>
      <c r="C374" s="361" t="s">
        <v>745</v>
      </c>
      <c r="D374" s="361">
        <v>8</v>
      </c>
      <c r="E374" s="590">
        <v>30944</v>
      </c>
      <c r="F374" s="592">
        <v>92</v>
      </c>
    </row>
    <row r="375" spans="1:6" x14ac:dyDescent="0.25">
      <c r="A375" s="349" t="s">
        <v>564</v>
      </c>
      <c r="B375" s="361" t="s">
        <v>568</v>
      </c>
      <c r="C375" s="361" t="s">
        <v>745</v>
      </c>
      <c r="D375" s="361">
        <v>16</v>
      </c>
      <c r="E375" s="590">
        <v>30944</v>
      </c>
      <c r="F375" s="592">
        <v>92</v>
      </c>
    </row>
    <row r="376" spans="1:6" x14ac:dyDescent="0.25">
      <c r="A376" s="349" t="s">
        <v>769</v>
      </c>
      <c r="B376" s="361" t="s">
        <v>770</v>
      </c>
      <c r="C376" s="361" t="s">
        <v>745</v>
      </c>
      <c r="D376" s="361">
        <v>16</v>
      </c>
      <c r="E376" s="590">
        <v>30948</v>
      </c>
      <c r="F376" s="360">
        <v>162</v>
      </c>
    </row>
    <row r="377" spans="1:6" x14ac:dyDescent="0.25">
      <c r="A377" s="349" t="s">
        <v>765</v>
      </c>
      <c r="B377" s="361" t="s">
        <v>766</v>
      </c>
      <c r="C377" s="361" t="s">
        <v>744</v>
      </c>
      <c r="D377" s="361">
        <v>16</v>
      </c>
      <c r="E377" s="590">
        <v>30948</v>
      </c>
      <c r="F377" s="592">
        <v>115</v>
      </c>
    </row>
    <row r="378" spans="1:6" x14ac:dyDescent="0.25">
      <c r="A378" s="349" t="s">
        <v>752</v>
      </c>
      <c r="B378" s="361" t="s">
        <v>764</v>
      </c>
      <c r="C378" s="361" t="s">
        <v>737</v>
      </c>
      <c r="D378" s="361">
        <v>32</v>
      </c>
      <c r="E378" s="590">
        <v>30950</v>
      </c>
      <c r="F378" s="592">
        <v>80</v>
      </c>
    </row>
    <row r="379" spans="1:6" x14ac:dyDescent="0.25">
      <c r="A379" s="349" t="s">
        <v>752</v>
      </c>
      <c r="B379" s="361" t="s">
        <v>763</v>
      </c>
      <c r="C379" s="361" t="s">
        <v>745</v>
      </c>
      <c r="D379" s="361">
        <v>16</v>
      </c>
      <c r="E379" s="590">
        <v>30952</v>
      </c>
      <c r="F379" s="360">
        <v>13</v>
      </c>
    </row>
    <row r="380" spans="1:6" x14ac:dyDescent="0.25">
      <c r="A380" s="349" t="s">
        <v>738</v>
      </c>
      <c r="B380" s="361" t="s">
        <v>717</v>
      </c>
      <c r="C380" s="361" t="s">
        <v>745</v>
      </c>
      <c r="D380" s="361">
        <v>16</v>
      </c>
      <c r="E380" s="590">
        <v>30953</v>
      </c>
      <c r="F380" s="592">
        <v>165</v>
      </c>
    </row>
    <row r="381" spans="1:6" x14ac:dyDescent="0.25">
      <c r="A381" s="349" t="s">
        <v>756</v>
      </c>
      <c r="B381" s="361" t="s">
        <v>757</v>
      </c>
      <c r="C381" s="361" t="s">
        <v>755</v>
      </c>
      <c r="D381" s="361">
        <v>16</v>
      </c>
      <c r="E381" s="590">
        <v>30953</v>
      </c>
      <c r="F381" s="592">
        <v>187</v>
      </c>
    </row>
    <row r="382" spans="1:6" x14ac:dyDescent="0.25">
      <c r="A382" s="349" t="s">
        <v>752</v>
      </c>
      <c r="B382" s="361" t="s">
        <v>762</v>
      </c>
      <c r="C382" s="361" t="s">
        <v>761</v>
      </c>
      <c r="D382" s="361">
        <v>16</v>
      </c>
      <c r="E382" s="590">
        <v>30953</v>
      </c>
      <c r="F382" s="592">
        <v>69</v>
      </c>
    </row>
    <row r="383" spans="1:6" x14ac:dyDescent="0.25">
      <c r="A383" s="349" t="s">
        <v>738</v>
      </c>
      <c r="B383" s="361" t="s">
        <v>717</v>
      </c>
      <c r="C383" s="361" t="s">
        <v>745</v>
      </c>
      <c r="D383" s="361">
        <v>16</v>
      </c>
      <c r="E383" s="590">
        <v>30954</v>
      </c>
      <c r="F383" s="592">
        <v>27</v>
      </c>
    </row>
    <row r="384" spans="1:6" x14ac:dyDescent="0.25">
      <c r="A384" s="349" t="s">
        <v>738</v>
      </c>
      <c r="B384" s="361" t="s">
        <v>713</v>
      </c>
      <c r="C384" s="361" t="s">
        <v>746</v>
      </c>
      <c r="D384" s="361">
        <v>16</v>
      </c>
      <c r="E384" s="590">
        <v>30955</v>
      </c>
      <c r="F384" s="592">
        <v>58</v>
      </c>
    </row>
    <row r="385" spans="1:6" x14ac:dyDescent="0.25">
      <c r="A385" s="349" t="s">
        <v>738</v>
      </c>
      <c r="B385" s="361" t="s">
        <v>716</v>
      </c>
      <c r="C385" s="361" t="s">
        <v>745</v>
      </c>
      <c r="D385" s="361">
        <v>16</v>
      </c>
      <c r="E385" s="590">
        <v>30955</v>
      </c>
      <c r="F385" s="592">
        <v>105</v>
      </c>
    </row>
    <row r="386" spans="1:6" x14ac:dyDescent="0.25">
      <c r="A386" s="349" t="s">
        <v>738</v>
      </c>
      <c r="B386" s="361" t="s">
        <v>721</v>
      </c>
      <c r="C386" s="361" t="s">
        <v>747</v>
      </c>
      <c r="D386" s="361">
        <v>8</v>
      </c>
      <c r="E386" s="590">
        <v>30956</v>
      </c>
      <c r="F386" s="592">
        <v>154</v>
      </c>
    </row>
    <row r="387" spans="1:6" x14ac:dyDescent="0.25">
      <c r="A387" s="349" t="s">
        <v>728</v>
      </c>
      <c r="B387" s="361" t="s">
        <v>729</v>
      </c>
      <c r="C387" s="361" t="s">
        <v>730</v>
      </c>
      <c r="D387" s="361">
        <v>10</v>
      </c>
      <c r="E387" s="590">
        <v>30956</v>
      </c>
      <c r="F387" s="592">
        <v>81</v>
      </c>
    </row>
    <row r="388" spans="1:6" x14ac:dyDescent="0.25">
      <c r="A388" s="349" t="s">
        <v>756</v>
      </c>
      <c r="B388" s="361" t="s">
        <v>757</v>
      </c>
      <c r="C388" s="361" t="s">
        <v>755</v>
      </c>
      <c r="D388" s="361">
        <v>16</v>
      </c>
      <c r="E388" s="590">
        <v>30957</v>
      </c>
      <c r="F388" s="592">
        <v>66</v>
      </c>
    </row>
    <row r="389" spans="1:6" x14ac:dyDescent="0.25">
      <c r="A389" s="349" t="s">
        <v>738</v>
      </c>
      <c r="B389" s="361" t="s">
        <v>715</v>
      </c>
      <c r="C389" s="361" t="s">
        <v>745</v>
      </c>
      <c r="D389" s="361">
        <v>16</v>
      </c>
      <c r="E389" s="590">
        <v>30961</v>
      </c>
      <c r="F389" s="592">
        <v>144</v>
      </c>
    </row>
    <row r="390" spans="1:6" x14ac:dyDescent="0.25">
      <c r="A390" s="349" t="s">
        <v>564</v>
      </c>
      <c r="B390" s="361" t="s">
        <v>565</v>
      </c>
      <c r="C390" s="361" t="s">
        <v>745</v>
      </c>
      <c r="D390" s="361">
        <v>16</v>
      </c>
      <c r="E390" s="590">
        <v>30968</v>
      </c>
      <c r="F390" s="592">
        <v>170</v>
      </c>
    </row>
    <row r="391" spans="1:6" x14ac:dyDescent="0.25">
      <c r="A391" s="349" t="s">
        <v>738</v>
      </c>
      <c r="B391" s="361" t="s">
        <v>715</v>
      </c>
      <c r="C391" s="361" t="s">
        <v>745</v>
      </c>
      <c r="D391" s="361">
        <v>16</v>
      </c>
      <c r="E391" s="590">
        <v>30970</v>
      </c>
      <c r="F391" s="592">
        <v>33</v>
      </c>
    </row>
    <row r="392" spans="1:6" x14ac:dyDescent="0.25">
      <c r="A392" s="349" t="s">
        <v>771</v>
      </c>
      <c r="B392" s="361" t="s">
        <v>772</v>
      </c>
      <c r="C392" s="361" t="s">
        <v>747</v>
      </c>
      <c r="D392" s="361">
        <v>12</v>
      </c>
      <c r="E392" s="590">
        <v>30975</v>
      </c>
      <c r="F392" s="592">
        <v>150</v>
      </c>
    </row>
    <row r="393" spans="1:6" x14ac:dyDescent="0.25">
      <c r="A393" s="349" t="s">
        <v>767</v>
      </c>
      <c r="B393" s="361" t="s">
        <v>768</v>
      </c>
      <c r="C393" s="361" t="s">
        <v>737</v>
      </c>
      <c r="D393" s="361">
        <v>16</v>
      </c>
      <c r="E393" s="590">
        <v>30977</v>
      </c>
      <c r="F393" s="592">
        <v>61</v>
      </c>
    </row>
    <row r="394" spans="1:6" x14ac:dyDescent="0.25">
      <c r="A394" s="349" t="s">
        <v>748</v>
      </c>
      <c r="B394" s="361" t="s">
        <v>750</v>
      </c>
      <c r="C394" s="361" t="s">
        <v>737</v>
      </c>
      <c r="D394" s="361">
        <v>16</v>
      </c>
      <c r="E394" s="590">
        <v>30978</v>
      </c>
      <c r="F394" s="592">
        <v>94</v>
      </c>
    </row>
    <row r="395" spans="1:6" x14ac:dyDescent="0.25">
      <c r="A395" s="349" t="s">
        <v>738</v>
      </c>
      <c r="B395" s="361" t="s">
        <v>712</v>
      </c>
      <c r="C395" s="361" t="s">
        <v>744</v>
      </c>
      <c r="D395" s="361">
        <v>8</v>
      </c>
      <c r="E395" s="590">
        <v>30979</v>
      </c>
      <c r="F395" s="360">
        <v>177</v>
      </c>
    </row>
    <row r="396" spans="1:6" x14ac:dyDescent="0.25">
      <c r="A396" s="349" t="s">
        <v>752</v>
      </c>
      <c r="B396" s="361" t="s">
        <v>760</v>
      </c>
      <c r="C396" s="361" t="s">
        <v>761</v>
      </c>
      <c r="D396" s="361">
        <v>16</v>
      </c>
      <c r="E396" s="590">
        <v>30982</v>
      </c>
      <c r="F396" s="592">
        <v>166</v>
      </c>
    </row>
    <row r="397" spans="1:6" x14ac:dyDescent="0.25">
      <c r="A397" s="349" t="s">
        <v>564</v>
      </c>
      <c r="B397" s="361" t="s">
        <v>569</v>
      </c>
      <c r="C397" s="361" t="s">
        <v>744</v>
      </c>
      <c r="D397" s="361">
        <v>16</v>
      </c>
      <c r="E397" s="590">
        <v>30983</v>
      </c>
      <c r="F397" s="592">
        <v>166</v>
      </c>
    </row>
    <row r="398" spans="1:6" x14ac:dyDescent="0.25">
      <c r="A398" s="349" t="s">
        <v>752</v>
      </c>
      <c r="B398" s="361" t="s">
        <v>759</v>
      </c>
      <c r="C398" s="361" t="s">
        <v>737</v>
      </c>
      <c r="D398" s="361">
        <v>16</v>
      </c>
      <c r="E398" s="590">
        <v>30984</v>
      </c>
      <c r="F398" s="592">
        <v>70</v>
      </c>
    </row>
    <row r="399" spans="1:6" x14ac:dyDescent="0.25">
      <c r="A399" s="349" t="s">
        <v>564</v>
      </c>
      <c r="B399" s="361" t="s">
        <v>568</v>
      </c>
      <c r="C399" s="361" t="s">
        <v>745</v>
      </c>
      <c r="D399" s="361">
        <v>16</v>
      </c>
      <c r="E399" s="590">
        <v>30985</v>
      </c>
      <c r="F399" s="592">
        <v>122</v>
      </c>
    </row>
    <row r="400" spans="1:6" x14ac:dyDescent="0.25">
      <c r="A400" s="349" t="s">
        <v>771</v>
      </c>
      <c r="B400" s="361" t="s">
        <v>772</v>
      </c>
      <c r="C400" s="361" t="s">
        <v>747</v>
      </c>
      <c r="D400" s="361">
        <v>12</v>
      </c>
      <c r="E400" s="590">
        <v>30986</v>
      </c>
      <c r="F400" s="592">
        <v>78</v>
      </c>
    </row>
    <row r="401" spans="1:6" x14ac:dyDescent="0.25">
      <c r="A401" s="354" t="s">
        <v>738</v>
      </c>
      <c r="B401" s="353" t="s">
        <v>715</v>
      </c>
      <c r="C401" s="353" t="s">
        <v>745</v>
      </c>
      <c r="D401" s="353">
        <v>16</v>
      </c>
      <c r="E401" s="591">
        <v>30991</v>
      </c>
      <c r="F401" s="593">
        <v>97</v>
      </c>
    </row>
    <row r="402" spans="1:6" x14ac:dyDescent="0.25">
      <c r="A402" s="349" t="s">
        <v>564</v>
      </c>
      <c r="B402" s="361" t="s">
        <v>566</v>
      </c>
      <c r="C402" s="361" t="s">
        <v>737</v>
      </c>
      <c r="D402" s="361">
        <v>16</v>
      </c>
      <c r="E402" s="590">
        <v>30994</v>
      </c>
      <c r="F402" s="592">
        <v>11</v>
      </c>
    </row>
    <row r="403" spans="1:6" x14ac:dyDescent="0.25">
      <c r="A403" s="349" t="s">
        <v>738</v>
      </c>
      <c r="B403" s="361" t="s">
        <v>712</v>
      </c>
      <c r="C403" s="361" t="s">
        <v>744</v>
      </c>
      <c r="D403" s="361">
        <v>8</v>
      </c>
      <c r="E403" s="590">
        <v>30996</v>
      </c>
      <c r="F403" s="592">
        <v>116</v>
      </c>
    </row>
    <row r="404" spans="1:6" x14ac:dyDescent="0.25">
      <c r="A404" s="349" t="s">
        <v>739</v>
      </c>
      <c r="B404" s="361" t="s">
        <v>740</v>
      </c>
      <c r="C404" s="361" t="s">
        <v>741</v>
      </c>
      <c r="D404" s="361">
        <v>8</v>
      </c>
      <c r="E404" s="590">
        <v>30998</v>
      </c>
      <c r="F404" s="592">
        <v>37</v>
      </c>
    </row>
    <row r="405" spans="1:6" x14ac:dyDescent="0.25">
      <c r="A405" s="349" t="s">
        <v>738</v>
      </c>
      <c r="B405" s="361" t="s">
        <v>713</v>
      </c>
      <c r="C405" s="361" t="s">
        <v>746</v>
      </c>
      <c r="D405" s="361">
        <v>16</v>
      </c>
      <c r="E405" s="590">
        <v>30999</v>
      </c>
      <c r="F405" s="592">
        <v>11</v>
      </c>
    </row>
    <row r="406" spans="1:6" x14ac:dyDescent="0.25">
      <c r="A406" s="349" t="s">
        <v>752</v>
      </c>
      <c r="B406" s="361" t="s">
        <v>764</v>
      </c>
      <c r="C406" s="361" t="s">
        <v>737</v>
      </c>
      <c r="D406" s="361">
        <v>32</v>
      </c>
      <c r="E406" s="590">
        <v>31002</v>
      </c>
      <c r="F406" s="592">
        <v>38</v>
      </c>
    </row>
    <row r="407" spans="1:6" x14ac:dyDescent="0.25">
      <c r="A407" s="349" t="s">
        <v>748</v>
      </c>
      <c r="B407" s="361" t="s">
        <v>751</v>
      </c>
      <c r="C407" s="361" t="s">
        <v>747</v>
      </c>
      <c r="D407" s="361">
        <v>8</v>
      </c>
      <c r="E407" s="590">
        <v>31003</v>
      </c>
      <c r="F407" s="592">
        <v>150</v>
      </c>
    </row>
    <row r="408" spans="1:6" x14ac:dyDescent="0.25">
      <c r="A408" s="349" t="s">
        <v>756</v>
      </c>
      <c r="B408" s="361" t="s">
        <v>758</v>
      </c>
      <c r="C408" s="361" t="s">
        <v>746</v>
      </c>
      <c r="D408" s="361">
        <v>16</v>
      </c>
      <c r="E408" s="590">
        <v>31003</v>
      </c>
      <c r="F408" s="592">
        <v>132</v>
      </c>
    </row>
    <row r="409" spans="1:6" x14ac:dyDescent="0.25">
      <c r="A409" s="349" t="s">
        <v>564</v>
      </c>
      <c r="B409" s="361" t="s">
        <v>565</v>
      </c>
      <c r="C409" s="361" t="s">
        <v>745</v>
      </c>
      <c r="D409" s="361">
        <v>16</v>
      </c>
      <c r="E409" s="590">
        <v>31005</v>
      </c>
      <c r="F409" s="592">
        <v>79</v>
      </c>
    </row>
    <row r="410" spans="1:6" x14ac:dyDescent="0.25">
      <c r="A410" s="349" t="s">
        <v>752</v>
      </c>
      <c r="B410" s="361" t="s">
        <v>762</v>
      </c>
      <c r="C410" s="361" t="s">
        <v>761</v>
      </c>
      <c r="D410" s="361">
        <v>16</v>
      </c>
      <c r="E410" s="590">
        <v>31006</v>
      </c>
      <c r="F410" s="592">
        <v>27</v>
      </c>
    </row>
    <row r="411" spans="1:6" x14ac:dyDescent="0.25">
      <c r="A411" s="349" t="s">
        <v>748</v>
      </c>
      <c r="B411" s="361" t="s">
        <v>754</v>
      </c>
      <c r="C411" s="361" t="s">
        <v>755</v>
      </c>
      <c r="D411" s="361">
        <v>16</v>
      </c>
      <c r="E411" s="590">
        <v>31007</v>
      </c>
      <c r="F411" s="592">
        <v>141</v>
      </c>
    </row>
    <row r="412" spans="1:6" x14ac:dyDescent="0.25">
      <c r="A412" s="349" t="s">
        <v>738</v>
      </c>
      <c r="B412" s="361" t="s">
        <v>722</v>
      </c>
      <c r="C412" s="361" t="s">
        <v>747</v>
      </c>
      <c r="D412" s="361">
        <v>8</v>
      </c>
      <c r="E412" s="590">
        <v>31009</v>
      </c>
      <c r="F412" s="592">
        <v>153</v>
      </c>
    </row>
    <row r="413" spans="1:6" x14ac:dyDescent="0.25">
      <c r="A413" s="349" t="s">
        <v>752</v>
      </c>
      <c r="B413" s="361" t="s">
        <v>762</v>
      </c>
      <c r="C413" s="361" t="s">
        <v>761</v>
      </c>
      <c r="D413" s="361">
        <v>16</v>
      </c>
      <c r="E413" s="590">
        <v>31014</v>
      </c>
      <c r="F413" s="592">
        <v>51</v>
      </c>
    </row>
    <row r="414" spans="1:6" x14ac:dyDescent="0.25">
      <c r="A414" s="349" t="s">
        <v>738</v>
      </c>
      <c r="B414" s="361" t="s">
        <v>717</v>
      </c>
      <c r="C414" s="361" t="s">
        <v>745</v>
      </c>
      <c r="D414" s="361">
        <v>16</v>
      </c>
      <c r="E414" s="590">
        <v>31017</v>
      </c>
      <c r="F414" s="592">
        <v>59</v>
      </c>
    </row>
    <row r="415" spans="1:6" x14ac:dyDescent="0.25">
      <c r="A415" s="349" t="s">
        <v>564</v>
      </c>
      <c r="B415" s="361" t="s">
        <v>569</v>
      </c>
      <c r="C415" s="361" t="s">
        <v>744</v>
      </c>
      <c r="D415" s="361">
        <v>16</v>
      </c>
      <c r="E415" s="590">
        <v>31017</v>
      </c>
      <c r="F415" s="592">
        <v>141</v>
      </c>
    </row>
    <row r="416" spans="1:6" x14ac:dyDescent="0.25">
      <c r="A416" s="349" t="s">
        <v>748</v>
      </c>
      <c r="B416" s="361" t="s">
        <v>753</v>
      </c>
      <c r="C416" s="361" t="s">
        <v>732</v>
      </c>
      <c r="D416" s="361">
        <v>16</v>
      </c>
      <c r="E416" s="590">
        <v>31020</v>
      </c>
      <c r="F416" s="592">
        <v>75</v>
      </c>
    </row>
    <row r="417" spans="1:6" x14ac:dyDescent="0.25">
      <c r="A417" s="349" t="s">
        <v>738</v>
      </c>
      <c r="B417" s="361" t="s">
        <v>719</v>
      </c>
      <c r="C417" s="361" t="s">
        <v>744</v>
      </c>
      <c r="D417" s="361">
        <v>8</v>
      </c>
      <c r="E417" s="590">
        <v>31022</v>
      </c>
      <c r="F417" s="592">
        <v>17</v>
      </c>
    </row>
    <row r="418" spans="1:6" x14ac:dyDescent="0.25">
      <c r="A418" s="349" t="s">
        <v>767</v>
      </c>
      <c r="B418" s="361" t="s">
        <v>768</v>
      </c>
      <c r="C418" s="361" t="s">
        <v>737</v>
      </c>
      <c r="D418" s="361">
        <v>16</v>
      </c>
      <c r="E418" s="590">
        <v>31023</v>
      </c>
      <c r="F418" s="592">
        <v>87</v>
      </c>
    </row>
    <row r="419" spans="1:6" x14ac:dyDescent="0.25">
      <c r="A419" s="349" t="s">
        <v>771</v>
      </c>
      <c r="B419" s="361" t="s">
        <v>773</v>
      </c>
      <c r="C419" s="361" t="s">
        <v>747</v>
      </c>
      <c r="D419" s="361">
        <v>8</v>
      </c>
      <c r="E419" s="350">
        <v>31024</v>
      </c>
      <c r="F419" s="360">
        <v>122</v>
      </c>
    </row>
    <row r="420" spans="1:6" x14ac:dyDescent="0.25">
      <c r="A420" s="349" t="s">
        <v>564</v>
      </c>
      <c r="B420" s="361" t="s">
        <v>566</v>
      </c>
      <c r="C420" s="361" t="s">
        <v>737</v>
      </c>
      <c r="D420" s="361">
        <v>16</v>
      </c>
      <c r="E420" s="590">
        <v>31025</v>
      </c>
      <c r="F420" s="592">
        <v>85</v>
      </c>
    </row>
    <row r="421" spans="1:6" x14ac:dyDescent="0.25">
      <c r="A421" s="349" t="s">
        <v>738</v>
      </c>
      <c r="B421" s="361" t="s">
        <v>712</v>
      </c>
      <c r="C421" s="361" t="s">
        <v>744</v>
      </c>
      <c r="D421" s="361">
        <v>8</v>
      </c>
      <c r="E421" s="350">
        <v>31027</v>
      </c>
      <c r="F421" s="360">
        <v>170</v>
      </c>
    </row>
    <row r="422" spans="1:6" x14ac:dyDescent="0.25">
      <c r="A422" s="349" t="s">
        <v>738</v>
      </c>
      <c r="B422" s="361" t="s">
        <v>723</v>
      </c>
      <c r="C422" s="361" t="s">
        <v>745</v>
      </c>
      <c r="D422" s="361">
        <v>8</v>
      </c>
      <c r="E422" s="590">
        <v>31031</v>
      </c>
      <c r="F422" s="592">
        <v>99</v>
      </c>
    </row>
    <row r="423" spans="1:6" x14ac:dyDescent="0.25">
      <c r="A423" s="349" t="s">
        <v>738</v>
      </c>
      <c r="B423" s="361" t="s">
        <v>713</v>
      </c>
      <c r="C423" s="361" t="s">
        <v>746</v>
      </c>
      <c r="D423" s="361">
        <v>16</v>
      </c>
      <c r="E423" s="590">
        <v>31038</v>
      </c>
      <c r="F423" s="592">
        <v>55</v>
      </c>
    </row>
    <row r="424" spans="1:6" x14ac:dyDescent="0.25">
      <c r="A424" s="349" t="s">
        <v>752</v>
      </c>
      <c r="B424" s="361" t="s">
        <v>762</v>
      </c>
      <c r="C424" s="361" t="s">
        <v>761</v>
      </c>
      <c r="D424" s="361">
        <v>16</v>
      </c>
      <c r="E424" s="590">
        <v>31040</v>
      </c>
      <c r="F424" s="592">
        <v>136</v>
      </c>
    </row>
    <row r="425" spans="1:6" x14ac:dyDescent="0.25">
      <c r="A425" s="349" t="s">
        <v>738</v>
      </c>
      <c r="B425" s="361" t="s">
        <v>716</v>
      </c>
      <c r="C425" s="361" t="s">
        <v>745</v>
      </c>
      <c r="D425" s="361">
        <v>16</v>
      </c>
      <c r="E425" s="350">
        <v>31044</v>
      </c>
      <c r="F425" s="360">
        <v>103</v>
      </c>
    </row>
    <row r="426" spans="1:6" x14ac:dyDescent="0.25">
      <c r="A426" s="349" t="s">
        <v>765</v>
      </c>
      <c r="B426" s="361" t="s">
        <v>766</v>
      </c>
      <c r="C426" s="361" t="s">
        <v>744</v>
      </c>
      <c r="D426" s="361">
        <v>16</v>
      </c>
      <c r="E426" s="590">
        <v>31047</v>
      </c>
      <c r="F426" s="592">
        <v>76</v>
      </c>
    </row>
    <row r="427" spans="1:6" x14ac:dyDescent="0.25">
      <c r="A427" s="349" t="s">
        <v>771</v>
      </c>
      <c r="B427" s="361" t="s">
        <v>772</v>
      </c>
      <c r="C427" s="361" t="s">
        <v>747</v>
      </c>
      <c r="D427" s="361">
        <v>12</v>
      </c>
      <c r="E427" s="590">
        <v>31049</v>
      </c>
      <c r="F427" s="592">
        <v>169</v>
      </c>
    </row>
    <row r="428" spans="1:6" x14ac:dyDescent="0.25">
      <c r="A428" s="349" t="s">
        <v>752</v>
      </c>
      <c r="B428" s="361" t="s">
        <v>760</v>
      </c>
      <c r="C428" s="361" t="s">
        <v>761</v>
      </c>
      <c r="D428" s="361">
        <v>16</v>
      </c>
      <c r="E428" s="590">
        <v>31049</v>
      </c>
      <c r="F428" s="360">
        <v>44</v>
      </c>
    </row>
    <row r="429" spans="1:6" x14ac:dyDescent="0.25">
      <c r="A429" s="349" t="s">
        <v>738</v>
      </c>
      <c r="B429" s="361" t="s">
        <v>713</v>
      </c>
      <c r="C429" s="361" t="s">
        <v>746</v>
      </c>
      <c r="D429" s="361">
        <v>16</v>
      </c>
      <c r="E429" s="590">
        <v>31050</v>
      </c>
      <c r="F429" s="592">
        <v>174</v>
      </c>
    </row>
    <row r="430" spans="1:6" x14ac:dyDescent="0.25">
      <c r="A430" s="349" t="s">
        <v>733</v>
      </c>
      <c r="B430" s="361" t="s">
        <v>734</v>
      </c>
      <c r="C430" s="361" t="s">
        <v>735</v>
      </c>
      <c r="D430" s="361">
        <v>8</v>
      </c>
      <c r="E430" s="590">
        <v>31051</v>
      </c>
      <c r="F430" s="592">
        <v>100</v>
      </c>
    </row>
    <row r="431" spans="1:6" x14ac:dyDescent="0.25">
      <c r="A431" s="349" t="s">
        <v>752</v>
      </c>
      <c r="B431" s="361" t="s">
        <v>763</v>
      </c>
      <c r="C431" s="361" t="s">
        <v>745</v>
      </c>
      <c r="D431" s="361">
        <v>16</v>
      </c>
      <c r="E431" s="350">
        <v>31055</v>
      </c>
      <c r="F431" s="360">
        <v>196</v>
      </c>
    </row>
    <row r="432" spans="1:6" x14ac:dyDescent="0.25">
      <c r="A432" s="349" t="s">
        <v>564</v>
      </c>
      <c r="B432" s="361" t="s">
        <v>569</v>
      </c>
      <c r="C432" s="361" t="s">
        <v>744</v>
      </c>
      <c r="D432" s="361">
        <v>16</v>
      </c>
      <c r="E432" s="590">
        <v>31056</v>
      </c>
      <c r="F432" s="592">
        <v>7</v>
      </c>
    </row>
    <row r="433" spans="1:6" x14ac:dyDescent="0.25">
      <c r="A433" s="349" t="s">
        <v>738</v>
      </c>
      <c r="B433" s="361" t="s">
        <v>712</v>
      </c>
      <c r="C433" s="361" t="s">
        <v>744</v>
      </c>
      <c r="D433" s="361">
        <v>8</v>
      </c>
      <c r="E433" s="590">
        <v>31056</v>
      </c>
      <c r="F433" s="592">
        <v>35</v>
      </c>
    </row>
    <row r="434" spans="1:6" x14ac:dyDescent="0.25">
      <c r="A434" s="349" t="s">
        <v>752</v>
      </c>
      <c r="B434" s="361" t="s">
        <v>759</v>
      </c>
      <c r="C434" s="361" t="s">
        <v>737</v>
      </c>
      <c r="D434" s="361">
        <v>16</v>
      </c>
      <c r="E434" s="590">
        <v>31059</v>
      </c>
      <c r="F434" s="592">
        <v>99</v>
      </c>
    </row>
    <row r="435" spans="1:6" x14ac:dyDescent="0.25">
      <c r="A435" s="349" t="s">
        <v>728</v>
      </c>
      <c r="B435" s="361" t="s">
        <v>729</v>
      </c>
      <c r="C435" s="361" t="s">
        <v>730</v>
      </c>
      <c r="D435" s="361">
        <v>10</v>
      </c>
      <c r="E435" s="590">
        <v>31062</v>
      </c>
      <c r="F435" s="592">
        <v>89</v>
      </c>
    </row>
    <row r="436" spans="1:6" x14ac:dyDescent="0.25">
      <c r="A436" s="349" t="s">
        <v>728</v>
      </c>
      <c r="B436" s="361" t="s">
        <v>731</v>
      </c>
      <c r="C436" s="361" t="s">
        <v>732</v>
      </c>
      <c r="D436" s="361">
        <v>8</v>
      </c>
      <c r="E436" s="590">
        <v>31065</v>
      </c>
      <c r="F436" s="592">
        <v>134</v>
      </c>
    </row>
    <row r="437" spans="1:6" x14ac:dyDescent="0.25">
      <c r="A437" s="349" t="s">
        <v>742</v>
      </c>
      <c r="B437" s="361" t="s">
        <v>743</v>
      </c>
      <c r="C437" s="361" t="s">
        <v>744</v>
      </c>
      <c r="D437" s="361">
        <v>8</v>
      </c>
      <c r="E437" s="590">
        <v>31066</v>
      </c>
      <c r="F437" s="592">
        <v>88</v>
      </c>
    </row>
    <row r="438" spans="1:6" x14ac:dyDescent="0.25">
      <c r="A438" s="349" t="s">
        <v>765</v>
      </c>
      <c r="B438" s="361" t="s">
        <v>766</v>
      </c>
      <c r="C438" s="361" t="s">
        <v>744</v>
      </c>
      <c r="D438" s="361">
        <v>16</v>
      </c>
      <c r="E438" s="590">
        <v>31066</v>
      </c>
      <c r="F438" s="592">
        <v>117</v>
      </c>
    </row>
    <row r="439" spans="1:6" x14ac:dyDescent="0.25">
      <c r="A439" s="349" t="s">
        <v>738</v>
      </c>
      <c r="B439" s="361" t="s">
        <v>714</v>
      </c>
      <c r="C439" s="361" t="s">
        <v>744</v>
      </c>
      <c r="D439" s="361">
        <v>8</v>
      </c>
      <c r="E439" s="590">
        <v>31067</v>
      </c>
      <c r="F439" s="592">
        <v>25</v>
      </c>
    </row>
    <row r="440" spans="1:6" x14ac:dyDescent="0.25">
      <c r="A440" s="349" t="s">
        <v>769</v>
      </c>
      <c r="B440" s="361" t="s">
        <v>770</v>
      </c>
      <c r="C440" s="361" t="s">
        <v>745</v>
      </c>
      <c r="D440" s="361">
        <v>16</v>
      </c>
      <c r="E440" s="590">
        <v>31067</v>
      </c>
      <c r="F440" s="592">
        <v>90</v>
      </c>
    </row>
    <row r="441" spans="1:6" x14ac:dyDescent="0.25">
      <c r="A441" s="349" t="s">
        <v>738</v>
      </c>
      <c r="B441" s="361" t="s">
        <v>716</v>
      </c>
      <c r="C441" s="361" t="s">
        <v>745</v>
      </c>
      <c r="D441" s="361">
        <v>16</v>
      </c>
      <c r="E441" s="350">
        <v>31070</v>
      </c>
      <c r="F441" s="360">
        <v>150</v>
      </c>
    </row>
    <row r="442" spans="1:6" x14ac:dyDescent="0.25">
      <c r="A442" s="349" t="s">
        <v>752</v>
      </c>
      <c r="B442" s="361" t="s">
        <v>762</v>
      </c>
      <c r="C442" s="361" t="s">
        <v>761</v>
      </c>
      <c r="D442" s="361">
        <v>16</v>
      </c>
      <c r="E442" s="350">
        <v>31070</v>
      </c>
      <c r="F442" s="360">
        <v>137</v>
      </c>
    </row>
    <row r="443" spans="1:6" x14ac:dyDescent="0.25">
      <c r="A443" s="349" t="s">
        <v>564</v>
      </c>
      <c r="B443" s="361" t="s">
        <v>565</v>
      </c>
      <c r="C443" s="361" t="s">
        <v>745</v>
      </c>
      <c r="D443" s="361">
        <v>16</v>
      </c>
      <c r="E443" s="590">
        <v>31071</v>
      </c>
      <c r="F443" s="592">
        <v>26</v>
      </c>
    </row>
    <row r="444" spans="1:6" x14ac:dyDescent="0.25">
      <c r="A444" s="349" t="s">
        <v>752</v>
      </c>
      <c r="B444" s="361" t="s">
        <v>763</v>
      </c>
      <c r="C444" s="361" t="s">
        <v>745</v>
      </c>
      <c r="D444" s="361">
        <v>16</v>
      </c>
      <c r="E444" s="590">
        <v>31071</v>
      </c>
      <c r="F444" s="360">
        <v>87</v>
      </c>
    </row>
    <row r="445" spans="1:6" x14ac:dyDescent="0.25">
      <c r="A445" s="349" t="s">
        <v>728</v>
      </c>
      <c r="B445" s="361" t="s">
        <v>729</v>
      </c>
      <c r="C445" s="361" t="s">
        <v>730</v>
      </c>
      <c r="D445" s="361">
        <v>10</v>
      </c>
      <c r="E445" s="590">
        <v>31071</v>
      </c>
      <c r="F445" s="592">
        <v>29</v>
      </c>
    </row>
    <row r="446" spans="1:6" x14ac:dyDescent="0.25">
      <c r="A446" s="349" t="s">
        <v>769</v>
      </c>
      <c r="B446" s="361" t="s">
        <v>770</v>
      </c>
      <c r="C446" s="361" t="s">
        <v>745</v>
      </c>
      <c r="D446" s="361">
        <v>16</v>
      </c>
      <c r="E446" s="590">
        <v>31075</v>
      </c>
      <c r="F446" s="592">
        <v>182</v>
      </c>
    </row>
    <row r="447" spans="1:6" x14ac:dyDescent="0.25">
      <c r="A447" s="349" t="s">
        <v>738</v>
      </c>
      <c r="B447" s="361" t="s">
        <v>717</v>
      </c>
      <c r="C447" s="361" t="s">
        <v>745</v>
      </c>
      <c r="D447" s="361">
        <v>16</v>
      </c>
      <c r="E447" s="590">
        <v>31076</v>
      </c>
      <c r="F447" s="592">
        <v>198</v>
      </c>
    </row>
    <row r="448" spans="1:6" x14ac:dyDescent="0.25">
      <c r="A448" s="349" t="s">
        <v>738</v>
      </c>
      <c r="B448" s="361" t="s">
        <v>719</v>
      </c>
      <c r="C448" s="361" t="s">
        <v>744</v>
      </c>
      <c r="D448" s="361">
        <v>8</v>
      </c>
      <c r="E448" s="590">
        <v>31077</v>
      </c>
      <c r="F448" s="592">
        <v>43</v>
      </c>
    </row>
    <row r="449" spans="1:6" x14ac:dyDescent="0.25">
      <c r="A449" s="349" t="s">
        <v>752</v>
      </c>
      <c r="B449" s="361" t="s">
        <v>762</v>
      </c>
      <c r="C449" s="361" t="s">
        <v>761</v>
      </c>
      <c r="D449" s="361">
        <v>16</v>
      </c>
      <c r="E449" s="590">
        <v>31080</v>
      </c>
      <c r="F449" s="592">
        <v>88</v>
      </c>
    </row>
    <row r="450" spans="1:6" x14ac:dyDescent="0.25">
      <c r="A450" s="349" t="s">
        <v>738</v>
      </c>
      <c r="B450" s="361" t="s">
        <v>719</v>
      </c>
      <c r="C450" s="361" t="s">
        <v>744</v>
      </c>
      <c r="D450" s="361">
        <v>8</v>
      </c>
      <c r="E450" s="350">
        <v>31084</v>
      </c>
      <c r="F450" s="360">
        <v>45</v>
      </c>
    </row>
    <row r="451" spans="1:6" x14ac:dyDescent="0.25">
      <c r="A451" s="349" t="s">
        <v>771</v>
      </c>
      <c r="B451" s="361" t="s">
        <v>772</v>
      </c>
      <c r="C451" s="361" t="s">
        <v>747</v>
      </c>
      <c r="D451" s="361">
        <v>12</v>
      </c>
      <c r="E451" s="590">
        <v>31084</v>
      </c>
      <c r="F451" s="592">
        <v>195</v>
      </c>
    </row>
    <row r="452" spans="1:6" x14ac:dyDescent="0.25">
      <c r="A452" s="349" t="s">
        <v>564</v>
      </c>
      <c r="B452" s="361" t="s">
        <v>568</v>
      </c>
      <c r="C452" s="361" t="s">
        <v>745</v>
      </c>
      <c r="D452" s="361">
        <v>16</v>
      </c>
      <c r="E452" s="590">
        <v>31084</v>
      </c>
      <c r="F452" s="592">
        <v>71</v>
      </c>
    </row>
    <row r="453" spans="1:6" x14ac:dyDescent="0.25">
      <c r="A453" s="349" t="s">
        <v>742</v>
      </c>
      <c r="B453" s="361" t="s">
        <v>743</v>
      </c>
      <c r="C453" s="361" t="s">
        <v>744</v>
      </c>
      <c r="D453" s="361">
        <v>8</v>
      </c>
      <c r="E453" s="590">
        <v>31084</v>
      </c>
      <c r="F453" s="592">
        <v>77</v>
      </c>
    </row>
    <row r="454" spans="1:6" x14ac:dyDescent="0.25">
      <c r="A454" s="349" t="s">
        <v>752</v>
      </c>
      <c r="B454" s="361" t="s">
        <v>760</v>
      </c>
      <c r="C454" s="361" t="s">
        <v>761</v>
      </c>
      <c r="D454" s="361">
        <v>16</v>
      </c>
      <c r="E454" s="590">
        <v>31085</v>
      </c>
      <c r="F454" s="592">
        <v>194</v>
      </c>
    </row>
    <row r="455" spans="1:6" x14ac:dyDescent="0.25">
      <c r="A455" s="349" t="s">
        <v>748</v>
      </c>
      <c r="B455" s="361" t="s">
        <v>749</v>
      </c>
      <c r="C455" s="361" t="s">
        <v>745</v>
      </c>
      <c r="D455" s="361">
        <v>8</v>
      </c>
      <c r="E455" s="590">
        <v>31087</v>
      </c>
      <c r="F455" s="592">
        <v>174</v>
      </c>
    </row>
    <row r="456" spans="1:6" x14ac:dyDescent="0.25">
      <c r="A456" s="349" t="s">
        <v>728</v>
      </c>
      <c r="B456" s="361" t="s">
        <v>731</v>
      </c>
      <c r="C456" s="361" t="s">
        <v>732</v>
      </c>
      <c r="D456" s="361">
        <v>8</v>
      </c>
      <c r="E456" s="590">
        <v>31087</v>
      </c>
      <c r="F456" s="360">
        <v>81</v>
      </c>
    </row>
    <row r="457" spans="1:6" x14ac:dyDescent="0.25">
      <c r="A457" s="349" t="s">
        <v>733</v>
      </c>
      <c r="B457" s="361" t="s">
        <v>734</v>
      </c>
      <c r="C457" s="361" t="s">
        <v>735</v>
      </c>
      <c r="D457" s="361">
        <v>8</v>
      </c>
      <c r="E457" s="590">
        <v>31095</v>
      </c>
      <c r="F457" s="360">
        <v>167</v>
      </c>
    </row>
    <row r="458" spans="1:6" x14ac:dyDescent="0.25">
      <c r="A458" s="349" t="s">
        <v>756</v>
      </c>
      <c r="B458" s="361" t="s">
        <v>758</v>
      </c>
      <c r="C458" s="361" t="s">
        <v>746</v>
      </c>
      <c r="D458" s="361">
        <v>16</v>
      </c>
      <c r="E458" s="590">
        <v>31102</v>
      </c>
      <c r="F458" s="592">
        <v>12</v>
      </c>
    </row>
    <row r="459" spans="1:6" x14ac:dyDescent="0.25">
      <c r="A459" s="349" t="s">
        <v>748</v>
      </c>
      <c r="B459" s="361" t="s">
        <v>754</v>
      </c>
      <c r="C459" s="361" t="s">
        <v>755</v>
      </c>
      <c r="D459" s="361">
        <v>16</v>
      </c>
      <c r="E459" s="590">
        <v>31106</v>
      </c>
      <c r="F459" s="592">
        <v>37</v>
      </c>
    </row>
    <row r="460" spans="1:6" x14ac:dyDescent="0.25">
      <c r="A460" s="349" t="s">
        <v>738</v>
      </c>
      <c r="B460" s="361" t="s">
        <v>715</v>
      </c>
      <c r="C460" s="361" t="s">
        <v>745</v>
      </c>
      <c r="D460" s="361">
        <v>16</v>
      </c>
      <c r="E460" s="590">
        <v>31109</v>
      </c>
      <c r="F460" s="592">
        <v>190</v>
      </c>
    </row>
    <row r="461" spans="1:6" x14ac:dyDescent="0.25">
      <c r="A461" s="349" t="s">
        <v>765</v>
      </c>
      <c r="B461" s="361" t="s">
        <v>766</v>
      </c>
      <c r="C461" s="361" t="s">
        <v>744</v>
      </c>
      <c r="D461" s="361">
        <v>16</v>
      </c>
      <c r="E461" s="590">
        <v>31110</v>
      </c>
      <c r="F461" s="592">
        <v>108</v>
      </c>
    </row>
    <row r="462" spans="1:6" x14ac:dyDescent="0.25">
      <c r="A462" s="349" t="s">
        <v>738</v>
      </c>
      <c r="B462" s="361" t="s">
        <v>720</v>
      </c>
      <c r="C462" s="361" t="s">
        <v>747</v>
      </c>
      <c r="D462" s="361">
        <v>8</v>
      </c>
      <c r="E462" s="590">
        <v>31112</v>
      </c>
      <c r="F462" s="592">
        <v>62</v>
      </c>
    </row>
    <row r="463" spans="1:6" x14ac:dyDescent="0.25">
      <c r="A463" s="349" t="s">
        <v>738</v>
      </c>
      <c r="B463" s="361" t="s">
        <v>718</v>
      </c>
      <c r="C463" s="361" t="s">
        <v>747</v>
      </c>
      <c r="D463" s="361">
        <v>8</v>
      </c>
      <c r="E463" s="590">
        <v>31112</v>
      </c>
      <c r="F463" s="592">
        <v>195</v>
      </c>
    </row>
    <row r="464" spans="1:6" x14ac:dyDescent="0.25">
      <c r="A464" s="349" t="s">
        <v>767</v>
      </c>
      <c r="B464" s="361" t="s">
        <v>768</v>
      </c>
      <c r="C464" s="361" t="s">
        <v>737</v>
      </c>
      <c r="D464" s="361">
        <v>16</v>
      </c>
      <c r="E464" s="590">
        <v>31113</v>
      </c>
      <c r="F464" s="592">
        <v>38</v>
      </c>
    </row>
    <row r="465" spans="1:6" x14ac:dyDescent="0.25">
      <c r="A465" s="349" t="s">
        <v>752</v>
      </c>
      <c r="B465" s="361" t="s">
        <v>763</v>
      </c>
      <c r="C465" s="361" t="s">
        <v>745</v>
      </c>
      <c r="D465" s="361">
        <v>16</v>
      </c>
      <c r="E465" s="590">
        <v>31117</v>
      </c>
      <c r="F465" s="592">
        <v>194</v>
      </c>
    </row>
    <row r="466" spans="1:6" x14ac:dyDescent="0.25">
      <c r="A466" s="349" t="s">
        <v>738</v>
      </c>
      <c r="B466" s="361" t="s">
        <v>714</v>
      </c>
      <c r="C466" s="361" t="s">
        <v>744</v>
      </c>
      <c r="D466" s="361">
        <v>8</v>
      </c>
      <c r="E466" s="590">
        <v>31118</v>
      </c>
      <c r="F466" s="360">
        <v>42</v>
      </c>
    </row>
    <row r="467" spans="1:6" x14ac:dyDescent="0.25">
      <c r="A467" s="349" t="s">
        <v>752</v>
      </c>
      <c r="B467" s="361" t="s">
        <v>762</v>
      </c>
      <c r="C467" s="361" t="s">
        <v>761</v>
      </c>
      <c r="D467" s="361">
        <v>16</v>
      </c>
      <c r="E467" s="590">
        <v>31118</v>
      </c>
      <c r="F467" s="360">
        <v>119</v>
      </c>
    </row>
    <row r="468" spans="1:6" x14ac:dyDescent="0.25">
      <c r="A468" s="349" t="s">
        <v>738</v>
      </c>
      <c r="B468" s="361" t="s">
        <v>713</v>
      </c>
      <c r="C468" s="361" t="s">
        <v>746</v>
      </c>
      <c r="D468" s="361">
        <v>16</v>
      </c>
      <c r="E468" s="590">
        <v>31120</v>
      </c>
      <c r="F468" s="592">
        <v>137</v>
      </c>
    </row>
    <row r="469" spans="1:6" x14ac:dyDescent="0.25">
      <c r="A469" s="349" t="s">
        <v>748</v>
      </c>
      <c r="B469" s="361" t="s">
        <v>754</v>
      </c>
      <c r="C469" s="361" t="s">
        <v>755</v>
      </c>
      <c r="D469" s="361">
        <v>16</v>
      </c>
      <c r="E469" s="590">
        <v>31120</v>
      </c>
      <c r="F469" s="592">
        <v>151</v>
      </c>
    </row>
    <row r="470" spans="1:6" x14ac:dyDescent="0.25">
      <c r="A470" s="349" t="s">
        <v>748</v>
      </c>
      <c r="B470" s="361" t="s">
        <v>753</v>
      </c>
      <c r="C470" s="361" t="s">
        <v>732</v>
      </c>
      <c r="D470" s="361">
        <v>16</v>
      </c>
      <c r="E470" s="590">
        <v>31122</v>
      </c>
      <c r="F470" s="592">
        <v>76</v>
      </c>
    </row>
    <row r="471" spans="1:6" x14ac:dyDescent="0.25">
      <c r="A471" s="349" t="s">
        <v>728</v>
      </c>
      <c r="B471" s="361" t="s">
        <v>729</v>
      </c>
      <c r="C471" s="361" t="s">
        <v>730</v>
      </c>
      <c r="D471" s="361">
        <v>10</v>
      </c>
      <c r="E471" s="590">
        <v>31123</v>
      </c>
      <c r="F471" s="360">
        <v>134</v>
      </c>
    </row>
    <row r="472" spans="1:6" x14ac:dyDescent="0.25">
      <c r="A472" s="349" t="s">
        <v>738</v>
      </c>
      <c r="B472" s="361" t="s">
        <v>716</v>
      </c>
      <c r="C472" s="361" t="s">
        <v>745</v>
      </c>
      <c r="D472" s="361">
        <v>16</v>
      </c>
      <c r="E472" s="590">
        <v>31124</v>
      </c>
      <c r="F472" s="592">
        <v>90</v>
      </c>
    </row>
    <row r="473" spans="1:6" x14ac:dyDescent="0.25">
      <c r="A473" s="349" t="s">
        <v>738</v>
      </c>
      <c r="B473" s="361" t="s">
        <v>723</v>
      </c>
      <c r="C473" s="361" t="s">
        <v>745</v>
      </c>
      <c r="D473" s="361">
        <v>8</v>
      </c>
      <c r="E473" s="590">
        <v>31126</v>
      </c>
      <c r="F473" s="592">
        <v>35</v>
      </c>
    </row>
    <row r="474" spans="1:6" x14ac:dyDescent="0.25">
      <c r="A474" s="349" t="s">
        <v>771</v>
      </c>
      <c r="B474" s="361" t="s">
        <v>772</v>
      </c>
      <c r="C474" s="361" t="s">
        <v>747</v>
      </c>
      <c r="D474" s="361">
        <v>12</v>
      </c>
      <c r="E474" s="350">
        <v>31128</v>
      </c>
      <c r="F474" s="360">
        <v>48</v>
      </c>
    </row>
    <row r="475" spans="1:6" x14ac:dyDescent="0.25">
      <c r="A475" s="349" t="s">
        <v>748</v>
      </c>
      <c r="B475" s="361" t="s">
        <v>754</v>
      </c>
      <c r="C475" s="361" t="s">
        <v>755</v>
      </c>
      <c r="D475" s="361">
        <v>16</v>
      </c>
      <c r="E475" s="590">
        <v>31131</v>
      </c>
      <c r="F475" s="592">
        <v>17</v>
      </c>
    </row>
    <row r="476" spans="1:6" x14ac:dyDescent="0.25">
      <c r="A476" s="349" t="s">
        <v>738</v>
      </c>
      <c r="B476" s="361" t="s">
        <v>714</v>
      </c>
      <c r="C476" s="361" t="s">
        <v>744</v>
      </c>
      <c r="D476" s="361">
        <v>8</v>
      </c>
      <c r="E476" s="590">
        <v>31135</v>
      </c>
      <c r="F476" s="592">
        <v>184</v>
      </c>
    </row>
    <row r="477" spans="1:6" x14ac:dyDescent="0.25">
      <c r="A477" s="349" t="s">
        <v>738</v>
      </c>
      <c r="B477" s="361" t="s">
        <v>717</v>
      </c>
      <c r="C477" s="361" t="s">
        <v>745</v>
      </c>
      <c r="D477" s="361">
        <v>16</v>
      </c>
      <c r="E477" s="350">
        <v>31139</v>
      </c>
      <c r="F477" s="360">
        <v>32</v>
      </c>
    </row>
    <row r="478" spans="1:6" x14ac:dyDescent="0.25">
      <c r="A478" s="349" t="s">
        <v>767</v>
      </c>
      <c r="B478" s="361" t="s">
        <v>768</v>
      </c>
      <c r="C478" s="361" t="s">
        <v>737</v>
      </c>
      <c r="D478" s="361">
        <v>16</v>
      </c>
      <c r="E478" s="590">
        <v>31141</v>
      </c>
      <c r="F478" s="592">
        <v>174</v>
      </c>
    </row>
    <row r="479" spans="1:6" x14ac:dyDescent="0.25">
      <c r="A479" s="349" t="s">
        <v>748</v>
      </c>
      <c r="B479" s="361" t="s">
        <v>754</v>
      </c>
      <c r="C479" s="361" t="s">
        <v>755</v>
      </c>
      <c r="D479" s="361">
        <v>16</v>
      </c>
      <c r="E479" s="590">
        <v>31147</v>
      </c>
      <c r="F479" s="592">
        <v>160</v>
      </c>
    </row>
    <row r="480" spans="1:6" x14ac:dyDescent="0.25">
      <c r="A480" s="349" t="s">
        <v>738</v>
      </c>
      <c r="B480" s="361" t="s">
        <v>719</v>
      </c>
      <c r="C480" s="361" t="s">
        <v>744</v>
      </c>
      <c r="D480" s="361">
        <v>8</v>
      </c>
      <c r="E480" s="350">
        <v>31148</v>
      </c>
      <c r="F480" s="360">
        <v>123</v>
      </c>
    </row>
    <row r="481" spans="1:6" x14ac:dyDescent="0.25">
      <c r="A481" s="349" t="s">
        <v>738</v>
      </c>
      <c r="B481" s="361" t="s">
        <v>722</v>
      </c>
      <c r="C481" s="361" t="s">
        <v>747</v>
      </c>
      <c r="D481" s="361">
        <v>8</v>
      </c>
      <c r="E481" s="590">
        <v>31148</v>
      </c>
      <c r="F481" s="592">
        <v>53</v>
      </c>
    </row>
    <row r="482" spans="1:6" x14ac:dyDescent="0.25">
      <c r="A482" s="349" t="s">
        <v>738</v>
      </c>
      <c r="B482" s="361" t="s">
        <v>715</v>
      </c>
      <c r="C482" s="361" t="s">
        <v>745</v>
      </c>
      <c r="D482" s="361">
        <v>16</v>
      </c>
      <c r="E482" s="350">
        <v>31150</v>
      </c>
      <c r="F482" s="360">
        <v>108</v>
      </c>
    </row>
    <row r="483" spans="1:6" x14ac:dyDescent="0.25">
      <c r="A483" s="349" t="s">
        <v>738</v>
      </c>
      <c r="B483" s="361" t="s">
        <v>718</v>
      </c>
      <c r="C483" s="361" t="s">
        <v>747</v>
      </c>
      <c r="D483" s="361">
        <v>8</v>
      </c>
      <c r="E483" s="350">
        <v>31155</v>
      </c>
      <c r="F483" s="360">
        <v>36</v>
      </c>
    </row>
    <row r="484" spans="1:6" x14ac:dyDescent="0.25">
      <c r="A484" s="349" t="s">
        <v>738</v>
      </c>
      <c r="B484" s="361" t="s">
        <v>723</v>
      </c>
      <c r="C484" s="361" t="s">
        <v>745</v>
      </c>
      <c r="D484" s="361">
        <v>8</v>
      </c>
      <c r="E484" s="350">
        <v>31156</v>
      </c>
      <c r="F484" s="360">
        <v>75</v>
      </c>
    </row>
    <row r="485" spans="1:6" x14ac:dyDescent="0.25">
      <c r="A485" s="349" t="s">
        <v>748</v>
      </c>
      <c r="B485" s="361" t="s">
        <v>753</v>
      </c>
      <c r="C485" s="361" t="s">
        <v>732</v>
      </c>
      <c r="D485" s="361">
        <v>16</v>
      </c>
      <c r="E485" s="350">
        <v>31157</v>
      </c>
      <c r="F485" s="360">
        <v>94</v>
      </c>
    </row>
    <row r="486" spans="1:6" x14ac:dyDescent="0.25">
      <c r="A486" s="349" t="s">
        <v>748</v>
      </c>
      <c r="B486" s="361" t="s">
        <v>751</v>
      </c>
      <c r="C486" s="361" t="s">
        <v>747</v>
      </c>
      <c r="D486" s="361">
        <v>8</v>
      </c>
      <c r="E486" s="590">
        <v>31158</v>
      </c>
      <c r="F486" s="592">
        <v>7</v>
      </c>
    </row>
    <row r="487" spans="1:6" x14ac:dyDescent="0.25">
      <c r="A487" s="349" t="s">
        <v>748</v>
      </c>
      <c r="B487" s="361" t="s">
        <v>753</v>
      </c>
      <c r="C487" s="361" t="s">
        <v>732</v>
      </c>
      <c r="D487" s="361">
        <v>16</v>
      </c>
      <c r="E487" s="590">
        <v>31163</v>
      </c>
      <c r="F487" s="592">
        <v>163</v>
      </c>
    </row>
    <row r="488" spans="1:6" x14ac:dyDescent="0.25">
      <c r="A488" s="349" t="s">
        <v>738</v>
      </c>
      <c r="B488" s="361" t="s">
        <v>712</v>
      </c>
      <c r="C488" s="361" t="s">
        <v>744</v>
      </c>
      <c r="D488" s="361">
        <v>8</v>
      </c>
      <c r="E488" s="590">
        <v>31165</v>
      </c>
      <c r="F488" s="592">
        <v>84</v>
      </c>
    </row>
    <row r="489" spans="1:6" x14ac:dyDescent="0.25">
      <c r="A489" s="349" t="s">
        <v>765</v>
      </c>
      <c r="B489" s="361" t="s">
        <v>766</v>
      </c>
      <c r="C489" s="361" t="s">
        <v>744</v>
      </c>
      <c r="D489" s="361">
        <v>16</v>
      </c>
      <c r="E489" s="590">
        <v>31166</v>
      </c>
      <c r="F489" s="592">
        <v>70</v>
      </c>
    </row>
    <row r="490" spans="1:6" x14ac:dyDescent="0.25">
      <c r="A490" s="349" t="s">
        <v>733</v>
      </c>
      <c r="B490" s="361" t="s">
        <v>736</v>
      </c>
      <c r="C490" s="361" t="s">
        <v>737</v>
      </c>
      <c r="D490" s="361">
        <v>8</v>
      </c>
      <c r="E490" s="590">
        <v>31166</v>
      </c>
      <c r="F490" s="592">
        <v>158</v>
      </c>
    </row>
    <row r="491" spans="1:6" x14ac:dyDescent="0.25">
      <c r="A491" s="349" t="s">
        <v>738</v>
      </c>
      <c r="B491" s="361" t="s">
        <v>719</v>
      </c>
      <c r="C491" s="361" t="s">
        <v>744</v>
      </c>
      <c r="D491" s="361">
        <v>8</v>
      </c>
      <c r="E491" s="590">
        <v>31171</v>
      </c>
      <c r="F491" s="592">
        <v>72</v>
      </c>
    </row>
    <row r="492" spans="1:6" x14ac:dyDescent="0.25">
      <c r="A492" s="349" t="s">
        <v>738</v>
      </c>
      <c r="B492" s="361" t="s">
        <v>717</v>
      </c>
      <c r="C492" s="361" t="s">
        <v>745</v>
      </c>
      <c r="D492" s="361">
        <v>16</v>
      </c>
      <c r="E492" s="590">
        <v>31174</v>
      </c>
      <c r="F492" s="592">
        <v>95</v>
      </c>
    </row>
    <row r="493" spans="1:6" x14ac:dyDescent="0.25">
      <c r="A493" s="349" t="s">
        <v>752</v>
      </c>
      <c r="B493" s="361" t="s">
        <v>760</v>
      </c>
      <c r="C493" s="361" t="s">
        <v>761</v>
      </c>
      <c r="D493" s="361">
        <v>16</v>
      </c>
      <c r="E493" s="350">
        <v>31174</v>
      </c>
      <c r="F493" s="360">
        <v>116</v>
      </c>
    </row>
    <row r="494" spans="1:6" x14ac:dyDescent="0.25">
      <c r="A494" s="349" t="s">
        <v>564</v>
      </c>
      <c r="B494" s="361" t="s">
        <v>567</v>
      </c>
      <c r="C494" s="361" t="s">
        <v>737</v>
      </c>
      <c r="D494" s="361">
        <v>16</v>
      </c>
      <c r="E494" s="590">
        <v>31176</v>
      </c>
      <c r="F494" s="592">
        <v>18</v>
      </c>
    </row>
    <row r="495" spans="1:6" x14ac:dyDescent="0.25">
      <c r="A495" s="349" t="s">
        <v>738</v>
      </c>
      <c r="B495" s="361" t="s">
        <v>714</v>
      </c>
      <c r="C495" s="361" t="s">
        <v>744</v>
      </c>
      <c r="D495" s="361">
        <v>8</v>
      </c>
      <c r="E495" s="590">
        <v>31177</v>
      </c>
      <c r="F495" s="592">
        <v>78</v>
      </c>
    </row>
    <row r="496" spans="1:6" x14ac:dyDescent="0.25">
      <c r="A496" s="349" t="s">
        <v>748</v>
      </c>
      <c r="B496" s="361" t="s">
        <v>750</v>
      </c>
      <c r="C496" s="361" t="s">
        <v>737</v>
      </c>
      <c r="D496" s="361">
        <v>16</v>
      </c>
      <c r="E496" s="590">
        <v>31178</v>
      </c>
      <c r="F496" s="592">
        <v>156</v>
      </c>
    </row>
    <row r="497" spans="1:6" x14ac:dyDescent="0.25">
      <c r="A497" s="349" t="s">
        <v>771</v>
      </c>
      <c r="B497" s="361" t="s">
        <v>772</v>
      </c>
      <c r="C497" s="361" t="s">
        <v>747</v>
      </c>
      <c r="D497" s="361">
        <v>12</v>
      </c>
      <c r="E497" s="590">
        <v>31179</v>
      </c>
      <c r="F497" s="592">
        <v>155</v>
      </c>
    </row>
    <row r="498" spans="1:6" x14ac:dyDescent="0.25">
      <c r="A498" s="349" t="s">
        <v>756</v>
      </c>
      <c r="B498" s="361" t="s">
        <v>758</v>
      </c>
      <c r="C498" s="361" t="s">
        <v>746</v>
      </c>
      <c r="D498" s="361">
        <v>16</v>
      </c>
      <c r="E498" s="590">
        <v>31181</v>
      </c>
      <c r="F498" s="592">
        <v>118</v>
      </c>
    </row>
    <row r="499" spans="1:6" x14ac:dyDescent="0.25">
      <c r="A499" s="349" t="s">
        <v>771</v>
      </c>
      <c r="B499" s="361" t="s">
        <v>773</v>
      </c>
      <c r="C499" s="361" t="s">
        <v>747</v>
      </c>
      <c r="D499" s="361">
        <v>8</v>
      </c>
      <c r="E499" s="590">
        <v>31182</v>
      </c>
      <c r="F499" s="592">
        <v>102</v>
      </c>
    </row>
    <row r="500" spans="1:6" x14ac:dyDescent="0.25">
      <c r="A500" s="349" t="s">
        <v>769</v>
      </c>
      <c r="B500" s="361" t="s">
        <v>770</v>
      </c>
      <c r="C500" s="361" t="s">
        <v>745</v>
      </c>
      <c r="D500" s="361">
        <v>16</v>
      </c>
      <c r="E500" s="590">
        <v>31183</v>
      </c>
      <c r="F500" s="592">
        <v>60</v>
      </c>
    </row>
    <row r="501" spans="1:6" x14ac:dyDescent="0.25">
      <c r="A501" s="349" t="s">
        <v>738</v>
      </c>
      <c r="B501" s="361" t="s">
        <v>720</v>
      </c>
      <c r="C501" s="361" t="s">
        <v>747</v>
      </c>
      <c r="D501" s="361">
        <v>8</v>
      </c>
      <c r="E501" s="590">
        <v>31185</v>
      </c>
      <c r="F501" s="592">
        <v>76</v>
      </c>
    </row>
    <row r="502" spans="1:6" x14ac:dyDescent="0.25">
      <c r="A502" s="349" t="s">
        <v>564</v>
      </c>
      <c r="B502" s="361" t="s">
        <v>566</v>
      </c>
      <c r="C502" s="361" t="s">
        <v>737</v>
      </c>
      <c r="D502" s="361">
        <v>16</v>
      </c>
      <c r="E502" s="590">
        <v>31185</v>
      </c>
      <c r="F502" s="592">
        <v>194</v>
      </c>
    </row>
    <row r="503" spans="1:6" x14ac:dyDescent="0.25">
      <c r="A503" s="349" t="s">
        <v>738</v>
      </c>
      <c r="B503" s="361" t="s">
        <v>715</v>
      </c>
      <c r="C503" s="361" t="s">
        <v>745</v>
      </c>
      <c r="D503" s="361">
        <v>16</v>
      </c>
      <c r="E503" s="590">
        <v>31188</v>
      </c>
      <c r="F503" s="592">
        <v>42</v>
      </c>
    </row>
    <row r="504" spans="1:6" x14ac:dyDescent="0.25">
      <c r="A504" s="349" t="s">
        <v>738</v>
      </c>
      <c r="B504" s="361" t="s">
        <v>714</v>
      </c>
      <c r="C504" s="361" t="s">
        <v>744</v>
      </c>
      <c r="D504" s="361">
        <v>8</v>
      </c>
      <c r="E504" s="350">
        <v>31192</v>
      </c>
      <c r="F504" s="360">
        <v>142</v>
      </c>
    </row>
    <row r="505" spans="1:6" x14ac:dyDescent="0.25">
      <c r="A505" s="349" t="s">
        <v>748</v>
      </c>
      <c r="B505" s="361" t="s">
        <v>749</v>
      </c>
      <c r="C505" s="361" t="s">
        <v>745</v>
      </c>
      <c r="D505" s="361">
        <v>8</v>
      </c>
      <c r="E505" s="590">
        <v>31195</v>
      </c>
      <c r="F505" s="592">
        <v>22</v>
      </c>
    </row>
    <row r="506" spans="1:6" x14ac:dyDescent="0.25">
      <c r="A506" s="349" t="s">
        <v>738</v>
      </c>
      <c r="B506" s="361" t="s">
        <v>712</v>
      </c>
      <c r="C506" s="361" t="s">
        <v>744</v>
      </c>
      <c r="D506" s="361">
        <v>8</v>
      </c>
      <c r="E506" s="590">
        <v>31196</v>
      </c>
      <c r="F506" s="592">
        <v>99</v>
      </c>
    </row>
    <row r="507" spans="1:6" x14ac:dyDescent="0.25">
      <c r="A507" s="349" t="s">
        <v>752</v>
      </c>
      <c r="B507" s="361" t="s">
        <v>764</v>
      </c>
      <c r="C507" s="361" t="s">
        <v>737</v>
      </c>
      <c r="D507" s="361">
        <v>32</v>
      </c>
      <c r="E507" s="590">
        <v>31196</v>
      </c>
      <c r="F507" s="360">
        <v>84</v>
      </c>
    </row>
    <row r="508" spans="1:6" x14ac:dyDescent="0.25">
      <c r="A508" s="349" t="s">
        <v>752</v>
      </c>
      <c r="B508" s="361" t="s">
        <v>764</v>
      </c>
      <c r="C508" s="361" t="s">
        <v>737</v>
      </c>
      <c r="D508" s="361">
        <v>32</v>
      </c>
      <c r="E508" s="590">
        <v>31196</v>
      </c>
      <c r="F508" s="360">
        <v>15</v>
      </c>
    </row>
    <row r="509" spans="1:6" x14ac:dyDescent="0.25">
      <c r="A509" s="349" t="s">
        <v>748</v>
      </c>
      <c r="B509" s="361" t="s">
        <v>754</v>
      </c>
      <c r="C509" s="361" t="s">
        <v>755</v>
      </c>
      <c r="D509" s="361">
        <v>16</v>
      </c>
      <c r="E509" s="590">
        <v>31199</v>
      </c>
      <c r="F509" s="592">
        <v>73</v>
      </c>
    </row>
    <row r="510" spans="1:6" x14ac:dyDescent="0.25">
      <c r="A510" s="349" t="s">
        <v>564</v>
      </c>
      <c r="B510" s="361" t="s">
        <v>565</v>
      </c>
      <c r="C510" s="361" t="s">
        <v>745</v>
      </c>
      <c r="D510" s="361">
        <v>16</v>
      </c>
      <c r="E510" s="590">
        <v>31201</v>
      </c>
      <c r="F510" s="592">
        <v>84</v>
      </c>
    </row>
    <row r="511" spans="1:6" x14ac:dyDescent="0.25">
      <c r="A511" s="349" t="s">
        <v>771</v>
      </c>
      <c r="B511" s="361" t="s">
        <v>773</v>
      </c>
      <c r="C511" s="361" t="s">
        <v>747</v>
      </c>
      <c r="D511" s="361">
        <v>8</v>
      </c>
      <c r="E511" s="590">
        <v>31204</v>
      </c>
      <c r="F511" s="592">
        <v>122</v>
      </c>
    </row>
    <row r="512" spans="1:6" x14ac:dyDescent="0.25">
      <c r="A512" s="349" t="s">
        <v>771</v>
      </c>
      <c r="B512" s="361" t="s">
        <v>772</v>
      </c>
      <c r="C512" s="361" t="s">
        <v>747</v>
      </c>
      <c r="D512" s="361">
        <v>12</v>
      </c>
      <c r="E512" s="350">
        <v>31206</v>
      </c>
      <c r="F512" s="360">
        <v>157</v>
      </c>
    </row>
    <row r="513" spans="1:6" x14ac:dyDescent="0.25">
      <c r="A513" s="349" t="s">
        <v>769</v>
      </c>
      <c r="B513" s="361" t="s">
        <v>770</v>
      </c>
      <c r="C513" s="361" t="s">
        <v>745</v>
      </c>
      <c r="D513" s="361">
        <v>16</v>
      </c>
      <c r="E513" s="590">
        <v>31206</v>
      </c>
      <c r="F513" s="592">
        <v>140</v>
      </c>
    </row>
    <row r="514" spans="1:6" x14ac:dyDescent="0.25">
      <c r="A514" s="349" t="s">
        <v>733</v>
      </c>
      <c r="B514" s="361" t="s">
        <v>736</v>
      </c>
      <c r="C514" s="361" t="s">
        <v>737</v>
      </c>
      <c r="D514" s="361">
        <v>8</v>
      </c>
      <c r="E514" s="590">
        <v>31207</v>
      </c>
      <c r="F514" s="592">
        <v>149</v>
      </c>
    </row>
    <row r="515" spans="1:6" x14ac:dyDescent="0.25">
      <c r="A515" s="349" t="s">
        <v>738</v>
      </c>
      <c r="B515" s="361" t="s">
        <v>718</v>
      </c>
      <c r="C515" s="361" t="s">
        <v>747</v>
      </c>
      <c r="D515" s="361">
        <v>8</v>
      </c>
      <c r="E515" s="590">
        <v>31209</v>
      </c>
      <c r="F515" s="592">
        <v>35</v>
      </c>
    </row>
    <row r="516" spans="1:6" x14ac:dyDescent="0.25">
      <c r="A516" s="349" t="s">
        <v>564</v>
      </c>
      <c r="B516" s="361" t="s">
        <v>568</v>
      </c>
      <c r="C516" s="361" t="s">
        <v>745</v>
      </c>
      <c r="D516" s="361">
        <v>16</v>
      </c>
      <c r="E516" s="590">
        <v>31213</v>
      </c>
      <c r="F516" s="592">
        <v>134</v>
      </c>
    </row>
    <row r="517" spans="1:6" x14ac:dyDescent="0.25">
      <c r="A517" s="349" t="s">
        <v>738</v>
      </c>
      <c r="B517" s="361" t="s">
        <v>712</v>
      </c>
      <c r="C517" s="361" t="s">
        <v>744</v>
      </c>
      <c r="D517" s="361">
        <v>8</v>
      </c>
      <c r="E517" s="590">
        <v>31214</v>
      </c>
      <c r="F517" s="592">
        <v>86</v>
      </c>
    </row>
    <row r="518" spans="1:6" x14ac:dyDescent="0.25">
      <c r="A518" s="349" t="s">
        <v>765</v>
      </c>
      <c r="B518" s="361" t="s">
        <v>766</v>
      </c>
      <c r="C518" s="361" t="s">
        <v>744</v>
      </c>
      <c r="D518" s="361">
        <v>16</v>
      </c>
      <c r="E518" s="590">
        <v>31214</v>
      </c>
      <c r="F518" s="592">
        <v>163</v>
      </c>
    </row>
    <row r="519" spans="1:6" x14ac:dyDescent="0.25">
      <c r="A519" s="349" t="s">
        <v>748</v>
      </c>
      <c r="B519" s="361" t="s">
        <v>753</v>
      </c>
      <c r="C519" s="361" t="s">
        <v>732</v>
      </c>
      <c r="D519" s="361">
        <v>16</v>
      </c>
      <c r="E519" s="590">
        <v>31217</v>
      </c>
      <c r="F519" s="592">
        <v>143</v>
      </c>
    </row>
    <row r="520" spans="1:6" x14ac:dyDescent="0.25">
      <c r="A520" s="349" t="s">
        <v>748</v>
      </c>
      <c r="B520" s="361" t="s">
        <v>749</v>
      </c>
      <c r="C520" s="361" t="s">
        <v>745</v>
      </c>
      <c r="D520" s="361">
        <v>8</v>
      </c>
      <c r="E520" s="590">
        <v>31218</v>
      </c>
      <c r="F520" s="592">
        <v>77</v>
      </c>
    </row>
    <row r="521" spans="1:6" x14ac:dyDescent="0.25">
      <c r="A521" s="349" t="s">
        <v>738</v>
      </c>
      <c r="B521" s="361" t="s">
        <v>712</v>
      </c>
      <c r="C521" s="361" t="s">
        <v>744</v>
      </c>
      <c r="D521" s="361">
        <v>8</v>
      </c>
      <c r="E521" s="590">
        <v>31218</v>
      </c>
      <c r="F521" s="592">
        <v>50</v>
      </c>
    </row>
    <row r="522" spans="1:6" x14ac:dyDescent="0.25">
      <c r="A522" s="349" t="s">
        <v>738</v>
      </c>
      <c r="B522" s="361" t="s">
        <v>714</v>
      </c>
      <c r="C522" s="361" t="s">
        <v>744</v>
      </c>
      <c r="D522" s="361">
        <v>8</v>
      </c>
      <c r="E522" s="590">
        <v>31222</v>
      </c>
      <c r="F522" s="360">
        <v>198</v>
      </c>
    </row>
    <row r="523" spans="1:6" x14ac:dyDescent="0.25">
      <c r="A523" s="349" t="s">
        <v>738</v>
      </c>
      <c r="B523" s="361" t="s">
        <v>719</v>
      </c>
      <c r="C523" s="361" t="s">
        <v>744</v>
      </c>
      <c r="D523" s="361">
        <v>8</v>
      </c>
      <c r="E523" s="590">
        <v>31223</v>
      </c>
      <c r="F523" s="592">
        <v>24</v>
      </c>
    </row>
    <row r="524" spans="1:6" x14ac:dyDescent="0.25">
      <c r="A524" s="349" t="s">
        <v>752</v>
      </c>
      <c r="B524" s="361" t="s">
        <v>763</v>
      </c>
      <c r="C524" s="361" t="s">
        <v>745</v>
      </c>
      <c r="D524" s="361">
        <v>16</v>
      </c>
      <c r="E524" s="590">
        <v>31225</v>
      </c>
      <c r="F524" s="592">
        <v>35</v>
      </c>
    </row>
    <row r="525" spans="1:6" x14ac:dyDescent="0.25">
      <c r="A525" s="349" t="s">
        <v>738</v>
      </c>
      <c r="B525" s="361" t="s">
        <v>712</v>
      </c>
      <c r="C525" s="361" t="s">
        <v>744</v>
      </c>
      <c r="D525" s="361">
        <v>8</v>
      </c>
      <c r="E525" s="590">
        <v>31226</v>
      </c>
      <c r="F525" s="592">
        <v>47</v>
      </c>
    </row>
    <row r="526" spans="1:6" x14ac:dyDescent="0.25">
      <c r="A526" s="349" t="s">
        <v>728</v>
      </c>
      <c r="B526" s="361" t="s">
        <v>729</v>
      </c>
      <c r="C526" s="361" t="s">
        <v>730</v>
      </c>
      <c r="D526" s="361">
        <v>10</v>
      </c>
      <c r="E526" s="590">
        <v>31226</v>
      </c>
      <c r="F526" s="592">
        <v>148</v>
      </c>
    </row>
    <row r="527" spans="1:6" x14ac:dyDescent="0.25">
      <c r="A527" s="349" t="s">
        <v>756</v>
      </c>
      <c r="B527" s="361" t="s">
        <v>757</v>
      </c>
      <c r="C527" s="361" t="s">
        <v>755</v>
      </c>
      <c r="D527" s="361">
        <v>16</v>
      </c>
      <c r="E527" s="590">
        <v>31227</v>
      </c>
      <c r="F527" s="592">
        <v>33</v>
      </c>
    </row>
    <row r="528" spans="1:6" x14ac:dyDescent="0.25">
      <c r="A528" s="349" t="s">
        <v>738</v>
      </c>
      <c r="B528" s="361" t="s">
        <v>718</v>
      </c>
      <c r="C528" s="361" t="s">
        <v>747</v>
      </c>
      <c r="D528" s="361">
        <v>8</v>
      </c>
      <c r="E528" s="590">
        <v>31228</v>
      </c>
      <c r="F528" s="592">
        <v>102</v>
      </c>
    </row>
    <row r="529" spans="1:6" x14ac:dyDescent="0.25">
      <c r="A529" s="349" t="s">
        <v>739</v>
      </c>
      <c r="B529" s="361" t="s">
        <v>740</v>
      </c>
      <c r="C529" s="361" t="s">
        <v>741</v>
      </c>
      <c r="D529" s="361">
        <v>8</v>
      </c>
      <c r="E529" s="590">
        <v>31232</v>
      </c>
      <c r="F529" s="592">
        <v>73</v>
      </c>
    </row>
    <row r="530" spans="1:6" x14ac:dyDescent="0.25">
      <c r="A530" s="349" t="s">
        <v>564</v>
      </c>
      <c r="B530" s="361" t="s">
        <v>569</v>
      </c>
      <c r="C530" s="361" t="s">
        <v>744</v>
      </c>
      <c r="D530" s="361">
        <v>16</v>
      </c>
      <c r="E530" s="590">
        <v>31233</v>
      </c>
      <c r="F530" s="592">
        <v>113</v>
      </c>
    </row>
    <row r="531" spans="1:6" x14ac:dyDescent="0.25">
      <c r="A531" s="349" t="s">
        <v>728</v>
      </c>
      <c r="B531" s="361" t="s">
        <v>731</v>
      </c>
      <c r="C531" s="361" t="s">
        <v>732</v>
      </c>
      <c r="D531" s="361">
        <v>8</v>
      </c>
      <c r="E531" s="590">
        <v>31235</v>
      </c>
      <c r="F531" s="592">
        <v>179</v>
      </c>
    </row>
    <row r="532" spans="1:6" x14ac:dyDescent="0.25">
      <c r="A532" s="349" t="s">
        <v>564</v>
      </c>
      <c r="B532" s="361" t="s">
        <v>565</v>
      </c>
      <c r="C532" s="361" t="s">
        <v>745</v>
      </c>
      <c r="D532" s="361">
        <v>16</v>
      </c>
      <c r="E532" s="590">
        <v>31237</v>
      </c>
      <c r="F532" s="592">
        <v>27</v>
      </c>
    </row>
    <row r="533" spans="1:6" x14ac:dyDescent="0.25">
      <c r="A533" s="349" t="s">
        <v>748</v>
      </c>
      <c r="B533" s="361" t="s">
        <v>754</v>
      </c>
      <c r="C533" s="361" t="s">
        <v>755</v>
      </c>
      <c r="D533" s="361">
        <v>16</v>
      </c>
      <c r="E533" s="590">
        <v>31237</v>
      </c>
      <c r="F533" s="592">
        <v>32</v>
      </c>
    </row>
    <row r="534" spans="1:6" x14ac:dyDescent="0.25">
      <c r="A534" s="349" t="s">
        <v>564</v>
      </c>
      <c r="B534" s="361" t="s">
        <v>566</v>
      </c>
      <c r="C534" s="361" t="s">
        <v>737</v>
      </c>
      <c r="D534" s="361">
        <v>16</v>
      </c>
      <c r="E534" s="590">
        <v>31238</v>
      </c>
      <c r="F534" s="592">
        <v>36</v>
      </c>
    </row>
    <row r="535" spans="1:6" x14ac:dyDescent="0.25">
      <c r="A535" s="349" t="s">
        <v>564</v>
      </c>
      <c r="B535" s="361" t="s">
        <v>569</v>
      </c>
      <c r="C535" s="361" t="s">
        <v>744</v>
      </c>
      <c r="D535" s="361">
        <v>16</v>
      </c>
      <c r="E535" s="590">
        <v>31245</v>
      </c>
      <c r="F535" s="592">
        <v>194</v>
      </c>
    </row>
    <row r="536" spans="1:6" x14ac:dyDescent="0.25">
      <c r="A536" s="349" t="s">
        <v>752</v>
      </c>
      <c r="B536" s="361" t="s">
        <v>763</v>
      </c>
      <c r="C536" s="361" t="s">
        <v>745</v>
      </c>
      <c r="D536" s="361">
        <v>16</v>
      </c>
      <c r="E536" s="590">
        <v>31246</v>
      </c>
      <c r="F536" s="592">
        <v>159</v>
      </c>
    </row>
    <row r="537" spans="1:6" x14ac:dyDescent="0.25">
      <c r="A537" s="349" t="s">
        <v>738</v>
      </c>
      <c r="B537" s="361" t="s">
        <v>712</v>
      </c>
      <c r="C537" s="361" t="s">
        <v>744</v>
      </c>
      <c r="D537" s="361">
        <v>8</v>
      </c>
      <c r="E537" s="590">
        <v>31247</v>
      </c>
      <c r="F537" s="592">
        <v>147</v>
      </c>
    </row>
    <row r="538" spans="1:6" x14ac:dyDescent="0.25">
      <c r="A538" s="349" t="s">
        <v>564</v>
      </c>
      <c r="B538" s="361" t="s">
        <v>567</v>
      </c>
      <c r="C538" s="361" t="s">
        <v>737</v>
      </c>
      <c r="D538" s="361">
        <v>16</v>
      </c>
      <c r="E538" s="590">
        <v>31252</v>
      </c>
      <c r="F538" s="592">
        <v>47</v>
      </c>
    </row>
    <row r="539" spans="1:6" x14ac:dyDescent="0.25">
      <c r="A539" s="349" t="s">
        <v>742</v>
      </c>
      <c r="B539" s="361" t="s">
        <v>743</v>
      </c>
      <c r="C539" s="361" t="s">
        <v>744</v>
      </c>
      <c r="D539" s="361">
        <v>8</v>
      </c>
      <c r="E539" s="590">
        <v>31254</v>
      </c>
      <c r="F539" s="592">
        <v>182</v>
      </c>
    </row>
    <row r="540" spans="1:6" x14ac:dyDescent="0.25">
      <c r="A540" s="349" t="s">
        <v>738</v>
      </c>
      <c r="B540" s="361" t="s">
        <v>719</v>
      </c>
      <c r="C540" s="361" t="s">
        <v>744</v>
      </c>
      <c r="D540" s="361">
        <v>8</v>
      </c>
      <c r="E540" s="590">
        <v>31258</v>
      </c>
      <c r="F540" s="592">
        <v>104</v>
      </c>
    </row>
    <row r="541" spans="1:6" x14ac:dyDescent="0.25">
      <c r="A541" s="349" t="s">
        <v>752</v>
      </c>
      <c r="B541" s="361" t="s">
        <v>760</v>
      </c>
      <c r="C541" s="361" t="s">
        <v>761</v>
      </c>
      <c r="D541" s="361">
        <v>16</v>
      </c>
      <c r="E541" s="350">
        <v>31259</v>
      </c>
      <c r="F541" s="360">
        <v>20</v>
      </c>
    </row>
    <row r="542" spans="1:6" x14ac:dyDescent="0.25">
      <c r="A542" s="349" t="s">
        <v>742</v>
      </c>
      <c r="B542" s="361" t="s">
        <v>743</v>
      </c>
      <c r="C542" s="361" t="s">
        <v>744</v>
      </c>
      <c r="D542" s="361">
        <v>8</v>
      </c>
      <c r="E542" s="590">
        <v>31260</v>
      </c>
      <c r="F542" s="592">
        <v>81</v>
      </c>
    </row>
    <row r="543" spans="1:6" x14ac:dyDescent="0.25">
      <c r="A543" s="349" t="s">
        <v>748</v>
      </c>
      <c r="B543" s="361" t="s">
        <v>754</v>
      </c>
      <c r="C543" s="361" t="s">
        <v>755</v>
      </c>
      <c r="D543" s="361">
        <v>16</v>
      </c>
      <c r="E543" s="590">
        <v>31264</v>
      </c>
      <c r="F543" s="592">
        <v>140</v>
      </c>
    </row>
    <row r="544" spans="1:6" x14ac:dyDescent="0.25">
      <c r="A544" s="349" t="s">
        <v>738</v>
      </c>
      <c r="B544" s="361" t="s">
        <v>713</v>
      </c>
      <c r="C544" s="361" t="s">
        <v>746</v>
      </c>
      <c r="D544" s="361">
        <v>16</v>
      </c>
      <c r="E544" s="350">
        <v>31265</v>
      </c>
      <c r="F544" s="360">
        <v>83</v>
      </c>
    </row>
    <row r="545" spans="1:6" x14ac:dyDescent="0.25">
      <c r="A545" s="349" t="s">
        <v>738</v>
      </c>
      <c r="B545" s="361" t="s">
        <v>718</v>
      </c>
      <c r="C545" s="361" t="s">
        <v>747</v>
      </c>
      <c r="D545" s="361">
        <v>8</v>
      </c>
      <c r="E545" s="590">
        <v>31271</v>
      </c>
      <c r="F545" s="592">
        <v>179</v>
      </c>
    </row>
    <row r="546" spans="1:6" x14ac:dyDescent="0.25">
      <c r="A546" s="349" t="s">
        <v>756</v>
      </c>
      <c r="B546" s="361" t="s">
        <v>758</v>
      </c>
      <c r="C546" s="361" t="s">
        <v>746</v>
      </c>
      <c r="D546" s="361">
        <v>16</v>
      </c>
      <c r="E546" s="590">
        <v>31273</v>
      </c>
      <c r="F546" s="592">
        <v>186</v>
      </c>
    </row>
    <row r="547" spans="1:6" x14ac:dyDescent="0.25">
      <c r="A547" s="349" t="s">
        <v>752</v>
      </c>
      <c r="B547" s="361" t="s">
        <v>759</v>
      </c>
      <c r="C547" s="361" t="s">
        <v>737</v>
      </c>
      <c r="D547" s="361">
        <v>16</v>
      </c>
      <c r="E547" s="590">
        <v>31278</v>
      </c>
      <c r="F547" s="592">
        <v>157</v>
      </c>
    </row>
    <row r="548" spans="1:6" x14ac:dyDescent="0.25">
      <c r="A548" s="349" t="s">
        <v>738</v>
      </c>
      <c r="B548" s="361" t="s">
        <v>723</v>
      </c>
      <c r="C548" s="361" t="s">
        <v>745</v>
      </c>
      <c r="D548" s="361">
        <v>8</v>
      </c>
      <c r="E548" s="590">
        <v>31279</v>
      </c>
      <c r="F548" s="592">
        <v>185</v>
      </c>
    </row>
    <row r="549" spans="1:6" x14ac:dyDescent="0.25">
      <c r="A549" s="349" t="s">
        <v>738</v>
      </c>
      <c r="B549" s="361" t="s">
        <v>715</v>
      </c>
      <c r="C549" s="361" t="s">
        <v>745</v>
      </c>
      <c r="D549" s="361">
        <v>16</v>
      </c>
      <c r="E549" s="590">
        <v>31282</v>
      </c>
      <c r="F549" s="592">
        <v>171</v>
      </c>
    </row>
    <row r="550" spans="1:6" x14ac:dyDescent="0.25">
      <c r="A550" s="349" t="s">
        <v>752</v>
      </c>
      <c r="B550" s="361" t="s">
        <v>760</v>
      </c>
      <c r="C550" s="361" t="s">
        <v>761</v>
      </c>
      <c r="D550" s="361">
        <v>16</v>
      </c>
      <c r="E550" s="590">
        <v>31282</v>
      </c>
      <c r="F550" s="592">
        <v>18</v>
      </c>
    </row>
    <row r="551" spans="1:6" x14ac:dyDescent="0.25">
      <c r="A551" s="349" t="s">
        <v>748</v>
      </c>
      <c r="B551" s="361" t="s">
        <v>753</v>
      </c>
      <c r="C551" s="361" t="s">
        <v>732</v>
      </c>
      <c r="D551" s="361">
        <v>16</v>
      </c>
      <c r="E551" s="350">
        <v>31285</v>
      </c>
      <c r="F551" s="360">
        <v>41</v>
      </c>
    </row>
    <row r="552" spans="1:6" x14ac:dyDescent="0.25">
      <c r="A552" s="349" t="s">
        <v>738</v>
      </c>
      <c r="B552" s="361" t="s">
        <v>716</v>
      </c>
      <c r="C552" s="361" t="s">
        <v>745</v>
      </c>
      <c r="D552" s="361">
        <v>16</v>
      </c>
      <c r="E552" s="590">
        <v>31286</v>
      </c>
      <c r="F552" s="360">
        <v>78</v>
      </c>
    </row>
    <row r="553" spans="1:6" x14ac:dyDescent="0.25">
      <c r="A553" s="349" t="s">
        <v>765</v>
      </c>
      <c r="B553" s="361" t="s">
        <v>766</v>
      </c>
      <c r="C553" s="361" t="s">
        <v>744</v>
      </c>
      <c r="D553" s="361">
        <v>16</v>
      </c>
      <c r="E553" s="590">
        <v>31286</v>
      </c>
      <c r="F553" s="592">
        <v>177</v>
      </c>
    </row>
    <row r="554" spans="1:6" x14ac:dyDescent="0.25">
      <c r="A554" s="349" t="s">
        <v>752</v>
      </c>
      <c r="B554" s="361" t="s">
        <v>760</v>
      </c>
      <c r="C554" s="361" t="s">
        <v>761</v>
      </c>
      <c r="D554" s="361">
        <v>16</v>
      </c>
      <c r="E554" s="590">
        <v>31289</v>
      </c>
      <c r="F554" s="360">
        <v>40</v>
      </c>
    </row>
    <row r="555" spans="1:6" x14ac:dyDescent="0.25">
      <c r="A555" s="349" t="s">
        <v>738</v>
      </c>
      <c r="B555" s="361" t="s">
        <v>723</v>
      </c>
      <c r="C555" s="361" t="s">
        <v>745</v>
      </c>
      <c r="D555" s="361">
        <v>8</v>
      </c>
      <c r="E555" s="590">
        <v>31292</v>
      </c>
      <c r="F555" s="592">
        <v>181</v>
      </c>
    </row>
    <row r="556" spans="1:6" x14ac:dyDescent="0.25">
      <c r="A556" s="349" t="s">
        <v>752</v>
      </c>
      <c r="B556" s="361" t="s">
        <v>763</v>
      </c>
      <c r="C556" s="361" t="s">
        <v>745</v>
      </c>
      <c r="D556" s="361">
        <v>16</v>
      </c>
      <c r="E556" s="590">
        <v>31293</v>
      </c>
      <c r="F556" s="592">
        <v>62</v>
      </c>
    </row>
    <row r="557" spans="1:6" x14ac:dyDescent="0.25">
      <c r="A557" s="349" t="s">
        <v>564</v>
      </c>
      <c r="B557" s="361" t="s">
        <v>565</v>
      </c>
      <c r="C557" s="361" t="s">
        <v>745</v>
      </c>
      <c r="D557" s="361">
        <v>16</v>
      </c>
      <c r="E557" s="590">
        <v>31294</v>
      </c>
      <c r="F557" s="592">
        <v>92</v>
      </c>
    </row>
    <row r="558" spans="1:6" x14ac:dyDescent="0.25">
      <c r="A558" s="349" t="s">
        <v>564</v>
      </c>
      <c r="B558" s="361" t="s">
        <v>566</v>
      </c>
      <c r="C558" s="361" t="s">
        <v>737</v>
      </c>
      <c r="D558" s="361">
        <v>16</v>
      </c>
      <c r="E558" s="590">
        <v>31294</v>
      </c>
      <c r="F558" s="592">
        <v>191</v>
      </c>
    </row>
    <row r="559" spans="1:6" x14ac:dyDescent="0.25">
      <c r="A559" s="349" t="s">
        <v>738</v>
      </c>
      <c r="B559" s="361" t="s">
        <v>715</v>
      </c>
      <c r="C559" s="361" t="s">
        <v>745</v>
      </c>
      <c r="D559" s="361">
        <v>16</v>
      </c>
      <c r="E559" s="590">
        <v>31296</v>
      </c>
      <c r="F559" s="360">
        <v>29</v>
      </c>
    </row>
    <row r="560" spans="1:6" x14ac:dyDescent="0.25">
      <c r="A560" s="349" t="s">
        <v>738</v>
      </c>
      <c r="B560" s="361" t="s">
        <v>717</v>
      </c>
      <c r="C560" s="361" t="s">
        <v>745</v>
      </c>
      <c r="D560" s="361">
        <v>16</v>
      </c>
      <c r="E560" s="590">
        <v>31302</v>
      </c>
      <c r="F560" s="592">
        <v>11</v>
      </c>
    </row>
    <row r="561" spans="1:6" x14ac:dyDescent="0.25">
      <c r="A561" s="349" t="s">
        <v>728</v>
      </c>
      <c r="B561" s="361" t="s">
        <v>731</v>
      </c>
      <c r="C561" s="361" t="s">
        <v>732</v>
      </c>
      <c r="D561" s="361">
        <v>8</v>
      </c>
      <c r="E561" s="590">
        <v>31307</v>
      </c>
      <c r="F561" s="360">
        <v>199</v>
      </c>
    </row>
    <row r="562" spans="1:6" x14ac:dyDescent="0.25">
      <c r="A562" s="349" t="s">
        <v>748</v>
      </c>
      <c r="B562" s="361" t="s">
        <v>753</v>
      </c>
      <c r="C562" s="361" t="s">
        <v>732</v>
      </c>
      <c r="D562" s="361">
        <v>16</v>
      </c>
      <c r="E562" s="590">
        <v>31317</v>
      </c>
      <c r="F562" s="592">
        <v>33</v>
      </c>
    </row>
    <row r="563" spans="1:6" x14ac:dyDescent="0.25">
      <c r="A563" s="349" t="s">
        <v>748</v>
      </c>
      <c r="B563" s="361" t="s">
        <v>750</v>
      </c>
      <c r="C563" s="361" t="s">
        <v>737</v>
      </c>
      <c r="D563" s="361">
        <v>16</v>
      </c>
      <c r="E563" s="350">
        <v>31319</v>
      </c>
      <c r="F563" s="360">
        <v>111</v>
      </c>
    </row>
    <row r="564" spans="1:6" x14ac:dyDescent="0.25">
      <c r="A564" s="349" t="s">
        <v>752</v>
      </c>
      <c r="B564" s="361" t="s">
        <v>764</v>
      </c>
      <c r="C564" s="361" t="s">
        <v>737</v>
      </c>
      <c r="D564" s="361">
        <v>32</v>
      </c>
      <c r="E564" s="590">
        <v>31319</v>
      </c>
      <c r="F564" s="592">
        <v>151</v>
      </c>
    </row>
    <row r="565" spans="1:6" x14ac:dyDescent="0.25">
      <c r="A565" s="349" t="s">
        <v>756</v>
      </c>
      <c r="B565" s="361" t="s">
        <v>758</v>
      </c>
      <c r="C565" s="361" t="s">
        <v>746</v>
      </c>
      <c r="D565" s="361">
        <v>16</v>
      </c>
      <c r="E565" s="590">
        <v>31319</v>
      </c>
      <c r="F565" s="592">
        <v>59</v>
      </c>
    </row>
    <row r="566" spans="1:6" x14ac:dyDescent="0.25">
      <c r="A566" s="349" t="s">
        <v>564</v>
      </c>
      <c r="B566" s="361" t="s">
        <v>569</v>
      </c>
      <c r="C566" s="361" t="s">
        <v>744</v>
      </c>
      <c r="D566" s="361">
        <v>16</v>
      </c>
      <c r="E566" s="350">
        <v>31321</v>
      </c>
      <c r="F566" s="360">
        <v>166</v>
      </c>
    </row>
    <row r="567" spans="1:6" x14ac:dyDescent="0.25">
      <c r="A567" s="349" t="s">
        <v>738</v>
      </c>
      <c r="B567" s="361" t="s">
        <v>715</v>
      </c>
      <c r="C567" s="361" t="s">
        <v>745</v>
      </c>
      <c r="D567" s="361">
        <v>16</v>
      </c>
      <c r="E567" s="590">
        <v>31325</v>
      </c>
      <c r="F567" s="592">
        <v>34</v>
      </c>
    </row>
    <row r="568" spans="1:6" x14ac:dyDescent="0.25">
      <c r="A568" s="349" t="s">
        <v>769</v>
      </c>
      <c r="B568" s="361" t="s">
        <v>770</v>
      </c>
      <c r="C568" s="361" t="s">
        <v>745</v>
      </c>
      <c r="D568" s="361">
        <v>16</v>
      </c>
      <c r="E568" s="590">
        <v>31325</v>
      </c>
      <c r="F568" s="592">
        <v>111</v>
      </c>
    </row>
    <row r="569" spans="1:6" x14ac:dyDescent="0.25">
      <c r="A569" s="349" t="s">
        <v>564</v>
      </c>
      <c r="B569" s="361" t="s">
        <v>567</v>
      </c>
      <c r="C569" s="361" t="s">
        <v>737</v>
      </c>
      <c r="D569" s="361">
        <v>16</v>
      </c>
      <c r="E569" s="590">
        <v>31333</v>
      </c>
      <c r="F569" s="592">
        <v>95</v>
      </c>
    </row>
    <row r="570" spans="1:6" x14ac:dyDescent="0.25">
      <c r="A570" s="349" t="s">
        <v>738</v>
      </c>
      <c r="B570" s="361" t="s">
        <v>723</v>
      </c>
      <c r="C570" s="361" t="s">
        <v>745</v>
      </c>
      <c r="D570" s="361">
        <v>8</v>
      </c>
      <c r="E570" s="590">
        <v>31335</v>
      </c>
      <c r="F570" s="592">
        <v>45</v>
      </c>
    </row>
    <row r="571" spans="1:6" x14ac:dyDescent="0.25">
      <c r="A571" s="349" t="s">
        <v>738</v>
      </c>
      <c r="B571" s="361" t="s">
        <v>714</v>
      </c>
      <c r="C571" s="361" t="s">
        <v>744</v>
      </c>
      <c r="D571" s="361">
        <v>8</v>
      </c>
      <c r="E571" s="590">
        <v>31335</v>
      </c>
      <c r="F571" s="592">
        <v>127</v>
      </c>
    </row>
    <row r="572" spans="1:6" x14ac:dyDescent="0.25">
      <c r="A572" s="349" t="s">
        <v>767</v>
      </c>
      <c r="B572" s="361" t="s">
        <v>768</v>
      </c>
      <c r="C572" s="361" t="s">
        <v>737</v>
      </c>
      <c r="D572" s="361">
        <v>16</v>
      </c>
      <c r="E572" s="350">
        <v>31336</v>
      </c>
      <c r="F572" s="360">
        <v>186</v>
      </c>
    </row>
    <row r="573" spans="1:6" x14ac:dyDescent="0.25">
      <c r="A573" s="349" t="s">
        <v>752</v>
      </c>
      <c r="B573" s="361" t="s">
        <v>760</v>
      </c>
      <c r="C573" s="361" t="s">
        <v>761</v>
      </c>
      <c r="D573" s="361">
        <v>16</v>
      </c>
      <c r="E573" s="590">
        <v>31338</v>
      </c>
      <c r="F573" s="592">
        <v>84</v>
      </c>
    </row>
    <row r="574" spans="1:6" x14ac:dyDescent="0.25">
      <c r="A574" s="349" t="s">
        <v>738</v>
      </c>
      <c r="B574" s="361" t="s">
        <v>719</v>
      </c>
      <c r="C574" s="361" t="s">
        <v>744</v>
      </c>
      <c r="D574" s="361">
        <v>8</v>
      </c>
      <c r="E574" s="590">
        <v>31343</v>
      </c>
      <c r="F574" s="360">
        <v>52</v>
      </c>
    </row>
    <row r="575" spans="1:6" x14ac:dyDescent="0.25">
      <c r="A575" s="349" t="s">
        <v>564</v>
      </c>
      <c r="B575" s="361" t="s">
        <v>569</v>
      </c>
      <c r="C575" s="361" t="s">
        <v>744</v>
      </c>
      <c r="D575" s="361">
        <v>16</v>
      </c>
      <c r="E575" s="590">
        <v>31344</v>
      </c>
      <c r="F575" s="592">
        <v>163</v>
      </c>
    </row>
    <row r="576" spans="1:6" x14ac:dyDescent="0.25">
      <c r="A576" s="349" t="s">
        <v>767</v>
      </c>
      <c r="B576" s="361" t="s">
        <v>768</v>
      </c>
      <c r="C576" s="361" t="s">
        <v>737</v>
      </c>
      <c r="D576" s="361">
        <v>16</v>
      </c>
      <c r="E576" s="590">
        <v>31345</v>
      </c>
      <c r="F576" s="592">
        <v>93</v>
      </c>
    </row>
    <row r="577" spans="1:6" x14ac:dyDescent="0.25">
      <c r="A577" s="349" t="s">
        <v>738</v>
      </c>
      <c r="B577" s="361" t="s">
        <v>715</v>
      </c>
      <c r="C577" s="361" t="s">
        <v>745</v>
      </c>
      <c r="D577" s="361">
        <v>16</v>
      </c>
      <c r="E577" s="590">
        <v>31348</v>
      </c>
      <c r="F577" s="592">
        <v>177</v>
      </c>
    </row>
    <row r="578" spans="1:6" x14ac:dyDescent="0.25">
      <c r="A578" s="349" t="s">
        <v>564</v>
      </c>
      <c r="B578" s="361" t="s">
        <v>565</v>
      </c>
      <c r="C578" s="361" t="s">
        <v>745</v>
      </c>
      <c r="D578" s="361">
        <v>16</v>
      </c>
      <c r="E578" s="590">
        <v>31348</v>
      </c>
      <c r="F578" s="592">
        <v>91</v>
      </c>
    </row>
    <row r="579" spans="1:6" x14ac:dyDescent="0.25">
      <c r="A579" s="349" t="s">
        <v>738</v>
      </c>
      <c r="B579" s="361" t="s">
        <v>720</v>
      </c>
      <c r="C579" s="361" t="s">
        <v>747</v>
      </c>
      <c r="D579" s="361">
        <v>8</v>
      </c>
      <c r="E579" s="590">
        <v>31351</v>
      </c>
      <c r="F579" s="592">
        <v>122</v>
      </c>
    </row>
    <row r="580" spans="1:6" x14ac:dyDescent="0.25">
      <c r="A580" s="349" t="s">
        <v>564</v>
      </c>
      <c r="B580" s="361" t="s">
        <v>568</v>
      </c>
      <c r="C580" s="361" t="s">
        <v>745</v>
      </c>
      <c r="D580" s="361">
        <v>16</v>
      </c>
      <c r="E580" s="590">
        <v>31352</v>
      </c>
      <c r="F580" s="592">
        <v>12</v>
      </c>
    </row>
    <row r="581" spans="1:6" x14ac:dyDescent="0.25">
      <c r="A581" s="349" t="s">
        <v>564</v>
      </c>
      <c r="B581" s="361" t="s">
        <v>566</v>
      </c>
      <c r="C581" s="361" t="s">
        <v>737</v>
      </c>
      <c r="D581" s="361">
        <v>16</v>
      </c>
      <c r="E581" s="590">
        <v>31353</v>
      </c>
      <c r="F581" s="592">
        <v>158</v>
      </c>
    </row>
    <row r="582" spans="1:6" x14ac:dyDescent="0.25">
      <c r="A582" s="349" t="s">
        <v>564</v>
      </c>
      <c r="B582" s="361" t="s">
        <v>569</v>
      </c>
      <c r="C582" s="361" t="s">
        <v>744</v>
      </c>
      <c r="D582" s="361">
        <v>16</v>
      </c>
      <c r="E582" s="590">
        <v>31356</v>
      </c>
      <c r="F582" s="592">
        <v>118</v>
      </c>
    </row>
    <row r="583" spans="1:6" x14ac:dyDescent="0.25">
      <c r="A583" s="349" t="s">
        <v>748</v>
      </c>
      <c r="B583" s="361" t="s">
        <v>751</v>
      </c>
      <c r="C583" s="361" t="s">
        <v>747</v>
      </c>
      <c r="D583" s="361">
        <v>8</v>
      </c>
      <c r="E583" s="590">
        <v>31356</v>
      </c>
      <c r="F583" s="592">
        <v>162</v>
      </c>
    </row>
    <row r="584" spans="1:6" x14ac:dyDescent="0.25">
      <c r="A584" s="349" t="s">
        <v>728</v>
      </c>
      <c r="B584" s="361" t="s">
        <v>729</v>
      </c>
      <c r="C584" s="361" t="s">
        <v>730</v>
      </c>
      <c r="D584" s="361">
        <v>10</v>
      </c>
      <c r="E584" s="590">
        <v>31358</v>
      </c>
      <c r="F584" s="592">
        <v>125</v>
      </c>
    </row>
    <row r="585" spans="1:6" x14ac:dyDescent="0.25">
      <c r="A585" s="349" t="s">
        <v>738</v>
      </c>
      <c r="B585" s="361" t="s">
        <v>714</v>
      </c>
      <c r="C585" s="361" t="s">
        <v>744</v>
      </c>
      <c r="D585" s="361">
        <v>8</v>
      </c>
      <c r="E585" s="590">
        <v>31359</v>
      </c>
      <c r="F585" s="592">
        <v>180</v>
      </c>
    </row>
    <row r="586" spans="1:6" x14ac:dyDescent="0.25">
      <c r="A586" s="349" t="s">
        <v>738</v>
      </c>
      <c r="B586" s="361" t="s">
        <v>717</v>
      </c>
      <c r="C586" s="361" t="s">
        <v>745</v>
      </c>
      <c r="D586" s="361">
        <v>16</v>
      </c>
      <c r="E586" s="590">
        <v>31359</v>
      </c>
      <c r="F586" s="360">
        <v>22</v>
      </c>
    </row>
    <row r="587" spans="1:6" x14ac:dyDescent="0.25">
      <c r="A587" s="349" t="s">
        <v>564</v>
      </c>
      <c r="B587" s="361" t="s">
        <v>567</v>
      </c>
      <c r="C587" s="361" t="s">
        <v>737</v>
      </c>
      <c r="D587" s="361">
        <v>16</v>
      </c>
      <c r="E587" s="590">
        <v>31365</v>
      </c>
      <c r="F587" s="592">
        <v>155</v>
      </c>
    </row>
    <row r="588" spans="1:6" x14ac:dyDescent="0.25">
      <c r="A588" s="349" t="s">
        <v>769</v>
      </c>
      <c r="B588" s="361" t="s">
        <v>770</v>
      </c>
      <c r="C588" s="361" t="s">
        <v>745</v>
      </c>
      <c r="D588" s="361">
        <v>16</v>
      </c>
      <c r="E588" s="590">
        <v>31365</v>
      </c>
      <c r="F588" s="592">
        <v>17</v>
      </c>
    </row>
    <row r="589" spans="1:6" x14ac:dyDescent="0.25">
      <c r="A589" s="349" t="s">
        <v>748</v>
      </c>
      <c r="B589" s="361" t="s">
        <v>750</v>
      </c>
      <c r="C589" s="361" t="s">
        <v>737</v>
      </c>
      <c r="D589" s="361">
        <v>16</v>
      </c>
      <c r="E589" s="590">
        <v>31366</v>
      </c>
      <c r="F589" s="592">
        <v>47</v>
      </c>
    </row>
    <row r="590" spans="1:6" x14ac:dyDescent="0.25">
      <c r="A590" s="349" t="s">
        <v>748</v>
      </c>
      <c r="B590" s="361" t="s">
        <v>751</v>
      </c>
      <c r="C590" s="361" t="s">
        <v>747</v>
      </c>
      <c r="D590" s="361">
        <v>8</v>
      </c>
      <c r="E590" s="590">
        <v>31367</v>
      </c>
      <c r="F590" s="592">
        <v>54</v>
      </c>
    </row>
    <row r="591" spans="1:6" x14ac:dyDescent="0.25">
      <c r="A591" s="349" t="s">
        <v>748</v>
      </c>
      <c r="B591" s="361" t="s">
        <v>751</v>
      </c>
      <c r="C591" s="361" t="s">
        <v>747</v>
      </c>
      <c r="D591" s="361">
        <v>8</v>
      </c>
      <c r="E591" s="590">
        <v>31369</v>
      </c>
      <c r="F591" s="592">
        <v>34</v>
      </c>
    </row>
    <row r="592" spans="1:6" x14ac:dyDescent="0.25">
      <c r="A592" s="349" t="s">
        <v>738</v>
      </c>
      <c r="B592" s="361" t="s">
        <v>723</v>
      </c>
      <c r="C592" s="361" t="s">
        <v>745</v>
      </c>
      <c r="D592" s="361">
        <v>8</v>
      </c>
      <c r="E592" s="590">
        <v>31370</v>
      </c>
      <c r="F592" s="592">
        <v>192</v>
      </c>
    </row>
    <row r="593" spans="1:6" x14ac:dyDescent="0.25">
      <c r="A593" s="349" t="s">
        <v>752</v>
      </c>
      <c r="B593" s="361" t="s">
        <v>763</v>
      </c>
      <c r="C593" s="361" t="s">
        <v>745</v>
      </c>
      <c r="D593" s="361">
        <v>16</v>
      </c>
      <c r="E593" s="590">
        <v>31373</v>
      </c>
      <c r="F593" s="592">
        <v>36</v>
      </c>
    </row>
    <row r="594" spans="1:6" x14ac:dyDescent="0.25">
      <c r="A594" s="349" t="s">
        <v>564</v>
      </c>
      <c r="B594" s="361" t="s">
        <v>565</v>
      </c>
      <c r="C594" s="361" t="s">
        <v>745</v>
      </c>
      <c r="D594" s="361">
        <v>16</v>
      </c>
      <c r="E594" s="590">
        <v>31374</v>
      </c>
      <c r="F594" s="592">
        <v>78</v>
      </c>
    </row>
    <row r="595" spans="1:6" x14ac:dyDescent="0.25">
      <c r="A595" s="349" t="s">
        <v>738</v>
      </c>
      <c r="B595" s="361" t="s">
        <v>720</v>
      </c>
      <c r="C595" s="361" t="s">
        <v>747</v>
      </c>
      <c r="D595" s="361">
        <v>8</v>
      </c>
      <c r="E595" s="590">
        <v>31375</v>
      </c>
      <c r="F595" s="592">
        <v>183</v>
      </c>
    </row>
    <row r="596" spans="1:6" x14ac:dyDescent="0.25">
      <c r="A596" s="349" t="s">
        <v>738</v>
      </c>
      <c r="B596" s="361" t="s">
        <v>722</v>
      </c>
      <c r="C596" s="361" t="s">
        <v>747</v>
      </c>
      <c r="D596" s="361">
        <v>8</v>
      </c>
      <c r="E596" s="590">
        <v>31377</v>
      </c>
      <c r="F596" s="592">
        <v>56</v>
      </c>
    </row>
    <row r="597" spans="1:6" x14ac:dyDescent="0.25">
      <c r="A597" s="349" t="s">
        <v>728</v>
      </c>
      <c r="B597" s="361" t="s">
        <v>731</v>
      </c>
      <c r="C597" s="361" t="s">
        <v>732</v>
      </c>
      <c r="D597" s="361">
        <v>8</v>
      </c>
      <c r="E597" s="590">
        <v>31378</v>
      </c>
      <c r="F597" s="592">
        <v>7</v>
      </c>
    </row>
    <row r="598" spans="1:6" x14ac:dyDescent="0.25">
      <c r="A598" s="349" t="s">
        <v>728</v>
      </c>
      <c r="B598" s="361" t="s">
        <v>729</v>
      </c>
      <c r="C598" s="361" t="s">
        <v>730</v>
      </c>
      <c r="D598" s="361">
        <v>10</v>
      </c>
      <c r="E598" s="590">
        <v>31379</v>
      </c>
      <c r="F598" s="592">
        <v>115</v>
      </c>
    </row>
    <row r="599" spans="1:6" x14ac:dyDescent="0.25">
      <c r="A599" s="349" t="s">
        <v>738</v>
      </c>
      <c r="B599" s="361" t="s">
        <v>722</v>
      </c>
      <c r="C599" s="361" t="s">
        <v>747</v>
      </c>
      <c r="D599" s="361">
        <v>8</v>
      </c>
      <c r="E599" s="590">
        <v>31385</v>
      </c>
      <c r="F599" s="592">
        <v>114</v>
      </c>
    </row>
    <row r="600" spans="1:6" x14ac:dyDescent="0.25">
      <c r="A600" s="349" t="s">
        <v>748</v>
      </c>
      <c r="B600" s="361" t="s">
        <v>751</v>
      </c>
      <c r="C600" s="361" t="s">
        <v>747</v>
      </c>
      <c r="D600" s="361">
        <v>8</v>
      </c>
      <c r="E600" s="590">
        <v>31385</v>
      </c>
      <c r="F600" s="592">
        <v>183</v>
      </c>
    </row>
    <row r="601" spans="1:6" x14ac:dyDescent="0.25">
      <c r="A601" s="349" t="s">
        <v>765</v>
      </c>
      <c r="B601" s="361" t="s">
        <v>766</v>
      </c>
      <c r="C601" s="361" t="s">
        <v>744</v>
      </c>
      <c r="D601" s="361">
        <v>16</v>
      </c>
      <c r="E601" s="350">
        <v>31390</v>
      </c>
      <c r="F601" s="360">
        <v>164</v>
      </c>
    </row>
    <row r="602" spans="1:6" x14ac:dyDescent="0.25">
      <c r="A602" s="349" t="s">
        <v>738</v>
      </c>
      <c r="B602" s="361" t="s">
        <v>716</v>
      </c>
      <c r="C602" s="361" t="s">
        <v>745</v>
      </c>
      <c r="D602" s="361">
        <v>16</v>
      </c>
      <c r="E602" s="590">
        <v>31393</v>
      </c>
      <c r="F602" s="592">
        <v>5</v>
      </c>
    </row>
    <row r="603" spans="1:6" x14ac:dyDescent="0.25">
      <c r="A603" s="349" t="s">
        <v>738</v>
      </c>
      <c r="B603" s="361" t="s">
        <v>714</v>
      </c>
      <c r="C603" s="361" t="s">
        <v>744</v>
      </c>
      <c r="D603" s="361">
        <v>8</v>
      </c>
      <c r="E603" s="590">
        <v>31393</v>
      </c>
      <c r="F603" s="592">
        <v>199</v>
      </c>
    </row>
    <row r="604" spans="1:6" x14ac:dyDescent="0.25">
      <c r="A604" s="349" t="s">
        <v>728</v>
      </c>
      <c r="B604" s="361" t="s">
        <v>731</v>
      </c>
      <c r="C604" s="361" t="s">
        <v>732</v>
      </c>
      <c r="D604" s="361">
        <v>8</v>
      </c>
      <c r="E604" s="350">
        <v>31393</v>
      </c>
      <c r="F604" s="360">
        <v>136</v>
      </c>
    </row>
    <row r="605" spans="1:6" x14ac:dyDescent="0.25">
      <c r="A605" s="349" t="s">
        <v>756</v>
      </c>
      <c r="B605" s="361" t="s">
        <v>757</v>
      </c>
      <c r="C605" s="361" t="s">
        <v>755</v>
      </c>
      <c r="D605" s="361">
        <v>16</v>
      </c>
      <c r="E605" s="590">
        <v>31394</v>
      </c>
      <c r="F605" s="592">
        <v>137</v>
      </c>
    </row>
    <row r="606" spans="1:6" x14ac:dyDescent="0.25">
      <c r="A606" s="349" t="s">
        <v>769</v>
      </c>
      <c r="B606" s="361" t="s">
        <v>770</v>
      </c>
      <c r="C606" s="361" t="s">
        <v>745</v>
      </c>
      <c r="D606" s="361">
        <v>16</v>
      </c>
      <c r="E606" s="590">
        <v>31395</v>
      </c>
      <c r="F606" s="592">
        <v>31</v>
      </c>
    </row>
    <row r="607" spans="1:6" x14ac:dyDescent="0.25">
      <c r="A607" s="349" t="s">
        <v>748</v>
      </c>
      <c r="B607" s="361" t="s">
        <v>754</v>
      </c>
      <c r="C607" s="361" t="s">
        <v>755</v>
      </c>
      <c r="D607" s="361">
        <v>16</v>
      </c>
      <c r="E607" s="590">
        <v>31399</v>
      </c>
      <c r="F607" s="592">
        <v>143</v>
      </c>
    </row>
    <row r="608" spans="1:6" x14ac:dyDescent="0.25">
      <c r="A608" s="349" t="s">
        <v>738</v>
      </c>
      <c r="B608" s="361" t="s">
        <v>718</v>
      </c>
      <c r="C608" s="361" t="s">
        <v>747</v>
      </c>
      <c r="D608" s="361">
        <v>8</v>
      </c>
      <c r="E608" s="590">
        <v>31401</v>
      </c>
      <c r="F608" s="592">
        <v>41</v>
      </c>
    </row>
    <row r="609" spans="1:6" x14ac:dyDescent="0.25">
      <c r="A609" s="349" t="s">
        <v>752</v>
      </c>
      <c r="B609" s="361" t="s">
        <v>763</v>
      </c>
      <c r="C609" s="361" t="s">
        <v>745</v>
      </c>
      <c r="D609" s="361">
        <v>16</v>
      </c>
      <c r="E609" s="590">
        <v>31401</v>
      </c>
      <c r="F609" s="592">
        <v>182</v>
      </c>
    </row>
    <row r="610" spans="1:6" x14ac:dyDescent="0.25">
      <c r="A610" s="349" t="s">
        <v>728</v>
      </c>
      <c r="B610" s="361" t="s">
        <v>731</v>
      </c>
      <c r="C610" s="361" t="s">
        <v>732</v>
      </c>
      <c r="D610" s="361">
        <v>8</v>
      </c>
      <c r="E610" s="590">
        <v>31401</v>
      </c>
      <c r="F610" s="592">
        <v>173</v>
      </c>
    </row>
    <row r="611" spans="1:6" x14ac:dyDescent="0.25">
      <c r="A611" s="349" t="s">
        <v>738</v>
      </c>
      <c r="B611" s="361" t="s">
        <v>718</v>
      </c>
      <c r="C611" s="361" t="s">
        <v>747</v>
      </c>
      <c r="D611" s="361">
        <v>8</v>
      </c>
      <c r="E611" s="590">
        <v>31403</v>
      </c>
      <c r="F611" s="592">
        <v>13</v>
      </c>
    </row>
    <row r="612" spans="1:6" x14ac:dyDescent="0.25">
      <c r="A612" s="349" t="s">
        <v>733</v>
      </c>
      <c r="B612" s="361" t="s">
        <v>736</v>
      </c>
      <c r="C612" s="361" t="s">
        <v>737</v>
      </c>
      <c r="D612" s="361">
        <v>8</v>
      </c>
      <c r="E612" s="590">
        <v>31403</v>
      </c>
      <c r="F612" s="592">
        <v>66</v>
      </c>
    </row>
    <row r="613" spans="1:6" x14ac:dyDescent="0.25">
      <c r="A613" s="349" t="s">
        <v>733</v>
      </c>
      <c r="B613" s="361" t="s">
        <v>736</v>
      </c>
      <c r="C613" s="361" t="s">
        <v>737</v>
      </c>
      <c r="D613" s="361">
        <v>8</v>
      </c>
      <c r="E613" s="590">
        <v>31403</v>
      </c>
      <c r="F613" s="592">
        <v>187</v>
      </c>
    </row>
    <row r="614" spans="1:6" x14ac:dyDescent="0.25">
      <c r="A614" s="349" t="s">
        <v>765</v>
      </c>
      <c r="B614" s="361" t="s">
        <v>766</v>
      </c>
      <c r="C614" s="361" t="s">
        <v>744</v>
      </c>
      <c r="D614" s="361">
        <v>16</v>
      </c>
      <c r="E614" s="590">
        <v>31404</v>
      </c>
      <c r="F614" s="592">
        <v>167</v>
      </c>
    </row>
    <row r="615" spans="1:6" x14ac:dyDescent="0.25">
      <c r="A615" s="349" t="s">
        <v>564</v>
      </c>
      <c r="B615" s="361" t="s">
        <v>569</v>
      </c>
      <c r="C615" s="361" t="s">
        <v>744</v>
      </c>
      <c r="D615" s="361">
        <v>16</v>
      </c>
      <c r="E615" s="590">
        <v>31406</v>
      </c>
      <c r="F615" s="592">
        <v>192</v>
      </c>
    </row>
    <row r="616" spans="1:6" x14ac:dyDescent="0.25">
      <c r="A616" s="349" t="s">
        <v>748</v>
      </c>
      <c r="B616" s="361" t="s">
        <v>749</v>
      </c>
      <c r="C616" s="361" t="s">
        <v>745</v>
      </c>
      <c r="D616" s="361">
        <v>8</v>
      </c>
      <c r="E616" s="590">
        <v>31409</v>
      </c>
      <c r="F616" s="360">
        <v>52</v>
      </c>
    </row>
    <row r="617" spans="1:6" x14ac:dyDescent="0.25">
      <c r="A617" s="349" t="s">
        <v>739</v>
      </c>
      <c r="B617" s="361" t="s">
        <v>740</v>
      </c>
      <c r="C617" s="361" t="s">
        <v>741</v>
      </c>
      <c r="D617" s="361">
        <v>8</v>
      </c>
      <c r="E617" s="590">
        <v>31409</v>
      </c>
      <c r="F617" s="592">
        <v>14</v>
      </c>
    </row>
    <row r="618" spans="1:6" x14ac:dyDescent="0.25">
      <c r="A618" s="349" t="s">
        <v>756</v>
      </c>
      <c r="B618" s="361" t="s">
        <v>758</v>
      </c>
      <c r="C618" s="361" t="s">
        <v>746</v>
      </c>
      <c r="D618" s="361">
        <v>16</v>
      </c>
      <c r="E618" s="590">
        <v>31410</v>
      </c>
      <c r="F618" s="592">
        <v>41</v>
      </c>
    </row>
    <row r="619" spans="1:6" x14ac:dyDescent="0.25">
      <c r="A619" s="349" t="s">
        <v>738</v>
      </c>
      <c r="B619" s="361" t="s">
        <v>712</v>
      </c>
      <c r="C619" s="361" t="s">
        <v>744</v>
      </c>
      <c r="D619" s="361">
        <v>8</v>
      </c>
      <c r="E619" s="590">
        <v>31418</v>
      </c>
      <c r="F619" s="592">
        <v>45</v>
      </c>
    </row>
    <row r="620" spans="1:6" x14ac:dyDescent="0.25">
      <c r="A620" s="349" t="s">
        <v>738</v>
      </c>
      <c r="B620" s="361" t="s">
        <v>719</v>
      </c>
      <c r="C620" s="361" t="s">
        <v>744</v>
      </c>
      <c r="D620" s="361">
        <v>8</v>
      </c>
      <c r="E620" s="590">
        <v>31423</v>
      </c>
      <c r="F620" s="592">
        <v>72</v>
      </c>
    </row>
    <row r="621" spans="1:6" x14ac:dyDescent="0.25">
      <c r="A621" s="349" t="s">
        <v>738</v>
      </c>
      <c r="B621" s="361" t="s">
        <v>716</v>
      </c>
      <c r="C621" s="361" t="s">
        <v>745</v>
      </c>
      <c r="D621" s="361">
        <v>16</v>
      </c>
      <c r="E621" s="590">
        <v>31423</v>
      </c>
      <c r="F621" s="592">
        <v>188</v>
      </c>
    </row>
    <row r="622" spans="1:6" x14ac:dyDescent="0.25">
      <c r="A622" s="349" t="s">
        <v>738</v>
      </c>
      <c r="B622" s="361" t="s">
        <v>717</v>
      </c>
      <c r="C622" s="361" t="s">
        <v>745</v>
      </c>
      <c r="D622" s="361">
        <v>16</v>
      </c>
      <c r="E622" s="350">
        <v>31426</v>
      </c>
      <c r="F622" s="360">
        <v>131</v>
      </c>
    </row>
    <row r="623" spans="1:6" x14ac:dyDescent="0.25">
      <c r="A623" s="349" t="s">
        <v>752</v>
      </c>
      <c r="B623" s="361" t="s">
        <v>763</v>
      </c>
      <c r="C623" s="361" t="s">
        <v>745</v>
      </c>
      <c r="D623" s="361">
        <v>16</v>
      </c>
      <c r="E623" s="590">
        <v>31426</v>
      </c>
      <c r="F623" s="592">
        <v>97</v>
      </c>
    </row>
    <row r="624" spans="1:6" x14ac:dyDescent="0.25">
      <c r="A624" s="349" t="s">
        <v>564</v>
      </c>
      <c r="B624" s="361" t="s">
        <v>567</v>
      </c>
      <c r="C624" s="361" t="s">
        <v>737</v>
      </c>
      <c r="D624" s="361">
        <v>16</v>
      </c>
      <c r="E624" s="590">
        <v>31427</v>
      </c>
      <c r="F624" s="592">
        <v>110</v>
      </c>
    </row>
    <row r="625" spans="1:6" x14ac:dyDescent="0.25">
      <c r="A625" s="349" t="s">
        <v>728</v>
      </c>
      <c r="B625" s="361" t="s">
        <v>729</v>
      </c>
      <c r="C625" s="361" t="s">
        <v>730</v>
      </c>
      <c r="D625" s="361">
        <v>10</v>
      </c>
      <c r="E625" s="590">
        <v>31427</v>
      </c>
      <c r="F625" s="592">
        <v>76</v>
      </c>
    </row>
    <row r="626" spans="1:6" x14ac:dyDescent="0.25">
      <c r="A626" s="349" t="s">
        <v>738</v>
      </c>
      <c r="B626" s="361" t="s">
        <v>719</v>
      </c>
      <c r="C626" s="361" t="s">
        <v>744</v>
      </c>
      <c r="D626" s="361">
        <v>8</v>
      </c>
      <c r="E626" s="590">
        <v>31428</v>
      </c>
      <c r="F626" s="592">
        <v>37</v>
      </c>
    </row>
    <row r="627" spans="1:6" x14ac:dyDescent="0.25">
      <c r="A627" s="349" t="s">
        <v>752</v>
      </c>
      <c r="B627" s="361" t="s">
        <v>759</v>
      </c>
      <c r="C627" s="361" t="s">
        <v>737</v>
      </c>
      <c r="D627" s="361">
        <v>16</v>
      </c>
      <c r="E627" s="590">
        <v>31431</v>
      </c>
      <c r="F627" s="592">
        <v>56</v>
      </c>
    </row>
    <row r="628" spans="1:6" x14ac:dyDescent="0.25">
      <c r="A628" s="349" t="s">
        <v>738</v>
      </c>
      <c r="B628" s="361" t="s">
        <v>716</v>
      </c>
      <c r="C628" s="361" t="s">
        <v>745</v>
      </c>
      <c r="D628" s="361">
        <v>16</v>
      </c>
      <c r="E628" s="590">
        <v>31439</v>
      </c>
      <c r="F628" s="592">
        <v>175</v>
      </c>
    </row>
    <row r="629" spans="1:6" x14ac:dyDescent="0.25">
      <c r="A629" s="349" t="s">
        <v>767</v>
      </c>
      <c r="B629" s="361" t="s">
        <v>768</v>
      </c>
      <c r="C629" s="361" t="s">
        <v>737</v>
      </c>
      <c r="D629" s="361">
        <v>16</v>
      </c>
      <c r="E629" s="590">
        <v>31442</v>
      </c>
      <c r="F629" s="592">
        <v>101</v>
      </c>
    </row>
    <row r="630" spans="1:6" x14ac:dyDescent="0.25">
      <c r="A630" s="349" t="s">
        <v>738</v>
      </c>
      <c r="B630" s="361" t="s">
        <v>715</v>
      </c>
      <c r="C630" s="361" t="s">
        <v>745</v>
      </c>
      <c r="D630" s="361">
        <v>16</v>
      </c>
      <c r="E630" s="590">
        <v>31443</v>
      </c>
      <c r="F630" s="592">
        <v>42</v>
      </c>
    </row>
    <row r="631" spans="1:6" x14ac:dyDescent="0.25">
      <c r="A631" s="349" t="s">
        <v>564</v>
      </c>
      <c r="B631" s="361" t="s">
        <v>565</v>
      </c>
      <c r="C631" s="361" t="s">
        <v>745</v>
      </c>
      <c r="D631" s="361">
        <v>16</v>
      </c>
      <c r="E631" s="590">
        <v>31443</v>
      </c>
      <c r="F631" s="592">
        <v>149</v>
      </c>
    </row>
    <row r="632" spans="1:6" x14ac:dyDescent="0.25">
      <c r="A632" s="349" t="s">
        <v>738</v>
      </c>
      <c r="B632" s="361" t="s">
        <v>722</v>
      </c>
      <c r="C632" s="361" t="s">
        <v>747</v>
      </c>
      <c r="D632" s="361">
        <v>8</v>
      </c>
      <c r="E632" s="590">
        <v>31446</v>
      </c>
      <c r="F632" s="592">
        <v>167</v>
      </c>
    </row>
    <row r="633" spans="1:6" x14ac:dyDescent="0.25">
      <c r="A633" s="349" t="s">
        <v>742</v>
      </c>
      <c r="B633" s="361" t="s">
        <v>743</v>
      </c>
      <c r="C633" s="361" t="s">
        <v>744</v>
      </c>
      <c r="D633" s="361">
        <v>8</v>
      </c>
      <c r="E633" s="590">
        <v>31451</v>
      </c>
      <c r="F633" s="592">
        <v>27</v>
      </c>
    </row>
    <row r="634" spans="1:6" x14ac:dyDescent="0.25">
      <c r="A634" s="349" t="s">
        <v>771</v>
      </c>
      <c r="B634" s="361" t="s">
        <v>772</v>
      </c>
      <c r="C634" s="361" t="s">
        <v>747</v>
      </c>
      <c r="D634" s="361">
        <v>12</v>
      </c>
      <c r="E634" s="590">
        <v>31453</v>
      </c>
      <c r="F634" s="360">
        <v>87</v>
      </c>
    </row>
    <row r="635" spans="1:6" x14ac:dyDescent="0.25">
      <c r="A635" s="349" t="s">
        <v>733</v>
      </c>
      <c r="B635" s="361" t="s">
        <v>736</v>
      </c>
      <c r="C635" s="361" t="s">
        <v>737</v>
      </c>
      <c r="D635" s="361">
        <v>8</v>
      </c>
      <c r="E635" s="590">
        <v>31456</v>
      </c>
      <c r="F635" s="592">
        <v>97</v>
      </c>
    </row>
    <row r="636" spans="1:6" x14ac:dyDescent="0.25">
      <c r="A636" s="349" t="s">
        <v>738</v>
      </c>
      <c r="B636" s="361" t="s">
        <v>720</v>
      </c>
      <c r="C636" s="361" t="s">
        <v>747</v>
      </c>
      <c r="D636" s="361">
        <v>8</v>
      </c>
      <c r="E636" s="350">
        <v>31458</v>
      </c>
      <c r="F636" s="360">
        <v>200</v>
      </c>
    </row>
    <row r="637" spans="1:6" x14ac:dyDescent="0.25">
      <c r="A637" s="349" t="s">
        <v>564</v>
      </c>
      <c r="B637" s="361" t="s">
        <v>566</v>
      </c>
      <c r="C637" s="361" t="s">
        <v>737</v>
      </c>
      <c r="D637" s="361">
        <v>16</v>
      </c>
      <c r="E637" s="590">
        <v>31461</v>
      </c>
      <c r="F637" s="592">
        <v>183</v>
      </c>
    </row>
    <row r="638" spans="1:6" x14ac:dyDescent="0.25">
      <c r="A638" s="349" t="s">
        <v>738</v>
      </c>
      <c r="B638" s="361" t="s">
        <v>714</v>
      </c>
      <c r="C638" s="361" t="s">
        <v>744</v>
      </c>
      <c r="D638" s="361">
        <v>8</v>
      </c>
      <c r="E638" s="350">
        <v>31467</v>
      </c>
      <c r="F638" s="360">
        <v>174</v>
      </c>
    </row>
    <row r="639" spans="1:6" x14ac:dyDescent="0.25">
      <c r="A639" s="349" t="s">
        <v>752</v>
      </c>
      <c r="B639" s="361" t="s">
        <v>762</v>
      </c>
      <c r="C639" s="361" t="s">
        <v>761</v>
      </c>
      <c r="D639" s="361">
        <v>16</v>
      </c>
      <c r="E639" s="350">
        <v>31467</v>
      </c>
      <c r="F639" s="360">
        <v>55</v>
      </c>
    </row>
    <row r="640" spans="1:6" x14ac:dyDescent="0.25">
      <c r="A640" s="349" t="s">
        <v>728</v>
      </c>
      <c r="B640" s="361" t="s">
        <v>731</v>
      </c>
      <c r="C640" s="361" t="s">
        <v>732</v>
      </c>
      <c r="D640" s="361">
        <v>8</v>
      </c>
      <c r="E640" s="590">
        <v>31472</v>
      </c>
      <c r="F640" s="592">
        <v>107</v>
      </c>
    </row>
    <row r="641" spans="1:6" x14ac:dyDescent="0.25">
      <c r="A641" s="349" t="s">
        <v>752</v>
      </c>
      <c r="B641" s="361" t="s">
        <v>760</v>
      </c>
      <c r="C641" s="361" t="s">
        <v>761</v>
      </c>
      <c r="D641" s="361">
        <v>16</v>
      </c>
      <c r="E641" s="590">
        <v>31473</v>
      </c>
      <c r="F641" s="592">
        <v>84</v>
      </c>
    </row>
    <row r="642" spans="1:6" x14ac:dyDescent="0.25">
      <c r="A642" s="349" t="s">
        <v>728</v>
      </c>
      <c r="B642" s="361" t="s">
        <v>729</v>
      </c>
      <c r="C642" s="361" t="s">
        <v>730</v>
      </c>
      <c r="D642" s="361">
        <v>10</v>
      </c>
      <c r="E642" s="590">
        <v>31473</v>
      </c>
      <c r="F642" s="592">
        <v>69</v>
      </c>
    </row>
    <row r="643" spans="1:6" x14ac:dyDescent="0.25">
      <c r="A643" s="349" t="s">
        <v>752</v>
      </c>
      <c r="B643" s="361" t="s">
        <v>763</v>
      </c>
      <c r="C643" s="361" t="s">
        <v>745</v>
      </c>
      <c r="D643" s="361">
        <v>16</v>
      </c>
      <c r="E643" s="590">
        <v>31474</v>
      </c>
      <c r="F643" s="592">
        <v>164</v>
      </c>
    </row>
    <row r="644" spans="1:6" x14ac:dyDescent="0.25">
      <c r="A644" s="349" t="s">
        <v>756</v>
      </c>
      <c r="B644" s="361" t="s">
        <v>758</v>
      </c>
      <c r="C644" s="361" t="s">
        <v>746</v>
      </c>
      <c r="D644" s="361">
        <v>16</v>
      </c>
      <c r="E644" s="590">
        <v>31474</v>
      </c>
      <c r="F644" s="592">
        <v>27</v>
      </c>
    </row>
    <row r="645" spans="1:6" x14ac:dyDescent="0.25">
      <c r="A645" s="349" t="s">
        <v>738</v>
      </c>
      <c r="B645" s="361" t="s">
        <v>712</v>
      </c>
      <c r="C645" s="361" t="s">
        <v>744</v>
      </c>
      <c r="D645" s="361">
        <v>8</v>
      </c>
      <c r="E645" s="590">
        <v>31475</v>
      </c>
      <c r="F645" s="592">
        <v>138</v>
      </c>
    </row>
    <row r="646" spans="1:6" x14ac:dyDescent="0.25">
      <c r="A646" s="349" t="s">
        <v>564</v>
      </c>
      <c r="B646" s="361" t="s">
        <v>569</v>
      </c>
      <c r="C646" s="361" t="s">
        <v>744</v>
      </c>
      <c r="D646" s="361">
        <v>16</v>
      </c>
      <c r="E646" s="590">
        <v>31476</v>
      </c>
      <c r="F646" s="592">
        <v>192</v>
      </c>
    </row>
    <row r="647" spans="1:6" x14ac:dyDescent="0.25">
      <c r="A647" s="349" t="s">
        <v>733</v>
      </c>
      <c r="B647" s="361" t="s">
        <v>736</v>
      </c>
      <c r="C647" s="361" t="s">
        <v>737</v>
      </c>
      <c r="D647" s="361">
        <v>8</v>
      </c>
      <c r="E647" s="590">
        <v>31477</v>
      </c>
      <c r="F647" s="592">
        <v>62</v>
      </c>
    </row>
    <row r="648" spans="1:6" x14ac:dyDescent="0.25">
      <c r="A648" s="349" t="s">
        <v>752</v>
      </c>
      <c r="B648" s="361" t="s">
        <v>762</v>
      </c>
      <c r="C648" s="361" t="s">
        <v>761</v>
      </c>
      <c r="D648" s="361">
        <v>16</v>
      </c>
      <c r="E648" s="590">
        <v>31484</v>
      </c>
      <c r="F648" s="592">
        <v>66</v>
      </c>
    </row>
    <row r="649" spans="1:6" x14ac:dyDescent="0.25">
      <c r="A649" s="349" t="s">
        <v>738</v>
      </c>
      <c r="B649" s="361" t="s">
        <v>722</v>
      </c>
      <c r="C649" s="361" t="s">
        <v>747</v>
      </c>
      <c r="D649" s="361">
        <v>8</v>
      </c>
      <c r="E649" s="590">
        <v>31486</v>
      </c>
      <c r="F649" s="592">
        <v>68</v>
      </c>
    </row>
    <row r="650" spans="1:6" x14ac:dyDescent="0.25">
      <c r="A650" s="349" t="s">
        <v>733</v>
      </c>
      <c r="B650" s="361" t="s">
        <v>734</v>
      </c>
      <c r="C650" s="361" t="s">
        <v>735</v>
      </c>
      <c r="D650" s="361">
        <v>8</v>
      </c>
      <c r="E650" s="590">
        <v>31488</v>
      </c>
      <c r="F650" s="592">
        <v>109</v>
      </c>
    </row>
    <row r="651" spans="1:6" x14ac:dyDescent="0.25">
      <c r="A651" s="349" t="s">
        <v>752</v>
      </c>
      <c r="B651" s="361" t="s">
        <v>760</v>
      </c>
      <c r="C651" s="361" t="s">
        <v>761</v>
      </c>
      <c r="D651" s="361">
        <v>16</v>
      </c>
      <c r="E651" s="590">
        <v>31489</v>
      </c>
      <c r="F651" s="592">
        <v>59</v>
      </c>
    </row>
    <row r="652" spans="1:6" x14ac:dyDescent="0.25">
      <c r="A652" s="349" t="s">
        <v>564</v>
      </c>
      <c r="B652" s="361" t="s">
        <v>568</v>
      </c>
      <c r="C652" s="361" t="s">
        <v>745</v>
      </c>
      <c r="D652" s="361">
        <v>16</v>
      </c>
      <c r="E652" s="590">
        <v>31491</v>
      </c>
      <c r="F652" s="592">
        <v>39</v>
      </c>
    </row>
    <row r="653" spans="1:6" x14ac:dyDescent="0.25">
      <c r="A653" s="349" t="s">
        <v>728</v>
      </c>
      <c r="B653" s="361" t="s">
        <v>731</v>
      </c>
      <c r="C653" s="361" t="s">
        <v>732</v>
      </c>
      <c r="D653" s="361">
        <v>8</v>
      </c>
      <c r="E653" s="590">
        <v>31493</v>
      </c>
      <c r="F653" s="592">
        <v>138</v>
      </c>
    </row>
    <row r="654" spans="1:6" x14ac:dyDescent="0.25">
      <c r="A654" s="349" t="s">
        <v>767</v>
      </c>
      <c r="B654" s="361" t="s">
        <v>768</v>
      </c>
      <c r="C654" s="361" t="s">
        <v>737</v>
      </c>
      <c r="D654" s="361">
        <v>16</v>
      </c>
      <c r="E654" s="350">
        <v>31495</v>
      </c>
      <c r="F654" s="360">
        <v>156</v>
      </c>
    </row>
    <row r="655" spans="1:6" x14ac:dyDescent="0.25">
      <c r="A655" s="349" t="s">
        <v>564</v>
      </c>
      <c r="B655" s="361" t="s">
        <v>566</v>
      </c>
      <c r="C655" s="361" t="s">
        <v>737</v>
      </c>
      <c r="D655" s="361">
        <v>16</v>
      </c>
      <c r="E655" s="590">
        <v>31495</v>
      </c>
      <c r="F655" s="592">
        <v>100</v>
      </c>
    </row>
    <row r="656" spans="1:6" x14ac:dyDescent="0.25">
      <c r="A656" s="349" t="s">
        <v>728</v>
      </c>
      <c r="B656" s="361" t="s">
        <v>729</v>
      </c>
      <c r="C656" s="361" t="s">
        <v>730</v>
      </c>
      <c r="D656" s="361">
        <v>10</v>
      </c>
      <c r="E656" s="590">
        <v>31495</v>
      </c>
      <c r="F656" s="592">
        <v>29</v>
      </c>
    </row>
    <row r="657" spans="1:6" x14ac:dyDescent="0.25">
      <c r="A657" s="349" t="s">
        <v>748</v>
      </c>
      <c r="B657" s="361" t="s">
        <v>750</v>
      </c>
      <c r="C657" s="361" t="s">
        <v>737</v>
      </c>
      <c r="D657" s="361">
        <v>16</v>
      </c>
      <c r="E657" s="590">
        <v>31496</v>
      </c>
      <c r="F657" s="360">
        <v>152</v>
      </c>
    </row>
    <row r="658" spans="1:6" x14ac:dyDescent="0.25">
      <c r="A658" s="349" t="s">
        <v>752</v>
      </c>
      <c r="B658" s="361" t="s">
        <v>760</v>
      </c>
      <c r="C658" s="361" t="s">
        <v>761</v>
      </c>
      <c r="D658" s="361">
        <v>16</v>
      </c>
      <c r="E658" s="590">
        <v>31497</v>
      </c>
      <c r="F658" s="592">
        <v>136</v>
      </c>
    </row>
    <row r="659" spans="1:6" x14ac:dyDescent="0.25">
      <c r="A659" s="349" t="s">
        <v>748</v>
      </c>
      <c r="B659" s="361" t="s">
        <v>751</v>
      </c>
      <c r="C659" s="361" t="s">
        <v>747</v>
      </c>
      <c r="D659" s="361">
        <v>8</v>
      </c>
      <c r="E659" s="590">
        <v>31508</v>
      </c>
      <c r="F659" s="592">
        <v>56</v>
      </c>
    </row>
    <row r="660" spans="1:6" x14ac:dyDescent="0.25">
      <c r="A660" s="349" t="s">
        <v>765</v>
      </c>
      <c r="B660" s="361" t="s">
        <v>766</v>
      </c>
      <c r="C660" s="361" t="s">
        <v>744</v>
      </c>
      <c r="D660" s="361">
        <v>16</v>
      </c>
      <c r="E660" s="590">
        <v>31508</v>
      </c>
      <c r="F660" s="592">
        <v>101</v>
      </c>
    </row>
    <row r="661" spans="1:6" x14ac:dyDescent="0.25">
      <c r="A661" s="349" t="s">
        <v>771</v>
      </c>
      <c r="B661" s="361" t="s">
        <v>773</v>
      </c>
      <c r="C661" s="361" t="s">
        <v>747</v>
      </c>
      <c r="D661" s="361">
        <v>8</v>
      </c>
      <c r="E661" s="350">
        <v>31511</v>
      </c>
      <c r="F661" s="360">
        <v>166</v>
      </c>
    </row>
    <row r="662" spans="1:6" x14ac:dyDescent="0.25">
      <c r="A662" s="349" t="s">
        <v>738</v>
      </c>
      <c r="B662" s="361" t="s">
        <v>718</v>
      </c>
      <c r="C662" s="361" t="s">
        <v>747</v>
      </c>
      <c r="D662" s="361">
        <v>8</v>
      </c>
      <c r="E662" s="590">
        <v>31511</v>
      </c>
      <c r="F662" s="360">
        <v>35</v>
      </c>
    </row>
    <row r="663" spans="1:6" x14ac:dyDescent="0.25">
      <c r="A663" s="349" t="s">
        <v>748</v>
      </c>
      <c r="B663" s="361" t="s">
        <v>754</v>
      </c>
      <c r="C663" s="361" t="s">
        <v>755</v>
      </c>
      <c r="D663" s="361">
        <v>16</v>
      </c>
      <c r="E663" s="590">
        <v>31518</v>
      </c>
      <c r="F663" s="592">
        <v>101</v>
      </c>
    </row>
    <row r="664" spans="1:6" x14ac:dyDescent="0.25">
      <c r="A664" s="349" t="s">
        <v>733</v>
      </c>
      <c r="B664" s="361" t="s">
        <v>736</v>
      </c>
      <c r="C664" s="361" t="s">
        <v>737</v>
      </c>
      <c r="D664" s="361">
        <v>8</v>
      </c>
      <c r="E664" s="590">
        <v>31518</v>
      </c>
      <c r="F664" s="592">
        <v>177</v>
      </c>
    </row>
    <row r="665" spans="1:6" x14ac:dyDescent="0.25">
      <c r="A665" s="349" t="s">
        <v>564</v>
      </c>
      <c r="B665" s="361" t="s">
        <v>569</v>
      </c>
      <c r="C665" s="361" t="s">
        <v>744</v>
      </c>
      <c r="D665" s="361">
        <v>16</v>
      </c>
      <c r="E665" s="350">
        <v>31519</v>
      </c>
      <c r="F665" s="360">
        <v>106</v>
      </c>
    </row>
    <row r="666" spans="1:6" x14ac:dyDescent="0.25">
      <c r="A666" s="349" t="s">
        <v>756</v>
      </c>
      <c r="B666" s="361" t="s">
        <v>758</v>
      </c>
      <c r="C666" s="361" t="s">
        <v>746</v>
      </c>
      <c r="D666" s="361">
        <v>16</v>
      </c>
      <c r="E666" s="590">
        <v>31522</v>
      </c>
      <c r="F666" s="592">
        <v>54</v>
      </c>
    </row>
    <row r="667" spans="1:6" x14ac:dyDescent="0.25">
      <c r="A667" s="349" t="s">
        <v>738</v>
      </c>
      <c r="B667" s="361" t="s">
        <v>714</v>
      </c>
      <c r="C667" s="361" t="s">
        <v>744</v>
      </c>
      <c r="D667" s="361">
        <v>8</v>
      </c>
      <c r="E667" s="590">
        <v>31525</v>
      </c>
      <c r="F667" s="592">
        <v>142</v>
      </c>
    </row>
    <row r="668" spans="1:6" x14ac:dyDescent="0.25">
      <c r="A668" s="349" t="s">
        <v>738</v>
      </c>
      <c r="B668" s="361" t="s">
        <v>717</v>
      </c>
      <c r="C668" s="361" t="s">
        <v>745</v>
      </c>
      <c r="D668" s="361">
        <v>16</v>
      </c>
      <c r="E668" s="590">
        <v>31528</v>
      </c>
      <c r="F668" s="360">
        <v>181</v>
      </c>
    </row>
    <row r="669" spans="1:6" x14ac:dyDescent="0.25">
      <c r="A669" s="349" t="s">
        <v>564</v>
      </c>
      <c r="B669" s="361" t="s">
        <v>567</v>
      </c>
      <c r="C669" s="361" t="s">
        <v>737</v>
      </c>
      <c r="D669" s="361">
        <v>16</v>
      </c>
      <c r="E669" s="590">
        <v>31528</v>
      </c>
      <c r="F669" s="592">
        <v>179</v>
      </c>
    </row>
    <row r="670" spans="1:6" x14ac:dyDescent="0.25">
      <c r="A670" s="349" t="s">
        <v>738</v>
      </c>
      <c r="B670" s="361" t="s">
        <v>716</v>
      </c>
      <c r="C670" s="361" t="s">
        <v>745</v>
      </c>
      <c r="D670" s="361">
        <v>16</v>
      </c>
      <c r="E670" s="590">
        <v>31529</v>
      </c>
      <c r="F670" s="592">
        <v>132</v>
      </c>
    </row>
    <row r="671" spans="1:6" x14ac:dyDescent="0.25">
      <c r="A671" s="349" t="s">
        <v>728</v>
      </c>
      <c r="B671" s="361" t="s">
        <v>731</v>
      </c>
      <c r="C671" s="361" t="s">
        <v>732</v>
      </c>
      <c r="D671" s="361">
        <v>8</v>
      </c>
      <c r="E671" s="590">
        <v>31529</v>
      </c>
      <c r="F671" s="592">
        <v>157</v>
      </c>
    </row>
    <row r="672" spans="1:6" x14ac:dyDescent="0.25">
      <c r="A672" s="349" t="s">
        <v>748</v>
      </c>
      <c r="B672" s="361" t="s">
        <v>753</v>
      </c>
      <c r="C672" s="361" t="s">
        <v>732</v>
      </c>
      <c r="D672" s="361">
        <v>16</v>
      </c>
      <c r="E672" s="590">
        <v>31534</v>
      </c>
      <c r="F672" s="592">
        <v>97</v>
      </c>
    </row>
    <row r="673" spans="1:6" x14ac:dyDescent="0.25">
      <c r="A673" s="349" t="s">
        <v>738</v>
      </c>
      <c r="B673" s="361" t="s">
        <v>722</v>
      </c>
      <c r="C673" s="361" t="s">
        <v>747</v>
      </c>
      <c r="D673" s="361">
        <v>8</v>
      </c>
      <c r="E673" s="590">
        <v>31534</v>
      </c>
      <c r="F673" s="592">
        <v>65</v>
      </c>
    </row>
    <row r="674" spans="1:6" x14ac:dyDescent="0.25">
      <c r="A674" s="349" t="s">
        <v>748</v>
      </c>
      <c r="B674" s="361" t="s">
        <v>754</v>
      </c>
      <c r="C674" s="361" t="s">
        <v>755</v>
      </c>
      <c r="D674" s="361">
        <v>16</v>
      </c>
      <c r="E674" s="590">
        <v>31536</v>
      </c>
      <c r="F674" s="592">
        <v>194</v>
      </c>
    </row>
    <row r="675" spans="1:6" x14ac:dyDescent="0.25">
      <c r="A675" s="349" t="s">
        <v>748</v>
      </c>
      <c r="B675" s="361" t="s">
        <v>754</v>
      </c>
      <c r="C675" s="361" t="s">
        <v>755</v>
      </c>
      <c r="D675" s="361">
        <v>16</v>
      </c>
      <c r="E675" s="590">
        <v>31540</v>
      </c>
      <c r="F675" s="592">
        <v>88</v>
      </c>
    </row>
    <row r="676" spans="1:6" x14ac:dyDescent="0.25">
      <c r="A676" s="349" t="s">
        <v>771</v>
      </c>
      <c r="B676" s="361" t="s">
        <v>773</v>
      </c>
      <c r="C676" s="361" t="s">
        <v>747</v>
      </c>
      <c r="D676" s="361">
        <v>8</v>
      </c>
      <c r="E676" s="590">
        <v>31545</v>
      </c>
      <c r="F676" s="592">
        <v>170</v>
      </c>
    </row>
    <row r="677" spans="1:6" x14ac:dyDescent="0.25">
      <c r="A677" s="349" t="s">
        <v>738</v>
      </c>
      <c r="B677" s="361" t="s">
        <v>716</v>
      </c>
      <c r="C677" s="361" t="s">
        <v>745</v>
      </c>
      <c r="D677" s="361">
        <v>16</v>
      </c>
      <c r="E677" s="590">
        <v>31548</v>
      </c>
      <c r="F677" s="592">
        <v>91</v>
      </c>
    </row>
    <row r="678" spans="1:6" x14ac:dyDescent="0.25">
      <c r="A678" s="349" t="s">
        <v>738</v>
      </c>
      <c r="B678" s="361" t="s">
        <v>721</v>
      </c>
      <c r="C678" s="361" t="s">
        <v>747</v>
      </c>
      <c r="D678" s="361">
        <v>8</v>
      </c>
      <c r="E678" s="590">
        <v>31549</v>
      </c>
      <c r="F678" s="360">
        <v>29</v>
      </c>
    </row>
    <row r="679" spans="1:6" x14ac:dyDescent="0.25">
      <c r="A679" s="349" t="s">
        <v>564</v>
      </c>
      <c r="B679" s="361" t="s">
        <v>569</v>
      </c>
      <c r="C679" s="361" t="s">
        <v>744</v>
      </c>
      <c r="D679" s="361">
        <v>16</v>
      </c>
      <c r="E679" s="590">
        <v>31549</v>
      </c>
      <c r="F679" s="592">
        <v>129</v>
      </c>
    </row>
    <row r="680" spans="1:6" x14ac:dyDescent="0.25">
      <c r="A680" s="349" t="s">
        <v>733</v>
      </c>
      <c r="B680" s="361" t="s">
        <v>734</v>
      </c>
      <c r="C680" s="361" t="s">
        <v>735</v>
      </c>
      <c r="D680" s="361">
        <v>8</v>
      </c>
      <c r="E680" s="590">
        <v>31549</v>
      </c>
      <c r="F680" s="592">
        <v>37</v>
      </c>
    </row>
    <row r="681" spans="1:6" x14ac:dyDescent="0.25">
      <c r="A681" s="349" t="s">
        <v>564</v>
      </c>
      <c r="B681" s="361" t="s">
        <v>568</v>
      </c>
      <c r="C681" s="361" t="s">
        <v>745</v>
      </c>
      <c r="D681" s="361">
        <v>16</v>
      </c>
      <c r="E681" s="590">
        <v>31556</v>
      </c>
      <c r="F681" s="592">
        <v>37</v>
      </c>
    </row>
    <row r="682" spans="1:6" x14ac:dyDescent="0.25">
      <c r="A682" s="349" t="s">
        <v>752</v>
      </c>
      <c r="B682" s="361" t="s">
        <v>760</v>
      </c>
      <c r="C682" s="361" t="s">
        <v>761</v>
      </c>
      <c r="D682" s="361">
        <v>16</v>
      </c>
      <c r="E682" s="590">
        <v>31561</v>
      </c>
      <c r="F682" s="592">
        <v>116</v>
      </c>
    </row>
    <row r="683" spans="1:6" x14ac:dyDescent="0.25">
      <c r="A683" s="349" t="s">
        <v>738</v>
      </c>
      <c r="B683" s="361" t="s">
        <v>720</v>
      </c>
      <c r="C683" s="361" t="s">
        <v>747</v>
      </c>
      <c r="D683" s="361">
        <v>8</v>
      </c>
      <c r="E683" s="590">
        <v>31562</v>
      </c>
      <c r="F683" s="592">
        <v>185</v>
      </c>
    </row>
    <row r="684" spans="1:6" x14ac:dyDescent="0.25">
      <c r="A684" s="349" t="s">
        <v>756</v>
      </c>
      <c r="B684" s="361" t="s">
        <v>757</v>
      </c>
      <c r="C684" s="361" t="s">
        <v>755</v>
      </c>
      <c r="D684" s="361">
        <v>16</v>
      </c>
      <c r="E684" s="590">
        <v>31566</v>
      </c>
      <c r="F684" s="592">
        <v>97</v>
      </c>
    </row>
    <row r="685" spans="1:6" x14ac:dyDescent="0.25">
      <c r="A685" s="349" t="s">
        <v>771</v>
      </c>
      <c r="B685" s="361" t="s">
        <v>772</v>
      </c>
      <c r="C685" s="361" t="s">
        <v>747</v>
      </c>
      <c r="D685" s="361">
        <v>12</v>
      </c>
      <c r="E685" s="590">
        <v>31567</v>
      </c>
      <c r="F685" s="592">
        <v>197</v>
      </c>
    </row>
    <row r="686" spans="1:6" x14ac:dyDescent="0.25">
      <c r="A686" s="349" t="s">
        <v>752</v>
      </c>
      <c r="B686" s="361" t="s">
        <v>760</v>
      </c>
      <c r="C686" s="361" t="s">
        <v>761</v>
      </c>
      <c r="D686" s="361">
        <v>16</v>
      </c>
      <c r="E686" s="590">
        <v>31570</v>
      </c>
      <c r="F686" s="592">
        <v>99</v>
      </c>
    </row>
    <row r="687" spans="1:6" x14ac:dyDescent="0.25">
      <c r="A687" s="349" t="s">
        <v>748</v>
      </c>
      <c r="B687" s="361" t="s">
        <v>749</v>
      </c>
      <c r="C687" s="361" t="s">
        <v>745</v>
      </c>
      <c r="D687" s="361">
        <v>8</v>
      </c>
      <c r="E687" s="590">
        <v>31572</v>
      </c>
      <c r="F687" s="592">
        <v>83</v>
      </c>
    </row>
    <row r="688" spans="1:6" x14ac:dyDescent="0.25">
      <c r="A688" s="349" t="s">
        <v>738</v>
      </c>
      <c r="B688" s="361" t="s">
        <v>714</v>
      </c>
      <c r="C688" s="361" t="s">
        <v>744</v>
      </c>
      <c r="D688" s="361">
        <v>8</v>
      </c>
      <c r="E688" s="590">
        <v>31577</v>
      </c>
      <c r="F688" s="592">
        <v>22</v>
      </c>
    </row>
    <row r="689" spans="1:6" x14ac:dyDescent="0.25">
      <c r="A689" s="349" t="s">
        <v>752</v>
      </c>
      <c r="B689" s="361" t="s">
        <v>763</v>
      </c>
      <c r="C689" s="361" t="s">
        <v>745</v>
      </c>
      <c r="D689" s="361">
        <v>16</v>
      </c>
      <c r="E689" s="590">
        <v>31584</v>
      </c>
      <c r="F689" s="360">
        <v>182</v>
      </c>
    </row>
    <row r="690" spans="1:6" x14ac:dyDescent="0.25">
      <c r="A690" s="349" t="s">
        <v>738</v>
      </c>
      <c r="B690" s="361" t="s">
        <v>717</v>
      </c>
      <c r="C690" s="361" t="s">
        <v>745</v>
      </c>
      <c r="D690" s="361">
        <v>16</v>
      </c>
      <c r="E690" s="590">
        <v>31588</v>
      </c>
      <c r="F690" s="592">
        <v>165</v>
      </c>
    </row>
    <row r="691" spans="1:6" x14ac:dyDescent="0.25">
      <c r="A691" s="349" t="s">
        <v>752</v>
      </c>
      <c r="B691" s="361" t="s">
        <v>759</v>
      </c>
      <c r="C691" s="361" t="s">
        <v>737</v>
      </c>
      <c r="D691" s="361">
        <v>16</v>
      </c>
      <c r="E691" s="590">
        <v>31590</v>
      </c>
      <c r="F691" s="592">
        <v>11</v>
      </c>
    </row>
    <row r="692" spans="1:6" x14ac:dyDescent="0.25">
      <c r="A692" s="349" t="s">
        <v>765</v>
      </c>
      <c r="B692" s="361" t="s">
        <v>766</v>
      </c>
      <c r="C692" s="361" t="s">
        <v>744</v>
      </c>
      <c r="D692" s="361">
        <v>16</v>
      </c>
      <c r="E692" s="590">
        <v>31590</v>
      </c>
      <c r="F692" s="592">
        <v>15</v>
      </c>
    </row>
    <row r="693" spans="1:6" x14ac:dyDescent="0.25">
      <c r="A693" s="349" t="s">
        <v>728</v>
      </c>
      <c r="B693" s="361" t="s">
        <v>729</v>
      </c>
      <c r="C693" s="361" t="s">
        <v>730</v>
      </c>
      <c r="D693" s="361">
        <v>10</v>
      </c>
      <c r="E693" s="590">
        <v>31591</v>
      </c>
      <c r="F693" s="592">
        <v>186</v>
      </c>
    </row>
    <row r="694" spans="1:6" x14ac:dyDescent="0.25">
      <c r="A694" s="349" t="s">
        <v>564</v>
      </c>
      <c r="B694" s="361" t="s">
        <v>565</v>
      </c>
      <c r="C694" s="361" t="s">
        <v>745</v>
      </c>
      <c r="D694" s="361">
        <v>16</v>
      </c>
      <c r="E694" s="590">
        <v>31594</v>
      </c>
      <c r="F694" s="360">
        <v>123</v>
      </c>
    </row>
    <row r="695" spans="1:6" x14ac:dyDescent="0.25">
      <c r="A695" s="349" t="s">
        <v>771</v>
      </c>
      <c r="B695" s="361" t="s">
        <v>773</v>
      </c>
      <c r="C695" s="361" t="s">
        <v>747</v>
      </c>
      <c r="D695" s="361">
        <v>8</v>
      </c>
      <c r="E695" s="590">
        <v>31596</v>
      </c>
      <c r="F695" s="592">
        <v>66</v>
      </c>
    </row>
    <row r="696" spans="1:6" x14ac:dyDescent="0.25">
      <c r="A696" s="349" t="s">
        <v>752</v>
      </c>
      <c r="B696" s="361" t="s">
        <v>760</v>
      </c>
      <c r="C696" s="361" t="s">
        <v>761</v>
      </c>
      <c r="D696" s="361">
        <v>16</v>
      </c>
      <c r="E696" s="590">
        <v>31597</v>
      </c>
      <c r="F696" s="592">
        <v>21</v>
      </c>
    </row>
    <row r="697" spans="1:6" x14ac:dyDescent="0.25">
      <c r="A697" s="349" t="s">
        <v>738</v>
      </c>
      <c r="B697" s="361" t="s">
        <v>717</v>
      </c>
      <c r="C697" s="361" t="s">
        <v>745</v>
      </c>
      <c r="D697" s="361">
        <v>16</v>
      </c>
      <c r="E697" s="590">
        <v>31599</v>
      </c>
      <c r="F697" s="592">
        <v>182</v>
      </c>
    </row>
    <row r="698" spans="1:6" x14ac:dyDescent="0.25">
      <c r="A698" s="349" t="s">
        <v>771</v>
      </c>
      <c r="B698" s="361" t="s">
        <v>772</v>
      </c>
      <c r="C698" s="361" t="s">
        <v>747</v>
      </c>
      <c r="D698" s="361">
        <v>12</v>
      </c>
      <c r="E698" s="590">
        <v>31599</v>
      </c>
      <c r="F698" s="592">
        <v>24</v>
      </c>
    </row>
    <row r="699" spans="1:6" x14ac:dyDescent="0.25">
      <c r="A699" s="349" t="s">
        <v>738</v>
      </c>
      <c r="B699" s="361" t="s">
        <v>715</v>
      </c>
      <c r="C699" s="361" t="s">
        <v>745</v>
      </c>
      <c r="D699" s="361">
        <v>16</v>
      </c>
      <c r="E699" s="590">
        <v>31604</v>
      </c>
      <c r="F699" s="592">
        <v>21</v>
      </c>
    </row>
    <row r="700" spans="1:6" x14ac:dyDescent="0.25">
      <c r="A700" s="349" t="s">
        <v>756</v>
      </c>
      <c r="B700" s="361" t="s">
        <v>757</v>
      </c>
      <c r="C700" s="361" t="s">
        <v>755</v>
      </c>
      <c r="D700" s="361">
        <v>16</v>
      </c>
      <c r="E700" s="590">
        <v>31606</v>
      </c>
      <c r="F700" s="592">
        <v>158</v>
      </c>
    </row>
    <row r="701" spans="1:6" x14ac:dyDescent="0.25">
      <c r="A701" s="349" t="s">
        <v>564</v>
      </c>
      <c r="B701" s="361" t="s">
        <v>568</v>
      </c>
      <c r="C701" s="361" t="s">
        <v>745</v>
      </c>
      <c r="D701" s="361">
        <v>16</v>
      </c>
      <c r="E701" s="590">
        <v>31606</v>
      </c>
      <c r="F701" s="592">
        <v>75</v>
      </c>
    </row>
    <row r="702" spans="1:6" x14ac:dyDescent="0.25">
      <c r="A702" s="349" t="s">
        <v>564</v>
      </c>
      <c r="B702" s="361" t="s">
        <v>566</v>
      </c>
      <c r="C702" s="361" t="s">
        <v>737</v>
      </c>
      <c r="D702" s="361">
        <v>16</v>
      </c>
      <c r="E702" s="590">
        <v>31607</v>
      </c>
      <c r="F702" s="592">
        <v>109</v>
      </c>
    </row>
    <row r="703" spans="1:6" x14ac:dyDescent="0.25">
      <c r="A703" s="349" t="s">
        <v>748</v>
      </c>
      <c r="B703" s="361" t="s">
        <v>753</v>
      </c>
      <c r="C703" s="361" t="s">
        <v>732</v>
      </c>
      <c r="D703" s="361">
        <v>16</v>
      </c>
      <c r="E703" s="590">
        <v>31609</v>
      </c>
      <c r="F703" s="592">
        <v>135</v>
      </c>
    </row>
    <row r="704" spans="1:6" x14ac:dyDescent="0.25">
      <c r="A704" s="349" t="s">
        <v>748</v>
      </c>
      <c r="B704" s="361" t="s">
        <v>749</v>
      </c>
      <c r="C704" s="361" t="s">
        <v>745</v>
      </c>
      <c r="D704" s="361">
        <v>8</v>
      </c>
      <c r="E704" s="590">
        <v>31610</v>
      </c>
      <c r="F704" s="592">
        <v>149</v>
      </c>
    </row>
    <row r="705" spans="1:6" x14ac:dyDescent="0.25">
      <c r="A705" s="349" t="s">
        <v>738</v>
      </c>
      <c r="B705" s="361" t="s">
        <v>723</v>
      </c>
      <c r="C705" s="361" t="s">
        <v>745</v>
      </c>
      <c r="D705" s="361">
        <v>8</v>
      </c>
      <c r="E705" s="590">
        <v>31616</v>
      </c>
      <c r="F705" s="592">
        <v>162</v>
      </c>
    </row>
    <row r="706" spans="1:6" x14ac:dyDescent="0.25">
      <c r="A706" s="349" t="s">
        <v>756</v>
      </c>
      <c r="B706" s="361" t="s">
        <v>758</v>
      </c>
      <c r="C706" s="361" t="s">
        <v>746</v>
      </c>
      <c r="D706" s="361">
        <v>16</v>
      </c>
      <c r="E706" s="590">
        <v>31616</v>
      </c>
      <c r="F706" s="592">
        <v>179</v>
      </c>
    </row>
    <row r="707" spans="1:6" x14ac:dyDescent="0.25">
      <c r="A707" s="349" t="s">
        <v>738</v>
      </c>
      <c r="B707" s="361" t="s">
        <v>714</v>
      </c>
      <c r="C707" s="361" t="s">
        <v>744</v>
      </c>
      <c r="D707" s="361">
        <v>8</v>
      </c>
      <c r="E707" s="590">
        <v>31617</v>
      </c>
      <c r="F707" s="592">
        <v>84</v>
      </c>
    </row>
    <row r="708" spans="1:6" x14ac:dyDescent="0.25">
      <c r="A708" s="349" t="s">
        <v>738</v>
      </c>
      <c r="B708" s="361" t="s">
        <v>716</v>
      </c>
      <c r="C708" s="361" t="s">
        <v>745</v>
      </c>
      <c r="D708" s="361">
        <v>16</v>
      </c>
      <c r="E708" s="590">
        <v>31624</v>
      </c>
      <c r="F708" s="592">
        <v>119</v>
      </c>
    </row>
    <row r="709" spans="1:6" x14ac:dyDescent="0.25">
      <c r="A709" s="349" t="s">
        <v>752</v>
      </c>
      <c r="B709" s="361" t="s">
        <v>759</v>
      </c>
      <c r="C709" s="361" t="s">
        <v>737</v>
      </c>
      <c r="D709" s="361">
        <v>16</v>
      </c>
      <c r="E709" s="590">
        <v>31625</v>
      </c>
      <c r="F709" s="592">
        <v>104</v>
      </c>
    </row>
    <row r="710" spans="1:6" x14ac:dyDescent="0.25">
      <c r="A710" s="349" t="s">
        <v>769</v>
      </c>
      <c r="B710" s="361" t="s">
        <v>770</v>
      </c>
      <c r="C710" s="361" t="s">
        <v>745</v>
      </c>
      <c r="D710" s="361">
        <v>16</v>
      </c>
      <c r="E710" s="590">
        <v>31625</v>
      </c>
      <c r="F710" s="592">
        <v>196</v>
      </c>
    </row>
    <row r="711" spans="1:6" x14ac:dyDescent="0.25">
      <c r="A711" s="349" t="s">
        <v>733</v>
      </c>
      <c r="B711" s="361" t="s">
        <v>736</v>
      </c>
      <c r="C711" s="361" t="s">
        <v>737</v>
      </c>
      <c r="D711" s="361">
        <v>8</v>
      </c>
      <c r="E711" s="590">
        <v>31625</v>
      </c>
      <c r="F711" s="592">
        <v>107</v>
      </c>
    </row>
    <row r="712" spans="1:6" x14ac:dyDescent="0.25">
      <c r="A712" s="349" t="s">
        <v>739</v>
      </c>
      <c r="B712" s="361" t="s">
        <v>740</v>
      </c>
      <c r="C712" s="361" t="s">
        <v>741</v>
      </c>
      <c r="D712" s="361">
        <v>8</v>
      </c>
      <c r="E712" s="590">
        <v>31627</v>
      </c>
      <c r="F712" s="592">
        <v>182</v>
      </c>
    </row>
    <row r="713" spans="1:6" x14ac:dyDescent="0.25">
      <c r="A713" s="349" t="s">
        <v>769</v>
      </c>
      <c r="B713" s="361" t="s">
        <v>770</v>
      </c>
      <c r="C713" s="361" t="s">
        <v>745</v>
      </c>
      <c r="D713" s="361">
        <v>16</v>
      </c>
      <c r="E713" s="590">
        <v>31632</v>
      </c>
      <c r="F713" s="360">
        <v>72</v>
      </c>
    </row>
    <row r="714" spans="1:6" x14ac:dyDescent="0.25">
      <c r="A714" s="349" t="s">
        <v>733</v>
      </c>
      <c r="B714" s="361" t="s">
        <v>734</v>
      </c>
      <c r="C714" s="361" t="s">
        <v>735</v>
      </c>
      <c r="D714" s="361">
        <v>8</v>
      </c>
      <c r="E714" s="350">
        <v>31633</v>
      </c>
      <c r="F714" s="360">
        <v>163</v>
      </c>
    </row>
    <row r="715" spans="1:6" x14ac:dyDescent="0.25">
      <c r="A715" s="349" t="s">
        <v>738</v>
      </c>
      <c r="B715" s="361" t="s">
        <v>719</v>
      </c>
      <c r="C715" s="361" t="s">
        <v>744</v>
      </c>
      <c r="D715" s="361">
        <v>8</v>
      </c>
      <c r="E715" s="590">
        <v>31634</v>
      </c>
      <c r="F715" s="592">
        <v>47</v>
      </c>
    </row>
    <row r="716" spans="1:6" x14ac:dyDescent="0.25">
      <c r="A716" s="349" t="s">
        <v>748</v>
      </c>
      <c r="B716" s="361" t="s">
        <v>753</v>
      </c>
      <c r="C716" s="361" t="s">
        <v>732</v>
      </c>
      <c r="D716" s="361">
        <v>16</v>
      </c>
      <c r="E716" s="590">
        <v>31635</v>
      </c>
      <c r="F716" s="592">
        <v>185</v>
      </c>
    </row>
    <row r="717" spans="1:6" x14ac:dyDescent="0.25">
      <c r="A717" s="349" t="s">
        <v>748</v>
      </c>
      <c r="B717" s="361" t="s">
        <v>754</v>
      </c>
      <c r="C717" s="361" t="s">
        <v>755</v>
      </c>
      <c r="D717" s="361">
        <v>16</v>
      </c>
      <c r="E717" s="590">
        <v>31644</v>
      </c>
      <c r="F717" s="592">
        <v>66</v>
      </c>
    </row>
    <row r="718" spans="1:6" x14ac:dyDescent="0.25">
      <c r="A718" s="349" t="s">
        <v>738</v>
      </c>
      <c r="B718" s="361" t="s">
        <v>713</v>
      </c>
      <c r="C718" s="361" t="s">
        <v>746</v>
      </c>
      <c r="D718" s="361">
        <v>16</v>
      </c>
      <c r="E718" s="590">
        <v>31645</v>
      </c>
      <c r="F718" s="592">
        <v>5</v>
      </c>
    </row>
    <row r="719" spans="1:6" x14ac:dyDescent="0.25">
      <c r="A719" s="349" t="s">
        <v>752</v>
      </c>
      <c r="B719" s="361" t="s">
        <v>764</v>
      </c>
      <c r="C719" s="361" t="s">
        <v>737</v>
      </c>
      <c r="D719" s="361">
        <v>32</v>
      </c>
      <c r="E719" s="590">
        <v>31645</v>
      </c>
      <c r="F719" s="592">
        <v>115</v>
      </c>
    </row>
    <row r="720" spans="1:6" x14ac:dyDescent="0.25">
      <c r="A720" s="349" t="s">
        <v>771</v>
      </c>
      <c r="B720" s="361" t="s">
        <v>772</v>
      </c>
      <c r="C720" s="361" t="s">
        <v>747</v>
      </c>
      <c r="D720" s="361">
        <v>12</v>
      </c>
      <c r="E720" s="590">
        <v>31649</v>
      </c>
      <c r="F720" s="592">
        <v>38</v>
      </c>
    </row>
    <row r="721" spans="1:6" x14ac:dyDescent="0.25">
      <c r="A721" s="349" t="s">
        <v>752</v>
      </c>
      <c r="B721" s="361" t="s">
        <v>764</v>
      </c>
      <c r="C721" s="361" t="s">
        <v>737</v>
      </c>
      <c r="D721" s="361">
        <v>32</v>
      </c>
      <c r="E721" s="590">
        <v>31652</v>
      </c>
      <c r="F721" s="592">
        <v>121</v>
      </c>
    </row>
    <row r="722" spans="1:6" x14ac:dyDescent="0.25">
      <c r="A722" s="349" t="s">
        <v>728</v>
      </c>
      <c r="B722" s="361" t="s">
        <v>729</v>
      </c>
      <c r="C722" s="361" t="s">
        <v>730</v>
      </c>
      <c r="D722" s="361">
        <v>10</v>
      </c>
      <c r="E722" s="590">
        <v>31652</v>
      </c>
      <c r="F722" s="360">
        <v>26</v>
      </c>
    </row>
    <row r="723" spans="1:6" x14ac:dyDescent="0.25">
      <c r="A723" s="349" t="s">
        <v>752</v>
      </c>
      <c r="B723" s="361" t="s">
        <v>762</v>
      </c>
      <c r="C723" s="361" t="s">
        <v>761</v>
      </c>
      <c r="D723" s="361">
        <v>16</v>
      </c>
      <c r="E723" s="590">
        <v>31654</v>
      </c>
      <c r="F723" s="592">
        <v>58</v>
      </c>
    </row>
    <row r="724" spans="1:6" x14ac:dyDescent="0.25">
      <c r="A724" s="349" t="s">
        <v>564</v>
      </c>
      <c r="B724" s="361" t="s">
        <v>569</v>
      </c>
      <c r="C724" s="361" t="s">
        <v>744</v>
      </c>
      <c r="D724" s="361">
        <v>16</v>
      </c>
      <c r="E724" s="590">
        <v>31656</v>
      </c>
      <c r="F724" s="592">
        <v>176</v>
      </c>
    </row>
    <row r="725" spans="1:6" x14ac:dyDescent="0.25">
      <c r="A725" s="349" t="s">
        <v>738</v>
      </c>
      <c r="B725" s="361" t="s">
        <v>712</v>
      </c>
      <c r="C725" s="361" t="s">
        <v>744</v>
      </c>
      <c r="D725" s="361">
        <v>8</v>
      </c>
      <c r="E725" s="590">
        <v>31657</v>
      </c>
      <c r="F725" s="592">
        <v>171</v>
      </c>
    </row>
    <row r="726" spans="1:6" x14ac:dyDescent="0.25">
      <c r="A726" s="349" t="s">
        <v>738</v>
      </c>
      <c r="B726" s="361" t="s">
        <v>713</v>
      </c>
      <c r="C726" s="361" t="s">
        <v>746</v>
      </c>
      <c r="D726" s="361">
        <v>16</v>
      </c>
      <c r="E726" s="590">
        <v>31658</v>
      </c>
      <c r="F726" s="592">
        <v>50</v>
      </c>
    </row>
    <row r="727" spans="1:6" x14ac:dyDescent="0.25">
      <c r="A727" s="349" t="s">
        <v>738</v>
      </c>
      <c r="B727" s="361" t="s">
        <v>721</v>
      </c>
      <c r="C727" s="361" t="s">
        <v>747</v>
      </c>
      <c r="D727" s="361">
        <v>8</v>
      </c>
      <c r="E727" s="590">
        <v>31659</v>
      </c>
      <c r="F727" s="360">
        <v>145</v>
      </c>
    </row>
    <row r="728" spans="1:6" x14ac:dyDescent="0.25">
      <c r="A728" s="349" t="s">
        <v>748</v>
      </c>
      <c r="B728" s="361" t="s">
        <v>750</v>
      </c>
      <c r="C728" s="361" t="s">
        <v>737</v>
      </c>
      <c r="D728" s="361">
        <v>16</v>
      </c>
      <c r="E728" s="590">
        <v>31662</v>
      </c>
      <c r="F728" s="360">
        <v>130</v>
      </c>
    </row>
    <row r="729" spans="1:6" x14ac:dyDescent="0.25">
      <c r="A729" s="349" t="s">
        <v>733</v>
      </c>
      <c r="B729" s="361" t="s">
        <v>734</v>
      </c>
      <c r="C729" s="361" t="s">
        <v>735</v>
      </c>
      <c r="D729" s="361">
        <v>8</v>
      </c>
      <c r="E729" s="590">
        <v>31662</v>
      </c>
      <c r="F729" s="592">
        <v>92</v>
      </c>
    </row>
    <row r="730" spans="1:6" x14ac:dyDescent="0.25">
      <c r="A730" s="349" t="s">
        <v>564</v>
      </c>
      <c r="B730" s="361" t="s">
        <v>569</v>
      </c>
      <c r="C730" s="361" t="s">
        <v>744</v>
      </c>
      <c r="D730" s="361">
        <v>16</v>
      </c>
      <c r="E730" s="590">
        <v>31664</v>
      </c>
      <c r="F730" s="592">
        <v>82</v>
      </c>
    </row>
    <row r="731" spans="1:6" x14ac:dyDescent="0.25">
      <c r="A731" s="349" t="s">
        <v>738</v>
      </c>
      <c r="B731" s="361" t="s">
        <v>715</v>
      </c>
      <c r="C731" s="361" t="s">
        <v>745</v>
      </c>
      <c r="D731" s="361">
        <v>16</v>
      </c>
      <c r="E731" s="590">
        <v>31666</v>
      </c>
      <c r="F731" s="592">
        <v>128</v>
      </c>
    </row>
    <row r="732" spans="1:6" x14ac:dyDescent="0.25">
      <c r="A732" s="349" t="s">
        <v>738</v>
      </c>
      <c r="B732" s="361" t="s">
        <v>716</v>
      </c>
      <c r="C732" s="361" t="s">
        <v>745</v>
      </c>
      <c r="D732" s="361">
        <v>16</v>
      </c>
      <c r="E732" s="590">
        <v>31666</v>
      </c>
      <c r="F732" s="592">
        <v>85</v>
      </c>
    </row>
    <row r="733" spans="1:6" x14ac:dyDescent="0.25">
      <c r="A733" s="349" t="s">
        <v>728</v>
      </c>
      <c r="B733" s="361" t="s">
        <v>731</v>
      </c>
      <c r="C733" s="361" t="s">
        <v>732</v>
      </c>
      <c r="D733" s="361">
        <v>8</v>
      </c>
      <c r="E733" s="350">
        <v>31666</v>
      </c>
      <c r="F733" s="360">
        <v>61</v>
      </c>
    </row>
    <row r="734" spans="1:6" x14ac:dyDescent="0.25">
      <c r="A734" s="349" t="s">
        <v>738</v>
      </c>
      <c r="B734" s="361" t="s">
        <v>719</v>
      </c>
      <c r="C734" s="361" t="s">
        <v>744</v>
      </c>
      <c r="D734" s="361">
        <v>8</v>
      </c>
      <c r="E734" s="590">
        <v>31667</v>
      </c>
      <c r="F734" s="592">
        <v>8</v>
      </c>
    </row>
    <row r="735" spans="1:6" x14ac:dyDescent="0.25">
      <c r="A735" s="349" t="s">
        <v>752</v>
      </c>
      <c r="B735" s="361" t="s">
        <v>764</v>
      </c>
      <c r="C735" s="361" t="s">
        <v>737</v>
      </c>
      <c r="D735" s="361">
        <v>32</v>
      </c>
      <c r="E735" s="350">
        <v>31667</v>
      </c>
      <c r="F735" s="360">
        <v>24</v>
      </c>
    </row>
    <row r="736" spans="1:6" x14ac:dyDescent="0.25">
      <c r="A736" s="349" t="s">
        <v>738</v>
      </c>
      <c r="B736" s="361" t="s">
        <v>722</v>
      </c>
      <c r="C736" s="361" t="s">
        <v>747</v>
      </c>
      <c r="D736" s="361">
        <v>8</v>
      </c>
      <c r="E736" s="590">
        <v>31672</v>
      </c>
      <c r="F736" s="592">
        <v>101</v>
      </c>
    </row>
    <row r="737" spans="1:6" x14ac:dyDescent="0.25">
      <c r="A737" s="349" t="s">
        <v>738</v>
      </c>
      <c r="B737" s="361" t="s">
        <v>713</v>
      </c>
      <c r="C737" s="361" t="s">
        <v>746</v>
      </c>
      <c r="D737" s="361">
        <v>16</v>
      </c>
      <c r="E737" s="590">
        <v>31673</v>
      </c>
      <c r="F737" s="592">
        <v>150</v>
      </c>
    </row>
    <row r="738" spans="1:6" x14ac:dyDescent="0.25">
      <c r="A738" s="349" t="s">
        <v>738</v>
      </c>
      <c r="B738" s="361" t="s">
        <v>717</v>
      </c>
      <c r="C738" s="361" t="s">
        <v>745</v>
      </c>
      <c r="D738" s="361">
        <v>16</v>
      </c>
      <c r="E738" s="590">
        <v>31676</v>
      </c>
      <c r="F738" s="592">
        <v>135</v>
      </c>
    </row>
    <row r="739" spans="1:6" x14ac:dyDescent="0.25">
      <c r="A739" s="349" t="s">
        <v>739</v>
      </c>
      <c r="B739" s="361" t="s">
        <v>740</v>
      </c>
      <c r="C739" s="361" t="s">
        <v>741</v>
      </c>
      <c r="D739" s="361">
        <v>8</v>
      </c>
      <c r="E739" s="590">
        <v>31677</v>
      </c>
      <c r="F739" s="592">
        <v>52</v>
      </c>
    </row>
    <row r="740" spans="1:6" x14ac:dyDescent="0.25">
      <c r="A740" s="349" t="s">
        <v>742</v>
      </c>
      <c r="B740" s="361" t="s">
        <v>743</v>
      </c>
      <c r="C740" s="361" t="s">
        <v>744</v>
      </c>
      <c r="D740" s="361">
        <v>8</v>
      </c>
      <c r="E740" s="590">
        <v>31678</v>
      </c>
      <c r="F740" s="592">
        <v>43</v>
      </c>
    </row>
    <row r="741" spans="1:6" x14ac:dyDescent="0.25">
      <c r="A741" s="349" t="s">
        <v>738</v>
      </c>
      <c r="B741" s="361" t="s">
        <v>715</v>
      </c>
      <c r="C741" s="361" t="s">
        <v>745</v>
      </c>
      <c r="D741" s="361">
        <v>16</v>
      </c>
      <c r="E741" s="350">
        <v>31680</v>
      </c>
      <c r="F741" s="360">
        <v>112</v>
      </c>
    </row>
    <row r="742" spans="1:6" x14ac:dyDescent="0.25">
      <c r="A742" s="349" t="s">
        <v>752</v>
      </c>
      <c r="B742" s="361" t="s">
        <v>762</v>
      </c>
      <c r="C742" s="361" t="s">
        <v>761</v>
      </c>
      <c r="D742" s="361">
        <v>16</v>
      </c>
      <c r="E742" s="590">
        <v>31682</v>
      </c>
      <c r="F742" s="592">
        <v>42</v>
      </c>
    </row>
    <row r="743" spans="1:6" x14ac:dyDescent="0.25">
      <c r="A743" s="349" t="s">
        <v>728</v>
      </c>
      <c r="B743" s="361" t="s">
        <v>729</v>
      </c>
      <c r="C743" s="361" t="s">
        <v>730</v>
      </c>
      <c r="D743" s="361">
        <v>10</v>
      </c>
      <c r="E743" s="590">
        <v>31682</v>
      </c>
      <c r="F743" s="360">
        <v>96</v>
      </c>
    </row>
    <row r="744" spans="1:6" x14ac:dyDescent="0.25">
      <c r="A744" s="349" t="s">
        <v>748</v>
      </c>
      <c r="B744" s="361" t="s">
        <v>749</v>
      </c>
      <c r="C744" s="361" t="s">
        <v>745</v>
      </c>
      <c r="D744" s="361">
        <v>8</v>
      </c>
      <c r="E744" s="590">
        <v>31686</v>
      </c>
      <c r="F744" s="592">
        <v>138</v>
      </c>
    </row>
    <row r="745" spans="1:6" x14ac:dyDescent="0.25">
      <c r="A745" s="349" t="s">
        <v>752</v>
      </c>
      <c r="B745" s="361" t="s">
        <v>759</v>
      </c>
      <c r="C745" s="361" t="s">
        <v>737</v>
      </c>
      <c r="D745" s="361">
        <v>16</v>
      </c>
      <c r="E745" s="590">
        <v>31688</v>
      </c>
      <c r="F745" s="592">
        <v>168</v>
      </c>
    </row>
    <row r="746" spans="1:6" x14ac:dyDescent="0.25">
      <c r="A746" s="349" t="s">
        <v>752</v>
      </c>
      <c r="B746" s="361" t="s">
        <v>759</v>
      </c>
      <c r="C746" s="361" t="s">
        <v>737</v>
      </c>
      <c r="D746" s="361">
        <v>16</v>
      </c>
      <c r="E746" s="590">
        <v>31689</v>
      </c>
      <c r="F746" s="592">
        <v>135</v>
      </c>
    </row>
    <row r="747" spans="1:6" x14ac:dyDescent="0.25">
      <c r="A747" s="349" t="s">
        <v>771</v>
      </c>
      <c r="B747" s="361" t="s">
        <v>772</v>
      </c>
      <c r="C747" s="361" t="s">
        <v>747</v>
      </c>
      <c r="D747" s="361">
        <v>12</v>
      </c>
      <c r="E747" s="350">
        <v>31694</v>
      </c>
      <c r="F747" s="360">
        <v>14</v>
      </c>
    </row>
    <row r="748" spans="1:6" x14ac:dyDescent="0.25">
      <c r="A748" s="349" t="s">
        <v>564</v>
      </c>
      <c r="B748" s="361" t="s">
        <v>566</v>
      </c>
      <c r="C748" s="361" t="s">
        <v>737</v>
      </c>
      <c r="D748" s="361">
        <v>16</v>
      </c>
      <c r="E748" s="590">
        <v>31695</v>
      </c>
      <c r="F748" s="592">
        <v>85</v>
      </c>
    </row>
    <row r="749" spans="1:6" x14ac:dyDescent="0.25">
      <c r="A749" s="349" t="s">
        <v>728</v>
      </c>
      <c r="B749" s="361" t="s">
        <v>729</v>
      </c>
      <c r="C749" s="361" t="s">
        <v>730</v>
      </c>
      <c r="D749" s="361">
        <v>10</v>
      </c>
      <c r="E749" s="590">
        <v>31695</v>
      </c>
      <c r="F749" s="592">
        <v>115</v>
      </c>
    </row>
    <row r="750" spans="1:6" x14ac:dyDescent="0.25">
      <c r="A750" s="349" t="s">
        <v>752</v>
      </c>
      <c r="B750" s="361" t="s">
        <v>763</v>
      </c>
      <c r="C750" s="361" t="s">
        <v>745</v>
      </c>
      <c r="D750" s="361">
        <v>16</v>
      </c>
      <c r="E750" s="590">
        <v>31698</v>
      </c>
      <c r="F750" s="592">
        <v>142</v>
      </c>
    </row>
    <row r="751" spans="1:6" x14ac:dyDescent="0.25">
      <c r="A751" s="349" t="s">
        <v>728</v>
      </c>
      <c r="B751" s="361" t="s">
        <v>731</v>
      </c>
      <c r="C751" s="361" t="s">
        <v>732</v>
      </c>
      <c r="D751" s="361">
        <v>8</v>
      </c>
      <c r="E751" s="590">
        <v>31699</v>
      </c>
      <c r="F751" s="592">
        <v>168</v>
      </c>
    </row>
    <row r="752" spans="1:6" x14ac:dyDescent="0.25">
      <c r="A752" s="349" t="s">
        <v>752</v>
      </c>
      <c r="B752" s="361" t="s">
        <v>760</v>
      </c>
      <c r="C752" s="361" t="s">
        <v>761</v>
      </c>
      <c r="D752" s="361">
        <v>16</v>
      </c>
      <c r="E752" s="590">
        <v>31701</v>
      </c>
      <c r="F752" s="592">
        <v>72</v>
      </c>
    </row>
    <row r="753" spans="1:6" x14ac:dyDescent="0.25">
      <c r="A753" s="349" t="s">
        <v>564</v>
      </c>
      <c r="B753" s="361" t="s">
        <v>567</v>
      </c>
      <c r="C753" s="361" t="s">
        <v>737</v>
      </c>
      <c r="D753" s="361">
        <v>16</v>
      </c>
      <c r="E753" s="590">
        <v>31705</v>
      </c>
      <c r="F753" s="360">
        <v>15</v>
      </c>
    </row>
    <row r="754" spans="1:6" x14ac:dyDescent="0.25">
      <c r="A754" s="349" t="s">
        <v>738</v>
      </c>
      <c r="B754" s="361" t="s">
        <v>715</v>
      </c>
      <c r="C754" s="361" t="s">
        <v>745</v>
      </c>
      <c r="D754" s="361">
        <v>16</v>
      </c>
      <c r="E754" s="590">
        <v>31706</v>
      </c>
      <c r="F754" s="360">
        <v>169</v>
      </c>
    </row>
    <row r="755" spans="1:6" x14ac:dyDescent="0.25">
      <c r="A755" s="349" t="s">
        <v>738</v>
      </c>
      <c r="B755" s="361" t="s">
        <v>716</v>
      </c>
      <c r="C755" s="361" t="s">
        <v>745</v>
      </c>
      <c r="D755" s="361">
        <v>16</v>
      </c>
      <c r="E755" s="350">
        <v>31712</v>
      </c>
      <c r="F755" s="360">
        <v>174</v>
      </c>
    </row>
    <row r="756" spans="1:6" x14ac:dyDescent="0.25">
      <c r="A756" s="349" t="s">
        <v>752</v>
      </c>
      <c r="B756" s="361" t="s">
        <v>762</v>
      </c>
      <c r="C756" s="361" t="s">
        <v>761</v>
      </c>
      <c r="D756" s="361">
        <v>16</v>
      </c>
      <c r="E756" s="590">
        <v>31716</v>
      </c>
      <c r="F756" s="592">
        <v>68</v>
      </c>
    </row>
    <row r="757" spans="1:6" x14ac:dyDescent="0.25">
      <c r="A757" s="349" t="s">
        <v>738</v>
      </c>
      <c r="B757" s="361" t="s">
        <v>719</v>
      </c>
      <c r="C757" s="361" t="s">
        <v>744</v>
      </c>
      <c r="D757" s="361">
        <v>8</v>
      </c>
      <c r="E757" s="590">
        <v>31718</v>
      </c>
      <c r="F757" s="592">
        <v>196</v>
      </c>
    </row>
    <row r="758" spans="1:6" x14ac:dyDescent="0.25">
      <c r="A758" s="349" t="s">
        <v>738</v>
      </c>
      <c r="B758" s="361" t="s">
        <v>716</v>
      </c>
      <c r="C758" s="361" t="s">
        <v>745</v>
      </c>
      <c r="D758" s="361">
        <v>16</v>
      </c>
      <c r="E758" s="590">
        <v>31721</v>
      </c>
      <c r="F758" s="592">
        <v>12</v>
      </c>
    </row>
    <row r="759" spans="1:6" x14ac:dyDescent="0.25">
      <c r="A759" s="349" t="s">
        <v>738</v>
      </c>
      <c r="B759" s="361" t="s">
        <v>714</v>
      </c>
      <c r="C759" s="361" t="s">
        <v>744</v>
      </c>
      <c r="D759" s="361">
        <v>8</v>
      </c>
      <c r="E759" s="590">
        <v>31721</v>
      </c>
      <c r="F759" s="592">
        <v>119</v>
      </c>
    </row>
    <row r="760" spans="1:6" x14ac:dyDescent="0.25">
      <c r="A760" s="349" t="s">
        <v>752</v>
      </c>
      <c r="B760" s="361" t="s">
        <v>764</v>
      </c>
      <c r="C760" s="361" t="s">
        <v>737</v>
      </c>
      <c r="D760" s="361">
        <v>32</v>
      </c>
      <c r="E760" s="590">
        <v>31736</v>
      </c>
      <c r="F760" s="592">
        <v>73</v>
      </c>
    </row>
    <row r="761" spans="1:6" x14ac:dyDescent="0.25">
      <c r="A761" s="349" t="s">
        <v>752</v>
      </c>
      <c r="B761" s="361" t="s">
        <v>764</v>
      </c>
      <c r="C761" s="361" t="s">
        <v>737</v>
      </c>
      <c r="D761" s="361">
        <v>32</v>
      </c>
      <c r="E761" s="590">
        <v>31736</v>
      </c>
      <c r="F761" s="592">
        <v>71</v>
      </c>
    </row>
    <row r="762" spans="1:6" x14ac:dyDescent="0.25">
      <c r="A762" s="349" t="s">
        <v>738</v>
      </c>
      <c r="B762" s="361" t="s">
        <v>717</v>
      </c>
      <c r="C762" s="361" t="s">
        <v>745</v>
      </c>
      <c r="D762" s="361">
        <v>16</v>
      </c>
      <c r="E762" s="590">
        <v>31739</v>
      </c>
      <c r="F762" s="592">
        <v>30</v>
      </c>
    </row>
    <row r="763" spans="1:6" x14ac:dyDescent="0.25">
      <c r="A763" s="349" t="s">
        <v>756</v>
      </c>
      <c r="B763" s="361" t="s">
        <v>757</v>
      </c>
      <c r="C763" s="361" t="s">
        <v>755</v>
      </c>
      <c r="D763" s="361">
        <v>16</v>
      </c>
      <c r="E763" s="590">
        <v>31743</v>
      </c>
      <c r="F763" s="592">
        <v>137</v>
      </c>
    </row>
    <row r="764" spans="1:6" x14ac:dyDescent="0.25">
      <c r="A764" s="349" t="s">
        <v>739</v>
      </c>
      <c r="B764" s="361" t="s">
        <v>740</v>
      </c>
      <c r="C764" s="361" t="s">
        <v>741</v>
      </c>
      <c r="D764" s="361">
        <v>8</v>
      </c>
      <c r="E764" s="590">
        <v>31745</v>
      </c>
      <c r="F764" s="592">
        <v>60</v>
      </c>
    </row>
    <row r="765" spans="1:6" x14ac:dyDescent="0.25">
      <c r="A765" s="349" t="s">
        <v>738</v>
      </c>
      <c r="B765" s="361" t="s">
        <v>715</v>
      </c>
      <c r="C765" s="361" t="s">
        <v>745</v>
      </c>
      <c r="D765" s="361">
        <v>16</v>
      </c>
      <c r="E765" s="590">
        <v>31748</v>
      </c>
      <c r="F765" s="592">
        <v>33</v>
      </c>
    </row>
    <row r="766" spans="1:6" x14ac:dyDescent="0.25">
      <c r="A766" s="349" t="s">
        <v>738</v>
      </c>
      <c r="B766" s="361" t="s">
        <v>721</v>
      </c>
      <c r="C766" s="361" t="s">
        <v>747</v>
      </c>
      <c r="D766" s="361">
        <v>8</v>
      </c>
      <c r="E766" s="590">
        <v>31748</v>
      </c>
      <c r="F766" s="592">
        <v>152</v>
      </c>
    </row>
    <row r="767" spans="1:6" x14ac:dyDescent="0.25">
      <c r="A767" s="349" t="s">
        <v>738</v>
      </c>
      <c r="B767" s="361" t="s">
        <v>713</v>
      </c>
      <c r="C767" s="361" t="s">
        <v>746</v>
      </c>
      <c r="D767" s="361">
        <v>16</v>
      </c>
      <c r="E767" s="590">
        <v>31748</v>
      </c>
      <c r="F767" s="360">
        <v>115</v>
      </c>
    </row>
    <row r="768" spans="1:6" x14ac:dyDescent="0.25">
      <c r="A768" s="349" t="s">
        <v>738</v>
      </c>
      <c r="B768" s="361" t="s">
        <v>712</v>
      </c>
      <c r="C768" s="361" t="s">
        <v>744</v>
      </c>
      <c r="D768" s="361">
        <v>8</v>
      </c>
      <c r="E768" s="590">
        <v>31750</v>
      </c>
      <c r="F768" s="592">
        <v>127</v>
      </c>
    </row>
    <row r="769" spans="1:6" x14ac:dyDescent="0.25">
      <c r="A769" s="349" t="s">
        <v>756</v>
      </c>
      <c r="B769" s="361" t="s">
        <v>758</v>
      </c>
      <c r="C769" s="361" t="s">
        <v>746</v>
      </c>
      <c r="D769" s="361">
        <v>16</v>
      </c>
      <c r="E769" s="590">
        <v>31750</v>
      </c>
      <c r="F769" s="592">
        <v>80</v>
      </c>
    </row>
    <row r="770" spans="1:6" x14ac:dyDescent="0.25">
      <c r="A770" s="349" t="s">
        <v>771</v>
      </c>
      <c r="B770" s="361" t="s">
        <v>773</v>
      </c>
      <c r="C770" s="361" t="s">
        <v>747</v>
      </c>
      <c r="D770" s="361">
        <v>8</v>
      </c>
      <c r="E770" s="590">
        <v>31751</v>
      </c>
      <c r="F770" s="592">
        <v>110</v>
      </c>
    </row>
    <row r="771" spans="1:6" x14ac:dyDescent="0.25">
      <c r="A771" s="349" t="s">
        <v>752</v>
      </c>
      <c r="B771" s="361" t="s">
        <v>762</v>
      </c>
      <c r="C771" s="361" t="s">
        <v>761</v>
      </c>
      <c r="D771" s="361">
        <v>16</v>
      </c>
      <c r="E771" s="590">
        <v>31758</v>
      </c>
      <c r="F771" s="592">
        <v>176</v>
      </c>
    </row>
    <row r="772" spans="1:6" x14ac:dyDescent="0.25">
      <c r="A772" s="349" t="s">
        <v>769</v>
      </c>
      <c r="B772" s="361" t="s">
        <v>770</v>
      </c>
      <c r="C772" s="361" t="s">
        <v>745</v>
      </c>
      <c r="D772" s="361">
        <v>16</v>
      </c>
      <c r="E772" s="350">
        <v>31763</v>
      </c>
      <c r="F772" s="360">
        <v>141</v>
      </c>
    </row>
    <row r="773" spans="1:6" x14ac:dyDescent="0.25">
      <c r="A773" s="349" t="s">
        <v>564</v>
      </c>
      <c r="B773" s="361" t="s">
        <v>566</v>
      </c>
      <c r="C773" s="361" t="s">
        <v>737</v>
      </c>
      <c r="D773" s="361">
        <v>16</v>
      </c>
      <c r="E773" s="590">
        <v>31764</v>
      </c>
      <c r="F773" s="592">
        <v>27</v>
      </c>
    </row>
    <row r="774" spans="1:6" x14ac:dyDescent="0.25">
      <c r="A774" s="349" t="s">
        <v>733</v>
      </c>
      <c r="B774" s="361" t="s">
        <v>736</v>
      </c>
      <c r="C774" s="361" t="s">
        <v>737</v>
      </c>
      <c r="D774" s="361">
        <v>8</v>
      </c>
      <c r="E774" s="590">
        <v>31764</v>
      </c>
      <c r="F774" s="592">
        <v>95</v>
      </c>
    </row>
    <row r="775" spans="1:6" x14ac:dyDescent="0.25">
      <c r="A775" s="349" t="s">
        <v>752</v>
      </c>
      <c r="B775" s="361" t="s">
        <v>763</v>
      </c>
      <c r="C775" s="361" t="s">
        <v>745</v>
      </c>
      <c r="D775" s="361">
        <v>16</v>
      </c>
      <c r="E775" s="350">
        <v>31770</v>
      </c>
      <c r="F775" s="360">
        <v>196</v>
      </c>
    </row>
    <row r="776" spans="1:6" x14ac:dyDescent="0.25">
      <c r="A776" s="349" t="s">
        <v>752</v>
      </c>
      <c r="B776" s="361" t="s">
        <v>764</v>
      </c>
      <c r="C776" s="361" t="s">
        <v>737</v>
      </c>
      <c r="D776" s="361">
        <v>32</v>
      </c>
      <c r="E776" s="350">
        <v>31771</v>
      </c>
      <c r="F776" s="360">
        <v>51</v>
      </c>
    </row>
    <row r="777" spans="1:6" x14ac:dyDescent="0.25">
      <c r="A777" s="349" t="s">
        <v>564</v>
      </c>
      <c r="B777" s="361" t="s">
        <v>566</v>
      </c>
      <c r="C777" s="361" t="s">
        <v>737</v>
      </c>
      <c r="D777" s="361">
        <v>16</v>
      </c>
      <c r="E777" s="350">
        <v>31775</v>
      </c>
      <c r="F777" s="360">
        <v>155</v>
      </c>
    </row>
    <row r="778" spans="1:6" x14ac:dyDescent="0.25">
      <c r="A778" s="349" t="s">
        <v>738</v>
      </c>
      <c r="B778" s="361" t="s">
        <v>719</v>
      </c>
      <c r="C778" s="361" t="s">
        <v>744</v>
      </c>
      <c r="D778" s="361">
        <v>8</v>
      </c>
      <c r="E778" s="590">
        <v>31779</v>
      </c>
      <c r="F778" s="592">
        <v>85</v>
      </c>
    </row>
    <row r="779" spans="1:6" x14ac:dyDescent="0.25">
      <c r="A779" s="349" t="s">
        <v>738</v>
      </c>
      <c r="B779" s="361" t="s">
        <v>712</v>
      </c>
      <c r="C779" s="361" t="s">
        <v>744</v>
      </c>
      <c r="D779" s="361">
        <v>8</v>
      </c>
      <c r="E779" s="590">
        <v>31779</v>
      </c>
      <c r="F779" s="592">
        <v>80</v>
      </c>
    </row>
    <row r="780" spans="1:6" x14ac:dyDescent="0.25">
      <c r="A780" s="349" t="s">
        <v>564</v>
      </c>
      <c r="B780" s="361" t="s">
        <v>568</v>
      </c>
      <c r="C780" s="361" t="s">
        <v>745</v>
      </c>
      <c r="D780" s="361">
        <v>16</v>
      </c>
      <c r="E780" s="590">
        <v>31780</v>
      </c>
      <c r="F780" s="592">
        <v>124</v>
      </c>
    </row>
    <row r="781" spans="1:6" x14ac:dyDescent="0.25">
      <c r="A781" s="349" t="s">
        <v>752</v>
      </c>
      <c r="B781" s="361" t="s">
        <v>762</v>
      </c>
      <c r="C781" s="361" t="s">
        <v>761</v>
      </c>
      <c r="D781" s="361">
        <v>16</v>
      </c>
      <c r="E781" s="590">
        <v>31781</v>
      </c>
      <c r="F781" s="592">
        <v>91</v>
      </c>
    </row>
    <row r="782" spans="1:6" x14ac:dyDescent="0.25">
      <c r="A782" s="349" t="s">
        <v>728</v>
      </c>
      <c r="B782" s="361" t="s">
        <v>731</v>
      </c>
      <c r="C782" s="361" t="s">
        <v>732</v>
      </c>
      <c r="D782" s="361">
        <v>8</v>
      </c>
      <c r="E782" s="590">
        <v>31783</v>
      </c>
      <c r="F782" s="592">
        <v>65</v>
      </c>
    </row>
    <row r="783" spans="1:6" x14ac:dyDescent="0.25">
      <c r="A783" s="349" t="s">
        <v>752</v>
      </c>
      <c r="B783" s="361" t="s">
        <v>763</v>
      </c>
      <c r="C783" s="361" t="s">
        <v>745</v>
      </c>
      <c r="D783" s="361">
        <v>16</v>
      </c>
      <c r="E783" s="590">
        <v>31785</v>
      </c>
      <c r="F783" s="592">
        <v>190</v>
      </c>
    </row>
    <row r="784" spans="1:6" x14ac:dyDescent="0.25">
      <c r="A784" s="349" t="s">
        <v>752</v>
      </c>
      <c r="B784" s="361" t="s">
        <v>760</v>
      </c>
      <c r="C784" s="361" t="s">
        <v>761</v>
      </c>
      <c r="D784" s="361">
        <v>16</v>
      </c>
      <c r="E784" s="590">
        <v>31788</v>
      </c>
      <c r="F784" s="592">
        <v>128</v>
      </c>
    </row>
    <row r="785" spans="1:6" x14ac:dyDescent="0.25">
      <c r="A785" s="349" t="s">
        <v>738</v>
      </c>
      <c r="B785" s="361" t="s">
        <v>722</v>
      </c>
      <c r="C785" s="361" t="s">
        <v>747</v>
      </c>
      <c r="D785" s="361">
        <v>8</v>
      </c>
      <c r="E785" s="590">
        <v>31792</v>
      </c>
      <c r="F785" s="592">
        <v>52</v>
      </c>
    </row>
    <row r="786" spans="1:6" x14ac:dyDescent="0.25">
      <c r="A786" s="349" t="s">
        <v>738</v>
      </c>
      <c r="B786" s="361" t="s">
        <v>721</v>
      </c>
      <c r="C786" s="361" t="s">
        <v>747</v>
      </c>
      <c r="D786" s="361">
        <v>8</v>
      </c>
      <c r="E786" s="590">
        <v>31792</v>
      </c>
      <c r="F786" s="592">
        <v>117</v>
      </c>
    </row>
    <row r="787" spans="1:6" x14ac:dyDescent="0.25">
      <c r="A787" s="349" t="s">
        <v>752</v>
      </c>
      <c r="B787" s="361" t="s">
        <v>764</v>
      </c>
      <c r="C787" s="361" t="s">
        <v>737</v>
      </c>
      <c r="D787" s="361">
        <v>32</v>
      </c>
      <c r="E787" s="590">
        <v>31793</v>
      </c>
      <c r="F787" s="592">
        <v>96</v>
      </c>
    </row>
    <row r="788" spans="1:6" x14ac:dyDescent="0.25">
      <c r="A788" s="349" t="s">
        <v>738</v>
      </c>
      <c r="B788" s="361" t="s">
        <v>718</v>
      </c>
      <c r="C788" s="361" t="s">
        <v>747</v>
      </c>
      <c r="D788" s="361">
        <v>8</v>
      </c>
      <c r="E788" s="590">
        <v>31796</v>
      </c>
      <c r="F788" s="592">
        <v>114</v>
      </c>
    </row>
    <row r="789" spans="1:6" x14ac:dyDescent="0.25">
      <c r="A789" s="349" t="s">
        <v>733</v>
      </c>
      <c r="B789" s="361" t="s">
        <v>736</v>
      </c>
      <c r="C789" s="361" t="s">
        <v>737</v>
      </c>
      <c r="D789" s="361">
        <v>8</v>
      </c>
      <c r="E789" s="590">
        <v>31796</v>
      </c>
      <c r="F789" s="592">
        <v>72</v>
      </c>
    </row>
    <row r="790" spans="1:6" x14ac:dyDescent="0.25">
      <c r="A790" s="349" t="s">
        <v>733</v>
      </c>
      <c r="B790" s="361" t="s">
        <v>736</v>
      </c>
      <c r="C790" s="361" t="s">
        <v>737</v>
      </c>
      <c r="D790" s="361">
        <v>8</v>
      </c>
      <c r="E790" s="590">
        <v>31798</v>
      </c>
      <c r="F790" s="592">
        <v>141</v>
      </c>
    </row>
    <row r="791" spans="1:6" x14ac:dyDescent="0.25">
      <c r="A791" s="349" t="s">
        <v>748</v>
      </c>
      <c r="B791" s="361" t="s">
        <v>750</v>
      </c>
      <c r="C791" s="361" t="s">
        <v>737</v>
      </c>
      <c r="D791" s="361">
        <v>16</v>
      </c>
      <c r="E791" s="590">
        <v>31802</v>
      </c>
      <c r="F791" s="592">
        <v>160</v>
      </c>
    </row>
    <row r="792" spans="1:6" x14ac:dyDescent="0.25">
      <c r="A792" s="349" t="s">
        <v>738</v>
      </c>
      <c r="B792" s="361" t="s">
        <v>718</v>
      </c>
      <c r="C792" s="361" t="s">
        <v>747</v>
      </c>
      <c r="D792" s="361">
        <v>8</v>
      </c>
      <c r="E792" s="590">
        <v>31802</v>
      </c>
      <c r="F792" s="592">
        <v>38</v>
      </c>
    </row>
    <row r="793" spans="1:6" x14ac:dyDescent="0.25">
      <c r="A793" s="349" t="s">
        <v>564</v>
      </c>
      <c r="B793" s="361" t="s">
        <v>568</v>
      </c>
      <c r="C793" s="361" t="s">
        <v>745</v>
      </c>
      <c r="D793" s="361">
        <v>16</v>
      </c>
      <c r="E793" s="590">
        <v>31803</v>
      </c>
      <c r="F793" s="592">
        <v>153</v>
      </c>
    </row>
    <row r="794" spans="1:6" x14ac:dyDescent="0.25">
      <c r="A794" s="349" t="s">
        <v>564</v>
      </c>
      <c r="B794" s="361" t="s">
        <v>565</v>
      </c>
      <c r="C794" s="361" t="s">
        <v>745</v>
      </c>
      <c r="D794" s="361">
        <v>16</v>
      </c>
      <c r="E794" s="590">
        <v>31805</v>
      </c>
      <c r="F794" s="592">
        <v>71</v>
      </c>
    </row>
    <row r="795" spans="1:6" x14ac:dyDescent="0.25">
      <c r="A795" s="349" t="s">
        <v>752</v>
      </c>
      <c r="B795" s="361" t="s">
        <v>762</v>
      </c>
      <c r="C795" s="361" t="s">
        <v>761</v>
      </c>
      <c r="D795" s="361">
        <v>16</v>
      </c>
      <c r="E795" s="590">
        <v>31810</v>
      </c>
      <c r="F795" s="592">
        <v>56</v>
      </c>
    </row>
    <row r="796" spans="1:6" x14ac:dyDescent="0.25">
      <c r="A796" s="349" t="s">
        <v>738</v>
      </c>
      <c r="B796" s="361" t="s">
        <v>722</v>
      </c>
      <c r="C796" s="361" t="s">
        <v>747</v>
      </c>
      <c r="D796" s="361">
        <v>8</v>
      </c>
      <c r="E796" s="590">
        <v>31811</v>
      </c>
      <c r="F796" s="592">
        <v>153</v>
      </c>
    </row>
    <row r="797" spans="1:6" x14ac:dyDescent="0.25">
      <c r="A797" s="349" t="s">
        <v>739</v>
      </c>
      <c r="B797" s="361" t="s">
        <v>740</v>
      </c>
      <c r="C797" s="361" t="s">
        <v>741</v>
      </c>
      <c r="D797" s="361">
        <v>8</v>
      </c>
      <c r="E797" s="590">
        <v>31817</v>
      </c>
      <c r="F797" s="592">
        <v>11</v>
      </c>
    </row>
    <row r="798" spans="1:6" x14ac:dyDescent="0.25">
      <c r="A798" s="349" t="s">
        <v>738</v>
      </c>
      <c r="B798" s="361" t="s">
        <v>714</v>
      </c>
      <c r="C798" s="361" t="s">
        <v>744</v>
      </c>
      <c r="D798" s="361">
        <v>8</v>
      </c>
      <c r="E798" s="590">
        <v>31818</v>
      </c>
      <c r="F798" s="592">
        <v>61</v>
      </c>
    </row>
    <row r="799" spans="1:6" x14ac:dyDescent="0.25">
      <c r="A799" s="349" t="s">
        <v>738</v>
      </c>
      <c r="B799" s="361" t="s">
        <v>714</v>
      </c>
      <c r="C799" s="361" t="s">
        <v>744</v>
      </c>
      <c r="D799" s="361">
        <v>8</v>
      </c>
      <c r="E799" s="590">
        <v>31818</v>
      </c>
      <c r="F799" s="592">
        <v>69</v>
      </c>
    </row>
    <row r="800" spans="1:6" x14ac:dyDescent="0.25">
      <c r="A800" s="349" t="s">
        <v>564</v>
      </c>
      <c r="B800" s="361" t="s">
        <v>567</v>
      </c>
      <c r="C800" s="361" t="s">
        <v>737</v>
      </c>
      <c r="D800" s="361">
        <v>16</v>
      </c>
      <c r="E800" s="590">
        <v>31823</v>
      </c>
      <c r="F800" s="592">
        <v>185</v>
      </c>
    </row>
    <row r="801" spans="1:6" x14ac:dyDescent="0.25">
      <c r="A801" s="354" t="s">
        <v>738</v>
      </c>
      <c r="B801" s="353" t="s">
        <v>722</v>
      </c>
      <c r="C801" s="353" t="s">
        <v>747</v>
      </c>
      <c r="D801" s="353">
        <v>8</v>
      </c>
      <c r="E801" s="591">
        <v>31825</v>
      </c>
      <c r="F801" s="593">
        <v>73</v>
      </c>
    </row>
    <row r="802" spans="1:6" x14ac:dyDescent="0.25">
      <c r="A802" s="349" t="s">
        <v>771</v>
      </c>
      <c r="B802" s="361" t="s">
        <v>773</v>
      </c>
      <c r="C802" s="361" t="s">
        <v>747</v>
      </c>
      <c r="D802" s="361">
        <v>8</v>
      </c>
      <c r="E802" s="590">
        <v>31826</v>
      </c>
      <c r="F802" s="592">
        <v>47</v>
      </c>
    </row>
    <row r="803" spans="1:6" x14ac:dyDescent="0.25">
      <c r="A803" s="349" t="s">
        <v>738</v>
      </c>
      <c r="B803" s="361" t="s">
        <v>712</v>
      </c>
      <c r="C803" s="361" t="s">
        <v>744</v>
      </c>
      <c r="D803" s="361">
        <v>8</v>
      </c>
      <c r="E803" s="590">
        <v>31835</v>
      </c>
      <c r="F803" s="592">
        <v>8</v>
      </c>
    </row>
    <row r="804" spans="1:6" x14ac:dyDescent="0.25">
      <c r="A804" s="349" t="s">
        <v>564</v>
      </c>
      <c r="B804" s="361" t="s">
        <v>567</v>
      </c>
      <c r="C804" s="361" t="s">
        <v>737</v>
      </c>
      <c r="D804" s="361">
        <v>16</v>
      </c>
      <c r="E804" s="590">
        <v>31835</v>
      </c>
      <c r="F804" s="592">
        <v>122</v>
      </c>
    </row>
    <row r="805" spans="1:6" x14ac:dyDescent="0.25">
      <c r="A805" s="349" t="s">
        <v>742</v>
      </c>
      <c r="B805" s="361" t="s">
        <v>743</v>
      </c>
      <c r="C805" s="361" t="s">
        <v>744</v>
      </c>
      <c r="D805" s="361">
        <v>8</v>
      </c>
      <c r="E805" s="590">
        <v>31835</v>
      </c>
      <c r="F805" s="592">
        <v>30</v>
      </c>
    </row>
    <row r="806" spans="1:6" x14ac:dyDescent="0.25">
      <c r="A806" s="349" t="s">
        <v>738</v>
      </c>
      <c r="B806" s="361" t="s">
        <v>722</v>
      </c>
      <c r="C806" s="361" t="s">
        <v>747</v>
      </c>
      <c r="D806" s="361">
        <v>8</v>
      </c>
      <c r="E806" s="590">
        <v>31836</v>
      </c>
      <c r="F806" s="592">
        <v>143</v>
      </c>
    </row>
    <row r="807" spans="1:6" x14ac:dyDescent="0.25">
      <c r="A807" s="349" t="s">
        <v>564</v>
      </c>
      <c r="B807" s="361" t="s">
        <v>566</v>
      </c>
      <c r="C807" s="361" t="s">
        <v>737</v>
      </c>
      <c r="D807" s="361">
        <v>16</v>
      </c>
      <c r="E807" s="350">
        <v>31838</v>
      </c>
      <c r="F807" s="360">
        <v>162</v>
      </c>
    </row>
    <row r="808" spans="1:6" x14ac:dyDescent="0.25">
      <c r="A808" s="349" t="s">
        <v>767</v>
      </c>
      <c r="B808" s="361" t="s">
        <v>768</v>
      </c>
      <c r="C808" s="361" t="s">
        <v>737</v>
      </c>
      <c r="D808" s="361">
        <v>16</v>
      </c>
      <c r="E808" s="590">
        <v>31839</v>
      </c>
      <c r="F808" s="360">
        <v>119</v>
      </c>
    </row>
    <row r="809" spans="1:6" x14ac:dyDescent="0.25">
      <c r="A809" s="349" t="s">
        <v>752</v>
      </c>
      <c r="B809" s="361" t="s">
        <v>759</v>
      </c>
      <c r="C809" s="361" t="s">
        <v>737</v>
      </c>
      <c r="D809" s="361">
        <v>16</v>
      </c>
      <c r="E809" s="590">
        <v>31842</v>
      </c>
      <c r="F809" s="592">
        <v>86</v>
      </c>
    </row>
    <row r="810" spans="1:6" x14ac:dyDescent="0.25">
      <c r="A810" s="349" t="s">
        <v>748</v>
      </c>
      <c r="B810" s="361" t="s">
        <v>753</v>
      </c>
      <c r="C810" s="361" t="s">
        <v>732</v>
      </c>
      <c r="D810" s="361">
        <v>16</v>
      </c>
      <c r="E810" s="590">
        <v>31844</v>
      </c>
      <c r="F810" s="592">
        <v>197</v>
      </c>
    </row>
    <row r="811" spans="1:6" x14ac:dyDescent="0.25">
      <c r="A811" s="349" t="s">
        <v>756</v>
      </c>
      <c r="B811" s="361" t="s">
        <v>757</v>
      </c>
      <c r="C811" s="361" t="s">
        <v>755</v>
      </c>
      <c r="D811" s="361">
        <v>16</v>
      </c>
      <c r="E811" s="590">
        <v>31846</v>
      </c>
      <c r="F811" s="592">
        <v>178</v>
      </c>
    </row>
    <row r="812" spans="1:6" x14ac:dyDescent="0.25">
      <c r="A812" s="349" t="s">
        <v>752</v>
      </c>
      <c r="B812" s="361" t="s">
        <v>763</v>
      </c>
      <c r="C812" s="361" t="s">
        <v>745</v>
      </c>
      <c r="D812" s="361">
        <v>16</v>
      </c>
      <c r="E812" s="590">
        <v>31847</v>
      </c>
      <c r="F812" s="360">
        <v>94</v>
      </c>
    </row>
    <row r="813" spans="1:6" x14ac:dyDescent="0.25">
      <c r="A813" s="349" t="s">
        <v>564</v>
      </c>
      <c r="B813" s="361" t="s">
        <v>568</v>
      </c>
      <c r="C813" s="361" t="s">
        <v>745</v>
      </c>
      <c r="D813" s="361">
        <v>16</v>
      </c>
      <c r="E813" s="350">
        <v>31851</v>
      </c>
      <c r="F813" s="360">
        <v>27</v>
      </c>
    </row>
    <row r="814" spans="1:6" x14ac:dyDescent="0.25">
      <c r="A814" s="349" t="s">
        <v>733</v>
      </c>
      <c r="B814" s="361" t="s">
        <v>734</v>
      </c>
      <c r="C814" s="361" t="s">
        <v>735</v>
      </c>
      <c r="D814" s="361">
        <v>8</v>
      </c>
      <c r="E814" s="590">
        <v>31854</v>
      </c>
      <c r="F814" s="592">
        <v>48</v>
      </c>
    </row>
    <row r="815" spans="1:6" x14ac:dyDescent="0.25">
      <c r="A815" s="349" t="s">
        <v>738</v>
      </c>
      <c r="B815" s="361" t="s">
        <v>722</v>
      </c>
      <c r="C815" s="361" t="s">
        <v>747</v>
      </c>
      <c r="D815" s="361">
        <v>8</v>
      </c>
      <c r="E815" s="590">
        <v>31858</v>
      </c>
      <c r="F815" s="592">
        <v>8</v>
      </c>
    </row>
    <row r="816" spans="1:6" x14ac:dyDescent="0.25">
      <c r="A816" s="349" t="s">
        <v>733</v>
      </c>
      <c r="B816" s="361" t="s">
        <v>736</v>
      </c>
      <c r="C816" s="361" t="s">
        <v>737</v>
      </c>
      <c r="D816" s="361">
        <v>8</v>
      </c>
      <c r="E816" s="590">
        <v>31859</v>
      </c>
      <c r="F816" s="592">
        <v>130</v>
      </c>
    </row>
    <row r="817" spans="1:6" x14ac:dyDescent="0.25">
      <c r="A817" s="349" t="s">
        <v>748</v>
      </c>
      <c r="B817" s="361" t="s">
        <v>750</v>
      </c>
      <c r="C817" s="361" t="s">
        <v>737</v>
      </c>
      <c r="D817" s="361">
        <v>16</v>
      </c>
      <c r="E817" s="590">
        <v>31860</v>
      </c>
      <c r="F817" s="592">
        <v>11</v>
      </c>
    </row>
    <row r="818" spans="1:6" x14ac:dyDescent="0.25">
      <c r="A818" s="349" t="s">
        <v>767</v>
      </c>
      <c r="B818" s="361" t="s">
        <v>768</v>
      </c>
      <c r="C818" s="361" t="s">
        <v>737</v>
      </c>
      <c r="D818" s="361">
        <v>16</v>
      </c>
      <c r="E818" s="590">
        <v>31862</v>
      </c>
      <c r="F818" s="592">
        <v>143</v>
      </c>
    </row>
    <row r="819" spans="1:6" x14ac:dyDescent="0.25">
      <c r="A819" s="349" t="s">
        <v>738</v>
      </c>
      <c r="B819" s="361" t="s">
        <v>713</v>
      </c>
      <c r="C819" s="361" t="s">
        <v>746</v>
      </c>
      <c r="D819" s="361">
        <v>16</v>
      </c>
      <c r="E819" s="590">
        <v>31864</v>
      </c>
      <c r="F819" s="592">
        <v>15</v>
      </c>
    </row>
    <row r="820" spans="1:6" x14ac:dyDescent="0.25">
      <c r="A820" s="349" t="s">
        <v>748</v>
      </c>
      <c r="B820" s="361" t="s">
        <v>750</v>
      </c>
      <c r="C820" s="361" t="s">
        <v>737</v>
      </c>
      <c r="D820" s="361">
        <v>16</v>
      </c>
      <c r="E820" s="590">
        <v>31864</v>
      </c>
      <c r="F820" s="360">
        <v>82</v>
      </c>
    </row>
    <row r="821" spans="1:6" x14ac:dyDescent="0.25">
      <c r="A821" s="349" t="s">
        <v>771</v>
      </c>
      <c r="B821" s="361" t="s">
        <v>772</v>
      </c>
      <c r="C821" s="361" t="s">
        <v>747</v>
      </c>
      <c r="D821" s="361">
        <v>12</v>
      </c>
      <c r="E821" s="590">
        <v>31866</v>
      </c>
      <c r="F821" s="592">
        <v>19</v>
      </c>
    </row>
    <row r="822" spans="1:6" x14ac:dyDescent="0.25">
      <c r="A822" s="349" t="s">
        <v>765</v>
      </c>
      <c r="B822" s="361" t="s">
        <v>766</v>
      </c>
      <c r="C822" s="361" t="s">
        <v>744</v>
      </c>
      <c r="D822" s="361">
        <v>16</v>
      </c>
      <c r="E822" s="590">
        <v>31869</v>
      </c>
      <c r="F822" s="592">
        <v>89</v>
      </c>
    </row>
    <row r="823" spans="1:6" x14ac:dyDescent="0.25">
      <c r="A823" s="349" t="s">
        <v>738</v>
      </c>
      <c r="B823" s="361" t="s">
        <v>717</v>
      </c>
      <c r="C823" s="361" t="s">
        <v>745</v>
      </c>
      <c r="D823" s="361">
        <v>16</v>
      </c>
      <c r="E823" s="590">
        <v>31870</v>
      </c>
      <c r="F823" s="592">
        <v>137</v>
      </c>
    </row>
    <row r="824" spans="1:6" x14ac:dyDescent="0.25">
      <c r="A824" s="349" t="s">
        <v>771</v>
      </c>
      <c r="B824" s="361" t="s">
        <v>772</v>
      </c>
      <c r="C824" s="361" t="s">
        <v>747</v>
      </c>
      <c r="D824" s="361">
        <v>12</v>
      </c>
      <c r="E824" s="590">
        <v>31872</v>
      </c>
      <c r="F824" s="592">
        <v>168</v>
      </c>
    </row>
    <row r="825" spans="1:6" x14ac:dyDescent="0.25">
      <c r="A825" s="349" t="s">
        <v>752</v>
      </c>
      <c r="B825" s="361" t="s">
        <v>759</v>
      </c>
      <c r="C825" s="361" t="s">
        <v>737</v>
      </c>
      <c r="D825" s="361">
        <v>16</v>
      </c>
      <c r="E825" s="590">
        <v>31878</v>
      </c>
      <c r="F825" s="592">
        <v>118</v>
      </c>
    </row>
    <row r="826" spans="1:6" x14ac:dyDescent="0.25">
      <c r="A826" s="349" t="s">
        <v>748</v>
      </c>
      <c r="B826" s="361" t="s">
        <v>753</v>
      </c>
      <c r="C826" s="361" t="s">
        <v>732</v>
      </c>
      <c r="D826" s="361">
        <v>16</v>
      </c>
      <c r="E826" s="590">
        <v>31880</v>
      </c>
      <c r="F826" s="592">
        <v>78</v>
      </c>
    </row>
    <row r="827" spans="1:6" x14ac:dyDescent="0.25">
      <c r="A827" s="349" t="s">
        <v>752</v>
      </c>
      <c r="B827" s="361" t="s">
        <v>762</v>
      </c>
      <c r="C827" s="361" t="s">
        <v>761</v>
      </c>
      <c r="D827" s="361">
        <v>16</v>
      </c>
      <c r="E827" s="590">
        <v>31881</v>
      </c>
      <c r="F827" s="592">
        <v>126</v>
      </c>
    </row>
    <row r="828" spans="1:6" x14ac:dyDescent="0.25">
      <c r="A828" s="349" t="s">
        <v>564</v>
      </c>
      <c r="B828" s="361" t="s">
        <v>566</v>
      </c>
      <c r="C828" s="361" t="s">
        <v>737</v>
      </c>
      <c r="D828" s="361">
        <v>16</v>
      </c>
      <c r="E828" s="590">
        <v>31882</v>
      </c>
      <c r="F828" s="592">
        <v>7</v>
      </c>
    </row>
    <row r="829" spans="1:6" x14ac:dyDescent="0.25">
      <c r="A829" s="349" t="s">
        <v>742</v>
      </c>
      <c r="B829" s="361" t="s">
        <v>743</v>
      </c>
      <c r="C829" s="361" t="s">
        <v>744</v>
      </c>
      <c r="D829" s="361">
        <v>8</v>
      </c>
      <c r="E829" s="590">
        <v>31882</v>
      </c>
      <c r="F829" s="592">
        <v>154</v>
      </c>
    </row>
    <row r="830" spans="1:6" x14ac:dyDescent="0.25">
      <c r="A830" s="349" t="s">
        <v>564</v>
      </c>
      <c r="B830" s="361" t="s">
        <v>568</v>
      </c>
      <c r="C830" s="361" t="s">
        <v>745</v>
      </c>
      <c r="D830" s="361">
        <v>16</v>
      </c>
      <c r="E830" s="350">
        <v>31885</v>
      </c>
      <c r="F830" s="360">
        <v>150</v>
      </c>
    </row>
    <row r="831" spans="1:6" x14ac:dyDescent="0.25">
      <c r="A831" s="349" t="s">
        <v>769</v>
      </c>
      <c r="B831" s="361" t="s">
        <v>770</v>
      </c>
      <c r="C831" s="361" t="s">
        <v>745</v>
      </c>
      <c r="D831" s="361">
        <v>16</v>
      </c>
      <c r="E831" s="590">
        <v>31887</v>
      </c>
      <c r="F831" s="592">
        <v>157</v>
      </c>
    </row>
    <row r="832" spans="1:6" x14ac:dyDescent="0.25">
      <c r="A832" s="349" t="s">
        <v>752</v>
      </c>
      <c r="B832" s="361" t="s">
        <v>760</v>
      </c>
      <c r="C832" s="361" t="s">
        <v>761</v>
      </c>
      <c r="D832" s="361">
        <v>16</v>
      </c>
      <c r="E832" s="350">
        <v>31888</v>
      </c>
      <c r="F832" s="360">
        <v>185</v>
      </c>
    </row>
    <row r="833" spans="1:6" x14ac:dyDescent="0.25">
      <c r="A833" s="349" t="s">
        <v>738</v>
      </c>
      <c r="B833" s="361" t="s">
        <v>720</v>
      </c>
      <c r="C833" s="361" t="s">
        <v>747</v>
      </c>
      <c r="D833" s="361">
        <v>8</v>
      </c>
      <c r="E833" s="590">
        <v>31889</v>
      </c>
      <c r="F833" s="592">
        <v>64</v>
      </c>
    </row>
    <row r="834" spans="1:6" x14ac:dyDescent="0.25">
      <c r="A834" s="349" t="s">
        <v>738</v>
      </c>
      <c r="B834" s="361" t="s">
        <v>718</v>
      </c>
      <c r="C834" s="361" t="s">
        <v>747</v>
      </c>
      <c r="D834" s="361">
        <v>8</v>
      </c>
      <c r="E834" s="590">
        <v>31890</v>
      </c>
      <c r="F834" s="592">
        <v>111</v>
      </c>
    </row>
    <row r="835" spans="1:6" x14ac:dyDescent="0.25">
      <c r="A835" s="349" t="s">
        <v>756</v>
      </c>
      <c r="B835" s="361" t="s">
        <v>758</v>
      </c>
      <c r="C835" s="361" t="s">
        <v>746</v>
      </c>
      <c r="D835" s="361">
        <v>16</v>
      </c>
      <c r="E835" s="590">
        <v>31890</v>
      </c>
      <c r="F835" s="592">
        <v>38</v>
      </c>
    </row>
    <row r="836" spans="1:6" x14ac:dyDescent="0.25">
      <c r="A836" s="349" t="s">
        <v>733</v>
      </c>
      <c r="B836" s="361" t="s">
        <v>736</v>
      </c>
      <c r="C836" s="361" t="s">
        <v>737</v>
      </c>
      <c r="D836" s="361">
        <v>8</v>
      </c>
      <c r="E836" s="590">
        <v>31891</v>
      </c>
      <c r="F836" s="592">
        <v>85</v>
      </c>
    </row>
    <row r="837" spans="1:6" x14ac:dyDescent="0.25">
      <c r="A837" s="349" t="s">
        <v>738</v>
      </c>
      <c r="B837" s="361" t="s">
        <v>713</v>
      </c>
      <c r="C837" s="361" t="s">
        <v>746</v>
      </c>
      <c r="D837" s="361">
        <v>16</v>
      </c>
      <c r="E837" s="590">
        <v>31892</v>
      </c>
      <c r="F837" s="592">
        <v>167</v>
      </c>
    </row>
    <row r="838" spans="1:6" x14ac:dyDescent="0.25">
      <c r="A838" s="349" t="s">
        <v>756</v>
      </c>
      <c r="B838" s="361" t="s">
        <v>757</v>
      </c>
      <c r="C838" s="361" t="s">
        <v>755</v>
      </c>
      <c r="D838" s="361">
        <v>16</v>
      </c>
      <c r="E838" s="590">
        <v>31894</v>
      </c>
      <c r="F838" s="592">
        <v>56</v>
      </c>
    </row>
    <row r="839" spans="1:6" x14ac:dyDescent="0.25">
      <c r="A839" s="349" t="s">
        <v>738</v>
      </c>
      <c r="B839" s="361" t="s">
        <v>714</v>
      </c>
      <c r="C839" s="361" t="s">
        <v>744</v>
      </c>
      <c r="D839" s="361">
        <v>8</v>
      </c>
      <c r="E839" s="590">
        <v>31895</v>
      </c>
      <c r="F839" s="592">
        <v>70</v>
      </c>
    </row>
    <row r="840" spans="1:6" x14ac:dyDescent="0.25">
      <c r="A840" s="349" t="s">
        <v>738</v>
      </c>
      <c r="B840" s="361" t="s">
        <v>717</v>
      </c>
      <c r="C840" s="361" t="s">
        <v>745</v>
      </c>
      <c r="D840" s="361">
        <v>16</v>
      </c>
      <c r="E840" s="590">
        <v>31895</v>
      </c>
      <c r="F840" s="592">
        <v>23</v>
      </c>
    </row>
    <row r="841" spans="1:6" x14ac:dyDescent="0.25">
      <c r="A841" s="349" t="s">
        <v>738</v>
      </c>
      <c r="B841" s="361" t="s">
        <v>715</v>
      </c>
      <c r="C841" s="361" t="s">
        <v>745</v>
      </c>
      <c r="D841" s="361">
        <v>16</v>
      </c>
      <c r="E841" s="590">
        <v>31897</v>
      </c>
      <c r="F841" s="592">
        <v>166</v>
      </c>
    </row>
    <row r="842" spans="1:6" x14ac:dyDescent="0.25">
      <c r="A842" s="349" t="s">
        <v>767</v>
      </c>
      <c r="B842" s="361" t="s">
        <v>768</v>
      </c>
      <c r="C842" s="361" t="s">
        <v>737</v>
      </c>
      <c r="D842" s="361">
        <v>16</v>
      </c>
      <c r="E842" s="350">
        <v>31897</v>
      </c>
      <c r="F842" s="360">
        <v>38</v>
      </c>
    </row>
    <row r="843" spans="1:6" x14ac:dyDescent="0.25">
      <c r="A843" s="349" t="s">
        <v>738</v>
      </c>
      <c r="B843" s="361" t="s">
        <v>720</v>
      </c>
      <c r="C843" s="361" t="s">
        <v>747</v>
      </c>
      <c r="D843" s="361">
        <v>8</v>
      </c>
      <c r="E843" s="350">
        <v>31898</v>
      </c>
      <c r="F843" s="360">
        <v>84</v>
      </c>
    </row>
    <row r="844" spans="1:6" x14ac:dyDescent="0.25">
      <c r="A844" s="349" t="s">
        <v>752</v>
      </c>
      <c r="B844" s="361" t="s">
        <v>764</v>
      </c>
      <c r="C844" s="361" t="s">
        <v>737</v>
      </c>
      <c r="D844" s="361">
        <v>32</v>
      </c>
      <c r="E844" s="590">
        <v>31901</v>
      </c>
      <c r="F844" s="592">
        <v>173</v>
      </c>
    </row>
    <row r="845" spans="1:6" x14ac:dyDescent="0.25">
      <c r="A845" s="349" t="s">
        <v>748</v>
      </c>
      <c r="B845" s="361" t="s">
        <v>751</v>
      </c>
      <c r="C845" s="361" t="s">
        <v>747</v>
      </c>
      <c r="D845" s="361">
        <v>8</v>
      </c>
      <c r="E845" s="590">
        <v>31903</v>
      </c>
      <c r="F845" s="592">
        <v>148</v>
      </c>
    </row>
    <row r="846" spans="1:6" x14ac:dyDescent="0.25">
      <c r="A846" s="349" t="s">
        <v>748</v>
      </c>
      <c r="B846" s="361" t="s">
        <v>749</v>
      </c>
      <c r="C846" s="361" t="s">
        <v>745</v>
      </c>
      <c r="D846" s="361">
        <v>8</v>
      </c>
      <c r="E846" s="590">
        <v>31906</v>
      </c>
      <c r="F846" s="592">
        <v>57</v>
      </c>
    </row>
    <row r="847" spans="1:6" x14ac:dyDescent="0.25">
      <c r="A847" s="349" t="s">
        <v>564</v>
      </c>
      <c r="B847" s="361" t="s">
        <v>568</v>
      </c>
      <c r="C847" s="361" t="s">
        <v>745</v>
      </c>
      <c r="D847" s="361">
        <v>16</v>
      </c>
      <c r="E847" s="590">
        <v>31908</v>
      </c>
      <c r="F847" s="592">
        <v>47</v>
      </c>
    </row>
    <row r="848" spans="1:6" x14ac:dyDescent="0.25">
      <c r="A848" s="349" t="s">
        <v>728</v>
      </c>
      <c r="B848" s="361" t="s">
        <v>729</v>
      </c>
      <c r="C848" s="361" t="s">
        <v>730</v>
      </c>
      <c r="D848" s="361">
        <v>10</v>
      </c>
      <c r="E848" s="590">
        <v>31912</v>
      </c>
      <c r="F848" s="592">
        <v>195</v>
      </c>
    </row>
    <row r="849" spans="1:6" x14ac:dyDescent="0.25">
      <c r="A849" s="349" t="s">
        <v>756</v>
      </c>
      <c r="B849" s="361" t="s">
        <v>757</v>
      </c>
      <c r="C849" s="361" t="s">
        <v>755</v>
      </c>
      <c r="D849" s="361">
        <v>16</v>
      </c>
      <c r="E849" s="590">
        <v>31916</v>
      </c>
      <c r="F849" s="592">
        <v>158</v>
      </c>
    </row>
    <row r="850" spans="1:6" x14ac:dyDescent="0.25">
      <c r="A850" s="349" t="s">
        <v>564</v>
      </c>
      <c r="B850" s="361" t="s">
        <v>567</v>
      </c>
      <c r="C850" s="361" t="s">
        <v>737</v>
      </c>
      <c r="D850" s="361">
        <v>16</v>
      </c>
      <c r="E850" s="590">
        <v>31917</v>
      </c>
      <c r="F850" s="592">
        <v>108</v>
      </c>
    </row>
    <row r="851" spans="1:6" x14ac:dyDescent="0.25">
      <c r="A851" s="349" t="s">
        <v>738</v>
      </c>
      <c r="B851" s="361" t="s">
        <v>721</v>
      </c>
      <c r="C851" s="361" t="s">
        <v>747</v>
      </c>
      <c r="D851" s="361">
        <v>8</v>
      </c>
      <c r="E851" s="350">
        <v>31921</v>
      </c>
      <c r="F851" s="360">
        <v>26</v>
      </c>
    </row>
    <row r="852" spans="1:6" x14ac:dyDescent="0.25">
      <c r="A852" s="349" t="s">
        <v>738</v>
      </c>
      <c r="B852" s="361" t="s">
        <v>722</v>
      </c>
      <c r="C852" s="361" t="s">
        <v>747</v>
      </c>
      <c r="D852" s="361">
        <v>8</v>
      </c>
      <c r="E852" s="590">
        <v>31924</v>
      </c>
      <c r="F852" s="592">
        <v>88</v>
      </c>
    </row>
    <row r="853" spans="1:6" x14ac:dyDescent="0.25">
      <c r="A853" s="349" t="s">
        <v>738</v>
      </c>
      <c r="B853" s="361" t="s">
        <v>719</v>
      </c>
      <c r="C853" s="361" t="s">
        <v>744</v>
      </c>
      <c r="D853" s="361">
        <v>8</v>
      </c>
      <c r="E853" s="590">
        <v>31926</v>
      </c>
      <c r="F853" s="592">
        <v>7</v>
      </c>
    </row>
    <row r="854" spans="1:6" x14ac:dyDescent="0.25">
      <c r="A854" s="349" t="s">
        <v>738</v>
      </c>
      <c r="B854" s="361" t="s">
        <v>713</v>
      </c>
      <c r="C854" s="361" t="s">
        <v>746</v>
      </c>
      <c r="D854" s="361">
        <v>16</v>
      </c>
      <c r="E854" s="590">
        <v>31927</v>
      </c>
      <c r="F854" s="592">
        <v>89</v>
      </c>
    </row>
    <row r="855" spans="1:6" x14ac:dyDescent="0.25">
      <c r="A855" s="349" t="s">
        <v>742</v>
      </c>
      <c r="B855" s="361" t="s">
        <v>743</v>
      </c>
      <c r="C855" s="361" t="s">
        <v>744</v>
      </c>
      <c r="D855" s="361">
        <v>8</v>
      </c>
      <c r="E855" s="590">
        <v>31927</v>
      </c>
      <c r="F855" s="592">
        <v>67</v>
      </c>
    </row>
    <row r="856" spans="1:6" x14ac:dyDescent="0.25">
      <c r="A856" s="349" t="s">
        <v>765</v>
      </c>
      <c r="B856" s="361" t="s">
        <v>766</v>
      </c>
      <c r="C856" s="361" t="s">
        <v>744</v>
      </c>
      <c r="D856" s="361">
        <v>16</v>
      </c>
      <c r="E856" s="590">
        <v>31927</v>
      </c>
      <c r="F856" s="592">
        <v>160</v>
      </c>
    </row>
    <row r="857" spans="1:6" x14ac:dyDescent="0.25">
      <c r="A857" s="349" t="s">
        <v>733</v>
      </c>
      <c r="B857" s="361" t="s">
        <v>736</v>
      </c>
      <c r="C857" s="361" t="s">
        <v>737</v>
      </c>
      <c r="D857" s="361">
        <v>8</v>
      </c>
      <c r="E857" s="590">
        <v>31929</v>
      </c>
      <c r="F857" s="592">
        <v>79</v>
      </c>
    </row>
    <row r="858" spans="1:6" x14ac:dyDescent="0.25">
      <c r="A858" s="349" t="s">
        <v>738</v>
      </c>
      <c r="B858" s="361" t="s">
        <v>719</v>
      </c>
      <c r="C858" s="361" t="s">
        <v>744</v>
      </c>
      <c r="D858" s="361">
        <v>8</v>
      </c>
      <c r="E858" s="590">
        <v>31932</v>
      </c>
      <c r="F858" s="592">
        <v>104</v>
      </c>
    </row>
    <row r="859" spans="1:6" x14ac:dyDescent="0.25">
      <c r="A859" s="349" t="s">
        <v>771</v>
      </c>
      <c r="B859" s="361" t="s">
        <v>773</v>
      </c>
      <c r="C859" s="361" t="s">
        <v>747</v>
      </c>
      <c r="D859" s="361">
        <v>8</v>
      </c>
      <c r="E859" s="590">
        <v>31932</v>
      </c>
      <c r="F859" s="592">
        <v>182</v>
      </c>
    </row>
    <row r="860" spans="1:6" x14ac:dyDescent="0.25">
      <c r="A860" s="349" t="s">
        <v>752</v>
      </c>
      <c r="B860" s="361" t="s">
        <v>763</v>
      </c>
      <c r="C860" s="361" t="s">
        <v>745</v>
      </c>
      <c r="D860" s="361">
        <v>16</v>
      </c>
      <c r="E860" s="590">
        <v>31933</v>
      </c>
      <c r="F860" s="592">
        <v>156</v>
      </c>
    </row>
    <row r="861" spans="1:6" x14ac:dyDescent="0.25">
      <c r="A861" s="349" t="s">
        <v>752</v>
      </c>
      <c r="B861" s="361" t="s">
        <v>763</v>
      </c>
      <c r="C861" s="361" t="s">
        <v>745</v>
      </c>
      <c r="D861" s="361">
        <v>16</v>
      </c>
      <c r="E861" s="590">
        <v>31935</v>
      </c>
      <c r="F861" s="592">
        <v>85</v>
      </c>
    </row>
    <row r="862" spans="1:6" x14ac:dyDescent="0.25">
      <c r="A862" s="349" t="s">
        <v>738</v>
      </c>
      <c r="B862" s="361" t="s">
        <v>721</v>
      </c>
      <c r="C862" s="361" t="s">
        <v>747</v>
      </c>
      <c r="D862" s="361">
        <v>8</v>
      </c>
      <c r="E862" s="350">
        <v>31943</v>
      </c>
      <c r="F862" s="360">
        <v>112</v>
      </c>
    </row>
    <row r="863" spans="1:6" x14ac:dyDescent="0.25">
      <c r="A863" s="349" t="s">
        <v>769</v>
      </c>
      <c r="B863" s="361" t="s">
        <v>770</v>
      </c>
      <c r="C863" s="361" t="s">
        <v>745</v>
      </c>
      <c r="D863" s="361">
        <v>16</v>
      </c>
      <c r="E863" s="590">
        <v>31945</v>
      </c>
      <c r="F863" s="592">
        <v>38</v>
      </c>
    </row>
    <row r="864" spans="1:6" x14ac:dyDescent="0.25">
      <c r="A864" s="349" t="s">
        <v>738</v>
      </c>
      <c r="B864" s="361" t="s">
        <v>716</v>
      </c>
      <c r="C864" s="361" t="s">
        <v>745</v>
      </c>
      <c r="D864" s="361">
        <v>16</v>
      </c>
      <c r="E864" s="590">
        <v>31946</v>
      </c>
      <c r="F864" s="592">
        <v>62</v>
      </c>
    </row>
    <row r="865" spans="1:6" x14ac:dyDescent="0.25">
      <c r="A865" s="349" t="s">
        <v>738</v>
      </c>
      <c r="B865" s="361" t="s">
        <v>712</v>
      </c>
      <c r="C865" s="361" t="s">
        <v>744</v>
      </c>
      <c r="D865" s="361">
        <v>8</v>
      </c>
      <c r="E865" s="590">
        <v>31949</v>
      </c>
      <c r="F865" s="592">
        <v>143</v>
      </c>
    </row>
    <row r="866" spans="1:6" x14ac:dyDescent="0.25">
      <c r="A866" s="349" t="s">
        <v>738</v>
      </c>
      <c r="B866" s="361" t="s">
        <v>722</v>
      </c>
      <c r="C866" s="361" t="s">
        <v>747</v>
      </c>
      <c r="D866" s="361">
        <v>8</v>
      </c>
      <c r="E866" s="590">
        <v>31955</v>
      </c>
      <c r="F866" s="592">
        <v>94</v>
      </c>
    </row>
    <row r="867" spans="1:6" x14ac:dyDescent="0.25">
      <c r="A867" s="349" t="s">
        <v>739</v>
      </c>
      <c r="B867" s="361" t="s">
        <v>740</v>
      </c>
      <c r="C867" s="361" t="s">
        <v>741</v>
      </c>
      <c r="D867" s="361">
        <v>8</v>
      </c>
      <c r="E867" s="590">
        <v>31958</v>
      </c>
      <c r="F867" s="592">
        <v>93</v>
      </c>
    </row>
    <row r="868" spans="1:6" x14ac:dyDescent="0.25">
      <c r="A868" s="349" t="s">
        <v>564</v>
      </c>
      <c r="B868" s="361" t="s">
        <v>565</v>
      </c>
      <c r="C868" s="361" t="s">
        <v>745</v>
      </c>
      <c r="D868" s="361">
        <v>16</v>
      </c>
      <c r="E868" s="590">
        <v>31961</v>
      </c>
      <c r="F868" s="592">
        <v>181</v>
      </c>
    </row>
    <row r="869" spans="1:6" x14ac:dyDescent="0.25">
      <c r="A869" s="349" t="s">
        <v>738</v>
      </c>
      <c r="B869" s="361" t="s">
        <v>714</v>
      </c>
      <c r="C869" s="361" t="s">
        <v>744</v>
      </c>
      <c r="D869" s="361">
        <v>8</v>
      </c>
      <c r="E869" s="590">
        <v>31968</v>
      </c>
      <c r="F869" s="592">
        <v>98</v>
      </c>
    </row>
    <row r="870" spans="1:6" x14ac:dyDescent="0.25">
      <c r="A870" s="349" t="s">
        <v>564</v>
      </c>
      <c r="B870" s="361" t="s">
        <v>568</v>
      </c>
      <c r="C870" s="361" t="s">
        <v>745</v>
      </c>
      <c r="D870" s="361">
        <v>16</v>
      </c>
      <c r="E870" s="590">
        <v>31969</v>
      </c>
      <c r="F870" s="592">
        <v>22</v>
      </c>
    </row>
    <row r="871" spans="1:6" x14ac:dyDescent="0.25">
      <c r="A871" s="349" t="s">
        <v>564</v>
      </c>
      <c r="B871" s="361" t="s">
        <v>565</v>
      </c>
      <c r="C871" s="361" t="s">
        <v>745</v>
      </c>
      <c r="D871" s="361">
        <v>16</v>
      </c>
      <c r="E871" s="590">
        <v>31970</v>
      </c>
      <c r="F871" s="592">
        <v>124</v>
      </c>
    </row>
    <row r="872" spans="1:6" x14ac:dyDescent="0.25">
      <c r="A872" s="349" t="s">
        <v>738</v>
      </c>
      <c r="B872" s="361" t="s">
        <v>714</v>
      </c>
      <c r="C872" s="361" t="s">
        <v>744</v>
      </c>
      <c r="D872" s="361">
        <v>8</v>
      </c>
      <c r="E872" s="590">
        <v>31972</v>
      </c>
      <c r="F872" s="592">
        <v>69</v>
      </c>
    </row>
    <row r="873" spans="1:6" x14ac:dyDescent="0.25">
      <c r="A873" s="349" t="s">
        <v>752</v>
      </c>
      <c r="B873" s="361" t="s">
        <v>760</v>
      </c>
      <c r="C873" s="361" t="s">
        <v>761</v>
      </c>
      <c r="D873" s="361">
        <v>16</v>
      </c>
      <c r="E873" s="590">
        <v>31972</v>
      </c>
      <c r="F873" s="592">
        <v>185</v>
      </c>
    </row>
    <row r="874" spans="1:6" x14ac:dyDescent="0.25">
      <c r="A874" s="349" t="s">
        <v>564</v>
      </c>
      <c r="B874" s="361" t="s">
        <v>566</v>
      </c>
      <c r="C874" s="361" t="s">
        <v>737</v>
      </c>
      <c r="D874" s="361">
        <v>16</v>
      </c>
      <c r="E874" s="590">
        <v>31974</v>
      </c>
      <c r="F874" s="592">
        <v>8</v>
      </c>
    </row>
    <row r="875" spans="1:6" x14ac:dyDescent="0.25">
      <c r="A875" s="349" t="s">
        <v>769</v>
      </c>
      <c r="B875" s="361" t="s">
        <v>770</v>
      </c>
      <c r="C875" s="361" t="s">
        <v>745</v>
      </c>
      <c r="D875" s="361">
        <v>16</v>
      </c>
      <c r="E875" s="590">
        <v>31975</v>
      </c>
      <c r="F875" s="592">
        <v>113</v>
      </c>
    </row>
    <row r="876" spans="1:6" x14ac:dyDescent="0.25">
      <c r="A876" s="349" t="s">
        <v>752</v>
      </c>
      <c r="B876" s="361" t="s">
        <v>763</v>
      </c>
      <c r="C876" s="361" t="s">
        <v>745</v>
      </c>
      <c r="D876" s="361">
        <v>16</v>
      </c>
      <c r="E876" s="590">
        <v>31976</v>
      </c>
      <c r="F876" s="592">
        <v>148</v>
      </c>
    </row>
    <row r="877" spans="1:6" x14ac:dyDescent="0.25">
      <c r="A877" s="349" t="s">
        <v>752</v>
      </c>
      <c r="B877" s="361" t="s">
        <v>762</v>
      </c>
      <c r="C877" s="361" t="s">
        <v>761</v>
      </c>
      <c r="D877" s="361">
        <v>16</v>
      </c>
      <c r="E877" s="590">
        <v>31980</v>
      </c>
      <c r="F877" s="592">
        <v>171</v>
      </c>
    </row>
    <row r="878" spans="1:6" x14ac:dyDescent="0.25">
      <c r="A878" s="349" t="s">
        <v>738</v>
      </c>
      <c r="B878" s="361" t="s">
        <v>721</v>
      </c>
      <c r="C878" s="361" t="s">
        <v>747</v>
      </c>
      <c r="D878" s="361">
        <v>8</v>
      </c>
      <c r="E878" s="590">
        <v>31985</v>
      </c>
      <c r="F878" s="592">
        <v>182</v>
      </c>
    </row>
    <row r="879" spans="1:6" x14ac:dyDescent="0.25">
      <c r="A879" s="349" t="s">
        <v>748</v>
      </c>
      <c r="B879" s="361" t="s">
        <v>751</v>
      </c>
      <c r="C879" s="361" t="s">
        <v>747</v>
      </c>
      <c r="D879" s="361">
        <v>8</v>
      </c>
      <c r="E879" s="590">
        <v>31989</v>
      </c>
      <c r="F879" s="592">
        <v>28</v>
      </c>
    </row>
    <row r="880" spans="1:6" x14ac:dyDescent="0.25">
      <c r="A880" s="349" t="s">
        <v>752</v>
      </c>
      <c r="B880" s="361" t="s">
        <v>762</v>
      </c>
      <c r="C880" s="361" t="s">
        <v>761</v>
      </c>
      <c r="D880" s="361">
        <v>16</v>
      </c>
      <c r="E880" s="590">
        <v>31991</v>
      </c>
      <c r="F880" s="592">
        <v>12</v>
      </c>
    </row>
    <row r="881" spans="1:6" x14ac:dyDescent="0.25">
      <c r="A881" s="349" t="s">
        <v>767</v>
      </c>
      <c r="B881" s="361" t="s">
        <v>768</v>
      </c>
      <c r="C881" s="361" t="s">
        <v>737</v>
      </c>
      <c r="D881" s="361">
        <v>16</v>
      </c>
      <c r="E881" s="590">
        <v>31992</v>
      </c>
      <c r="F881" s="592">
        <v>10</v>
      </c>
    </row>
    <row r="882" spans="1:6" x14ac:dyDescent="0.25">
      <c r="A882" s="349" t="s">
        <v>765</v>
      </c>
      <c r="B882" s="361" t="s">
        <v>766</v>
      </c>
      <c r="C882" s="361" t="s">
        <v>744</v>
      </c>
      <c r="D882" s="361">
        <v>16</v>
      </c>
      <c r="E882" s="590">
        <v>31992</v>
      </c>
      <c r="F882" s="592">
        <v>79</v>
      </c>
    </row>
    <row r="883" spans="1:6" x14ac:dyDescent="0.25">
      <c r="A883" s="349" t="s">
        <v>564</v>
      </c>
      <c r="B883" s="361" t="s">
        <v>565</v>
      </c>
      <c r="C883" s="361" t="s">
        <v>745</v>
      </c>
      <c r="D883" s="361">
        <v>16</v>
      </c>
      <c r="E883" s="590">
        <v>31995</v>
      </c>
      <c r="F883" s="592">
        <v>122</v>
      </c>
    </row>
    <row r="884" spans="1:6" x14ac:dyDescent="0.25">
      <c r="A884" s="349" t="s">
        <v>738</v>
      </c>
      <c r="B884" s="361" t="s">
        <v>714</v>
      </c>
      <c r="C884" s="361" t="s">
        <v>744</v>
      </c>
      <c r="D884" s="361">
        <v>8</v>
      </c>
      <c r="E884" s="590">
        <v>31997</v>
      </c>
      <c r="F884" s="592">
        <v>142</v>
      </c>
    </row>
    <row r="885" spans="1:6" x14ac:dyDescent="0.25">
      <c r="A885" s="349" t="s">
        <v>765</v>
      </c>
      <c r="B885" s="361" t="s">
        <v>766</v>
      </c>
      <c r="C885" s="361" t="s">
        <v>744</v>
      </c>
      <c r="D885" s="361">
        <v>16</v>
      </c>
      <c r="E885" s="590">
        <v>31999</v>
      </c>
      <c r="F885" s="592">
        <v>53</v>
      </c>
    </row>
    <row r="886" spans="1:6" x14ac:dyDescent="0.25">
      <c r="A886" s="349" t="s">
        <v>564</v>
      </c>
      <c r="B886" s="361" t="s">
        <v>569</v>
      </c>
      <c r="C886" s="361" t="s">
        <v>744</v>
      </c>
      <c r="D886" s="361">
        <v>16</v>
      </c>
      <c r="E886" s="590">
        <v>32002</v>
      </c>
      <c r="F886" s="592">
        <v>165</v>
      </c>
    </row>
    <row r="887" spans="1:6" x14ac:dyDescent="0.25">
      <c r="A887" s="349" t="s">
        <v>752</v>
      </c>
      <c r="B887" s="361" t="s">
        <v>762</v>
      </c>
      <c r="C887" s="361" t="s">
        <v>761</v>
      </c>
      <c r="D887" s="361">
        <v>16</v>
      </c>
      <c r="E887" s="590">
        <v>32002</v>
      </c>
      <c r="F887" s="592">
        <v>139</v>
      </c>
    </row>
    <row r="888" spans="1:6" x14ac:dyDescent="0.25">
      <c r="A888" s="349" t="s">
        <v>752</v>
      </c>
      <c r="B888" s="361" t="s">
        <v>759</v>
      </c>
      <c r="C888" s="361" t="s">
        <v>737</v>
      </c>
      <c r="D888" s="361">
        <v>16</v>
      </c>
      <c r="E888" s="350">
        <v>32008</v>
      </c>
      <c r="F888" s="360">
        <v>92</v>
      </c>
    </row>
    <row r="889" spans="1:6" x14ac:dyDescent="0.25">
      <c r="A889" s="349" t="s">
        <v>752</v>
      </c>
      <c r="B889" s="361" t="s">
        <v>759</v>
      </c>
      <c r="C889" s="361" t="s">
        <v>737</v>
      </c>
      <c r="D889" s="361">
        <v>16</v>
      </c>
      <c r="E889" s="590">
        <v>32009</v>
      </c>
      <c r="F889" s="592">
        <v>182</v>
      </c>
    </row>
    <row r="890" spans="1:6" x14ac:dyDescent="0.25">
      <c r="A890" s="349" t="s">
        <v>752</v>
      </c>
      <c r="B890" s="361" t="s">
        <v>762</v>
      </c>
      <c r="C890" s="361" t="s">
        <v>761</v>
      </c>
      <c r="D890" s="361">
        <v>16</v>
      </c>
      <c r="E890" s="590">
        <v>32011</v>
      </c>
      <c r="F890" s="592">
        <v>184</v>
      </c>
    </row>
    <row r="891" spans="1:6" x14ac:dyDescent="0.25">
      <c r="A891" s="349" t="s">
        <v>728</v>
      </c>
      <c r="B891" s="361" t="s">
        <v>731</v>
      </c>
      <c r="C891" s="361" t="s">
        <v>732</v>
      </c>
      <c r="D891" s="361">
        <v>8</v>
      </c>
      <c r="E891" s="590">
        <v>32011</v>
      </c>
      <c r="F891" s="592">
        <v>62</v>
      </c>
    </row>
    <row r="892" spans="1:6" x14ac:dyDescent="0.25">
      <c r="A892" s="349" t="s">
        <v>748</v>
      </c>
      <c r="B892" s="361" t="s">
        <v>750</v>
      </c>
      <c r="C892" s="361" t="s">
        <v>737</v>
      </c>
      <c r="D892" s="361">
        <v>16</v>
      </c>
      <c r="E892" s="590">
        <v>32012</v>
      </c>
      <c r="F892" s="592">
        <v>97</v>
      </c>
    </row>
    <row r="893" spans="1:6" x14ac:dyDescent="0.25">
      <c r="A893" s="349" t="s">
        <v>752</v>
      </c>
      <c r="B893" s="361" t="s">
        <v>760</v>
      </c>
      <c r="C893" s="361" t="s">
        <v>761</v>
      </c>
      <c r="D893" s="361">
        <v>16</v>
      </c>
      <c r="E893" s="590">
        <v>32013</v>
      </c>
      <c r="F893" s="592">
        <v>107</v>
      </c>
    </row>
    <row r="894" spans="1:6" x14ac:dyDescent="0.25">
      <c r="A894" s="349" t="s">
        <v>738</v>
      </c>
      <c r="B894" s="361" t="s">
        <v>715</v>
      </c>
      <c r="C894" s="361" t="s">
        <v>745</v>
      </c>
      <c r="D894" s="361">
        <v>16</v>
      </c>
      <c r="E894" s="590">
        <v>32019</v>
      </c>
      <c r="F894" s="360">
        <v>58</v>
      </c>
    </row>
    <row r="895" spans="1:6" x14ac:dyDescent="0.25">
      <c r="A895" s="349" t="s">
        <v>738</v>
      </c>
      <c r="B895" s="361" t="s">
        <v>715</v>
      </c>
      <c r="C895" s="361" t="s">
        <v>745</v>
      </c>
      <c r="D895" s="361">
        <v>16</v>
      </c>
      <c r="E895" s="590">
        <v>32022</v>
      </c>
      <c r="F895" s="592">
        <v>163</v>
      </c>
    </row>
    <row r="896" spans="1:6" x14ac:dyDescent="0.25">
      <c r="A896" s="349" t="s">
        <v>564</v>
      </c>
      <c r="B896" s="361" t="s">
        <v>569</v>
      </c>
      <c r="C896" s="361" t="s">
        <v>744</v>
      </c>
      <c r="D896" s="361">
        <v>16</v>
      </c>
      <c r="E896" s="590">
        <v>32022</v>
      </c>
      <c r="F896" s="592">
        <v>50</v>
      </c>
    </row>
    <row r="897" spans="1:6" x14ac:dyDescent="0.25">
      <c r="A897" s="349" t="s">
        <v>738</v>
      </c>
      <c r="B897" s="361" t="s">
        <v>720</v>
      </c>
      <c r="C897" s="361" t="s">
        <v>747</v>
      </c>
      <c r="D897" s="361">
        <v>8</v>
      </c>
      <c r="E897" s="590">
        <v>32023</v>
      </c>
      <c r="F897" s="360">
        <v>31</v>
      </c>
    </row>
    <row r="898" spans="1:6" x14ac:dyDescent="0.25">
      <c r="A898" s="349" t="s">
        <v>733</v>
      </c>
      <c r="B898" s="361" t="s">
        <v>736</v>
      </c>
      <c r="C898" s="361" t="s">
        <v>737</v>
      </c>
      <c r="D898" s="361">
        <v>8</v>
      </c>
      <c r="E898" s="590">
        <v>32023</v>
      </c>
      <c r="F898" s="592">
        <v>178</v>
      </c>
    </row>
    <row r="899" spans="1:6" x14ac:dyDescent="0.25">
      <c r="A899" s="349" t="s">
        <v>738</v>
      </c>
      <c r="B899" s="361" t="s">
        <v>719</v>
      </c>
      <c r="C899" s="361" t="s">
        <v>744</v>
      </c>
      <c r="D899" s="361">
        <v>8</v>
      </c>
      <c r="E899" s="590">
        <v>32028</v>
      </c>
      <c r="F899" s="592">
        <v>18</v>
      </c>
    </row>
    <row r="900" spans="1:6" x14ac:dyDescent="0.25">
      <c r="A900" s="349" t="s">
        <v>752</v>
      </c>
      <c r="B900" s="361" t="s">
        <v>759</v>
      </c>
      <c r="C900" s="361" t="s">
        <v>737</v>
      </c>
      <c r="D900" s="361">
        <v>16</v>
      </c>
      <c r="E900" s="590">
        <v>32029</v>
      </c>
      <c r="F900" s="592">
        <v>114</v>
      </c>
    </row>
    <row r="901" spans="1:6" x14ac:dyDescent="0.25">
      <c r="A901" s="349" t="s">
        <v>771</v>
      </c>
      <c r="B901" s="361" t="s">
        <v>772</v>
      </c>
      <c r="C901" s="361" t="s">
        <v>747</v>
      </c>
      <c r="D901" s="361">
        <v>12</v>
      </c>
      <c r="E901" s="590">
        <v>32032</v>
      </c>
      <c r="F901" s="592">
        <v>101</v>
      </c>
    </row>
    <row r="902" spans="1:6" x14ac:dyDescent="0.25">
      <c r="A902" s="349" t="s">
        <v>728</v>
      </c>
      <c r="B902" s="361" t="s">
        <v>729</v>
      </c>
      <c r="C902" s="361" t="s">
        <v>730</v>
      </c>
      <c r="D902" s="361">
        <v>10</v>
      </c>
      <c r="E902" s="590">
        <v>32032</v>
      </c>
      <c r="F902" s="360">
        <v>6</v>
      </c>
    </row>
    <row r="903" spans="1:6" x14ac:dyDescent="0.25">
      <c r="A903" s="349" t="s">
        <v>738</v>
      </c>
      <c r="B903" s="361" t="s">
        <v>715</v>
      </c>
      <c r="C903" s="361" t="s">
        <v>745</v>
      </c>
      <c r="D903" s="361">
        <v>16</v>
      </c>
      <c r="E903" s="590">
        <v>32042</v>
      </c>
      <c r="F903" s="592">
        <v>184</v>
      </c>
    </row>
    <row r="904" spans="1:6" x14ac:dyDescent="0.25">
      <c r="A904" s="349" t="s">
        <v>564</v>
      </c>
      <c r="B904" s="361" t="s">
        <v>568</v>
      </c>
      <c r="C904" s="361" t="s">
        <v>745</v>
      </c>
      <c r="D904" s="361">
        <v>16</v>
      </c>
      <c r="E904" s="590">
        <v>32045</v>
      </c>
      <c r="F904" s="592">
        <v>38</v>
      </c>
    </row>
    <row r="905" spans="1:6" x14ac:dyDescent="0.25">
      <c r="A905" s="349" t="s">
        <v>738</v>
      </c>
      <c r="B905" s="361" t="s">
        <v>716</v>
      </c>
      <c r="C905" s="361" t="s">
        <v>745</v>
      </c>
      <c r="D905" s="361">
        <v>16</v>
      </c>
      <c r="E905" s="590">
        <v>32047</v>
      </c>
      <c r="F905" s="592">
        <v>78</v>
      </c>
    </row>
    <row r="906" spans="1:6" x14ac:dyDescent="0.25">
      <c r="A906" s="349" t="s">
        <v>769</v>
      </c>
      <c r="B906" s="361" t="s">
        <v>770</v>
      </c>
      <c r="C906" s="361" t="s">
        <v>745</v>
      </c>
      <c r="D906" s="361">
        <v>16</v>
      </c>
      <c r="E906" s="350">
        <v>32048</v>
      </c>
      <c r="F906" s="360">
        <v>71</v>
      </c>
    </row>
    <row r="907" spans="1:6" x14ac:dyDescent="0.25">
      <c r="A907" s="349" t="s">
        <v>752</v>
      </c>
      <c r="B907" s="361" t="s">
        <v>760</v>
      </c>
      <c r="C907" s="361" t="s">
        <v>761</v>
      </c>
      <c r="D907" s="361">
        <v>16</v>
      </c>
      <c r="E907" s="590">
        <v>32051</v>
      </c>
      <c r="F907" s="592">
        <v>109</v>
      </c>
    </row>
    <row r="908" spans="1:6" x14ac:dyDescent="0.25">
      <c r="A908" s="349" t="s">
        <v>739</v>
      </c>
      <c r="B908" s="361" t="s">
        <v>740</v>
      </c>
      <c r="C908" s="361" t="s">
        <v>741</v>
      </c>
      <c r="D908" s="361">
        <v>8</v>
      </c>
      <c r="E908" s="590">
        <v>32054</v>
      </c>
      <c r="F908" s="592">
        <v>186</v>
      </c>
    </row>
    <row r="909" spans="1:6" x14ac:dyDescent="0.25">
      <c r="A909" s="349" t="s">
        <v>756</v>
      </c>
      <c r="B909" s="361" t="s">
        <v>758</v>
      </c>
      <c r="C909" s="361" t="s">
        <v>746</v>
      </c>
      <c r="D909" s="361">
        <v>16</v>
      </c>
      <c r="E909" s="590">
        <v>32057</v>
      </c>
      <c r="F909" s="592">
        <v>53</v>
      </c>
    </row>
    <row r="910" spans="1:6" x14ac:dyDescent="0.25">
      <c r="A910" s="349" t="s">
        <v>767</v>
      </c>
      <c r="B910" s="361" t="s">
        <v>768</v>
      </c>
      <c r="C910" s="361" t="s">
        <v>737</v>
      </c>
      <c r="D910" s="361">
        <v>16</v>
      </c>
      <c r="E910" s="590">
        <v>32059</v>
      </c>
      <c r="F910" s="592">
        <v>33</v>
      </c>
    </row>
    <row r="911" spans="1:6" x14ac:dyDescent="0.25">
      <c r="A911" s="349" t="s">
        <v>738</v>
      </c>
      <c r="B911" s="361" t="s">
        <v>723</v>
      </c>
      <c r="C911" s="361" t="s">
        <v>745</v>
      </c>
      <c r="D911" s="361">
        <v>8</v>
      </c>
      <c r="E911" s="590">
        <v>32061</v>
      </c>
      <c r="F911" s="592">
        <v>199</v>
      </c>
    </row>
    <row r="912" spans="1:6" x14ac:dyDescent="0.25">
      <c r="A912" s="349" t="s">
        <v>738</v>
      </c>
      <c r="B912" s="361" t="s">
        <v>722</v>
      </c>
      <c r="C912" s="361" t="s">
        <v>747</v>
      </c>
      <c r="D912" s="361">
        <v>8</v>
      </c>
      <c r="E912" s="590">
        <v>32063</v>
      </c>
      <c r="F912" s="592">
        <v>177</v>
      </c>
    </row>
    <row r="913" spans="1:6" x14ac:dyDescent="0.25">
      <c r="A913" s="349" t="s">
        <v>752</v>
      </c>
      <c r="B913" s="361" t="s">
        <v>763</v>
      </c>
      <c r="C913" s="361" t="s">
        <v>745</v>
      </c>
      <c r="D913" s="361">
        <v>16</v>
      </c>
      <c r="E913" s="590">
        <v>32066</v>
      </c>
      <c r="F913" s="592">
        <v>9</v>
      </c>
    </row>
    <row r="914" spans="1:6" x14ac:dyDescent="0.25">
      <c r="A914" s="349" t="s">
        <v>738</v>
      </c>
      <c r="B914" s="361" t="s">
        <v>717</v>
      </c>
      <c r="C914" s="361" t="s">
        <v>745</v>
      </c>
      <c r="D914" s="361">
        <v>16</v>
      </c>
      <c r="E914" s="590">
        <v>32067</v>
      </c>
      <c r="F914" s="592">
        <v>66</v>
      </c>
    </row>
    <row r="915" spans="1:6" x14ac:dyDescent="0.25">
      <c r="A915" s="349" t="s">
        <v>752</v>
      </c>
      <c r="B915" s="361" t="s">
        <v>759</v>
      </c>
      <c r="C915" s="361" t="s">
        <v>737</v>
      </c>
      <c r="D915" s="361">
        <v>16</v>
      </c>
      <c r="E915" s="590">
        <v>32068</v>
      </c>
      <c r="F915" s="592">
        <v>66</v>
      </c>
    </row>
    <row r="916" spans="1:6" x14ac:dyDescent="0.25">
      <c r="A916" s="349" t="s">
        <v>752</v>
      </c>
      <c r="B916" s="361" t="s">
        <v>764</v>
      </c>
      <c r="C916" s="361" t="s">
        <v>737</v>
      </c>
      <c r="D916" s="361">
        <v>32</v>
      </c>
      <c r="E916" s="590">
        <v>32068</v>
      </c>
      <c r="F916" s="592">
        <v>186</v>
      </c>
    </row>
    <row r="917" spans="1:6" x14ac:dyDescent="0.25">
      <c r="A917" s="349" t="s">
        <v>756</v>
      </c>
      <c r="B917" s="361" t="s">
        <v>758</v>
      </c>
      <c r="C917" s="361" t="s">
        <v>746</v>
      </c>
      <c r="D917" s="361">
        <v>16</v>
      </c>
      <c r="E917" s="590">
        <v>32068</v>
      </c>
      <c r="F917" s="592">
        <v>78</v>
      </c>
    </row>
    <row r="918" spans="1:6" x14ac:dyDescent="0.25">
      <c r="A918" s="349" t="s">
        <v>738</v>
      </c>
      <c r="B918" s="361" t="s">
        <v>723</v>
      </c>
      <c r="C918" s="361" t="s">
        <v>745</v>
      </c>
      <c r="D918" s="361">
        <v>8</v>
      </c>
      <c r="E918" s="590">
        <v>32069</v>
      </c>
      <c r="F918" s="592">
        <v>97</v>
      </c>
    </row>
    <row r="919" spans="1:6" x14ac:dyDescent="0.25">
      <c r="A919" s="349" t="s">
        <v>738</v>
      </c>
      <c r="B919" s="361" t="s">
        <v>719</v>
      </c>
      <c r="C919" s="361" t="s">
        <v>744</v>
      </c>
      <c r="D919" s="361">
        <v>8</v>
      </c>
      <c r="E919" s="590">
        <v>32070</v>
      </c>
      <c r="F919" s="592">
        <v>75</v>
      </c>
    </row>
    <row r="920" spans="1:6" x14ac:dyDescent="0.25">
      <c r="A920" s="349" t="s">
        <v>767</v>
      </c>
      <c r="B920" s="361" t="s">
        <v>768</v>
      </c>
      <c r="C920" s="361" t="s">
        <v>737</v>
      </c>
      <c r="D920" s="361">
        <v>16</v>
      </c>
      <c r="E920" s="590">
        <v>32074</v>
      </c>
      <c r="F920" s="592">
        <v>123</v>
      </c>
    </row>
    <row r="921" spans="1:6" x14ac:dyDescent="0.25">
      <c r="A921" s="349" t="s">
        <v>756</v>
      </c>
      <c r="B921" s="361" t="s">
        <v>758</v>
      </c>
      <c r="C921" s="361" t="s">
        <v>746</v>
      </c>
      <c r="D921" s="361">
        <v>16</v>
      </c>
      <c r="E921" s="590">
        <v>32075</v>
      </c>
      <c r="F921" s="592">
        <v>116</v>
      </c>
    </row>
    <row r="922" spans="1:6" x14ac:dyDescent="0.25">
      <c r="A922" s="349" t="s">
        <v>738</v>
      </c>
      <c r="B922" s="361" t="s">
        <v>719</v>
      </c>
      <c r="C922" s="361" t="s">
        <v>744</v>
      </c>
      <c r="D922" s="361">
        <v>8</v>
      </c>
      <c r="E922" s="590">
        <v>32079</v>
      </c>
      <c r="F922" s="592">
        <v>55</v>
      </c>
    </row>
    <row r="923" spans="1:6" x14ac:dyDescent="0.25">
      <c r="A923" s="349" t="s">
        <v>752</v>
      </c>
      <c r="B923" s="361" t="s">
        <v>759</v>
      </c>
      <c r="C923" s="361" t="s">
        <v>737</v>
      </c>
      <c r="D923" s="361">
        <v>16</v>
      </c>
      <c r="E923" s="590">
        <v>32084</v>
      </c>
      <c r="F923" s="360">
        <v>84</v>
      </c>
    </row>
    <row r="924" spans="1:6" x14ac:dyDescent="0.25">
      <c r="A924" s="349" t="s">
        <v>748</v>
      </c>
      <c r="B924" s="361" t="s">
        <v>750</v>
      </c>
      <c r="C924" s="361" t="s">
        <v>737</v>
      </c>
      <c r="D924" s="361">
        <v>16</v>
      </c>
      <c r="E924" s="590">
        <v>32091</v>
      </c>
      <c r="F924" s="592">
        <v>34</v>
      </c>
    </row>
    <row r="925" spans="1:6" x14ac:dyDescent="0.25">
      <c r="A925" s="349" t="s">
        <v>765</v>
      </c>
      <c r="B925" s="361" t="s">
        <v>766</v>
      </c>
      <c r="C925" s="361" t="s">
        <v>744</v>
      </c>
      <c r="D925" s="361">
        <v>16</v>
      </c>
      <c r="E925" s="590">
        <v>32094</v>
      </c>
      <c r="F925" s="592">
        <v>177</v>
      </c>
    </row>
    <row r="926" spans="1:6" x14ac:dyDescent="0.25">
      <c r="A926" s="349" t="s">
        <v>738</v>
      </c>
      <c r="B926" s="361" t="s">
        <v>722</v>
      </c>
      <c r="C926" s="361" t="s">
        <v>747</v>
      </c>
      <c r="D926" s="361">
        <v>8</v>
      </c>
      <c r="E926" s="590">
        <v>32095</v>
      </c>
      <c r="F926" s="592">
        <v>200</v>
      </c>
    </row>
    <row r="927" spans="1:6" x14ac:dyDescent="0.25">
      <c r="A927" s="349" t="s">
        <v>756</v>
      </c>
      <c r="B927" s="361" t="s">
        <v>757</v>
      </c>
      <c r="C927" s="361" t="s">
        <v>755</v>
      </c>
      <c r="D927" s="361">
        <v>16</v>
      </c>
      <c r="E927" s="590">
        <v>32096</v>
      </c>
      <c r="F927" s="592">
        <v>37</v>
      </c>
    </row>
    <row r="928" spans="1:6" x14ac:dyDescent="0.25">
      <c r="A928" s="349" t="s">
        <v>738</v>
      </c>
      <c r="B928" s="361" t="s">
        <v>713</v>
      </c>
      <c r="C928" s="361" t="s">
        <v>746</v>
      </c>
      <c r="D928" s="361">
        <v>16</v>
      </c>
      <c r="E928" s="590">
        <v>32097</v>
      </c>
      <c r="F928" s="592">
        <v>73</v>
      </c>
    </row>
    <row r="929" spans="1:6" x14ac:dyDescent="0.25">
      <c r="A929" s="349" t="s">
        <v>564</v>
      </c>
      <c r="B929" s="361" t="s">
        <v>565</v>
      </c>
      <c r="C929" s="361" t="s">
        <v>745</v>
      </c>
      <c r="D929" s="361">
        <v>16</v>
      </c>
      <c r="E929" s="590">
        <v>32097</v>
      </c>
      <c r="F929" s="592">
        <v>166</v>
      </c>
    </row>
    <row r="930" spans="1:6" x14ac:dyDescent="0.25">
      <c r="A930" s="349" t="s">
        <v>748</v>
      </c>
      <c r="B930" s="361" t="s">
        <v>751</v>
      </c>
      <c r="C930" s="361" t="s">
        <v>747</v>
      </c>
      <c r="D930" s="361">
        <v>8</v>
      </c>
      <c r="E930" s="590">
        <v>32097</v>
      </c>
      <c r="F930" s="592">
        <v>136</v>
      </c>
    </row>
    <row r="931" spans="1:6" x14ac:dyDescent="0.25">
      <c r="A931" s="349" t="s">
        <v>752</v>
      </c>
      <c r="B931" s="361" t="s">
        <v>762</v>
      </c>
      <c r="C931" s="361" t="s">
        <v>761</v>
      </c>
      <c r="D931" s="361">
        <v>16</v>
      </c>
      <c r="E931" s="590">
        <v>32098</v>
      </c>
      <c r="F931" s="592">
        <v>64</v>
      </c>
    </row>
    <row r="932" spans="1:6" x14ac:dyDescent="0.25">
      <c r="A932" s="349" t="s">
        <v>728</v>
      </c>
      <c r="B932" s="361" t="s">
        <v>729</v>
      </c>
      <c r="C932" s="361" t="s">
        <v>730</v>
      </c>
      <c r="D932" s="361">
        <v>10</v>
      </c>
      <c r="E932" s="590">
        <v>32098</v>
      </c>
      <c r="F932" s="592">
        <v>179</v>
      </c>
    </row>
    <row r="933" spans="1:6" x14ac:dyDescent="0.25">
      <c r="A933" s="349" t="s">
        <v>564</v>
      </c>
      <c r="B933" s="361" t="s">
        <v>567</v>
      </c>
      <c r="C933" s="361" t="s">
        <v>737</v>
      </c>
      <c r="D933" s="361">
        <v>16</v>
      </c>
      <c r="E933" s="590">
        <v>32099</v>
      </c>
      <c r="F933" s="592">
        <v>40</v>
      </c>
    </row>
    <row r="934" spans="1:6" x14ac:dyDescent="0.25">
      <c r="A934" s="349" t="s">
        <v>564</v>
      </c>
      <c r="B934" s="361" t="s">
        <v>568</v>
      </c>
      <c r="C934" s="361" t="s">
        <v>745</v>
      </c>
      <c r="D934" s="361">
        <v>16</v>
      </c>
      <c r="E934" s="590">
        <v>32099</v>
      </c>
      <c r="F934" s="592">
        <v>140</v>
      </c>
    </row>
    <row r="935" spans="1:6" x14ac:dyDescent="0.25">
      <c r="A935" s="349" t="s">
        <v>728</v>
      </c>
      <c r="B935" s="361" t="s">
        <v>729</v>
      </c>
      <c r="C935" s="361" t="s">
        <v>730</v>
      </c>
      <c r="D935" s="361">
        <v>10</v>
      </c>
      <c r="E935" s="590">
        <v>32101</v>
      </c>
      <c r="F935" s="592">
        <v>54</v>
      </c>
    </row>
    <row r="936" spans="1:6" x14ac:dyDescent="0.25">
      <c r="A936" s="349" t="s">
        <v>739</v>
      </c>
      <c r="B936" s="361" t="s">
        <v>740</v>
      </c>
      <c r="C936" s="361" t="s">
        <v>741</v>
      </c>
      <c r="D936" s="361">
        <v>8</v>
      </c>
      <c r="E936" s="590">
        <v>32105</v>
      </c>
      <c r="F936" s="592">
        <v>15</v>
      </c>
    </row>
    <row r="937" spans="1:6" x14ac:dyDescent="0.25">
      <c r="A937" s="349" t="s">
        <v>738</v>
      </c>
      <c r="B937" s="361" t="s">
        <v>714</v>
      </c>
      <c r="C937" s="361" t="s">
        <v>744</v>
      </c>
      <c r="D937" s="361">
        <v>8</v>
      </c>
      <c r="E937" s="590">
        <v>32106</v>
      </c>
      <c r="F937" s="592">
        <v>157</v>
      </c>
    </row>
    <row r="938" spans="1:6" x14ac:dyDescent="0.25">
      <c r="A938" s="349" t="s">
        <v>738</v>
      </c>
      <c r="B938" s="361" t="s">
        <v>719</v>
      </c>
      <c r="C938" s="361" t="s">
        <v>744</v>
      </c>
      <c r="D938" s="361">
        <v>8</v>
      </c>
      <c r="E938" s="590">
        <v>32108</v>
      </c>
      <c r="F938" s="592">
        <v>93</v>
      </c>
    </row>
    <row r="939" spans="1:6" x14ac:dyDescent="0.25">
      <c r="A939" s="349" t="s">
        <v>738</v>
      </c>
      <c r="B939" s="361" t="s">
        <v>721</v>
      </c>
      <c r="C939" s="361" t="s">
        <v>747</v>
      </c>
      <c r="D939" s="361">
        <v>8</v>
      </c>
      <c r="E939" s="350">
        <v>32113</v>
      </c>
      <c r="F939" s="360">
        <v>80</v>
      </c>
    </row>
    <row r="940" spans="1:6" x14ac:dyDescent="0.25">
      <c r="A940" s="349" t="s">
        <v>739</v>
      </c>
      <c r="B940" s="361" t="s">
        <v>740</v>
      </c>
      <c r="C940" s="361" t="s">
        <v>741</v>
      </c>
      <c r="D940" s="361">
        <v>8</v>
      </c>
      <c r="E940" s="590">
        <v>32115</v>
      </c>
      <c r="F940" s="592">
        <v>174</v>
      </c>
    </row>
    <row r="941" spans="1:6" x14ac:dyDescent="0.25">
      <c r="A941" s="349" t="s">
        <v>752</v>
      </c>
      <c r="B941" s="361" t="s">
        <v>763</v>
      </c>
      <c r="C941" s="361" t="s">
        <v>745</v>
      </c>
      <c r="D941" s="361">
        <v>16</v>
      </c>
      <c r="E941" s="590">
        <v>32118</v>
      </c>
      <c r="F941" s="592">
        <v>117</v>
      </c>
    </row>
    <row r="942" spans="1:6" x14ac:dyDescent="0.25">
      <c r="A942" s="349" t="s">
        <v>738</v>
      </c>
      <c r="B942" s="361" t="s">
        <v>717</v>
      </c>
      <c r="C942" s="361" t="s">
        <v>745</v>
      </c>
      <c r="D942" s="361">
        <v>16</v>
      </c>
      <c r="E942" s="590">
        <v>32120</v>
      </c>
      <c r="F942" s="592">
        <v>39</v>
      </c>
    </row>
    <row r="943" spans="1:6" x14ac:dyDescent="0.25">
      <c r="A943" s="349" t="s">
        <v>767</v>
      </c>
      <c r="B943" s="361" t="s">
        <v>768</v>
      </c>
      <c r="C943" s="361" t="s">
        <v>737</v>
      </c>
      <c r="D943" s="361">
        <v>16</v>
      </c>
      <c r="E943" s="590">
        <v>32121</v>
      </c>
      <c r="F943" s="592">
        <v>18</v>
      </c>
    </row>
    <row r="944" spans="1:6" x14ac:dyDescent="0.25">
      <c r="A944" s="349" t="s">
        <v>738</v>
      </c>
      <c r="B944" s="361" t="s">
        <v>714</v>
      </c>
      <c r="C944" s="361" t="s">
        <v>744</v>
      </c>
      <c r="D944" s="361">
        <v>8</v>
      </c>
      <c r="E944" s="590">
        <v>32129</v>
      </c>
      <c r="F944" s="592">
        <v>58</v>
      </c>
    </row>
    <row r="945" spans="1:6" x14ac:dyDescent="0.25">
      <c r="A945" s="349" t="s">
        <v>738</v>
      </c>
      <c r="B945" s="361" t="s">
        <v>715</v>
      </c>
      <c r="C945" s="361" t="s">
        <v>745</v>
      </c>
      <c r="D945" s="361">
        <v>16</v>
      </c>
      <c r="E945" s="590">
        <v>32130</v>
      </c>
      <c r="F945" s="592">
        <v>45</v>
      </c>
    </row>
    <row r="946" spans="1:6" x14ac:dyDescent="0.25">
      <c r="A946" s="349" t="s">
        <v>752</v>
      </c>
      <c r="B946" s="361" t="s">
        <v>763</v>
      </c>
      <c r="C946" s="361" t="s">
        <v>745</v>
      </c>
      <c r="D946" s="361">
        <v>16</v>
      </c>
      <c r="E946" s="590">
        <v>32130</v>
      </c>
      <c r="F946" s="592">
        <v>111</v>
      </c>
    </row>
    <row r="947" spans="1:6" x14ac:dyDescent="0.25">
      <c r="A947" s="349" t="s">
        <v>752</v>
      </c>
      <c r="B947" s="361" t="s">
        <v>762</v>
      </c>
      <c r="C947" s="361" t="s">
        <v>761</v>
      </c>
      <c r="D947" s="361">
        <v>16</v>
      </c>
      <c r="E947" s="590">
        <v>32134</v>
      </c>
      <c r="F947" s="592">
        <v>49</v>
      </c>
    </row>
    <row r="948" spans="1:6" x14ac:dyDescent="0.25">
      <c r="A948" s="349" t="s">
        <v>564</v>
      </c>
      <c r="B948" s="361" t="s">
        <v>568</v>
      </c>
      <c r="C948" s="361" t="s">
        <v>745</v>
      </c>
      <c r="D948" s="361">
        <v>16</v>
      </c>
      <c r="E948" s="590">
        <v>32135</v>
      </c>
      <c r="F948" s="592">
        <v>51</v>
      </c>
    </row>
    <row r="949" spans="1:6" x14ac:dyDescent="0.25">
      <c r="A949" s="349" t="s">
        <v>738</v>
      </c>
      <c r="B949" s="361" t="s">
        <v>717</v>
      </c>
      <c r="C949" s="361" t="s">
        <v>745</v>
      </c>
      <c r="D949" s="361">
        <v>16</v>
      </c>
      <c r="E949" s="590">
        <v>32137</v>
      </c>
      <c r="F949" s="592">
        <v>169</v>
      </c>
    </row>
    <row r="950" spans="1:6" x14ac:dyDescent="0.25">
      <c r="A950" s="349" t="s">
        <v>771</v>
      </c>
      <c r="B950" s="361" t="s">
        <v>772</v>
      </c>
      <c r="C950" s="361" t="s">
        <v>747</v>
      </c>
      <c r="D950" s="361">
        <v>12</v>
      </c>
      <c r="E950" s="590">
        <v>32137</v>
      </c>
      <c r="F950" s="592">
        <v>55</v>
      </c>
    </row>
    <row r="951" spans="1:6" x14ac:dyDescent="0.25">
      <c r="A951" s="349" t="s">
        <v>752</v>
      </c>
      <c r="B951" s="361" t="s">
        <v>763</v>
      </c>
      <c r="C951" s="361" t="s">
        <v>745</v>
      </c>
      <c r="D951" s="361">
        <v>16</v>
      </c>
      <c r="E951" s="590">
        <v>32141</v>
      </c>
      <c r="F951" s="360">
        <v>114</v>
      </c>
    </row>
    <row r="952" spans="1:6" x14ac:dyDescent="0.25">
      <c r="A952" s="349" t="s">
        <v>728</v>
      </c>
      <c r="B952" s="361" t="s">
        <v>731</v>
      </c>
      <c r="C952" s="361" t="s">
        <v>732</v>
      </c>
      <c r="D952" s="361">
        <v>8</v>
      </c>
      <c r="E952" s="590">
        <v>32146</v>
      </c>
      <c r="F952" s="592">
        <v>193</v>
      </c>
    </row>
    <row r="953" spans="1:6" x14ac:dyDescent="0.25">
      <c r="A953" s="349" t="s">
        <v>742</v>
      </c>
      <c r="B953" s="361" t="s">
        <v>743</v>
      </c>
      <c r="C953" s="361" t="s">
        <v>744</v>
      </c>
      <c r="D953" s="361">
        <v>8</v>
      </c>
      <c r="E953" s="590">
        <v>32147</v>
      </c>
      <c r="F953" s="360">
        <v>87</v>
      </c>
    </row>
    <row r="954" spans="1:6" x14ac:dyDescent="0.25">
      <c r="A954" s="349" t="s">
        <v>748</v>
      </c>
      <c r="B954" s="361" t="s">
        <v>751</v>
      </c>
      <c r="C954" s="361" t="s">
        <v>747</v>
      </c>
      <c r="D954" s="361">
        <v>8</v>
      </c>
      <c r="E954" s="590">
        <v>32152</v>
      </c>
      <c r="F954" s="592">
        <v>194</v>
      </c>
    </row>
    <row r="955" spans="1:6" x14ac:dyDescent="0.25">
      <c r="A955" s="349" t="s">
        <v>738</v>
      </c>
      <c r="B955" s="361" t="s">
        <v>715</v>
      </c>
      <c r="C955" s="361" t="s">
        <v>745</v>
      </c>
      <c r="D955" s="361">
        <v>16</v>
      </c>
      <c r="E955" s="590">
        <v>32154</v>
      </c>
      <c r="F955" s="592">
        <v>160</v>
      </c>
    </row>
    <row r="956" spans="1:6" x14ac:dyDescent="0.25">
      <c r="A956" s="349" t="s">
        <v>564</v>
      </c>
      <c r="B956" s="361" t="s">
        <v>567</v>
      </c>
      <c r="C956" s="361" t="s">
        <v>737</v>
      </c>
      <c r="D956" s="361">
        <v>16</v>
      </c>
      <c r="E956" s="590">
        <v>32155</v>
      </c>
      <c r="F956" s="592">
        <v>8</v>
      </c>
    </row>
    <row r="957" spans="1:6" x14ac:dyDescent="0.25">
      <c r="A957" s="349" t="s">
        <v>756</v>
      </c>
      <c r="B957" s="361" t="s">
        <v>758</v>
      </c>
      <c r="C957" s="361" t="s">
        <v>746</v>
      </c>
      <c r="D957" s="361">
        <v>16</v>
      </c>
      <c r="E957" s="590">
        <v>32160</v>
      </c>
      <c r="F957" s="592">
        <v>79</v>
      </c>
    </row>
    <row r="958" spans="1:6" x14ac:dyDescent="0.25">
      <c r="A958" s="349" t="s">
        <v>752</v>
      </c>
      <c r="B958" s="361" t="s">
        <v>764</v>
      </c>
      <c r="C958" s="361" t="s">
        <v>737</v>
      </c>
      <c r="D958" s="361">
        <v>32</v>
      </c>
      <c r="E958" s="350">
        <v>32161</v>
      </c>
      <c r="F958" s="360">
        <v>179</v>
      </c>
    </row>
    <row r="959" spans="1:6" x14ac:dyDescent="0.25">
      <c r="A959" s="349" t="s">
        <v>752</v>
      </c>
      <c r="B959" s="361" t="s">
        <v>763</v>
      </c>
      <c r="C959" s="361" t="s">
        <v>745</v>
      </c>
      <c r="D959" s="361">
        <v>16</v>
      </c>
      <c r="E959" s="350">
        <v>32161</v>
      </c>
      <c r="F959" s="360">
        <v>33</v>
      </c>
    </row>
    <row r="960" spans="1:6" x14ac:dyDescent="0.25">
      <c r="A960" s="349" t="s">
        <v>752</v>
      </c>
      <c r="B960" s="361" t="s">
        <v>759</v>
      </c>
      <c r="C960" s="361" t="s">
        <v>737</v>
      </c>
      <c r="D960" s="361">
        <v>16</v>
      </c>
      <c r="E960" s="350">
        <v>32162</v>
      </c>
      <c r="F960" s="360">
        <v>177</v>
      </c>
    </row>
    <row r="961" spans="1:6" x14ac:dyDescent="0.25">
      <c r="A961" s="349" t="s">
        <v>738</v>
      </c>
      <c r="B961" s="361" t="s">
        <v>717</v>
      </c>
      <c r="C961" s="361" t="s">
        <v>745</v>
      </c>
      <c r="D961" s="361">
        <v>16</v>
      </c>
      <c r="E961" s="590">
        <v>32163</v>
      </c>
      <c r="F961" s="360">
        <v>162</v>
      </c>
    </row>
    <row r="962" spans="1:6" x14ac:dyDescent="0.25">
      <c r="A962" s="349" t="s">
        <v>739</v>
      </c>
      <c r="B962" s="361" t="s">
        <v>740</v>
      </c>
      <c r="C962" s="361" t="s">
        <v>741</v>
      </c>
      <c r="D962" s="361">
        <v>8</v>
      </c>
      <c r="E962" s="590">
        <v>32164</v>
      </c>
      <c r="F962" s="592">
        <v>7</v>
      </c>
    </row>
    <row r="963" spans="1:6" x14ac:dyDescent="0.25">
      <c r="A963" s="349" t="s">
        <v>564</v>
      </c>
      <c r="B963" s="361" t="s">
        <v>569</v>
      </c>
      <c r="C963" s="361" t="s">
        <v>744</v>
      </c>
      <c r="D963" s="361">
        <v>16</v>
      </c>
      <c r="E963" s="590">
        <v>32166</v>
      </c>
      <c r="F963" s="592">
        <v>49</v>
      </c>
    </row>
    <row r="964" spans="1:6" x14ac:dyDescent="0.25">
      <c r="A964" s="349" t="s">
        <v>738</v>
      </c>
      <c r="B964" s="361" t="s">
        <v>723</v>
      </c>
      <c r="C964" s="361" t="s">
        <v>745</v>
      </c>
      <c r="D964" s="361">
        <v>8</v>
      </c>
      <c r="E964" s="590">
        <v>32167</v>
      </c>
      <c r="F964" s="360">
        <v>49</v>
      </c>
    </row>
    <row r="965" spans="1:6" x14ac:dyDescent="0.25">
      <c r="A965" s="349" t="s">
        <v>748</v>
      </c>
      <c r="B965" s="361" t="s">
        <v>754</v>
      </c>
      <c r="C965" s="361" t="s">
        <v>755</v>
      </c>
      <c r="D965" s="361">
        <v>16</v>
      </c>
      <c r="E965" s="590">
        <v>32170</v>
      </c>
      <c r="F965" s="592">
        <v>103</v>
      </c>
    </row>
    <row r="966" spans="1:6" x14ac:dyDescent="0.25">
      <c r="A966" s="349" t="s">
        <v>738</v>
      </c>
      <c r="B966" s="361" t="s">
        <v>717</v>
      </c>
      <c r="C966" s="361" t="s">
        <v>745</v>
      </c>
      <c r="D966" s="361">
        <v>16</v>
      </c>
      <c r="E966" s="590">
        <v>32171</v>
      </c>
      <c r="F966" s="592">
        <v>198</v>
      </c>
    </row>
    <row r="967" spans="1:6" x14ac:dyDescent="0.25">
      <c r="A967" s="349" t="s">
        <v>738</v>
      </c>
      <c r="B967" s="361" t="s">
        <v>716</v>
      </c>
      <c r="C967" s="361" t="s">
        <v>745</v>
      </c>
      <c r="D967" s="361">
        <v>16</v>
      </c>
      <c r="E967" s="590">
        <v>32172</v>
      </c>
      <c r="F967" s="592">
        <v>149</v>
      </c>
    </row>
    <row r="968" spans="1:6" x14ac:dyDescent="0.25">
      <c r="A968" s="349" t="s">
        <v>564</v>
      </c>
      <c r="B968" s="361" t="s">
        <v>567</v>
      </c>
      <c r="C968" s="361" t="s">
        <v>737</v>
      </c>
      <c r="D968" s="361">
        <v>16</v>
      </c>
      <c r="E968" s="590">
        <v>32173</v>
      </c>
      <c r="F968" s="592">
        <v>46</v>
      </c>
    </row>
    <row r="969" spans="1:6" x14ac:dyDescent="0.25">
      <c r="A969" s="349" t="s">
        <v>748</v>
      </c>
      <c r="B969" s="361" t="s">
        <v>749</v>
      </c>
      <c r="C969" s="361" t="s">
        <v>745</v>
      </c>
      <c r="D969" s="361">
        <v>8</v>
      </c>
      <c r="E969" s="590">
        <v>32177</v>
      </c>
      <c r="F969" s="592">
        <v>193</v>
      </c>
    </row>
    <row r="970" spans="1:6" x14ac:dyDescent="0.25">
      <c r="A970" s="349" t="s">
        <v>564</v>
      </c>
      <c r="B970" s="361" t="s">
        <v>567</v>
      </c>
      <c r="C970" s="361" t="s">
        <v>737</v>
      </c>
      <c r="D970" s="361">
        <v>16</v>
      </c>
      <c r="E970" s="590">
        <v>32190</v>
      </c>
      <c r="F970" s="592">
        <v>94</v>
      </c>
    </row>
    <row r="971" spans="1:6" x14ac:dyDescent="0.25">
      <c r="A971" s="349" t="s">
        <v>765</v>
      </c>
      <c r="B971" s="361" t="s">
        <v>766</v>
      </c>
      <c r="C971" s="361" t="s">
        <v>744</v>
      </c>
      <c r="D971" s="361">
        <v>16</v>
      </c>
      <c r="E971" s="590">
        <v>32192</v>
      </c>
      <c r="F971" s="592">
        <v>49</v>
      </c>
    </row>
    <row r="972" spans="1:6" x14ac:dyDescent="0.25">
      <c r="A972" s="349" t="s">
        <v>748</v>
      </c>
      <c r="B972" s="361" t="s">
        <v>749</v>
      </c>
      <c r="C972" s="361" t="s">
        <v>745</v>
      </c>
      <c r="D972" s="361">
        <v>8</v>
      </c>
      <c r="E972" s="590">
        <v>32193</v>
      </c>
      <c r="F972" s="592">
        <v>187</v>
      </c>
    </row>
    <row r="973" spans="1:6" x14ac:dyDescent="0.25">
      <c r="A973" s="349" t="s">
        <v>752</v>
      </c>
      <c r="B973" s="361" t="s">
        <v>759</v>
      </c>
      <c r="C973" s="361" t="s">
        <v>737</v>
      </c>
      <c r="D973" s="361">
        <v>16</v>
      </c>
      <c r="E973" s="590">
        <v>32195</v>
      </c>
      <c r="F973" s="592">
        <v>66</v>
      </c>
    </row>
    <row r="974" spans="1:6" x14ac:dyDescent="0.25">
      <c r="A974" s="349" t="s">
        <v>739</v>
      </c>
      <c r="B974" s="361" t="s">
        <v>740</v>
      </c>
      <c r="C974" s="361" t="s">
        <v>741</v>
      </c>
      <c r="D974" s="361">
        <v>8</v>
      </c>
      <c r="E974" s="350">
        <v>32196</v>
      </c>
      <c r="F974" s="360">
        <v>164</v>
      </c>
    </row>
    <row r="975" spans="1:6" x14ac:dyDescent="0.25">
      <c r="A975" s="349" t="s">
        <v>738</v>
      </c>
      <c r="B975" s="361" t="s">
        <v>717</v>
      </c>
      <c r="C975" s="361" t="s">
        <v>745</v>
      </c>
      <c r="D975" s="361">
        <v>16</v>
      </c>
      <c r="E975" s="590">
        <v>32197</v>
      </c>
      <c r="F975" s="592">
        <v>164</v>
      </c>
    </row>
    <row r="976" spans="1:6" x14ac:dyDescent="0.25">
      <c r="A976" s="349" t="s">
        <v>752</v>
      </c>
      <c r="B976" s="361" t="s">
        <v>763</v>
      </c>
      <c r="C976" s="361" t="s">
        <v>745</v>
      </c>
      <c r="D976" s="361">
        <v>16</v>
      </c>
      <c r="E976" s="590">
        <v>32200</v>
      </c>
      <c r="F976" s="592">
        <v>63</v>
      </c>
    </row>
    <row r="977" spans="1:6" x14ac:dyDescent="0.25">
      <c r="A977" s="349" t="s">
        <v>738</v>
      </c>
      <c r="B977" s="361" t="s">
        <v>722</v>
      </c>
      <c r="C977" s="361" t="s">
        <v>747</v>
      </c>
      <c r="D977" s="361">
        <v>8</v>
      </c>
      <c r="E977" s="350">
        <v>32204</v>
      </c>
      <c r="F977" s="360">
        <v>176</v>
      </c>
    </row>
    <row r="978" spans="1:6" x14ac:dyDescent="0.25">
      <c r="A978" s="349" t="s">
        <v>756</v>
      </c>
      <c r="B978" s="361" t="s">
        <v>758</v>
      </c>
      <c r="C978" s="361" t="s">
        <v>746</v>
      </c>
      <c r="D978" s="361">
        <v>16</v>
      </c>
      <c r="E978" s="590">
        <v>32206</v>
      </c>
      <c r="F978" s="592">
        <v>104</v>
      </c>
    </row>
    <row r="979" spans="1:6" x14ac:dyDescent="0.25">
      <c r="A979" s="349" t="s">
        <v>771</v>
      </c>
      <c r="B979" s="361" t="s">
        <v>772</v>
      </c>
      <c r="C979" s="361" t="s">
        <v>747</v>
      </c>
      <c r="D979" s="361">
        <v>12</v>
      </c>
      <c r="E979" s="590">
        <v>32208</v>
      </c>
      <c r="F979" s="360">
        <v>124</v>
      </c>
    </row>
    <row r="980" spans="1:6" x14ac:dyDescent="0.25">
      <c r="A980" s="349" t="s">
        <v>752</v>
      </c>
      <c r="B980" s="361" t="s">
        <v>763</v>
      </c>
      <c r="C980" s="361" t="s">
        <v>745</v>
      </c>
      <c r="D980" s="361">
        <v>16</v>
      </c>
      <c r="E980" s="590">
        <v>32208</v>
      </c>
      <c r="F980" s="592">
        <v>154</v>
      </c>
    </row>
    <row r="981" spans="1:6" x14ac:dyDescent="0.25">
      <c r="A981" s="349" t="s">
        <v>738</v>
      </c>
      <c r="B981" s="361" t="s">
        <v>719</v>
      </c>
      <c r="C981" s="361" t="s">
        <v>744</v>
      </c>
      <c r="D981" s="361">
        <v>8</v>
      </c>
      <c r="E981" s="590">
        <v>32210</v>
      </c>
      <c r="F981" s="360">
        <v>91</v>
      </c>
    </row>
    <row r="982" spans="1:6" x14ac:dyDescent="0.25">
      <c r="A982" s="349" t="s">
        <v>733</v>
      </c>
      <c r="B982" s="361" t="s">
        <v>734</v>
      </c>
      <c r="C982" s="361" t="s">
        <v>735</v>
      </c>
      <c r="D982" s="361">
        <v>8</v>
      </c>
      <c r="E982" s="590">
        <v>32213</v>
      </c>
      <c r="F982" s="592">
        <v>41</v>
      </c>
    </row>
    <row r="983" spans="1:6" x14ac:dyDescent="0.25">
      <c r="A983" s="349" t="s">
        <v>733</v>
      </c>
      <c r="B983" s="361" t="s">
        <v>734</v>
      </c>
      <c r="C983" s="361" t="s">
        <v>735</v>
      </c>
      <c r="D983" s="361">
        <v>8</v>
      </c>
      <c r="E983" s="590">
        <v>32214</v>
      </c>
      <c r="F983" s="592">
        <v>182</v>
      </c>
    </row>
    <row r="984" spans="1:6" x14ac:dyDescent="0.25">
      <c r="A984" s="349" t="s">
        <v>564</v>
      </c>
      <c r="B984" s="361" t="s">
        <v>568</v>
      </c>
      <c r="C984" s="361" t="s">
        <v>745</v>
      </c>
      <c r="D984" s="361">
        <v>16</v>
      </c>
      <c r="E984" s="590">
        <v>32215</v>
      </c>
      <c r="F984" s="592">
        <v>162</v>
      </c>
    </row>
    <row r="985" spans="1:6" x14ac:dyDescent="0.25">
      <c r="A985" s="349" t="s">
        <v>748</v>
      </c>
      <c r="B985" s="361" t="s">
        <v>751</v>
      </c>
      <c r="C985" s="361" t="s">
        <v>747</v>
      </c>
      <c r="D985" s="361">
        <v>8</v>
      </c>
      <c r="E985" s="590">
        <v>32216</v>
      </c>
      <c r="F985" s="592">
        <v>8</v>
      </c>
    </row>
    <row r="986" spans="1:6" x14ac:dyDescent="0.25">
      <c r="A986" s="349" t="s">
        <v>738</v>
      </c>
      <c r="B986" s="361" t="s">
        <v>720</v>
      </c>
      <c r="C986" s="361" t="s">
        <v>747</v>
      </c>
      <c r="D986" s="361">
        <v>8</v>
      </c>
      <c r="E986" s="590">
        <v>32219</v>
      </c>
      <c r="F986" s="592">
        <v>75</v>
      </c>
    </row>
    <row r="987" spans="1:6" x14ac:dyDescent="0.25">
      <c r="A987" s="349" t="s">
        <v>728</v>
      </c>
      <c r="B987" s="361" t="s">
        <v>731</v>
      </c>
      <c r="C987" s="361" t="s">
        <v>732</v>
      </c>
      <c r="D987" s="361">
        <v>8</v>
      </c>
      <c r="E987" s="590">
        <v>32220</v>
      </c>
      <c r="F987" s="592">
        <v>62</v>
      </c>
    </row>
    <row r="988" spans="1:6" x14ac:dyDescent="0.25">
      <c r="A988" s="349" t="s">
        <v>728</v>
      </c>
      <c r="B988" s="361" t="s">
        <v>731</v>
      </c>
      <c r="C988" s="361" t="s">
        <v>732</v>
      </c>
      <c r="D988" s="361">
        <v>8</v>
      </c>
      <c r="E988" s="590">
        <v>32222</v>
      </c>
      <c r="F988" s="592">
        <v>107</v>
      </c>
    </row>
    <row r="989" spans="1:6" x14ac:dyDescent="0.25">
      <c r="A989" s="349" t="s">
        <v>752</v>
      </c>
      <c r="B989" s="361" t="s">
        <v>762</v>
      </c>
      <c r="C989" s="361" t="s">
        <v>761</v>
      </c>
      <c r="D989" s="361">
        <v>16</v>
      </c>
      <c r="E989" s="350">
        <v>32223</v>
      </c>
      <c r="F989" s="360">
        <v>35</v>
      </c>
    </row>
    <row r="990" spans="1:6" x14ac:dyDescent="0.25">
      <c r="A990" s="349" t="s">
        <v>564</v>
      </c>
      <c r="B990" s="361" t="s">
        <v>566</v>
      </c>
      <c r="C990" s="361" t="s">
        <v>737</v>
      </c>
      <c r="D990" s="361">
        <v>16</v>
      </c>
      <c r="E990" s="590">
        <v>32224</v>
      </c>
      <c r="F990" s="592">
        <v>87</v>
      </c>
    </row>
    <row r="991" spans="1:6" x14ac:dyDescent="0.25">
      <c r="A991" s="349" t="s">
        <v>738</v>
      </c>
      <c r="B991" s="361" t="s">
        <v>717</v>
      </c>
      <c r="C991" s="361" t="s">
        <v>745</v>
      </c>
      <c r="D991" s="361">
        <v>16</v>
      </c>
      <c r="E991" s="590">
        <v>32224</v>
      </c>
      <c r="F991" s="592">
        <v>129</v>
      </c>
    </row>
    <row r="992" spans="1:6" x14ac:dyDescent="0.25">
      <c r="A992" s="349" t="s">
        <v>748</v>
      </c>
      <c r="B992" s="361" t="s">
        <v>749</v>
      </c>
      <c r="C992" s="361" t="s">
        <v>745</v>
      </c>
      <c r="D992" s="361">
        <v>8</v>
      </c>
      <c r="E992" s="590">
        <v>32225</v>
      </c>
      <c r="F992" s="360">
        <v>34</v>
      </c>
    </row>
    <row r="993" spans="1:6" x14ac:dyDescent="0.25">
      <c r="A993" s="349" t="s">
        <v>564</v>
      </c>
      <c r="B993" s="361" t="s">
        <v>566</v>
      </c>
      <c r="C993" s="361" t="s">
        <v>737</v>
      </c>
      <c r="D993" s="361">
        <v>16</v>
      </c>
      <c r="E993" s="590">
        <v>32227</v>
      </c>
      <c r="F993" s="592">
        <v>190</v>
      </c>
    </row>
    <row r="994" spans="1:6" x14ac:dyDescent="0.25">
      <c r="A994" s="349" t="s">
        <v>739</v>
      </c>
      <c r="B994" s="361" t="s">
        <v>740</v>
      </c>
      <c r="C994" s="361" t="s">
        <v>741</v>
      </c>
      <c r="D994" s="361">
        <v>8</v>
      </c>
      <c r="E994" s="590">
        <v>32228</v>
      </c>
      <c r="F994" s="360">
        <v>133</v>
      </c>
    </row>
    <row r="995" spans="1:6" x14ac:dyDescent="0.25">
      <c r="A995" s="349" t="s">
        <v>752</v>
      </c>
      <c r="B995" s="361" t="s">
        <v>764</v>
      </c>
      <c r="C995" s="361" t="s">
        <v>737</v>
      </c>
      <c r="D995" s="361">
        <v>32</v>
      </c>
      <c r="E995" s="590">
        <v>32233</v>
      </c>
      <c r="F995" s="592">
        <v>38</v>
      </c>
    </row>
    <row r="996" spans="1:6" x14ac:dyDescent="0.25">
      <c r="A996" s="349" t="s">
        <v>564</v>
      </c>
      <c r="B996" s="361" t="s">
        <v>567</v>
      </c>
      <c r="C996" s="361" t="s">
        <v>737</v>
      </c>
      <c r="D996" s="361">
        <v>16</v>
      </c>
      <c r="E996" s="350">
        <v>32234</v>
      </c>
      <c r="F996" s="360">
        <v>82</v>
      </c>
    </row>
    <row r="997" spans="1:6" x14ac:dyDescent="0.25">
      <c r="A997" s="349" t="s">
        <v>738</v>
      </c>
      <c r="B997" s="361" t="s">
        <v>718</v>
      </c>
      <c r="C997" s="361" t="s">
        <v>747</v>
      </c>
      <c r="D997" s="361">
        <v>8</v>
      </c>
      <c r="E997" s="590">
        <v>32235</v>
      </c>
      <c r="F997" s="360">
        <v>156</v>
      </c>
    </row>
    <row r="998" spans="1:6" x14ac:dyDescent="0.25">
      <c r="A998" s="349" t="s">
        <v>738</v>
      </c>
      <c r="B998" s="361" t="s">
        <v>717</v>
      </c>
      <c r="C998" s="361" t="s">
        <v>745</v>
      </c>
      <c r="D998" s="361">
        <v>16</v>
      </c>
      <c r="E998" s="590">
        <v>32240</v>
      </c>
      <c r="F998" s="592">
        <v>94</v>
      </c>
    </row>
    <row r="999" spans="1:6" x14ac:dyDescent="0.25">
      <c r="A999" s="349" t="s">
        <v>771</v>
      </c>
      <c r="B999" s="361" t="s">
        <v>773</v>
      </c>
      <c r="C999" s="361" t="s">
        <v>747</v>
      </c>
      <c r="D999" s="361">
        <v>8</v>
      </c>
      <c r="E999" s="590">
        <v>32242</v>
      </c>
      <c r="F999" s="360">
        <v>111</v>
      </c>
    </row>
    <row r="1000" spans="1:6" x14ac:dyDescent="0.25">
      <c r="A1000" s="349" t="s">
        <v>738</v>
      </c>
      <c r="B1000" s="361" t="s">
        <v>721</v>
      </c>
      <c r="C1000" s="361" t="s">
        <v>747</v>
      </c>
      <c r="D1000" s="361">
        <v>8</v>
      </c>
      <c r="E1000" s="590">
        <v>32250</v>
      </c>
      <c r="F1000" s="592">
        <v>11</v>
      </c>
    </row>
    <row r="1001" spans="1:6" x14ac:dyDescent="0.25">
      <c r="A1001" s="349" t="s">
        <v>769</v>
      </c>
      <c r="B1001" s="361" t="s">
        <v>770</v>
      </c>
      <c r="C1001" s="361" t="s">
        <v>745</v>
      </c>
      <c r="D1001" s="361">
        <v>16</v>
      </c>
      <c r="E1001" s="590">
        <v>32250</v>
      </c>
      <c r="F1001" s="592">
        <v>183</v>
      </c>
    </row>
    <row r="1002" spans="1:6" x14ac:dyDescent="0.25">
      <c r="A1002" s="349" t="s">
        <v>738</v>
      </c>
      <c r="B1002" s="361" t="s">
        <v>719</v>
      </c>
      <c r="C1002" s="361" t="s">
        <v>744</v>
      </c>
      <c r="D1002" s="361">
        <v>8</v>
      </c>
      <c r="E1002" s="590">
        <v>32254</v>
      </c>
      <c r="F1002" s="592">
        <v>121</v>
      </c>
    </row>
    <row r="1003" spans="1:6" x14ac:dyDescent="0.25">
      <c r="A1003" s="349" t="s">
        <v>738</v>
      </c>
      <c r="B1003" s="361" t="s">
        <v>723</v>
      </c>
      <c r="C1003" s="361" t="s">
        <v>745</v>
      </c>
      <c r="D1003" s="361">
        <v>8</v>
      </c>
      <c r="E1003" s="590">
        <v>32255</v>
      </c>
      <c r="F1003" s="592">
        <v>31</v>
      </c>
    </row>
    <row r="1004" spans="1:6" x14ac:dyDescent="0.25">
      <c r="A1004" s="349" t="s">
        <v>738</v>
      </c>
      <c r="B1004" s="361" t="s">
        <v>720</v>
      </c>
      <c r="C1004" s="361" t="s">
        <v>747</v>
      </c>
      <c r="D1004" s="361">
        <v>8</v>
      </c>
      <c r="E1004" s="590">
        <v>32257</v>
      </c>
      <c r="F1004" s="592">
        <v>155</v>
      </c>
    </row>
    <row r="1005" spans="1:6" x14ac:dyDescent="0.25">
      <c r="A1005" s="349" t="s">
        <v>739</v>
      </c>
      <c r="B1005" s="361" t="s">
        <v>740</v>
      </c>
      <c r="C1005" s="361" t="s">
        <v>741</v>
      </c>
      <c r="D1005" s="361">
        <v>8</v>
      </c>
      <c r="E1005" s="590">
        <v>32257</v>
      </c>
      <c r="F1005" s="592">
        <v>90</v>
      </c>
    </row>
    <row r="1006" spans="1:6" x14ac:dyDescent="0.25">
      <c r="A1006" s="349" t="s">
        <v>752</v>
      </c>
      <c r="B1006" s="361" t="s">
        <v>759</v>
      </c>
      <c r="C1006" s="361" t="s">
        <v>737</v>
      </c>
      <c r="D1006" s="361">
        <v>16</v>
      </c>
      <c r="E1006" s="590">
        <v>32261</v>
      </c>
      <c r="F1006" s="592">
        <v>77</v>
      </c>
    </row>
    <row r="1007" spans="1:6" x14ac:dyDescent="0.25">
      <c r="A1007" s="349" t="s">
        <v>752</v>
      </c>
      <c r="B1007" s="361" t="s">
        <v>759</v>
      </c>
      <c r="C1007" s="361" t="s">
        <v>737</v>
      </c>
      <c r="D1007" s="361">
        <v>16</v>
      </c>
      <c r="E1007" s="590">
        <v>32266</v>
      </c>
      <c r="F1007" s="592">
        <v>167</v>
      </c>
    </row>
    <row r="1008" spans="1:6" x14ac:dyDescent="0.25">
      <c r="A1008" s="349" t="s">
        <v>564</v>
      </c>
      <c r="B1008" s="361" t="s">
        <v>569</v>
      </c>
      <c r="C1008" s="361" t="s">
        <v>744</v>
      </c>
      <c r="D1008" s="361">
        <v>16</v>
      </c>
      <c r="E1008" s="590">
        <v>32267</v>
      </c>
      <c r="F1008" s="592">
        <v>31</v>
      </c>
    </row>
    <row r="1009" spans="1:6" x14ac:dyDescent="0.25">
      <c r="A1009" s="349" t="s">
        <v>748</v>
      </c>
      <c r="B1009" s="361" t="s">
        <v>751</v>
      </c>
      <c r="C1009" s="361" t="s">
        <v>747</v>
      </c>
      <c r="D1009" s="361">
        <v>8</v>
      </c>
      <c r="E1009" s="590">
        <v>32273</v>
      </c>
      <c r="F1009" s="360">
        <v>10</v>
      </c>
    </row>
    <row r="1010" spans="1:6" x14ac:dyDescent="0.25">
      <c r="A1010" s="349" t="s">
        <v>564</v>
      </c>
      <c r="B1010" s="361" t="s">
        <v>566</v>
      </c>
      <c r="C1010" s="361" t="s">
        <v>737</v>
      </c>
      <c r="D1010" s="361">
        <v>16</v>
      </c>
      <c r="E1010" s="590">
        <v>32287</v>
      </c>
      <c r="F1010" s="592">
        <v>27</v>
      </c>
    </row>
    <row r="1011" spans="1:6" x14ac:dyDescent="0.25">
      <c r="A1011" s="349" t="s">
        <v>752</v>
      </c>
      <c r="B1011" s="361" t="s">
        <v>759</v>
      </c>
      <c r="C1011" s="361" t="s">
        <v>737</v>
      </c>
      <c r="D1011" s="361">
        <v>16</v>
      </c>
      <c r="E1011" s="350">
        <v>32292</v>
      </c>
      <c r="F1011" s="360">
        <v>105</v>
      </c>
    </row>
    <row r="1012" spans="1:6" x14ac:dyDescent="0.25">
      <c r="A1012" s="349" t="s">
        <v>752</v>
      </c>
      <c r="B1012" s="361" t="s">
        <v>760</v>
      </c>
      <c r="C1012" s="361" t="s">
        <v>761</v>
      </c>
      <c r="D1012" s="361">
        <v>16</v>
      </c>
      <c r="E1012" s="590">
        <v>32292</v>
      </c>
      <c r="F1012" s="592">
        <v>38</v>
      </c>
    </row>
    <row r="1013" spans="1:6" x14ac:dyDescent="0.25">
      <c r="A1013" s="349" t="s">
        <v>748</v>
      </c>
      <c r="B1013" s="361" t="s">
        <v>754</v>
      </c>
      <c r="C1013" s="361" t="s">
        <v>755</v>
      </c>
      <c r="D1013" s="361">
        <v>16</v>
      </c>
      <c r="E1013" s="590">
        <v>32293</v>
      </c>
      <c r="F1013" s="360">
        <v>37</v>
      </c>
    </row>
    <row r="1014" spans="1:6" x14ac:dyDescent="0.25">
      <c r="A1014" s="349" t="s">
        <v>748</v>
      </c>
      <c r="B1014" s="361" t="s">
        <v>751</v>
      </c>
      <c r="C1014" s="361" t="s">
        <v>747</v>
      </c>
      <c r="D1014" s="361">
        <v>8</v>
      </c>
      <c r="E1014" s="590">
        <v>32295</v>
      </c>
      <c r="F1014" s="592">
        <v>54</v>
      </c>
    </row>
    <row r="1015" spans="1:6" x14ac:dyDescent="0.25">
      <c r="A1015" s="349" t="s">
        <v>564</v>
      </c>
      <c r="B1015" s="361" t="s">
        <v>567</v>
      </c>
      <c r="C1015" s="361" t="s">
        <v>737</v>
      </c>
      <c r="D1015" s="361">
        <v>16</v>
      </c>
      <c r="E1015" s="590">
        <v>32300</v>
      </c>
      <c r="F1015" s="592">
        <v>167</v>
      </c>
    </row>
    <row r="1016" spans="1:6" x14ac:dyDescent="0.25">
      <c r="A1016" s="349" t="s">
        <v>738</v>
      </c>
      <c r="B1016" s="361" t="s">
        <v>720</v>
      </c>
      <c r="C1016" s="361" t="s">
        <v>747</v>
      </c>
      <c r="D1016" s="361">
        <v>8</v>
      </c>
      <c r="E1016" s="590">
        <v>32302</v>
      </c>
      <c r="F1016" s="360">
        <v>177</v>
      </c>
    </row>
    <row r="1017" spans="1:6" x14ac:dyDescent="0.25">
      <c r="A1017" s="349" t="s">
        <v>564</v>
      </c>
      <c r="B1017" s="361" t="s">
        <v>567</v>
      </c>
      <c r="C1017" s="361" t="s">
        <v>737</v>
      </c>
      <c r="D1017" s="361">
        <v>16</v>
      </c>
      <c r="E1017" s="590">
        <v>32303</v>
      </c>
      <c r="F1017" s="592">
        <v>27</v>
      </c>
    </row>
    <row r="1018" spans="1:6" x14ac:dyDescent="0.25">
      <c r="A1018" s="349" t="s">
        <v>752</v>
      </c>
      <c r="B1018" s="361" t="s">
        <v>764</v>
      </c>
      <c r="C1018" s="361" t="s">
        <v>737</v>
      </c>
      <c r="D1018" s="361">
        <v>32</v>
      </c>
      <c r="E1018" s="590">
        <v>32304</v>
      </c>
      <c r="F1018" s="592">
        <v>82</v>
      </c>
    </row>
    <row r="1019" spans="1:6" x14ac:dyDescent="0.25">
      <c r="A1019" s="349" t="s">
        <v>564</v>
      </c>
      <c r="B1019" s="361" t="s">
        <v>568</v>
      </c>
      <c r="C1019" s="361" t="s">
        <v>745</v>
      </c>
      <c r="D1019" s="361">
        <v>16</v>
      </c>
      <c r="E1019" s="590">
        <v>32305</v>
      </c>
      <c r="F1019" s="592">
        <v>55</v>
      </c>
    </row>
    <row r="1020" spans="1:6" x14ac:dyDescent="0.25">
      <c r="A1020" s="349" t="s">
        <v>752</v>
      </c>
      <c r="B1020" s="361" t="s">
        <v>762</v>
      </c>
      <c r="C1020" s="361" t="s">
        <v>761</v>
      </c>
      <c r="D1020" s="361">
        <v>16</v>
      </c>
      <c r="E1020" s="590">
        <v>32307</v>
      </c>
      <c r="F1020" s="592">
        <v>189</v>
      </c>
    </row>
    <row r="1021" spans="1:6" x14ac:dyDescent="0.25">
      <c r="A1021" s="349" t="s">
        <v>728</v>
      </c>
      <c r="B1021" s="361" t="s">
        <v>729</v>
      </c>
      <c r="C1021" s="361" t="s">
        <v>730</v>
      </c>
      <c r="D1021" s="361">
        <v>10</v>
      </c>
      <c r="E1021" s="590">
        <v>32309</v>
      </c>
      <c r="F1021" s="592">
        <v>164</v>
      </c>
    </row>
    <row r="1022" spans="1:6" x14ac:dyDescent="0.25">
      <c r="A1022" s="349" t="s">
        <v>771</v>
      </c>
      <c r="B1022" s="361" t="s">
        <v>772</v>
      </c>
      <c r="C1022" s="361" t="s">
        <v>747</v>
      </c>
      <c r="D1022" s="361">
        <v>12</v>
      </c>
      <c r="E1022" s="590">
        <v>32311</v>
      </c>
      <c r="F1022" s="592">
        <v>45</v>
      </c>
    </row>
    <row r="1023" spans="1:6" x14ac:dyDescent="0.25">
      <c r="A1023" s="349" t="s">
        <v>564</v>
      </c>
      <c r="B1023" s="361" t="s">
        <v>568</v>
      </c>
      <c r="C1023" s="361" t="s">
        <v>745</v>
      </c>
      <c r="D1023" s="361">
        <v>16</v>
      </c>
      <c r="E1023" s="590">
        <v>32311</v>
      </c>
      <c r="F1023" s="592">
        <v>117</v>
      </c>
    </row>
    <row r="1024" spans="1:6" x14ac:dyDescent="0.25">
      <c r="A1024" s="349" t="s">
        <v>738</v>
      </c>
      <c r="B1024" s="361" t="s">
        <v>713</v>
      </c>
      <c r="C1024" s="361" t="s">
        <v>746</v>
      </c>
      <c r="D1024" s="361">
        <v>16</v>
      </c>
      <c r="E1024" s="590">
        <v>32312</v>
      </c>
      <c r="F1024" s="592">
        <v>126</v>
      </c>
    </row>
    <row r="1025" spans="1:6" x14ac:dyDescent="0.25">
      <c r="A1025" s="349" t="s">
        <v>752</v>
      </c>
      <c r="B1025" s="361" t="s">
        <v>760</v>
      </c>
      <c r="C1025" s="361" t="s">
        <v>761</v>
      </c>
      <c r="D1025" s="361">
        <v>16</v>
      </c>
      <c r="E1025" s="590">
        <v>32312</v>
      </c>
      <c r="F1025" s="592">
        <v>74</v>
      </c>
    </row>
    <row r="1026" spans="1:6" x14ac:dyDescent="0.25">
      <c r="A1026" s="349" t="s">
        <v>733</v>
      </c>
      <c r="B1026" s="361" t="s">
        <v>734</v>
      </c>
      <c r="C1026" s="361" t="s">
        <v>735</v>
      </c>
      <c r="D1026" s="361">
        <v>8</v>
      </c>
      <c r="E1026" s="590">
        <v>32314</v>
      </c>
      <c r="F1026" s="592">
        <v>142</v>
      </c>
    </row>
    <row r="1027" spans="1:6" x14ac:dyDescent="0.25">
      <c r="A1027" s="349" t="s">
        <v>738</v>
      </c>
      <c r="B1027" s="361" t="s">
        <v>719</v>
      </c>
      <c r="C1027" s="361" t="s">
        <v>744</v>
      </c>
      <c r="D1027" s="361">
        <v>8</v>
      </c>
      <c r="E1027" s="590">
        <v>32315</v>
      </c>
      <c r="F1027" s="592">
        <v>160</v>
      </c>
    </row>
    <row r="1028" spans="1:6" x14ac:dyDescent="0.25">
      <c r="A1028" s="349" t="s">
        <v>738</v>
      </c>
      <c r="B1028" s="361" t="s">
        <v>718</v>
      </c>
      <c r="C1028" s="361" t="s">
        <v>747</v>
      </c>
      <c r="D1028" s="361">
        <v>8</v>
      </c>
      <c r="E1028" s="590">
        <v>32317</v>
      </c>
      <c r="F1028" s="592">
        <v>118</v>
      </c>
    </row>
    <row r="1029" spans="1:6" x14ac:dyDescent="0.25">
      <c r="A1029" s="349" t="s">
        <v>733</v>
      </c>
      <c r="B1029" s="361" t="s">
        <v>734</v>
      </c>
      <c r="C1029" s="361" t="s">
        <v>735</v>
      </c>
      <c r="D1029" s="361">
        <v>8</v>
      </c>
      <c r="E1029" s="590">
        <v>32322</v>
      </c>
      <c r="F1029" s="592">
        <v>98</v>
      </c>
    </row>
    <row r="1030" spans="1:6" x14ac:dyDescent="0.25">
      <c r="A1030" s="349" t="s">
        <v>564</v>
      </c>
      <c r="B1030" s="361" t="s">
        <v>569</v>
      </c>
      <c r="C1030" s="361" t="s">
        <v>744</v>
      </c>
      <c r="D1030" s="361">
        <v>16</v>
      </c>
      <c r="E1030" s="590">
        <v>32323</v>
      </c>
      <c r="F1030" s="592">
        <v>85</v>
      </c>
    </row>
    <row r="1031" spans="1:6" x14ac:dyDescent="0.25">
      <c r="A1031" s="349" t="s">
        <v>752</v>
      </c>
      <c r="B1031" s="361" t="s">
        <v>760</v>
      </c>
      <c r="C1031" s="361" t="s">
        <v>761</v>
      </c>
      <c r="D1031" s="361">
        <v>16</v>
      </c>
      <c r="E1031" s="590">
        <v>32324</v>
      </c>
      <c r="F1031" s="360">
        <v>12</v>
      </c>
    </row>
    <row r="1032" spans="1:6" x14ac:dyDescent="0.25">
      <c r="A1032" s="349" t="s">
        <v>728</v>
      </c>
      <c r="B1032" s="361" t="s">
        <v>731</v>
      </c>
      <c r="C1032" s="361" t="s">
        <v>732</v>
      </c>
      <c r="D1032" s="361">
        <v>8</v>
      </c>
      <c r="E1032" s="590">
        <v>32326</v>
      </c>
      <c r="F1032" s="592">
        <v>198</v>
      </c>
    </row>
    <row r="1033" spans="1:6" x14ac:dyDescent="0.25">
      <c r="A1033" s="349" t="s">
        <v>564</v>
      </c>
      <c r="B1033" s="361" t="s">
        <v>566</v>
      </c>
      <c r="C1033" s="361" t="s">
        <v>737</v>
      </c>
      <c r="D1033" s="361">
        <v>16</v>
      </c>
      <c r="E1033" s="590">
        <v>32327</v>
      </c>
      <c r="F1033" s="592">
        <v>197</v>
      </c>
    </row>
    <row r="1034" spans="1:6" x14ac:dyDescent="0.25">
      <c r="A1034" s="349" t="s">
        <v>739</v>
      </c>
      <c r="B1034" s="361" t="s">
        <v>740</v>
      </c>
      <c r="C1034" s="361" t="s">
        <v>741</v>
      </c>
      <c r="D1034" s="361">
        <v>8</v>
      </c>
      <c r="E1034" s="350">
        <v>32327</v>
      </c>
      <c r="F1034" s="360">
        <v>65</v>
      </c>
    </row>
    <row r="1035" spans="1:6" x14ac:dyDescent="0.25">
      <c r="A1035" s="349" t="s">
        <v>564</v>
      </c>
      <c r="B1035" s="361" t="s">
        <v>567</v>
      </c>
      <c r="C1035" s="361" t="s">
        <v>737</v>
      </c>
      <c r="D1035" s="361">
        <v>16</v>
      </c>
      <c r="E1035" s="590">
        <v>32331</v>
      </c>
      <c r="F1035" s="592">
        <v>131</v>
      </c>
    </row>
    <row r="1036" spans="1:6" x14ac:dyDescent="0.25">
      <c r="A1036" s="349" t="s">
        <v>752</v>
      </c>
      <c r="B1036" s="361" t="s">
        <v>760</v>
      </c>
      <c r="C1036" s="361" t="s">
        <v>761</v>
      </c>
      <c r="D1036" s="361">
        <v>16</v>
      </c>
      <c r="E1036" s="590">
        <v>32331</v>
      </c>
      <c r="F1036" s="592">
        <v>83</v>
      </c>
    </row>
    <row r="1037" spans="1:6" x14ac:dyDescent="0.25">
      <c r="A1037" s="349" t="s">
        <v>738</v>
      </c>
      <c r="B1037" s="361" t="s">
        <v>723</v>
      </c>
      <c r="C1037" s="361" t="s">
        <v>745</v>
      </c>
      <c r="D1037" s="361">
        <v>8</v>
      </c>
      <c r="E1037" s="590">
        <v>32337</v>
      </c>
      <c r="F1037" s="592">
        <v>7</v>
      </c>
    </row>
    <row r="1038" spans="1:6" x14ac:dyDescent="0.25">
      <c r="A1038" s="349" t="s">
        <v>752</v>
      </c>
      <c r="B1038" s="361" t="s">
        <v>764</v>
      </c>
      <c r="C1038" s="361" t="s">
        <v>737</v>
      </c>
      <c r="D1038" s="361">
        <v>32</v>
      </c>
      <c r="E1038" s="590">
        <v>32337</v>
      </c>
      <c r="F1038" s="592">
        <v>46</v>
      </c>
    </row>
    <row r="1039" spans="1:6" x14ac:dyDescent="0.25">
      <c r="A1039" s="349" t="s">
        <v>738</v>
      </c>
      <c r="B1039" s="361" t="s">
        <v>720</v>
      </c>
      <c r="C1039" s="361" t="s">
        <v>747</v>
      </c>
      <c r="D1039" s="361">
        <v>8</v>
      </c>
      <c r="E1039" s="590">
        <v>32338</v>
      </c>
      <c r="F1039" s="592">
        <v>148</v>
      </c>
    </row>
    <row r="1040" spans="1:6" x14ac:dyDescent="0.25">
      <c r="A1040" s="349" t="s">
        <v>728</v>
      </c>
      <c r="B1040" s="361" t="s">
        <v>731</v>
      </c>
      <c r="C1040" s="361" t="s">
        <v>732</v>
      </c>
      <c r="D1040" s="361">
        <v>8</v>
      </c>
      <c r="E1040" s="590">
        <v>32339</v>
      </c>
      <c r="F1040" s="592">
        <v>171</v>
      </c>
    </row>
    <row r="1041" spans="1:6" x14ac:dyDescent="0.25">
      <c r="A1041" s="349" t="s">
        <v>748</v>
      </c>
      <c r="B1041" s="361" t="s">
        <v>753</v>
      </c>
      <c r="C1041" s="361" t="s">
        <v>732</v>
      </c>
      <c r="D1041" s="361">
        <v>16</v>
      </c>
      <c r="E1041" s="590">
        <v>32345</v>
      </c>
      <c r="F1041" s="360">
        <v>36</v>
      </c>
    </row>
    <row r="1042" spans="1:6" x14ac:dyDescent="0.25">
      <c r="A1042" s="349" t="s">
        <v>756</v>
      </c>
      <c r="B1042" s="361" t="s">
        <v>758</v>
      </c>
      <c r="C1042" s="361" t="s">
        <v>746</v>
      </c>
      <c r="D1042" s="361">
        <v>16</v>
      </c>
      <c r="E1042" s="590">
        <v>32346</v>
      </c>
      <c r="F1042" s="592">
        <v>21</v>
      </c>
    </row>
    <row r="1043" spans="1:6" x14ac:dyDescent="0.25">
      <c r="A1043" s="349" t="s">
        <v>738</v>
      </c>
      <c r="B1043" s="361" t="s">
        <v>717</v>
      </c>
      <c r="C1043" s="361" t="s">
        <v>745</v>
      </c>
      <c r="D1043" s="361">
        <v>16</v>
      </c>
      <c r="E1043" s="590">
        <v>32351</v>
      </c>
      <c r="F1043" s="592">
        <v>134</v>
      </c>
    </row>
    <row r="1044" spans="1:6" x14ac:dyDescent="0.25">
      <c r="A1044" s="349" t="s">
        <v>748</v>
      </c>
      <c r="B1044" s="361" t="s">
        <v>754</v>
      </c>
      <c r="C1044" s="361" t="s">
        <v>755</v>
      </c>
      <c r="D1044" s="361">
        <v>16</v>
      </c>
      <c r="E1044" s="590">
        <v>32351</v>
      </c>
      <c r="F1044" s="592">
        <v>106</v>
      </c>
    </row>
    <row r="1045" spans="1:6" x14ac:dyDescent="0.25">
      <c r="A1045" s="349" t="s">
        <v>738</v>
      </c>
      <c r="B1045" s="361" t="s">
        <v>713</v>
      </c>
      <c r="C1045" s="361" t="s">
        <v>746</v>
      </c>
      <c r="D1045" s="361">
        <v>16</v>
      </c>
      <c r="E1045" s="590">
        <v>32352</v>
      </c>
      <c r="F1045" s="592">
        <v>121</v>
      </c>
    </row>
    <row r="1046" spans="1:6" x14ac:dyDescent="0.25">
      <c r="A1046" s="349" t="s">
        <v>767</v>
      </c>
      <c r="B1046" s="361" t="s">
        <v>768</v>
      </c>
      <c r="C1046" s="361" t="s">
        <v>737</v>
      </c>
      <c r="D1046" s="361">
        <v>16</v>
      </c>
      <c r="E1046" s="590">
        <v>32353</v>
      </c>
      <c r="F1046" s="592">
        <v>165</v>
      </c>
    </row>
    <row r="1047" spans="1:6" x14ac:dyDescent="0.25">
      <c r="A1047" s="349" t="s">
        <v>738</v>
      </c>
      <c r="B1047" s="361" t="s">
        <v>715</v>
      </c>
      <c r="C1047" s="361" t="s">
        <v>745</v>
      </c>
      <c r="D1047" s="361">
        <v>16</v>
      </c>
      <c r="E1047" s="590">
        <v>32356</v>
      </c>
      <c r="F1047" s="592">
        <v>130</v>
      </c>
    </row>
    <row r="1048" spans="1:6" x14ac:dyDescent="0.25">
      <c r="A1048" s="349" t="s">
        <v>564</v>
      </c>
      <c r="B1048" s="361" t="s">
        <v>569</v>
      </c>
      <c r="C1048" s="361" t="s">
        <v>744</v>
      </c>
      <c r="D1048" s="361">
        <v>16</v>
      </c>
      <c r="E1048" s="590">
        <v>32362</v>
      </c>
      <c r="F1048" s="592">
        <v>19</v>
      </c>
    </row>
    <row r="1049" spans="1:6" x14ac:dyDescent="0.25">
      <c r="A1049" s="349" t="s">
        <v>733</v>
      </c>
      <c r="B1049" s="361" t="s">
        <v>734</v>
      </c>
      <c r="C1049" s="361" t="s">
        <v>735</v>
      </c>
      <c r="D1049" s="361">
        <v>8</v>
      </c>
      <c r="E1049" s="590">
        <v>32363</v>
      </c>
      <c r="F1049" s="592">
        <v>19</v>
      </c>
    </row>
    <row r="1050" spans="1:6" x14ac:dyDescent="0.25">
      <c r="A1050" s="349" t="s">
        <v>756</v>
      </c>
      <c r="B1050" s="361" t="s">
        <v>757</v>
      </c>
      <c r="C1050" s="361" t="s">
        <v>755</v>
      </c>
      <c r="D1050" s="361">
        <v>16</v>
      </c>
      <c r="E1050" s="350">
        <v>32364</v>
      </c>
      <c r="F1050" s="360">
        <v>72</v>
      </c>
    </row>
    <row r="1051" spans="1:6" x14ac:dyDescent="0.25">
      <c r="A1051" s="349" t="s">
        <v>738</v>
      </c>
      <c r="B1051" s="361" t="s">
        <v>716</v>
      </c>
      <c r="C1051" s="361" t="s">
        <v>745</v>
      </c>
      <c r="D1051" s="361">
        <v>16</v>
      </c>
      <c r="E1051" s="590">
        <v>32365</v>
      </c>
      <c r="F1051" s="592">
        <v>72</v>
      </c>
    </row>
    <row r="1052" spans="1:6" x14ac:dyDescent="0.25">
      <c r="A1052" s="349" t="s">
        <v>564</v>
      </c>
      <c r="B1052" s="361" t="s">
        <v>569</v>
      </c>
      <c r="C1052" s="361" t="s">
        <v>744</v>
      </c>
      <c r="D1052" s="361">
        <v>16</v>
      </c>
      <c r="E1052" s="590">
        <v>32365</v>
      </c>
      <c r="F1052" s="592">
        <v>186</v>
      </c>
    </row>
    <row r="1053" spans="1:6" x14ac:dyDescent="0.25">
      <c r="A1053" s="349" t="s">
        <v>738</v>
      </c>
      <c r="B1053" s="361" t="s">
        <v>712</v>
      </c>
      <c r="C1053" s="361" t="s">
        <v>744</v>
      </c>
      <c r="D1053" s="361">
        <v>8</v>
      </c>
      <c r="E1053" s="590">
        <v>32369</v>
      </c>
      <c r="F1053" s="592">
        <v>178</v>
      </c>
    </row>
    <row r="1054" spans="1:6" x14ac:dyDescent="0.25">
      <c r="A1054" s="349" t="s">
        <v>738</v>
      </c>
      <c r="B1054" s="361" t="s">
        <v>721</v>
      </c>
      <c r="C1054" s="361" t="s">
        <v>747</v>
      </c>
      <c r="D1054" s="361">
        <v>8</v>
      </c>
      <c r="E1054" s="590">
        <v>32370</v>
      </c>
      <c r="F1054" s="592">
        <v>103</v>
      </c>
    </row>
    <row r="1055" spans="1:6" x14ac:dyDescent="0.25">
      <c r="A1055" s="349" t="s">
        <v>733</v>
      </c>
      <c r="B1055" s="361" t="s">
        <v>734</v>
      </c>
      <c r="C1055" s="361" t="s">
        <v>735</v>
      </c>
      <c r="D1055" s="361">
        <v>8</v>
      </c>
      <c r="E1055" s="590">
        <v>32377</v>
      </c>
      <c r="F1055" s="592">
        <v>106</v>
      </c>
    </row>
    <row r="1056" spans="1:6" x14ac:dyDescent="0.25">
      <c r="A1056" s="349" t="s">
        <v>752</v>
      </c>
      <c r="B1056" s="361" t="s">
        <v>760</v>
      </c>
      <c r="C1056" s="361" t="s">
        <v>761</v>
      </c>
      <c r="D1056" s="361">
        <v>16</v>
      </c>
      <c r="E1056" s="590">
        <v>32382</v>
      </c>
      <c r="F1056" s="592">
        <v>113</v>
      </c>
    </row>
    <row r="1057" spans="1:6" x14ac:dyDescent="0.25">
      <c r="A1057" s="349" t="s">
        <v>728</v>
      </c>
      <c r="B1057" s="361" t="s">
        <v>729</v>
      </c>
      <c r="C1057" s="361" t="s">
        <v>730</v>
      </c>
      <c r="D1057" s="361">
        <v>10</v>
      </c>
      <c r="E1057" s="590">
        <v>32385</v>
      </c>
      <c r="F1057" s="592">
        <v>26</v>
      </c>
    </row>
    <row r="1058" spans="1:6" x14ac:dyDescent="0.25">
      <c r="A1058" s="349" t="s">
        <v>765</v>
      </c>
      <c r="B1058" s="361" t="s">
        <v>766</v>
      </c>
      <c r="C1058" s="361" t="s">
        <v>744</v>
      </c>
      <c r="D1058" s="361">
        <v>16</v>
      </c>
      <c r="E1058" s="590">
        <v>32386</v>
      </c>
      <c r="F1058" s="592">
        <v>7</v>
      </c>
    </row>
    <row r="1059" spans="1:6" x14ac:dyDescent="0.25">
      <c r="A1059" s="349" t="s">
        <v>738</v>
      </c>
      <c r="B1059" s="361" t="s">
        <v>722</v>
      </c>
      <c r="C1059" s="361" t="s">
        <v>747</v>
      </c>
      <c r="D1059" s="361">
        <v>8</v>
      </c>
      <c r="E1059" s="590">
        <v>32390</v>
      </c>
      <c r="F1059" s="592">
        <v>97</v>
      </c>
    </row>
    <row r="1060" spans="1:6" x14ac:dyDescent="0.25">
      <c r="A1060" s="349" t="s">
        <v>738</v>
      </c>
      <c r="B1060" s="361" t="s">
        <v>723</v>
      </c>
      <c r="C1060" s="361" t="s">
        <v>745</v>
      </c>
      <c r="D1060" s="361">
        <v>8</v>
      </c>
      <c r="E1060" s="590">
        <v>32392</v>
      </c>
      <c r="F1060" s="592">
        <v>192</v>
      </c>
    </row>
    <row r="1061" spans="1:6" x14ac:dyDescent="0.25">
      <c r="A1061" s="349" t="s">
        <v>738</v>
      </c>
      <c r="B1061" s="361" t="s">
        <v>723</v>
      </c>
      <c r="C1061" s="361" t="s">
        <v>745</v>
      </c>
      <c r="D1061" s="361">
        <v>8</v>
      </c>
      <c r="E1061" s="590">
        <v>32397</v>
      </c>
      <c r="F1061" s="592">
        <v>166</v>
      </c>
    </row>
    <row r="1062" spans="1:6" x14ac:dyDescent="0.25">
      <c r="A1062" s="349" t="s">
        <v>756</v>
      </c>
      <c r="B1062" s="361" t="s">
        <v>758</v>
      </c>
      <c r="C1062" s="361" t="s">
        <v>746</v>
      </c>
      <c r="D1062" s="361">
        <v>16</v>
      </c>
      <c r="E1062" s="590">
        <v>32398</v>
      </c>
      <c r="F1062" s="360">
        <v>105</v>
      </c>
    </row>
    <row r="1063" spans="1:6" x14ac:dyDescent="0.25">
      <c r="A1063" s="349" t="s">
        <v>748</v>
      </c>
      <c r="B1063" s="361" t="s">
        <v>750</v>
      </c>
      <c r="C1063" s="361" t="s">
        <v>737</v>
      </c>
      <c r="D1063" s="361">
        <v>16</v>
      </c>
      <c r="E1063" s="590">
        <v>32400</v>
      </c>
      <c r="F1063" s="592">
        <v>188</v>
      </c>
    </row>
    <row r="1064" spans="1:6" x14ac:dyDescent="0.25">
      <c r="A1064" s="349" t="s">
        <v>738</v>
      </c>
      <c r="B1064" s="361" t="s">
        <v>712</v>
      </c>
      <c r="C1064" s="361" t="s">
        <v>744</v>
      </c>
      <c r="D1064" s="361">
        <v>8</v>
      </c>
      <c r="E1064" s="590">
        <v>32400</v>
      </c>
      <c r="F1064" s="360">
        <v>44</v>
      </c>
    </row>
    <row r="1065" spans="1:6" x14ac:dyDescent="0.25">
      <c r="A1065" s="349" t="s">
        <v>738</v>
      </c>
      <c r="B1065" s="361" t="s">
        <v>715</v>
      </c>
      <c r="C1065" s="361" t="s">
        <v>745</v>
      </c>
      <c r="D1065" s="361">
        <v>16</v>
      </c>
      <c r="E1065" s="590">
        <v>32402</v>
      </c>
      <c r="F1065" s="592">
        <v>123</v>
      </c>
    </row>
    <row r="1066" spans="1:6" x14ac:dyDescent="0.25">
      <c r="A1066" s="349" t="s">
        <v>771</v>
      </c>
      <c r="B1066" s="361" t="s">
        <v>773</v>
      </c>
      <c r="C1066" s="361" t="s">
        <v>747</v>
      </c>
      <c r="D1066" s="361">
        <v>8</v>
      </c>
      <c r="E1066" s="590">
        <v>32403</v>
      </c>
      <c r="F1066" s="592">
        <v>182</v>
      </c>
    </row>
    <row r="1067" spans="1:6" x14ac:dyDescent="0.25">
      <c r="A1067" s="349" t="s">
        <v>733</v>
      </c>
      <c r="B1067" s="361" t="s">
        <v>736</v>
      </c>
      <c r="C1067" s="361" t="s">
        <v>737</v>
      </c>
      <c r="D1067" s="361">
        <v>8</v>
      </c>
      <c r="E1067" s="590">
        <v>32410</v>
      </c>
      <c r="F1067" s="360">
        <v>65</v>
      </c>
    </row>
    <row r="1068" spans="1:6" x14ac:dyDescent="0.25">
      <c r="A1068" s="349" t="s">
        <v>752</v>
      </c>
      <c r="B1068" s="361" t="s">
        <v>762</v>
      </c>
      <c r="C1068" s="361" t="s">
        <v>761</v>
      </c>
      <c r="D1068" s="361">
        <v>16</v>
      </c>
      <c r="E1068" s="590">
        <v>32413</v>
      </c>
      <c r="F1068" s="592">
        <v>95</v>
      </c>
    </row>
    <row r="1069" spans="1:6" x14ac:dyDescent="0.25">
      <c r="A1069" s="349" t="s">
        <v>738</v>
      </c>
      <c r="B1069" s="361" t="s">
        <v>712</v>
      </c>
      <c r="C1069" s="361" t="s">
        <v>744</v>
      </c>
      <c r="D1069" s="361">
        <v>8</v>
      </c>
      <c r="E1069" s="590">
        <v>32415</v>
      </c>
      <c r="F1069" s="592">
        <v>140</v>
      </c>
    </row>
    <row r="1070" spans="1:6" x14ac:dyDescent="0.25">
      <c r="A1070" s="349" t="s">
        <v>769</v>
      </c>
      <c r="B1070" s="361" t="s">
        <v>770</v>
      </c>
      <c r="C1070" s="361" t="s">
        <v>745</v>
      </c>
      <c r="D1070" s="361">
        <v>16</v>
      </c>
      <c r="E1070" s="590">
        <v>32417</v>
      </c>
      <c r="F1070" s="592">
        <v>49</v>
      </c>
    </row>
    <row r="1071" spans="1:6" x14ac:dyDescent="0.25">
      <c r="A1071" s="349" t="s">
        <v>752</v>
      </c>
      <c r="B1071" s="361" t="s">
        <v>763</v>
      </c>
      <c r="C1071" s="361" t="s">
        <v>745</v>
      </c>
      <c r="D1071" s="361">
        <v>16</v>
      </c>
      <c r="E1071" s="590">
        <v>32421</v>
      </c>
      <c r="F1071" s="592">
        <v>115</v>
      </c>
    </row>
    <row r="1072" spans="1:6" x14ac:dyDescent="0.25">
      <c r="A1072" s="349" t="s">
        <v>738</v>
      </c>
      <c r="B1072" s="361" t="s">
        <v>719</v>
      </c>
      <c r="C1072" s="361" t="s">
        <v>744</v>
      </c>
      <c r="D1072" s="361">
        <v>8</v>
      </c>
      <c r="E1072" s="590">
        <v>32425</v>
      </c>
      <c r="F1072" s="592">
        <v>182</v>
      </c>
    </row>
    <row r="1073" spans="1:6" x14ac:dyDescent="0.25">
      <c r="A1073" s="349" t="s">
        <v>738</v>
      </c>
      <c r="B1073" s="361" t="s">
        <v>720</v>
      </c>
      <c r="C1073" s="361" t="s">
        <v>747</v>
      </c>
      <c r="D1073" s="361">
        <v>8</v>
      </c>
      <c r="E1073" s="590">
        <v>32428</v>
      </c>
      <c r="F1073" s="592">
        <v>152</v>
      </c>
    </row>
    <row r="1074" spans="1:6" x14ac:dyDescent="0.25">
      <c r="A1074" s="349" t="s">
        <v>564</v>
      </c>
      <c r="B1074" s="361" t="s">
        <v>566</v>
      </c>
      <c r="C1074" s="361" t="s">
        <v>737</v>
      </c>
      <c r="D1074" s="361">
        <v>16</v>
      </c>
      <c r="E1074" s="590">
        <v>32428</v>
      </c>
      <c r="F1074" s="592">
        <v>143</v>
      </c>
    </row>
    <row r="1075" spans="1:6" x14ac:dyDescent="0.25">
      <c r="A1075" s="349" t="s">
        <v>738</v>
      </c>
      <c r="B1075" s="361" t="s">
        <v>720</v>
      </c>
      <c r="C1075" s="361" t="s">
        <v>747</v>
      </c>
      <c r="D1075" s="361">
        <v>8</v>
      </c>
      <c r="E1075" s="590">
        <v>32429</v>
      </c>
      <c r="F1075" s="592">
        <v>8</v>
      </c>
    </row>
    <row r="1076" spans="1:6" x14ac:dyDescent="0.25">
      <c r="A1076" s="349" t="s">
        <v>748</v>
      </c>
      <c r="B1076" s="361" t="s">
        <v>750</v>
      </c>
      <c r="C1076" s="361" t="s">
        <v>737</v>
      </c>
      <c r="D1076" s="361">
        <v>16</v>
      </c>
      <c r="E1076" s="590">
        <v>32429</v>
      </c>
      <c r="F1076" s="592">
        <v>151</v>
      </c>
    </row>
    <row r="1077" spans="1:6" x14ac:dyDescent="0.25">
      <c r="A1077" s="349" t="s">
        <v>752</v>
      </c>
      <c r="B1077" s="361" t="s">
        <v>762</v>
      </c>
      <c r="C1077" s="361" t="s">
        <v>761</v>
      </c>
      <c r="D1077" s="361">
        <v>16</v>
      </c>
      <c r="E1077" s="590">
        <v>32429</v>
      </c>
      <c r="F1077" s="592">
        <v>101</v>
      </c>
    </row>
    <row r="1078" spans="1:6" x14ac:dyDescent="0.25">
      <c r="A1078" s="349" t="s">
        <v>733</v>
      </c>
      <c r="B1078" s="361" t="s">
        <v>736</v>
      </c>
      <c r="C1078" s="361" t="s">
        <v>737</v>
      </c>
      <c r="D1078" s="361">
        <v>8</v>
      </c>
      <c r="E1078" s="590">
        <v>32429</v>
      </c>
      <c r="F1078" s="592">
        <v>88</v>
      </c>
    </row>
    <row r="1079" spans="1:6" x14ac:dyDescent="0.25">
      <c r="A1079" s="349" t="s">
        <v>738</v>
      </c>
      <c r="B1079" s="361" t="s">
        <v>712</v>
      </c>
      <c r="C1079" s="361" t="s">
        <v>744</v>
      </c>
      <c r="D1079" s="361">
        <v>8</v>
      </c>
      <c r="E1079" s="350">
        <v>32430</v>
      </c>
      <c r="F1079" s="360">
        <v>180</v>
      </c>
    </row>
    <row r="1080" spans="1:6" x14ac:dyDescent="0.25">
      <c r="A1080" s="349" t="s">
        <v>738</v>
      </c>
      <c r="B1080" s="361" t="s">
        <v>718</v>
      </c>
      <c r="C1080" s="361" t="s">
        <v>747</v>
      </c>
      <c r="D1080" s="361">
        <v>8</v>
      </c>
      <c r="E1080" s="590">
        <v>32434</v>
      </c>
      <c r="F1080" s="592">
        <v>100</v>
      </c>
    </row>
    <row r="1081" spans="1:6" x14ac:dyDescent="0.25">
      <c r="A1081" s="349" t="s">
        <v>738</v>
      </c>
      <c r="B1081" s="361" t="s">
        <v>714</v>
      </c>
      <c r="C1081" s="361" t="s">
        <v>744</v>
      </c>
      <c r="D1081" s="361">
        <v>8</v>
      </c>
      <c r="E1081" s="590">
        <v>32442</v>
      </c>
      <c r="F1081" s="592">
        <v>198</v>
      </c>
    </row>
    <row r="1082" spans="1:6" x14ac:dyDescent="0.25">
      <c r="A1082" s="349" t="s">
        <v>738</v>
      </c>
      <c r="B1082" s="361" t="s">
        <v>718</v>
      </c>
      <c r="C1082" s="361" t="s">
        <v>747</v>
      </c>
      <c r="D1082" s="361">
        <v>8</v>
      </c>
      <c r="E1082" s="590">
        <v>32445</v>
      </c>
      <c r="F1082" s="592">
        <v>153</v>
      </c>
    </row>
    <row r="1083" spans="1:6" x14ac:dyDescent="0.25">
      <c r="A1083" s="349" t="s">
        <v>738</v>
      </c>
      <c r="B1083" s="361" t="s">
        <v>718</v>
      </c>
      <c r="C1083" s="361" t="s">
        <v>747</v>
      </c>
      <c r="D1083" s="361">
        <v>8</v>
      </c>
      <c r="E1083" s="350">
        <v>32460</v>
      </c>
      <c r="F1083" s="360">
        <v>145</v>
      </c>
    </row>
    <row r="1084" spans="1:6" x14ac:dyDescent="0.25">
      <c r="A1084" s="349" t="s">
        <v>733</v>
      </c>
      <c r="B1084" s="361" t="s">
        <v>734</v>
      </c>
      <c r="C1084" s="361" t="s">
        <v>735</v>
      </c>
      <c r="D1084" s="361">
        <v>8</v>
      </c>
      <c r="E1084" s="590">
        <v>32460</v>
      </c>
      <c r="F1084" s="360">
        <v>140</v>
      </c>
    </row>
    <row r="1085" spans="1:6" x14ac:dyDescent="0.25">
      <c r="A1085" s="349" t="s">
        <v>733</v>
      </c>
      <c r="B1085" s="361" t="s">
        <v>736</v>
      </c>
      <c r="C1085" s="361" t="s">
        <v>737</v>
      </c>
      <c r="D1085" s="361">
        <v>8</v>
      </c>
      <c r="E1085" s="590">
        <v>32460</v>
      </c>
      <c r="F1085" s="592">
        <v>79</v>
      </c>
    </row>
    <row r="1086" spans="1:6" x14ac:dyDescent="0.25">
      <c r="A1086" s="349" t="s">
        <v>738</v>
      </c>
      <c r="B1086" s="361" t="s">
        <v>720</v>
      </c>
      <c r="C1086" s="361" t="s">
        <v>747</v>
      </c>
      <c r="D1086" s="361">
        <v>8</v>
      </c>
      <c r="E1086" s="350">
        <v>32461</v>
      </c>
      <c r="F1086" s="360">
        <v>172</v>
      </c>
    </row>
    <row r="1087" spans="1:6" x14ac:dyDescent="0.25">
      <c r="A1087" s="349" t="s">
        <v>752</v>
      </c>
      <c r="B1087" s="361" t="s">
        <v>763</v>
      </c>
      <c r="C1087" s="361" t="s">
        <v>745</v>
      </c>
      <c r="D1087" s="361">
        <v>16</v>
      </c>
      <c r="E1087" s="350">
        <v>32464</v>
      </c>
      <c r="F1087" s="360">
        <v>200</v>
      </c>
    </row>
    <row r="1088" spans="1:6" x14ac:dyDescent="0.25">
      <c r="A1088" s="349" t="s">
        <v>748</v>
      </c>
      <c r="B1088" s="361" t="s">
        <v>750</v>
      </c>
      <c r="C1088" s="361" t="s">
        <v>737</v>
      </c>
      <c r="D1088" s="361">
        <v>16</v>
      </c>
      <c r="E1088" s="590">
        <v>32470</v>
      </c>
      <c r="F1088" s="592">
        <v>182</v>
      </c>
    </row>
    <row r="1089" spans="1:6" x14ac:dyDescent="0.25">
      <c r="A1089" s="349" t="s">
        <v>738</v>
      </c>
      <c r="B1089" s="361" t="s">
        <v>720</v>
      </c>
      <c r="C1089" s="361" t="s">
        <v>747</v>
      </c>
      <c r="D1089" s="361">
        <v>8</v>
      </c>
      <c r="E1089" s="590">
        <v>32471</v>
      </c>
      <c r="F1089" s="592">
        <v>155</v>
      </c>
    </row>
    <row r="1090" spans="1:6" x14ac:dyDescent="0.25">
      <c r="A1090" s="349" t="s">
        <v>742</v>
      </c>
      <c r="B1090" s="361" t="s">
        <v>743</v>
      </c>
      <c r="C1090" s="361" t="s">
        <v>744</v>
      </c>
      <c r="D1090" s="361">
        <v>8</v>
      </c>
      <c r="E1090" s="590">
        <v>32471</v>
      </c>
      <c r="F1090" s="592">
        <v>99</v>
      </c>
    </row>
    <row r="1091" spans="1:6" x14ac:dyDescent="0.25">
      <c r="A1091" s="349" t="s">
        <v>752</v>
      </c>
      <c r="B1091" s="361" t="s">
        <v>762</v>
      </c>
      <c r="C1091" s="361" t="s">
        <v>761</v>
      </c>
      <c r="D1091" s="361">
        <v>16</v>
      </c>
      <c r="E1091" s="590">
        <v>32474</v>
      </c>
      <c r="F1091" s="592">
        <v>108</v>
      </c>
    </row>
    <row r="1092" spans="1:6" x14ac:dyDescent="0.25">
      <c r="A1092" s="349" t="s">
        <v>564</v>
      </c>
      <c r="B1092" s="361" t="s">
        <v>569</v>
      </c>
      <c r="C1092" s="361" t="s">
        <v>744</v>
      </c>
      <c r="D1092" s="361">
        <v>16</v>
      </c>
      <c r="E1092" s="590">
        <v>32475</v>
      </c>
      <c r="F1092" s="592">
        <v>135</v>
      </c>
    </row>
    <row r="1093" spans="1:6" x14ac:dyDescent="0.25">
      <c r="A1093" s="349" t="s">
        <v>765</v>
      </c>
      <c r="B1093" s="361" t="s">
        <v>766</v>
      </c>
      <c r="C1093" s="361" t="s">
        <v>744</v>
      </c>
      <c r="D1093" s="361">
        <v>16</v>
      </c>
      <c r="E1093" s="590">
        <v>32477</v>
      </c>
      <c r="F1093" s="592">
        <v>152</v>
      </c>
    </row>
    <row r="1094" spans="1:6" x14ac:dyDescent="0.25">
      <c r="A1094" s="349" t="s">
        <v>752</v>
      </c>
      <c r="B1094" s="361" t="s">
        <v>759</v>
      </c>
      <c r="C1094" s="361" t="s">
        <v>737</v>
      </c>
      <c r="D1094" s="361">
        <v>16</v>
      </c>
      <c r="E1094" s="590">
        <v>32479</v>
      </c>
      <c r="F1094" s="360">
        <v>152</v>
      </c>
    </row>
    <row r="1095" spans="1:6" x14ac:dyDescent="0.25">
      <c r="A1095" s="349" t="s">
        <v>738</v>
      </c>
      <c r="B1095" s="361" t="s">
        <v>712</v>
      </c>
      <c r="C1095" s="361" t="s">
        <v>744</v>
      </c>
      <c r="D1095" s="361">
        <v>8</v>
      </c>
      <c r="E1095" s="350">
        <v>32481</v>
      </c>
      <c r="F1095" s="360">
        <v>159</v>
      </c>
    </row>
    <row r="1096" spans="1:6" x14ac:dyDescent="0.25">
      <c r="A1096" s="349" t="s">
        <v>748</v>
      </c>
      <c r="B1096" s="361" t="s">
        <v>753</v>
      </c>
      <c r="C1096" s="361" t="s">
        <v>732</v>
      </c>
      <c r="D1096" s="361">
        <v>16</v>
      </c>
      <c r="E1096" s="590">
        <v>32485</v>
      </c>
      <c r="F1096" s="592">
        <v>29</v>
      </c>
    </row>
    <row r="1097" spans="1:6" x14ac:dyDescent="0.25">
      <c r="A1097" s="349" t="s">
        <v>738</v>
      </c>
      <c r="B1097" s="361" t="s">
        <v>721</v>
      </c>
      <c r="C1097" s="361" t="s">
        <v>747</v>
      </c>
      <c r="D1097" s="361">
        <v>8</v>
      </c>
      <c r="E1097" s="590">
        <v>32488</v>
      </c>
      <c r="F1097" s="592">
        <v>17</v>
      </c>
    </row>
    <row r="1098" spans="1:6" x14ac:dyDescent="0.25">
      <c r="A1098" s="349" t="s">
        <v>728</v>
      </c>
      <c r="B1098" s="361" t="s">
        <v>729</v>
      </c>
      <c r="C1098" s="361" t="s">
        <v>730</v>
      </c>
      <c r="D1098" s="361">
        <v>10</v>
      </c>
      <c r="E1098" s="350">
        <v>32489</v>
      </c>
      <c r="F1098" s="360">
        <v>73</v>
      </c>
    </row>
    <row r="1099" spans="1:6" x14ac:dyDescent="0.25">
      <c r="A1099" s="349" t="s">
        <v>748</v>
      </c>
      <c r="B1099" s="361" t="s">
        <v>754</v>
      </c>
      <c r="C1099" s="361" t="s">
        <v>755</v>
      </c>
      <c r="D1099" s="361">
        <v>16</v>
      </c>
      <c r="E1099" s="590">
        <v>32495</v>
      </c>
      <c r="F1099" s="592">
        <v>131</v>
      </c>
    </row>
    <row r="1100" spans="1:6" x14ac:dyDescent="0.25">
      <c r="A1100" s="349" t="s">
        <v>738</v>
      </c>
      <c r="B1100" s="361" t="s">
        <v>721</v>
      </c>
      <c r="C1100" s="361" t="s">
        <v>747</v>
      </c>
      <c r="D1100" s="361">
        <v>8</v>
      </c>
      <c r="E1100" s="590">
        <v>32501</v>
      </c>
      <c r="F1100" s="592">
        <v>161</v>
      </c>
    </row>
    <row r="1101" spans="1:6" x14ac:dyDescent="0.25">
      <c r="A1101" s="349" t="s">
        <v>738</v>
      </c>
      <c r="B1101" s="361" t="s">
        <v>723</v>
      </c>
      <c r="C1101" s="361" t="s">
        <v>745</v>
      </c>
      <c r="D1101" s="361">
        <v>8</v>
      </c>
      <c r="E1101" s="590">
        <v>32508</v>
      </c>
      <c r="F1101" s="592">
        <v>87</v>
      </c>
    </row>
    <row r="1102" spans="1:6" x14ac:dyDescent="0.25">
      <c r="A1102" s="349" t="s">
        <v>564</v>
      </c>
      <c r="B1102" s="361" t="s">
        <v>568</v>
      </c>
      <c r="C1102" s="361" t="s">
        <v>745</v>
      </c>
      <c r="D1102" s="361">
        <v>16</v>
      </c>
      <c r="E1102" s="590">
        <v>32511</v>
      </c>
      <c r="F1102" s="360">
        <v>161</v>
      </c>
    </row>
    <row r="1103" spans="1:6" x14ac:dyDescent="0.25">
      <c r="A1103" s="349" t="s">
        <v>771</v>
      </c>
      <c r="B1103" s="361" t="s">
        <v>773</v>
      </c>
      <c r="C1103" s="361" t="s">
        <v>747</v>
      </c>
      <c r="D1103" s="361">
        <v>8</v>
      </c>
      <c r="E1103" s="590">
        <v>32518</v>
      </c>
      <c r="F1103" s="592">
        <v>64</v>
      </c>
    </row>
    <row r="1104" spans="1:6" x14ac:dyDescent="0.25">
      <c r="A1104" s="349" t="s">
        <v>756</v>
      </c>
      <c r="B1104" s="361" t="s">
        <v>757</v>
      </c>
      <c r="C1104" s="361" t="s">
        <v>755</v>
      </c>
      <c r="D1104" s="361">
        <v>16</v>
      </c>
      <c r="E1104" s="590">
        <v>32520</v>
      </c>
      <c r="F1104" s="592">
        <v>173</v>
      </c>
    </row>
    <row r="1105" spans="1:6" x14ac:dyDescent="0.25">
      <c r="A1105" s="349" t="s">
        <v>738</v>
      </c>
      <c r="B1105" s="361" t="s">
        <v>715</v>
      </c>
      <c r="C1105" s="361" t="s">
        <v>745</v>
      </c>
      <c r="D1105" s="361">
        <v>16</v>
      </c>
      <c r="E1105" s="350">
        <v>32522</v>
      </c>
      <c r="F1105" s="360">
        <v>113</v>
      </c>
    </row>
    <row r="1106" spans="1:6" x14ac:dyDescent="0.25">
      <c r="A1106" s="349" t="s">
        <v>752</v>
      </c>
      <c r="B1106" s="361" t="s">
        <v>759</v>
      </c>
      <c r="C1106" s="361" t="s">
        <v>737</v>
      </c>
      <c r="D1106" s="361">
        <v>16</v>
      </c>
      <c r="E1106" s="590">
        <v>32522</v>
      </c>
      <c r="F1106" s="592">
        <v>93</v>
      </c>
    </row>
    <row r="1107" spans="1:6" x14ac:dyDescent="0.25">
      <c r="A1107" s="349" t="s">
        <v>564</v>
      </c>
      <c r="B1107" s="361" t="s">
        <v>565</v>
      </c>
      <c r="C1107" s="361" t="s">
        <v>745</v>
      </c>
      <c r="D1107" s="361">
        <v>16</v>
      </c>
      <c r="E1107" s="590">
        <v>32524</v>
      </c>
      <c r="F1107" s="592">
        <v>178</v>
      </c>
    </row>
    <row r="1108" spans="1:6" x14ac:dyDescent="0.25">
      <c r="A1108" s="349" t="s">
        <v>564</v>
      </c>
      <c r="B1108" s="361" t="s">
        <v>567</v>
      </c>
      <c r="C1108" s="361" t="s">
        <v>737</v>
      </c>
      <c r="D1108" s="361">
        <v>16</v>
      </c>
      <c r="E1108" s="590">
        <v>32524</v>
      </c>
      <c r="F1108" s="360">
        <v>78</v>
      </c>
    </row>
    <row r="1109" spans="1:6" x14ac:dyDescent="0.25">
      <c r="A1109" s="349" t="s">
        <v>767</v>
      </c>
      <c r="B1109" s="361" t="s">
        <v>768</v>
      </c>
      <c r="C1109" s="361" t="s">
        <v>737</v>
      </c>
      <c r="D1109" s="361">
        <v>16</v>
      </c>
      <c r="E1109" s="590">
        <v>32525</v>
      </c>
      <c r="F1109" s="592">
        <v>57</v>
      </c>
    </row>
    <row r="1110" spans="1:6" x14ac:dyDescent="0.25">
      <c r="A1110" s="349" t="s">
        <v>738</v>
      </c>
      <c r="B1110" s="361" t="s">
        <v>717</v>
      </c>
      <c r="C1110" s="361" t="s">
        <v>745</v>
      </c>
      <c r="D1110" s="361">
        <v>16</v>
      </c>
      <c r="E1110" s="590">
        <v>32526</v>
      </c>
      <c r="F1110" s="592">
        <v>195</v>
      </c>
    </row>
    <row r="1111" spans="1:6" x14ac:dyDescent="0.25">
      <c r="A1111" s="349" t="s">
        <v>738</v>
      </c>
      <c r="B1111" s="361" t="s">
        <v>720</v>
      </c>
      <c r="C1111" s="361" t="s">
        <v>747</v>
      </c>
      <c r="D1111" s="361">
        <v>8</v>
      </c>
      <c r="E1111" s="590">
        <v>32527</v>
      </c>
      <c r="F1111" s="592">
        <v>84</v>
      </c>
    </row>
    <row r="1112" spans="1:6" x14ac:dyDescent="0.25">
      <c r="A1112" s="349" t="s">
        <v>748</v>
      </c>
      <c r="B1112" s="361" t="s">
        <v>750</v>
      </c>
      <c r="C1112" s="361" t="s">
        <v>737</v>
      </c>
      <c r="D1112" s="361">
        <v>16</v>
      </c>
      <c r="E1112" s="590">
        <v>32527</v>
      </c>
      <c r="F1112" s="592">
        <v>197</v>
      </c>
    </row>
    <row r="1113" spans="1:6" x14ac:dyDescent="0.25">
      <c r="A1113" s="349" t="s">
        <v>748</v>
      </c>
      <c r="B1113" s="361" t="s">
        <v>753</v>
      </c>
      <c r="C1113" s="361" t="s">
        <v>732</v>
      </c>
      <c r="D1113" s="361">
        <v>16</v>
      </c>
      <c r="E1113" s="350">
        <v>32528</v>
      </c>
      <c r="F1113" s="360">
        <v>22</v>
      </c>
    </row>
    <row r="1114" spans="1:6" x14ac:dyDescent="0.25">
      <c r="A1114" s="349" t="s">
        <v>748</v>
      </c>
      <c r="B1114" s="361" t="s">
        <v>749</v>
      </c>
      <c r="C1114" s="361" t="s">
        <v>745</v>
      </c>
      <c r="D1114" s="361">
        <v>8</v>
      </c>
      <c r="E1114" s="590">
        <v>32531</v>
      </c>
      <c r="F1114" s="592">
        <v>80</v>
      </c>
    </row>
    <row r="1115" spans="1:6" x14ac:dyDescent="0.25">
      <c r="A1115" s="349" t="s">
        <v>742</v>
      </c>
      <c r="B1115" s="361" t="s">
        <v>743</v>
      </c>
      <c r="C1115" s="361" t="s">
        <v>744</v>
      </c>
      <c r="D1115" s="361">
        <v>8</v>
      </c>
      <c r="E1115" s="590">
        <v>32532</v>
      </c>
      <c r="F1115" s="592">
        <v>54</v>
      </c>
    </row>
    <row r="1116" spans="1:6" x14ac:dyDescent="0.25">
      <c r="A1116" s="349" t="s">
        <v>748</v>
      </c>
      <c r="B1116" s="361" t="s">
        <v>750</v>
      </c>
      <c r="C1116" s="361" t="s">
        <v>737</v>
      </c>
      <c r="D1116" s="361">
        <v>16</v>
      </c>
      <c r="E1116" s="590">
        <v>32538</v>
      </c>
      <c r="F1116" s="592">
        <v>60</v>
      </c>
    </row>
    <row r="1117" spans="1:6" x14ac:dyDescent="0.25">
      <c r="A1117" s="349" t="s">
        <v>752</v>
      </c>
      <c r="B1117" s="361" t="s">
        <v>759</v>
      </c>
      <c r="C1117" s="361" t="s">
        <v>737</v>
      </c>
      <c r="D1117" s="361">
        <v>16</v>
      </c>
      <c r="E1117" s="590">
        <v>32542</v>
      </c>
      <c r="F1117" s="592">
        <v>83</v>
      </c>
    </row>
    <row r="1118" spans="1:6" x14ac:dyDescent="0.25">
      <c r="A1118" s="349" t="s">
        <v>748</v>
      </c>
      <c r="B1118" s="361" t="s">
        <v>751</v>
      </c>
      <c r="C1118" s="361" t="s">
        <v>747</v>
      </c>
      <c r="D1118" s="361">
        <v>8</v>
      </c>
      <c r="E1118" s="590">
        <v>32547</v>
      </c>
      <c r="F1118" s="592">
        <v>153</v>
      </c>
    </row>
    <row r="1119" spans="1:6" x14ac:dyDescent="0.25">
      <c r="A1119" s="349" t="s">
        <v>564</v>
      </c>
      <c r="B1119" s="361" t="s">
        <v>569</v>
      </c>
      <c r="C1119" s="361" t="s">
        <v>744</v>
      </c>
      <c r="D1119" s="361">
        <v>16</v>
      </c>
      <c r="E1119" s="350">
        <v>32548</v>
      </c>
      <c r="F1119" s="360">
        <v>73</v>
      </c>
    </row>
    <row r="1120" spans="1:6" x14ac:dyDescent="0.25">
      <c r="A1120" s="349" t="s">
        <v>752</v>
      </c>
      <c r="B1120" s="361" t="s">
        <v>762</v>
      </c>
      <c r="C1120" s="361" t="s">
        <v>761</v>
      </c>
      <c r="D1120" s="361">
        <v>16</v>
      </c>
      <c r="E1120" s="350">
        <v>32548</v>
      </c>
      <c r="F1120" s="360">
        <v>133</v>
      </c>
    </row>
    <row r="1121" spans="1:6" x14ac:dyDescent="0.25">
      <c r="A1121" s="349" t="s">
        <v>765</v>
      </c>
      <c r="B1121" s="361" t="s">
        <v>766</v>
      </c>
      <c r="C1121" s="361" t="s">
        <v>744</v>
      </c>
      <c r="D1121" s="361">
        <v>16</v>
      </c>
      <c r="E1121" s="590">
        <v>32548</v>
      </c>
      <c r="F1121" s="592">
        <v>101</v>
      </c>
    </row>
    <row r="1122" spans="1:6" x14ac:dyDescent="0.25">
      <c r="A1122" s="349" t="s">
        <v>752</v>
      </c>
      <c r="B1122" s="361" t="s">
        <v>764</v>
      </c>
      <c r="C1122" s="361" t="s">
        <v>737</v>
      </c>
      <c r="D1122" s="361">
        <v>32</v>
      </c>
      <c r="E1122" s="590">
        <v>32550</v>
      </c>
      <c r="F1122" s="592">
        <v>65</v>
      </c>
    </row>
    <row r="1123" spans="1:6" x14ac:dyDescent="0.25">
      <c r="A1123" s="349" t="s">
        <v>769</v>
      </c>
      <c r="B1123" s="361" t="s">
        <v>770</v>
      </c>
      <c r="C1123" s="361" t="s">
        <v>745</v>
      </c>
      <c r="D1123" s="361">
        <v>16</v>
      </c>
      <c r="E1123" s="590">
        <v>32550</v>
      </c>
      <c r="F1123" s="592">
        <v>71</v>
      </c>
    </row>
    <row r="1124" spans="1:6" x14ac:dyDescent="0.25">
      <c r="A1124" s="349" t="s">
        <v>748</v>
      </c>
      <c r="B1124" s="361" t="s">
        <v>754</v>
      </c>
      <c r="C1124" s="361" t="s">
        <v>755</v>
      </c>
      <c r="D1124" s="361">
        <v>16</v>
      </c>
      <c r="E1124" s="590">
        <v>32552</v>
      </c>
      <c r="F1124" s="592">
        <v>29</v>
      </c>
    </row>
    <row r="1125" spans="1:6" x14ac:dyDescent="0.25">
      <c r="A1125" s="349" t="s">
        <v>752</v>
      </c>
      <c r="B1125" s="361" t="s">
        <v>762</v>
      </c>
      <c r="C1125" s="361" t="s">
        <v>761</v>
      </c>
      <c r="D1125" s="361">
        <v>16</v>
      </c>
      <c r="E1125" s="590">
        <v>32552</v>
      </c>
      <c r="F1125" s="592">
        <v>133</v>
      </c>
    </row>
    <row r="1126" spans="1:6" x14ac:dyDescent="0.25">
      <c r="A1126" s="349" t="s">
        <v>769</v>
      </c>
      <c r="B1126" s="361" t="s">
        <v>770</v>
      </c>
      <c r="C1126" s="361" t="s">
        <v>745</v>
      </c>
      <c r="D1126" s="361">
        <v>16</v>
      </c>
      <c r="E1126" s="590">
        <v>32553</v>
      </c>
      <c r="F1126" s="592">
        <v>104</v>
      </c>
    </row>
    <row r="1127" spans="1:6" x14ac:dyDescent="0.25">
      <c r="A1127" s="349" t="s">
        <v>752</v>
      </c>
      <c r="B1127" s="361" t="s">
        <v>764</v>
      </c>
      <c r="C1127" s="361" t="s">
        <v>737</v>
      </c>
      <c r="D1127" s="361">
        <v>32</v>
      </c>
      <c r="E1127" s="590">
        <v>32554</v>
      </c>
      <c r="F1127" s="592">
        <v>146</v>
      </c>
    </row>
    <row r="1128" spans="1:6" x14ac:dyDescent="0.25">
      <c r="A1128" s="349" t="s">
        <v>748</v>
      </c>
      <c r="B1128" s="361" t="s">
        <v>753</v>
      </c>
      <c r="C1128" s="361" t="s">
        <v>732</v>
      </c>
      <c r="D1128" s="361">
        <v>16</v>
      </c>
      <c r="E1128" s="590">
        <v>32557</v>
      </c>
      <c r="F1128" s="592">
        <v>100</v>
      </c>
    </row>
    <row r="1129" spans="1:6" x14ac:dyDescent="0.25">
      <c r="A1129" s="349" t="s">
        <v>738</v>
      </c>
      <c r="B1129" s="361" t="s">
        <v>723</v>
      </c>
      <c r="C1129" s="361" t="s">
        <v>745</v>
      </c>
      <c r="D1129" s="361">
        <v>8</v>
      </c>
      <c r="E1129" s="590">
        <v>32562</v>
      </c>
      <c r="F1129" s="592">
        <v>133</v>
      </c>
    </row>
    <row r="1130" spans="1:6" x14ac:dyDescent="0.25">
      <c r="A1130" s="349" t="s">
        <v>742</v>
      </c>
      <c r="B1130" s="361" t="s">
        <v>743</v>
      </c>
      <c r="C1130" s="361" t="s">
        <v>744</v>
      </c>
      <c r="D1130" s="361">
        <v>8</v>
      </c>
      <c r="E1130" s="590">
        <v>32563</v>
      </c>
      <c r="F1130" s="592">
        <v>163</v>
      </c>
    </row>
    <row r="1131" spans="1:6" x14ac:dyDescent="0.25">
      <c r="A1131" s="349" t="s">
        <v>738</v>
      </c>
      <c r="B1131" s="361" t="s">
        <v>719</v>
      </c>
      <c r="C1131" s="361" t="s">
        <v>744</v>
      </c>
      <c r="D1131" s="361">
        <v>8</v>
      </c>
      <c r="E1131" s="590">
        <v>32568</v>
      </c>
      <c r="F1131" s="592">
        <v>131</v>
      </c>
    </row>
    <row r="1132" spans="1:6" x14ac:dyDescent="0.25">
      <c r="A1132" s="349" t="s">
        <v>738</v>
      </c>
      <c r="B1132" s="361" t="s">
        <v>714</v>
      </c>
      <c r="C1132" s="361" t="s">
        <v>744</v>
      </c>
      <c r="D1132" s="361">
        <v>8</v>
      </c>
      <c r="E1132" s="590">
        <v>32573</v>
      </c>
      <c r="F1132" s="592">
        <v>171</v>
      </c>
    </row>
    <row r="1133" spans="1:6" x14ac:dyDescent="0.25">
      <c r="A1133" s="349" t="s">
        <v>733</v>
      </c>
      <c r="B1133" s="361" t="s">
        <v>734</v>
      </c>
      <c r="C1133" s="361" t="s">
        <v>735</v>
      </c>
      <c r="D1133" s="361">
        <v>8</v>
      </c>
      <c r="E1133" s="590">
        <v>32579</v>
      </c>
      <c r="F1133" s="592">
        <v>7</v>
      </c>
    </row>
    <row r="1134" spans="1:6" x14ac:dyDescent="0.25">
      <c r="A1134" s="349" t="s">
        <v>738</v>
      </c>
      <c r="B1134" s="361" t="s">
        <v>718</v>
      </c>
      <c r="C1134" s="361" t="s">
        <v>747</v>
      </c>
      <c r="D1134" s="361">
        <v>8</v>
      </c>
      <c r="E1134" s="590">
        <v>32581</v>
      </c>
      <c r="F1134" s="592">
        <v>64</v>
      </c>
    </row>
    <row r="1135" spans="1:6" x14ac:dyDescent="0.25">
      <c r="A1135" s="349" t="s">
        <v>738</v>
      </c>
      <c r="B1135" s="361" t="s">
        <v>715</v>
      </c>
      <c r="C1135" s="361" t="s">
        <v>745</v>
      </c>
      <c r="D1135" s="361">
        <v>16</v>
      </c>
      <c r="E1135" s="590">
        <v>32590</v>
      </c>
      <c r="F1135" s="592">
        <v>37</v>
      </c>
    </row>
    <row r="1136" spans="1:6" x14ac:dyDescent="0.25">
      <c r="A1136" s="349" t="s">
        <v>748</v>
      </c>
      <c r="B1136" s="361" t="s">
        <v>751</v>
      </c>
      <c r="C1136" s="361" t="s">
        <v>747</v>
      </c>
      <c r="D1136" s="361">
        <v>8</v>
      </c>
      <c r="E1136" s="350">
        <v>32593</v>
      </c>
      <c r="F1136" s="360">
        <v>40</v>
      </c>
    </row>
    <row r="1137" spans="1:6" x14ac:dyDescent="0.25">
      <c r="A1137" s="349" t="s">
        <v>728</v>
      </c>
      <c r="B1137" s="361" t="s">
        <v>731</v>
      </c>
      <c r="C1137" s="361" t="s">
        <v>732</v>
      </c>
      <c r="D1137" s="361">
        <v>8</v>
      </c>
      <c r="E1137" s="590">
        <v>32593</v>
      </c>
      <c r="F1137" s="592">
        <v>186</v>
      </c>
    </row>
    <row r="1138" spans="1:6" x14ac:dyDescent="0.25">
      <c r="A1138" s="349" t="s">
        <v>752</v>
      </c>
      <c r="B1138" s="361" t="s">
        <v>762</v>
      </c>
      <c r="C1138" s="361" t="s">
        <v>761</v>
      </c>
      <c r="D1138" s="361">
        <v>16</v>
      </c>
      <c r="E1138" s="590">
        <v>32594</v>
      </c>
      <c r="F1138" s="592">
        <v>138</v>
      </c>
    </row>
    <row r="1139" spans="1:6" x14ac:dyDescent="0.25">
      <c r="A1139" s="349" t="s">
        <v>748</v>
      </c>
      <c r="B1139" s="361" t="s">
        <v>749</v>
      </c>
      <c r="C1139" s="361" t="s">
        <v>745</v>
      </c>
      <c r="D1139" s="361">
        <v>8</v>
      </c>
      <c r="E1139" s="590">
        <v>32597</v>
      </c>
      <c r="F1139" s="592">
        <v>146</v>
      </c>
    </row>
    <row r="1140" spans="1:6" x14ac:dyDescent="0.25">
      <c r="A1140" s="349" t="s">
        <v>738</v>
      </c>
      <c r="B1140" s="361" t="s">
        <v>718</v>
      </c>
      <c r="C1140" s="361" t="s">
        <v>747</v>
      </c>
      <c r="D1140" s="361">
        <v>8</v>
      </c>
      <c r="E1140" s="590">
        <v>32598</v>
      </c>
      <c r="F1140" s="592">
        <v>192</v>
      </c>
    </row>
    <row r="1141" spans="1:6" x14ac:dyDescent="0.25">
      <c r="A1141" s="349" t="s">
        <v>756</v>
      </c>
      <c r="B1141" s="361" t="s">
        <v>758</v>
      </c>
      <c r="C1141" s="361" t="s">
        <v>746</v>
      </c>
      <c r="D1141" s="361">
        <v>16</v>
      </c>
      <c r="E1141" s="590">
        <v>32598</v>
      </c>
      <c r="F1141" s="592">
        <v>12</v>
      </c>
    </row>
    <row r="1142" spans="1:6" x14ac:dyDescent="0.25">
      <c r="A1142" s="349" t="s">
        <v>748</v>
      </c>
      <c r="B1142" s="361" t="s">
        <v>753</v>
      </c>
      <c r="C1142" s="361" t="s">
        <v>732</v>
      </c>
      <c r="D1142" s="361">
        <v>16</v>
      </c>
      <c r="E1142" s="590">
        <v>32599</v>
      </c>
      <c r="F1142" s="592">
        <v>22</v>
      </c>
    </row>
    <row r="1143" spans="1:6" x14ac:dyDescent="0.25">
      <c r="A1143" s="349" t="s">
        <v>738</v>
      </c>
      <c r="B1143" s="361" t="s">
        <v>719</v>
      </c>
      <c r="C1143" s="361" t="s">
        <v>744</v>
      </c>
      <c r="D1143" s="361">
        <v>8</v>
      </c>
      <c r="E1143" s="590">
        <v>32607</v>
      </c>
      <c r="F1143" s="360">
        <v>55</v>
      </c>
    </row>
    <row r="1144" spans="1:6" x14ac:dyDescent="0.25">
      <c r="A1144" s="349" t="s">
        <v>564</v>
      </c>
      <c r="B1144" s="361" t="s">
        <v>566</v>
      </c>
      <c r="C1144" s="361" t="s">
        <v>737</v>
      </c>
      <c r="D1144" s="361">
        <v>16</v>
      </c>
      <c r="E1144" s="590">
        <v>32613</v>
      </c>
      <c r="F1144" s="592">
        <v>24</v>
      </c>
    </row>
    <row r="1145" spans="1:6" x14ac:dyDescent="0.25">
      <c r="A1145" s="349" t="s">
        <v>771</v>
      </c>
      <c r="B1145" s="361" t="s">
        <v>773</v>
      </c>
      <c r="C1145" s="361" t="s">
        <v>747</v>
      </c>
      <c r="D1145" s="361">
        <v>8</v>
      </c>
      <c r="E1145" s="590">
        <v>32616</v>
      </c>
      <c r="F1145" s="360">
        <v>58</v>
      </c>
    </row>
    <row r="1146" spans="1:6" x14ac:dyDescent="0.25">
      <c r="A1146" s="349" t="s">
        <v>728</v>
      </c>
      <c r="B1146" s="361" t="s">
        <v>731</v>
      </c>
      <c r="C1146" s="361" t="s">
        <v>732</v>
      </c>
      <c r="D1146" s="361">
        <v>8</v>
      </c>
      <c r="E1146" s="590">
        <v>32617</v>
      </c>
      <c r="F1146" s="592">
        <v>114</v>
      </c>
    </row>
    <row r="1147" spans="1:6" x14ac:dyDescent="0.25">
      <c r="A1147" s="349" t="s">
        <v>752</v>
      </c>
      <c r="B1147" s="361" t="s">
        <v>760</v>
      </c>
      <c r="C1147" s="361" t="s">
        <v>761</v>
      </c>
      <c r="D1147" s="361">
        <v>16</v>
      </c>
      <c r="E1147" s="590">
        <v>32620</v>
      </c>
      <c r="F1147" s="592">
        <v>175</v>
      </c>
    </row>
    <row r="1148" spans="1:6" x14ac:dyDescent="0.25">
      <c r="A1148" s="349" t="s">
        <v>738</v>
      </c>
      <c r="B1148" s="361" t="s">
        <v>713</v>
      </c>
      <c r="C1148" s="361" t="s">
        <v>746</v>
      </c>
      <c r="D1148" s="361">
        <v>16</v>
      </c>
      <c r="E1148" s="590">
        <v>32622</v>
      </c>
      <c r="F1148" s="592">
        <v>184</v>
      </c>
    </row>
    <row r="1149" spans="1:6" x14ac:dyDescent="0.25">
      <c r="A1149" s="349" t="s">
        <v>738</v>
      </c>
      <c r="B1149" s="361" t="s">
        <v>716</v>
      </c>
      <c r="C1149" s="361" t="s">
        <v>745</v>
      </c>
      <c r="D1149" s="361">
        <v>16</v>
      </c>
      <c r="E1149" s="590">
        <v>32625</v>
      </c>
      <c r="F1149" s="592">
        <v>179</v>
      </c>
    </row>
    <row r="1150" spans="1:6" x14ac:dyDescent="0.25">
      <c r="A1150" s="349" t="s">
        <v>564</v>
      </c>
      <c r="B1150" s="361" t="s">
        <v>567</v>
      </c>
      <c r="C1150" s="361" t="s">
        <v>737</v>
      </c>
      <c r="D1150" s="361">
        <v>16</v>
      </c>
      <c r="E1150" s="590">
        <v>32625</v>
      </c>
      <c r="F1150" s="592">
        <v>107</v>
      </c>
    </row>
    <row r="1151" spans="1:6" x14ac:dyDescent="0.25">
      <c r="A1151" s="349" t="s">
        <v>733</v>
      </c>
      <c r="B1151" s="361" t="s">
        <v>736</v>
      </c>
      <c r="C1151" s="361" t="s">
        <v>737</v>
      </c>
      <c r="D1151" s="361">
        <v>8</v>
      </c>
      <c r="E1151" s="590">
        <v>32626</v>
      </c>
      <c r="F1151" s="592">
        <v>147</v>
      </c>
    </row>
    <row r="1152" spans="1:6" x14ac:dyDescent="0.25">
      <c r="A1152" s="349" t="s">
        <v>738</v>
      </c>
      <c r="B1152" s="361" t="s">
        <v>716</v>
      </c>
      <c r="C1152" s="361" t="s">
        <v>745</v>
      </c>
      <c r="D1152" s="361">
        <v>16</v>
      </c>
      <c r="E1152" s="590">
        <v>32636</v>
      </c>
      <c r="F1152" s="592">
        <v>87</v>
      </c>
    </row>
    <row r="1153" spans="1:6" x14ac:dyDescent="0.25">
      <c r="A1153" s="349" t="s">
        <v>738</v>
      </c>
      <c r="B1153" s="361" t="s">
        <v>720</v>
      </c>
      <c r="C1153" s="361" t="s">
        <v>747</v>
      </c>
      <c r="D1153" s="361">
        <v>8</v>
      </c>
      <c r="E1153" s="590">
        <v>32637</v>
      </c>
      <c r="F1153" s="592">
        <v>164</v>
      </c>
    </row>
    <row r="1154" spans="1:6" x14ac:dyDescent="0.25">
      <c r="A1154" s="349" t="s">
        <v>752</v>
      </c>
      <c r="B1154" s="361" t="s">
        <v>762</v>
      </c>
      <c r="C1154" s="361" t="s">
        <v>761</v>
      </c>
      <c r="D1154" s="361">
        <v>16</v>
      </c>
      <c r="E1154" s="590">
        <v>32638</v>
      </c>
      <c r="F1154" s="592">
        <v>42</v>
      </c>
    </row>
    <row r="1155" spans="1:6" x14ac:dyDescent="0.25">
      <c r="A1155" s="349" t="s">
        <v>738</v>
      </c>
      <c r="B1155" s="361" t="s">
        <v>717</v>
      </c>
      <c r="C1155" s="361" t="s">
        <v>745</v>
      </c>
      <c r="D1155" s="361">
        <v>16</v>
      </c>
      <c r="E1155" s="590">
        <v>32643</v>
      </c>
      <c r="F1155" s="592">
        <v>60</v>
      </c>
    </row>
    <row r="1156" spans="1:6" x14ac:dyDescent="0.25">
      <c r="A1156" s="349" t="s">
        <v>748</v>
      </c>
      <c r="B1156" s="361" t="s">
        <v>753</v>
      </c>
      <c r="C1156" s="361" t="s">
        <v>732</v>
      </c>
      <c r="D1156" s="361">
        <v>16</v>
      </c>
      <c r="E1156" s="590">
        <v>32644</v>
      </c>
      <c r="F1156" s="592">
        <v>149</v>
      </c>
    </row>
    <row r="1157" spans="1:6" x14ac:dyDescent="0.25">
      <c r="A1157" s="349" t="s">
        <v>738</v>
      </c>
      <c r="B1157" s="361" t="s">
        <v>712</v>
      </c>
      <c r="C1157" s="361" t="s">
        <v>744</v>
      </c>
      <c r="D1157" s="361">
        <v>8</v>
      </c>
      <c r="E1157" s="590">
        <v>32645</v>
      </c>
      <c r="F1157" s="592">
        <v>67</v>
      </c>
    </row>
    <row r="1158" spans="1:6" x14ac:dyDescent="0.25">
      <c r="A1158" s="349" t="s">
        <v>564</v>
      </c>
      <c r="B1158" s="361" t="s">
        <v>565</v>
      </c>
      <c r="C1158" s="361" t="s">
        <v>745</v>
      </c>
      <c r="D1158" s="361">
        <v>16</v>
      </c>
      <c r="E1158" s="590">
        <v>32647</v>
      </c>
      <c r="F1158" s="592">
        <v>24</v>
      </c>
    </row>
    <row r="1159" spans="1:6" x14ac:dyDescent="0.25">
      <c r="A1159" s="349" t="s">
        <v>564</v>
      </c>
      <c r="B1159" s="361" t="s">
        <v>565</v>
      </c>
      <c r="C1159" s="361" t="s">
        <v>745</v>
      </c>
      <c r="D1159" s="361">
        <v>16</v>
      </c>
      <c r="E1159" s="590">
        <v>32651</v>
      </c>
      <c r="F1159" s="592">
        <v>41</v>
      </c>
    </row>
    <row r="1160" spans="1:6" x14ac:dyDescent="0.25">
      <c r="A1160" s="349" t="s">
        <v>564</v>
      </c>
      <c r="B1160" s="361" t="s">
        <v>566</v>
      </c>
      <c r="C1160" s="361" t="s">
        <v>737</v>
      </c>
      <c r="D1160" s="361">
        <v>16</v>
      </c>
      <c r="E1160" s="350">
        <v>32656</v>
      </c>
      <c r="F1160" s="360">
        <v>87</v>
      </c>
    </row>
    <row r="1161" spans="1:6" x14ac:dyDescent="0.25">
      <c r="A1161" s="349" t="s">
        <v>765</v>
      </c>
      <c r="B1161" s="361" t="s">
        <v>766</v>
      </c>
      <c r="C1161" s="361" t="s">
        <v>744</v>
      </c>
      <c r="D1161" s="361">
        <v>16</v>
      </c>
      <c r="E1161" s="590">
        <v>32661</v>
      </c>
      <c r="F1161" s="592">
        <v>124</v>
      </c>
    </row>
    <row r="1162" spans="1:6" x14ac:dyDescent="0.25">
      <c r="A1162" s="349" t="s">
        <v>738</v>
      </c>
      <c r="B1162" s="361" t="s">
        <v>713</v>
      </c>
      <c r="C1162" s="361" t="s">
        <v>746</v>
      </c>
      <c r="D1162" s="361">
        <v>16</v>
      </c>
      <c r="E1162" s="350">
        <v>32663</v>
      </c>
      <c r="F1162" s="360">
        <v>89</v>
      </c>
    </row>
    <row r="1163" spans="1:6" x14ac:dyDescent="0.25">
      <c r="A1163" s="349" t="s">
        <v>738</v>
      </c>
      <c r="B1163" s="361" t="s">
        <v>722</v>
      </c>
      <c r="C1163" s="361" t="s">
        <v>747</v>
      </c>
      <c r="D1163" s="361">
        <v>8</v>
      </c>
      <c r="E1163" s="590">
        <v>32664</v>
      </c>
      <c r="F1163" s="592">
        <v>183</v>
      </c>
    </row>
    <row r="1164" spans="1:6" x14ac:dyDescent="0.25">
      <c r="A1164" s="349" t="s">
        <v>728</v>
      </c>
      <c r="B1164" s="361" t="s">
        <v>729</v>
      </c>
      <c r="C1164" s="361" t="s">
        <v>730</v>
      </c>
      <c r="D1164" s="361">
        <v>10</v>
      </c>
      <c r="E1164" s="590">
        <v>32667</v>
      </c>
      <c r="F1164" s="592">
        <v>129</v>
      </c>
    </row>
    <row r="1165" spans="1:6" x14ac:dyDescent="0.25">
      <c r="A1165" s="349" t="s">
        <v>752</v>
      </c>
      <c r="B1165" s="361" t="s">
        <v>759</v>
      </c>
      <c r="C1165" s="361" t="s">
        <v>737</v>
      </c>
      <c r="D1165" s="361">
        <v>16</v>
      </c>
      <c r="E1165" s="590">
        <v>32670</v>
      </c>
      <c r="F1165" s="592">
        <v>159</v>
      </c>
    </row>
    <row r="1166" spans="1:6" x14ac:dyDescent="0.25">
      <c r="A1166" s="349" t="s">
        <v>738</v>
      </c>
      <c r="B1166" s="361" t="s">
        <v>720</v>
      </c>
      <c r="C1166" s="361" t="s">
        <v>747</v>
      </c>
      <c r="D1166" s="361">
        <v>8</v>
      </c>
      <c r="E1166" s="590">
        <v>32676</v>
      </c>
      <c r="F1166" s="592">
        <v>64</v>
      </c>
    </row>
    <row r="1167" spans="1:6" x14ac:dyDescent="0.25">
      <c r="A1167" s="349" t="s">
        <v>748</v>
      </c>
      <c r="B1167" s="361" t="s">
        <v>750</v>
      </c>
      <c r="C1167" s="361" t="s">
        <v>737</v>
      </c>
      <c r="D1167" s="361">
        <v>16</v>
      </c>
      <c r="E1167" s="590">
        <v>32676</v>
      </c>
      <c r="F1167" s="592">
        <v>122</v>
      </c>
    </row>
    <row r="1168" spans="1:6" x14ac:dyDescent="0.25">
      <c r="A1168" s="349" t="s">
        <v>756</v>
      </c>
      <c r="B1168" s="361" t="s">
        <v>758</v>
      </c>
      <c r="C1168" s="361" t="s">
        <v>746</v>
      </c>
      <c r="D1168" s="361">
        <v>16</v>
      </c>
      <c r="E1168" s="590">
        <v>32678</v>
      </c>
      <c r="F1168" s="592">
        <v>141</v>
      </c>
    </row>
    <row r="1169" spans="1:6" x14ac:dyDescent="0.25">
      <c r="A1169" s="349" t="s">
        <v>752</v>
      </c>
      <c r="B1169" s="361" t="s">
        <v>760</v>
      </c>
      <c r="C1169" s="361" t="s">
        <v>761</v>
      </c>
      <c r="D1169" s="361">
        <v>16</v>
      </c>
      <c r="E1169" s="590">
        <v>32679</v>
      </c>
      <c r="F1169" s="360">
        <v>57</v>
      </c>
    </row>
    <row r="1170" spans="1:6" x14ac:dyDescent="0.25">
      <c r="A1170" s="349" t="s">
        <v>564</v>
      </c>
      <c r="B1170" s="361" t="s">
        <v>569</v>
      </c>
      <c r="C1170" s="361" t="s">
        <v>744</v>
      </c>
      <c r="D1170" s="361">
        <v>16</v>
      </c>
      <c r="E1170" s="350">
        <v>32681</v>
      </c>
      <c r="F1170" s="360">
        <v>182</v>
      </c>
    </row>
    <row r="1171" spans="1:6" x14ac:dyDescent="0.25">
      <c r="A1171" s="349" t="s">
        <v>564</v>
      </c>
      <c r="B1171" s="361" t="s">
        <v>567</v>
      </c>
      <c r="C1171" s="361" t="s">
        <v>737</v>
      </c>
      <c r="D1171" s="361">
        <v>16</v>
      </c>
      <c r="E1171" s="590">
        <v>32689</v>
      </c>
      <c r="F1171" s="592">
        <v>186</v>
      </c>
    </row>
    <row r="1172" spans="1:6" x14ac:dyDescent="0.25">
      <c r="A1172" s="349" t="s">
        <v>564</v>
      </c>
      <c r="B1172" s="361" t="s">
        <v>568</v>
      </c>
      <c r="C1172" s="361" t="s">
        <v>745</v>
      </c>
      <c r="D1172" s="361">
        <v>16</v>
      </c>
      <c r="E1172" s="590">
        <v>32690</v>
      </c>
      <c r="F1172" s="592">
        <v>116</v>
      </c>
    </row>
    <row r="1173" spans="1:6" x14ac:dyDescent="0.25">
      <c r="A1173" s="349" t="s">
        <v>728</v>
      </c>
      <c r="B1173" s="361" t="s">
        <v>729</v>
      </c>
      <c r="C1173" s="361" t="s">
        <v>730</v>
      </c>
      <c r="D1173" s="361">
        <v>10</v>
      </c>
      <c r="E1173" s="590">
        <v>32692</v>
      </c>
      <c r="F1173" s="592">
        <v>155</v>
      </c>
    </row>
    <row r="1174" spans="1:6" x14ac:dyDescent="0.25">
      <c r="A1174" s="349" t="s">
        <v>756</v>
      </c>
      <c r="B1174" s="361" t="s">
        <v>758</v>
      </c>
      <c r="C1174" s="361" t="s">
        <v>746</v>
      </c>
      <c r="D1174" s="361">
        <v>16</v>
      </c>
      <c r="E1174" s="590">
        <v>32693</v>
      </c>
      <c r="F1174" s="592">
        <v>33</v>
      </c>
    </row>
    <row r="1175" spans="1:6" x14ac:dyDescent="0.25">
      <c r="A1175" s="349" t="s">
        <v>564</v>
      </c>
      <c r="B1175" s="361" t="s">
        <v>567</v>
      </c>
      <c r="C1175" s="361" t="s">
        <v>737</v>
      </c>
      <c r="D1175" s="361">
        <v>16</v>
      </c>
      <c r="E1175" s="590">
        <v>32696</v>
      </c>
      <c r="F1175" s="592">
        <v>32</v>
      </c>
    </row>
    <row r="1176" spans="1:6" x14ac:dyDescent="0.25">
      <c r="A1176" s="349" t="s">
        <v>769</v>
      </c>
      <c r="B1176" s="361" t="s">
        <v>770</v>
      </c>
      <c r="C1176" s="361" t="s">
        <v>745</v>
      </c>
      <c r="D1176" s="361">
        <v>16</v>
      </c>
      <c r="E1176" s="590">
        <v>32697</v>
      </c>
      <c r="F1176" s="592">
        <v>14</v>
      </c>
    </row>
    <row r="1177" spans="1:6" x14ac:dyDescent="0.25">
      <c r="A1177" s="349" t="s">
        <v>738</v>
      </c>
      <c r="B1177" s="361" t="s">
        <v>720</v>
      </c>
      <c r="C1177" s="361" t="s">
        <v>747</v>
      </c>
      <c r="D1177" s="361">
        <v>8</v>
      </c>
      <c r="E1177" s="590">
        <v>32701</v>
      </c>
      <c r="F1177" s="592">
        <v>68</v>
      </c>
    </row>
    <row r="1178" spans="1:6" x14ac:dyDescent="0.25">
      <c r="A1178" s="349" t="s">
        <v>738</v>
      </c>
      <c r="B1178" s="361" t="s">
        <v>714</v>
      </c>
      <c r="C1178" s="361" t="s">
        <v>744</v>
      </c>
      <c r="D1178" s="361">
        <v>8</v>
      </c>
      <c r="E1178" s="590">
        <v>32701</v>
      </c>
      <c r="F1178" s="592">
        <v>16</v>
      </c>
    </row>
    <row r="1179" spans="1:6" x14ac:dyDescent="0.25">
      <c r="A1179" s="349" t="s">
        <v>752</v>
      </c>
      <c r="B1179" s="361" t="s">
        <v>759</v>
      </c>
      <c r="C1179" s="361" t="s">
        <v>737</v>
      </c>
      <c r="D1179" s="361">
        <v>16</v>
      </c>
      <c r="E1179" s="590">
        <v>32701</v>
      </c>
      <c r="F1179" s="592">
        <v>26</v>
      </c>
    </row>
    <row r="1180" spans="1:6" x14ac:dyDescent="0.25">
      <c r="A1180" s="349" t="s">
        <v>752</v>
      </c>
      <c r="B1180" s="361" t="s">
        <v>764</v>
      </c>
      <c r="C1180" s="361" t="s">
        <v>737</v>
      </c>
      <c r="D1180" s="361">
        <v>32</v>
      </c>
      <c r="E1180" s="590">
        <v>32704</v>
      </c>
      <c r="F1180" s="592">
        <v>30</v>
      </c>
    </row>
    <row r="1181" spans="1:6" x14ac:dyDescent="0.25">
      <c r="A1181" s="349" t="s">
        <v>738</v>
      </c>
      <c r="B1181" s="361" t="s">
        <v>719</v>
      </c>
      <c r="C1181" s="361" t="s">
        <v>744</v>
      </c>
      <c r="D1181" s="361">
        <v>8</v>
      </c>
      <c r="E1181" s="590">
        <v>32706</v>
      </c>
      <c r="F1181" s="592">
        <v>6</v>
      </c>
    </row>
    <row r="1182" spans="1:6" x14ac:dyDescent="0.25">
      <c r="A1182" s="349" t="s">
        <v>752</v>
      </c>
      <c r="B1182" s="361" t="s">
        <v>762</v>
      </c>
      <c r="C1182" s="361" t="s">
        <v>761</v>
      </c>
      <c r="D1182" s="361">
        <v>16</v>
      </c>
      <c r="E1182" s="590">
        <v>32708</v>
      </c>
      <c r="F1182" s="592">
        <v>77</v>
      </c>
    </row>
    <row r="1183" spans="1:6" x14ac:dyDescent="0.25">
      <c r="A1183" s="349" t="s">
        <v>752</v>
      </c>
      <c r="B1183" s="361" t="s">
        <v>763</v>
      </c>
      <c r="C1183" s="361" t="s">
        <v>745</v>
      </c>
      <c r="D1183" s="361">
        <v>16</v>
      </c>
      <c r="E1183" s="590">
        <v>32709</v>
      </c>
      <c r="F1183" s="592">
        <v>66</v>
      </c>
    </row>
    <row r="1184" spans="1:6" x14ac:dyDescent="0.25">
      <c r="A1184" s="349" t="s">
        <v>771</v>
      </c>
      <c r="B1184" s="361" t="s">
        <v>772</v>
      </c>
      <c r="C1184" s="361" t="s">
        <v>747</v>
      </c>
      <c r="D1184" s="361">
        <v>12</v>
      </c>
      <c r="E1184" s="590">
        <v>32710</v>
      </c>
      <c r="F1184" s="592">
        <v>126</v>
      </c>
    </row>
    <row r="1185" spans="1:6" x14ac:dyDescent="0.25">
      <c r="A1185" s="349" t="s">
        <v>738</v>
      </c>
      <c r="B1185" s="361" t="s">
        <v>723</v>
      </c>
      <c r="C1185" s="361" t="s">
        <v>745</v>
      </c>
      <c r="D1185" s="361">
        <v>8</v>
      </c>
      <c r="E1185" s="590">
        <v>32712</v>
      </c>
      <c r="F1185" s="592">
        <v>112</v>
      </c>
    </row>
    <row r="1186" spans="1:6" x14ac:dyDescent="0.25">
      <c r="A1186" s="349" t="s">
        <v>742</v>
      </c>
      <c r="B1186" s="361" t="s">
        <v>743</v>
      </c>
      <c r="C1186" s="361" t="s">
        <v>744</v>
      </c>
      <c r="D1186" s="361">
        <v>8</v>
      </c>
      <c r="E1186" s="590">
        <v>32713</v>
      </c>
      <c r="F1186" s="592">
        <v>136</v>
      </c>
    </row>
    <row r="1187" spans="1:6" x14ac:dyDescent="0.25">
      <c r="A1187" s="349" t="s">
        <v>767</v>
      </c>
      <c r="B1187" s="361" t="s">
        <v>768</v>
      </c>
      <c r="C1187" s="361" t="s">
        <v>737</v>
      </c>
      <c r="D1187" s="361">
        <v>16</v>
      </c>
      <c r="E1187" s="590">
        <v>32716</v>
      </c>
      <c r="F1187" s="592">
        <v>140</v>
      </c>
    </row>
    <row r="1188" spans="1:6" x14ac:dyDescent="0.25">
      <c r="A1188" s="349" t="s">
        <v>738</v>
      </c>
      <c r="B1188" s="361" t="s">
        <v>713</v>
      </c>
      <c r="C1188" s="361" t="s">
        <v>746</v>
      </c>
      <c r="D1188" s="361">
        <v>16</v>
      </c>
      <c r="E1188" s="590">
        <v>32716</v>
      </c>
      <c r="F1188" s="592">
        <v>197</v>
      </c>
    </row>
    <row r="1189" spans="1:6" x14ac:dyDescent="0.25">
      <c r="A1189" s="349" t="s">
        <v>765</v>
      </c>
      <c r="B1189" s="361" t="s">
        <v>766</v>
      </c>
      <c r="C1189" s="361" t="s">
        <v>744</v>
      </c>
      <c r="D1189" s="361">
        <v>16</v>
      </c>
      <c r="E1189" s="350">
        <v>32717</v>
      </c>
      <c r="F1189" s="360">
        <v>76</v>
      </c>
    </row>
    <row r="1190" spans="1:6" x14ac:dyDescent="0.25">
      <c r="A1190" s="349" t="s">
        <v>767</v>
      </c>
      <c r="B1190" s="361" t="s">
        <v>768</v>
      </c>
      <c r="C1190" s="361" t="s">
        <v>737</v>
      </c>
      <c r="D1190" s="361">
        <v>16</v>
      </c>
      <c r="E1190" s="590">
        <v>32719</v>
      </c>
      <c r="F1190" s="592">
        <v>23</v>
      </c>
    </row>
    <row r="1191" spans="1:6" x14ac:dyDescent="0.25">
      <c r="A1191" s="349" t="s">
        <v>771</v>
      </c>
      <c r="B1191" s="361" t="s">
        <v>772</v>
      </c>
      <c r="C1191" s="361" t="s">
        <v>747</v>
      </c>
      <c r="D1191" s="361">
        <v>12</v>
      </c>
      <c r="E1191" s="350">
        <v>32720</v>
      </c>
      <c r="F1191" s="360">
        <v>16</v>
      </c>
    </row>
    <row r="1192" spans="1:6" x14ac:dyDescent="0.25">
      <c r="A1192" s="349" t="s">
        <v>738</v>
      </c>
      <c r="B1192" s="361" t="s">
        <v>722</v>
      </c>
      <c r="C1192" s="361" t="s">
        <v>747</v>
      </c>
      <c r="D1192" s="361">
        <v>8</v>
      </c>
      <c r="E1192" s="590">
        <v>32721</v>
      </c>
      <c r="F1192" s="592">
        <v>33</v>
      </c>
    </row>
    <row r="1193" spans="1:6" x14ac:dyDescent="0.25">
      <c r="A1193" s="349" t="s">
        <v>767</v>
      </c>
      <c r="B1193" s="361" t="s">
        <v>768</v>
      </c>
      <c r="C1193" s="361" t="s">
        <v>737</v>
      </c>
      <c r="D1193" s="361">
        <v>16</v>
      </c>
      <c r="E1193" s="590">
        <v>32724</v>
      </c>
      <c r="F1193" s="592">
        <v>141</v>
      </c>
    </row>
    <row r="1194" spans="1:6" x14ac:dyDescent="0.25">
      <c r="A1194" s="349" t="s">
        <v>738</v>
      </c>
      <c r="B1194" s="361" t="s">
        <v>718</v>
      </c>
      <c r="C1194" s="361" t="s">
        <v>747</v>
      </c>
      <c r="D1194" s="361">
        <v>8</v>
      </c>
      <c r="E1194" s="350">
        <v>32724</v>
      </c>
      <c r="F1194" s="360">
        <v>159</v>
      </c>
    </row>
    <row r="1195" spans="1:6" x14ac:dyDescent="0.25">
      <c r="A1195" s="349" t="s">
        <v>752</v>
      </c>
      <c r="B1195" s="361" t="s">
        <v>763</v>
      </c>
      <c r="C1195" s="361" t="s">
        <v>745</v>
      </c>
      <c r="D1195" s="361">
        <v>16</v>
      </c>
      <c r="E1195" s="590">
        <v>32728</v>
      </c>
      <c r="F1195" s="360">
        <v>53</v>
      </c>
    </row>
    <row r="1196" spans="1:6" x14ac:dyDescent="0.25">
      <c r="A1196" s="349" t="s">
        <v>733</v>
      </c>
      <c r="B1196" s="361" t="s">
        <v>736</v>
      </c>
      <c r="C1196" s="361" t="s">
        <v>737</v>
      </c>
      <c r="D1196" s="361">
        <v>8</v>
      </c>
      <c r="E1196" s="590">
        <v>32731</v>
      </c>
      <c r="F1196" s="592">
        <v>35</v>
      </c>
    </row>
    <row r="1197" spans="1:6" x14ac:dyDescent="0.25">
      <c r="A1197" s="349" t="s">
        <v>771</v>
      </c>
      <c r="B1197" s="361" t="s">
        <v>773</v>
      </c>
      <c r="C1197" s="361" t="s">
        <v>747</v>
      </c>
      <c r="D1197" s="361">
        <v>8</v>
      </c>
      <c r="E1197" s="590">
        <v>32732</v>
      </c>
      <c r="F1197" s="592">
        <v>124</v>
      </c>
    </row>
    <row r="1198" spans="1:6" x14ac:dyDescent="0.25">
      <c r="A1198" s="349" t="s">
        <v>756</v>
      </c>
      <c r="B1198" s="361" t="s">
        <v>757</v>
      </c>
      <c r="C1198" s="361" t="s">
        <v>755</v>
      </c>
      <c r="D1198" s="361">
        <v>16</v>
      </c>
      <c r="E1198" s="590">
        <v>32733</v>
      </c>
      <c r="F1198" s="592">
        <v>181</v>
      </c>
    </row>
    <row r="1199" spans="1:6" x14ac:dyDescent="0.25">
      <c r="A1199" s="349" t="s">
        <v>748</v>
      </c>
      <c r="B1199" s="361" t="s">
        <v>751</v>
      </c>
      <c r="C1199" s="361" t="s">
        <v>747</v>
      </c>
      <c r="D1199" s="361">
        <v>8</v>
      </c>
      <c r="E1199" s="590">
        <v>32736</v>
      </c>
      <c r="F1199" s="592">
        <v>177</v>
      </c>
    </row>
    <row r="1200" spans="1:6" x14ac:dyDescent="0.25">
      <c r="A1200" s="349" t="s">
        <v>752</v>
      </c>
      <c r="B1200" s="361" t="s">
        <v>759</v>
      </c>
      <c r="C1200" s="361" t="s">
        <v>737</v>
      </c>
      <c r="D1200" s="361">
        <v>16</v>
      </c>
      <c r="E1200" s="590">
        <v>32739</v>
      </c>
      <c r="F1200" s="592">
        <v>131</v>
      </c>
    </row>
    <row r="1201" spans="1:6" x14ac:dyDescent="0.25">
      <c r="A1201" s="354" t="s">
        <v>728</v>
      </c>
      <c r="B1201" s="353" t="s">
        <v>731</v>
      </c>
      <c r="C1201" s="353" t="s">
        <v>732</v>
      </c>
      <c r="D1201" s="353">
        <v>8</v>
      </c>
      <c r="E1201" s="591">
        <v>32750</v>
      </c>
      <c r="F1201" s="593">
        <v>114</v>
      </c>
    </row>
    <row r="1202" spans="1:6" x14ac:dyDescent="0.25">
      <c r="A1202" s="349" t="s">
        <v>738</v>
      </c>
      <c r="B1202" s="361" t="s">
        <v>720</v>
      </c>
      <c r="C1202" s="361" t="s">
        <v>747</v>
      </c>
      <c r="D1202" s="361">
        <v>8</v>
      </c>
      <c r="E1202" s="590">
        <v>32753</v>
      </c>
      <c r="F1202" s="592">
        <v>7</v>
      </c>
    </row>
    <row r="1203" spans="1:6" x14ac:dyDescent="0.25">
      <c r="A1203" s="349" t="s">
        <v>739</v>
      </c>
      <c r="B1203" s="361" t="s">
        <v>740</v>
      </c>
      <c r="C1203" s="361" t="s">
        <v>741</v>
      </c>
      <c r="D1203" s="361">
        <v>8</v>
      </c>
      <c r="E1203" s="590">
        <v>32755</v>
      </c>
      <c r="F1203" s="592">
        <v>82</v>
      </c>
    </row>
    <row r="1204" spans="1:6" x14ac:dyDescent="0.25">
      <c r="A1204" s="349" t="s">
        <v>738</v>
      </c>
      <c r="B1204" s="361" t="s">
        <v>712</v>
      </c>
      <c r="C1204" s="361" t="s">
        <v>744</v>
      </c>
      <c r="D1204" s="361">
        <v>8</v>
      </c>
      <c r="E1204" s="590">
        <v>32757</v>
      </c>
      <c r="F1204" s="592">
        <v>126</v>
      </c>
    </row>
    <row r="1205" spans="1:6" x14ac:dyDescent="0.25">
      <c r="A1205" s="349" t="s">
        <v>738</v>
      </c>
      <c r="B1205" s="361" t="s">
        <v>717</v>
      </c>
      <c r="C1205" s="361" t="s">
        <v>745</v>
      </c>
      <c r="D1205" s="361">
        <v>16</v>
      </c>
      <c r="E1205" s="590">
        <v>32759</v>
      </c>
      <c r="F1205" s="360">
        <v>15</v>
      </c>
    </row>
    <row r="1206" spans="1:6" x14ac:dyDescent="0.25">
      <c r="A1206" s="349" t="s">
        <v>771</v>
      </c>
      <c r="B1206" s="361" t="s">
        <v>772</v>
      </c>
      <c r="C1206" s="361" t="s">
        <v>747</v>
      </c>
      <c r="D1206" s="361">
        <v>12</v>
      </c>
      <c r="E1206" s="350">
        <v>32760</v>
      </c>
      <c r="F1206" s="360">
        <v>55</v>
      </c>
    </row>
    <row r="1207" spans="1:6" x14ac:dyDescent="0.25">
      <c r="A1207" s="349" t="s">
        <v>564</v>
      </c>
      <c r="B1207" s="361" t="s">
        <v>565</v>
      </c>
      <c r="C1207" s="361" t="s">
        <v>745</v>
      </c>
      <c r="D1207" s="361">
        <v>16</v>
      </c>
      <c r="E1207" s="350">
        <v>32762</v>
      </c>
      <c r="F1207" s="360">
        <v>113</v>
      </c>
    </row>
    <row r="1208" spans="1:6" x14ac:dyDescent="0.25">
      <c r="A1208" s="349" t="s">
        <v>738</v>
      </c>
      <c r="B1208" s="361" t="s">
        <v>714</v>
      </c>
      <c r="C1208" s="361" t="s">
        <v>744</v>
      </c>
      <c r="D1208" s="361">
        <v>8</v>
      </c>
      <c r="E1208" s="590">
        <v>32762</v>
      </c>
      <c r="F1208" s="592">
        <v>104</v>
      </c>
    </row>
    <row r="1209" spans="1:6" x14ac:dyDescent="0.25">
      <c r="A1209" s="349" t="s">
        <v>564</v>
      </c>
      <c r="B1209" s="361" t="s">
        <v>567</v>
      </c>
      <c r="C1209" s="361" t="s">
        <v>737</v>
      </c>
      <c r="D1209" s="361">
        <v>16</v>
      </c>
      <c r="E1209" s="590">
        <v>32767</v>
      </c>
      <c r="F1209" s="592">
        <v>109</v>
      </c>
    </row>
    <row r="1210" spans="1:6" x14ac:dyDescent="0.25">
      <c r="A1210" s="349" t="s">
        <v>738</v>
      </c>
      <c r="B1210" s="361" t="s">
        <v>722</v>
      </c>
      <c r="C1210" s="361" t="s">
        <v>747</v>
      </c>
      <c r="D1210" s="361">
        <v>8</v>
      </c>
      <c r="E1210" s="590">
        <v>32773</v>
      </c>
      <c r="F1210" s="592">
        <v>13</v>
      </c>
    </row>
    <row r="1211" spans="1:6" x14ac:dyDescent="0.25">
      <c r="A1211" s="349" t="s">
        <v>564</v>
      </c>
      <c r="B1211" s="361" t="s">
        <v>569</v>
      </c>
      <c r="C1211" s="361" t="s">
        <v>744</v>
      </c>
      <c r="D1211" s="361">
        <v>16</v>
      </c>
      <c r="E1211" s="590">
        <v>32773</v>
      </c>
      <c r="F1211" s="592">
        <v>43</v>
      </c>
    </row>
    <row r="1212" spans="1:6" x14ac:dyDescent="0.25">
      <c r="A1212" s="349" t="s">
        <v>748</v>
      </c>
      <c r="B1212" s="361" t="s">
        <v>749</v>
      </c>
      <c r="C1212" s="361" t="s">
        <v>745</v>
      </c>
      <c r="D1212" s="361">
        <v>8</v>
      </c>
      <c r="E1212" s="590">
        <v>32775</v>
      </c>
      <c r="F1212" s="592">
        <v>8</v>
      </c>
    </row>
    <row r="1213" spans="1:6" x14ac:dyDescent="0.25">
      <c r="A1213" s="349" t="s">
        <v>767</v>
      </c>
      <c r="B1213" s="361" t="s">
        <v>768</v>
      </c>
      <c r="C1213" s="361" t="s">
        <v>737</v>
      </c>
      <c r="D1213" s="361">
        <v>16</v>
      </c>
      <c r="E1213" s="590">
        <v>32778</v>
      </c>
      <c r="F1213" s="592">
        <v>155</v>
      </c>
    </row>
    <row r="1214" spans="1:6" x14ac:dyDescent="0.25">
      <c r="A1214" s="349" t="s">
        <v>748</v>
      </c>
      <c r="B1214" s="361" t="s">
        <v>750</v>
      </c>
      <c r="C1214" s="361" t="s">
        <v>737</v>
      </c>
      <c r="D1214" s="361">
        <v>16</v>
      </c>
      <c r="E1214" s="590">
        <v>32780</v>
      </c>
      <c r="F1214" s="360">
        <v>29</v>
      </c>
    </row>
    <row r="1215" spans="1:6" x14ac:dyDescent="0.25">
      <c r="A1215" s="349" t="s">
        <v>728</v>
      </c>
      <c r="B1215" s="361" t="s">
        <v>729</v>
      </c>
      <c r="C1215" s="361" t="s">
        <v>730</v>
      </c>
      <c r="D1215" s="361">
        <v>10</v>
      </c>
      <c r="E1215" s="590">
        <v>32780</v>
      </c>
      <c r="F1215" s="592">
        <v>96</v>
      </c>
    </row>
    <row r="1216" spans="1:6" x14ac:dyDescent="0.25">
      <c r="A1216" s="349" t="s">
        <v>728</v>
      </c>
      <c r="B1216" s="361" t="s">
        <v>729</v>
      </c>
      <c r="C1216" s="361" t="s">
        <v>730</v>
      </c>
      <c r="D1216" s="361">
        <v>10</v>
      </c>
      <c r="E1216" s="350">
        <v>32780</v>
      </c>
      <c r="F1216" s="360">
        <v>25</v>
      </c>
    </row>
    <row r="1217" spans="1:6" x14ac:dyDescent="0.25">
      <c r="A1217" s="349" t="s">
        <v>752</v>
      </c>
      <c r="B1217" s="361" t="s">
        <v>762</v>
      </c>
      <c r="C1217" s="361" t="s">
        <v>761</v>
      </c>
      <c r="D1217" s="361">
        <v>16</v>
      </c>
      <c r="E1217" s="590">
        <v>32781</v>
      </c>
      <c r="F1217" s="592">
        <v>96</v>
      </c>
    </row>
    <row r="1218" spans="1:6" x14ac:dyDescent="0.25">
      <c r="A1218" s="349" t="s">
        <v>769</v>
      </c>
      <c r="B1218" s="361" t="s">
        <v>770</v>
      </c>
      <c r="C1218" s="361" t="s">
        <v>745</v>
      </c>
      <c r="D1218" s="361">
        <v>16</v>
      </c>
      <c r="E1218" s="590">
        <v>32784</v>
      </c>
      <c r="F1218" s="592">
        <v>170</v>
      </c>
    </row>
    <row r="1219" spans="1:6" x14ac:dyDescent="0.25">
      <c r="A1219" s="349" t="s">
        <v>771</v>
      </c>
      <c r="B1219" s="361" t="s">
        <v>773</v>
      </c>
      <c r="C1219" s="361" t="s">
        <v>747</v>
      </c>
      <c r="D1219" s="361">
        <v>8</v>
      </c>
      <c r="E1219" s="590">
        <v>32785</v>
      </c>
      <c r="F1219" s="592">
        <v>108</v>
      </c>
    </row>
    <row r="1220" spans="1:6" x14ac:dyDescent="0.25">
      <c r="A1220" s="349" t="s">
        <v>738</v>
      </c>
      <c r="B1220" s="361" t="s">
        <v>717</v>
      </c>
      <c r="C1220" s="361" t="s">
        <v>745</v>
      </c>
      <c r="D1220" s="361">
        <v>16</v>
      </c>
      <c r="E1220" s="590">
        <v>32786</v>
      </c>
      <c r="F1220" s="592">
        <v>33</v>
      </c>
    </row>
    <row r="1221" spans="1:6" x14ac:dyDescent="0.25">
      <c r="A1221" s="349" t="s">
        <v>748</v>
      </c>
      <c r="B1221" s="361" t="s">
        <v>750</v>
      </c>
      <c r="C1221" s="361" t="s">
        <v>737</v>
      </c>
      <c r="D1221" s="361">
        <v>16</v>
      </c>
      <c r="E1221" s="590">
        <v>32789</v>
      </c>
      <c r="F1221" s="592">
        <v>88</v>
      </c>
    </row>
    <row r="1222" spans="1:6" x14ac:dyDescent="0.25">
      <c r="A1222" s="349" t="s">
        <v>738</v>
      </c>
      <c r="B1222" s="361" t="s">
        <v>714</v>
      </c>
      <c r="C1222" s="361" t="s">
        <v>744</v>
      </c>
      <c r="D1222" s="361">
        <v>8</v>
      </c>
      <c r="E1222" s="590">
        <v>32790</v>
      </c>
      <c r="F1222" s="592">
        <v>12</v>
      </c>
    </row>
    <row r="1223" spans="1:6" x14ac:dyDescent="0.25">
      <c r="A1223" s="349" t="s">
        <v>748</v>
      </c>
      <c r="B1223" s="361" t="s">
        <v>753</v>
      </c>
      <c r="C1223" s="361" t="s">
        <v>732</v>
      </c>
      <c r="D1223" s="361">
        <v>16</v>
      </c>
      <c r="E1223" s="590">
        <v>32793</v>
      </c>
      <c r="F1223" s="360">
        <v>35</v>
      </c>
    </row>
    <row r="1224" spans="1:6" x14ac:dyDescent="0.25">
      <c r="A1224" s="349" t="s">
        <v>748</v>
      </c>
      <c r="B1224" s="361" t="s">
        <v>750</v>
      </c>
      <c r="C1224" s="361" t="s">
        <v>737</v>
      </c>
      <c r="D1224" s="361">
        <v>16</v>
      </c>
      <c r="E1224" s="590">
        <v>32799</v>
      </c>
      <c r="F1224" s="592">
        <v>101</v>
      </c>
    </row>
    <row r="1225" spans="1:6" x14ac:dyDescent="0.25">
      <c r="A1225" s="349" t="s">
        <v>738</v>
      </c>
      <c r="B1225" s="361" t="s">
        <v>712</v>
      </c>
      <c r="C1225" s="361" t="s">
        <v>744</v>
      </c>
      <c r="D1225" s="361">
        <v>8</v>
      </c>
      <c r="E1225" s="590">
        <v>32800</v>
      </c>
      <c r="F1225" s="592">
        <v>14</v>
      </c>
    </row>
    <row r="1226" spans="1:6" x14ac:dyDescent="0.25">
      <c r="A1226" s="349" t="s">
        <v>738</v>
      </c>
      <c r="B1226" s="361" t="s">
        <v>715</v>
      </c>
      <c r="C1226" s="361" t="s">
        <v>745</v>
      </c>
      <c r="D1226" s="361">
        <v>16</v>
      </c>
      <c r="E1226" s="590">
        <v>32801</v>
      </c>
      <c r="F1226" s="592">
        <v>35</v>
      </c>
    </row>
    <row r="1227" spans="1:6" x14ac:dyDescent="0.25">
      <c r="A1227" s="349" t="s">
        <v>752</v>
      </c>
      <c r="B1227" s="361" t="s">
        <v>763</v>
      </c>
      <c r="C1227" s="361" t="s">
        <v>745</v>
      </c>
      <c r="D1227" s="361">
        <v>16</v>
      </c>
      <c r="E1227" s="590">
        <v>32803</v>
      </c>
      <c r="F1227" s="592">
        <v>7</v>
      </c>
    </row>
    <row r="1228" spans="1:6" x14ac:dyDescent="0.25">
      <c r="A1228" s="349" t="s">
        <v>738</v>
      </c>
      <c r="B1228" s="361" t="s">
        <v>720</v>
      </c>
      <c r="C1228" s="361" t="s">
        <v>747</v>
      </c>
      <c r="D1228" s="361">
        <v>8</v>
      </c>
      <c r="E1228" s="590">
        <v>32805</v>
      </c>
      <c r="F1228" s="592">
        <v>71</v>
      </c>
    </row>
    <row r="1229" spans="1:6" x14ac:dyDescent="0.25">
      <c r="A1229" s="349" t="s">
        <v>739</v>
      </c>
      <c r="B1229" s="361" t="s">
        <v>740</v>
      </c>
      <c r="C1229" s="361" t="s">
        <v>741</v>
      </c>
      <c r="D1229" s="361">
        <v>8</v>
      </c>
      <c r="E1229" s="590">
        <v>32816</v>
      </c>
      <c r="F1229" s="360">
        <v>73</v>
      </c>
    </row>
    <row r="1230" spans="1:6" x14ac:dyDescent="0.25">
      <c r="A1230" s="349" t="s">
        <v>733</v>
      </c>
      <c r="B1230" s="361" t="s">
        <v>736</v>
      </c>
      <c r="C1230" s="361" t="s">
        <v>737</v>
      </c>
      <c r="D1230" s="361">
        <v>8</v>
      </c>
      <c r="E1230" s="590">
        <v>32820</v>
      </c>
      <c r="F1230" s="592">
        <v>84</v>
      </c>
    </row>
    <row r="1231" spans="1:6" x14ac:dyDescent="0.25">
      <c r="A1231" s="349" t="s">
        <v>739</v>
      </c>
      <c r="B1231" s="361" t="s">
        <v>740</v>
      </c>
      <c r="C1231" s="361" t="s">
        <v>741</v>
      </c>
      <c r="D1231" s="361">
        <v>8</v>
      </c>
      <c r="E1231" s="590">
        <v>32823</v>
      </c>
      <c r="F1231" s="360">
        <v>108</v>
      </c>
    </row>
    <row r="1232" spans="1:6" x14ac:dyDescent="0.25">
      <c r="A1232" s="349" t="s">
        <v>738</v>
      </c>
      <c r="B1232" s="361" t="s">
        <v>716</v>
      </c>
      <c r="C1232" s="361" t="s">
        <v>745</v>
      </c>
      <c r="D1232" s="361">
        <v>16</v>
      </c>
      <c r="E1232" s="590">
        <v>32824</v>
      </c>
      <c r="F1232" s="592">
        <v>146</v>
      </c>
    </row>
    <row r="1233" spans="1:6" x14ac:dyDescent="0.25">
      <c r="A1233" s="349" t="s">
        <v>738</v>
      </c>
      <c r="B1233" s="361" t="s">
        <v>717</v>
      </c>
      <c r="C1233" s="361" t="s">
        <v>745</v>
      </c>
      <c r="D1233" s="361">
        <v>16</v>
      </c>
      <c r="E1233" s="590">
        <v>32827</v>
      </c>
      <c r="F1233" s="592">
        <v>55</v>
      </c>
    </row>
    <row r="1234" spans="1:6" x14ac:dyDescent="0.25">
      <c r="A1234" s="349" t="s">
        <v>765</v>
      </c>
      <c r="B1234" s="361" t="s">
        <v>766</v>
      </c>
      <c r="C1234" s="361" t="s">
        <v>744</v>
      </c>
      <c r="D1234" s="361">
        <v>16</v>
      </c>
      <c r="E1234" s="590">
        <v>32829</v>
      </c>
      <c r="F1234" s="592">
        <v>187</v>
      </c>
    </row>
    <row r="1235" spans="1:6" x14ac:dyDescent="0.25">
      <c r="A1235" s="349" t="s">
        <v>756</v>
      </c>
      <c r="B1235" s="361" t="s">
        <v>758</v>
      </c>
      <c r="C1235" s="361" t="s">
        <v>746</v>
      </c>
      <c r="D1235" s="361">
        <v>16</v>
      </c>
      <c r="E1235" s="350">
        <v>32832</v>
      </c>
      <c r="F1235" s="360">
        <v>194</v>
      </c>
    </row>
    <row r="1236" spans="1:6" x14ac:dyDescent="0.25">
      <c r="A1236" s="349" t="s">
        <v>752</v>
      </c>
      <c r="B1236" s="361" t="s">
        <v>759</v>
      </c>
      <c r="C1236" s="361" t="s">
        <v>737</v>
      </c>
      <c r="D1236" s="361">
        <v>16</v>
      </c>
      <c r="E1236" s="590">
        <v>32834</v>
      </c>
      <c r="F1236" s="592">
        <v>180</v>
      </c>
    </row>
    <row r="1237" spans="1:6" x14ac:dyDescent="0.25">
      <c r="A1237" s="349" t="s">
        <v>738</v>
      </c>
      <c r="B1237" s="361" t="s">
        <v>714</v>
      </c>
      <c r="C1237" s="361" t="s">
        <v>744</v>
      </c>
      <c r="D1237" s="361">
        <v>8</v>
      </c>
      <c r="E1237" s="590">
        <v>32835</v>
      </c>
      <c r="F1237" s="592">
        <v>24</v>
      </c>
    </row>
    <row r="1238" spans="1:6" x14ac:dyDescent="0.25">
      <c r="A1238" s="349" t="s">
        <v>733</v>
      </c>
      <c r="B1238" s="361" t="s">
        <v>734</v>
      </c>
      <c r="C1238" s="361" t="s">
        <v>735</v>
      </c>
      <c r="D1238" s="361">
        <v>8</v>
      </c>
      <c r="E1238" s="590">
        <v>32836</v>
      </c>
      <c r="F1238" s="592">
        <v>34</v>
      </c>
    </row>
    <row r="1239" spans="1:6" x14ac:dyDescent="0.25">
      <c r="A1239" s="349" t="s">
        <v>748</v>
      </c>
      <c r="B1239" s="361" t="s">
        <v>749</v>
      </c>
      <c r="C1239" s="361" t="s">
        <v>745</v>
      </c>
      <c r="D1239" s="361">
        <v>8</v>
      </c>
      <c r="E1239" s="590">
        <v>32837</v>
      </c>
      <c r="F1239" s="592">
        <v>127</v>
      </c>
    </row>
    <row r="1240" spans="1:6" x14ac:dyDescent="0.25">
      <c r="A1240" s="349" t="s">
        <v>738</v>
      </c>
      <c r="B1240" s="361" t="s">
        <v>718</v>
      </c>
      <c r="C1240" s="361" t="s">
        <v>747</v>
      </c>
      <c r="D1240" s="361">
        <v>8</v>
      </c>
      <c r="E1240" s="590">
        <v>32840</v>
      </c>
      <c r="F1240" s="592">
        <v>189</v>
      </c>
    </row>
    <row r="1241" spans="1:6" x14ac:dyDescent="0.25">
      <c r="A1241" s="349" t="s">
        <v>752</v>
      </c>
      <c r="B1241" s="361" t="s">
        <v>763</v>
      </c>
      <c r="C1241" s="361" t="s">
        <v>745</v>
      </c>
      <c r="D1241" s="361">
        <v>16</v>
      </c>
      <c r="E1241" s="350">
        <v>32842</v>
      </c>
      <c r="F1241" s="360">
        <v>114</v>
      </c>
    </row>
    <row r="1242" spans="1:6" x14ac:dyDescent="0.25">
      <c r="A1242" s="349" t="s">
        <v>771</v>
      </c>
      <c r="B1242" s="361" t="s">
        <v>773</v>
      </c>
      <c r="C1242" s="361" t="s">
        <v>747</v>
      </c>
      <c r="D1242" s="361">
        <v>8</v>
      </c>
      <c r="E1242" s="590">
        <v>32845</v>
      </c>
      <c r="F1242" s="592">
        <v>148</v>
      </c>
    </row>
    <row r="1243" spans="1:6" x14ac:dyDescent="0.25">
      <c r="A1243" s="349" t="s">
        <v>769</v>
      </c>
      <c r="B1243" s="361" t="s">
        <v>770</v>
      </c>
      <c r="C1243" s="361" t="s">
        <v>745</v>
      </c>
      <c r="D1243" s="361">
        <v>16</v>
      </c>
      <c r="E1243" s="590">
        <v>32847</v>
      </c>
      <c r="F1243" s="360">
        <v>179</v>
      </c>
    </row>
    <row r="1244" spans="1:6" x14ac:dyDescent="0.25">
      <c r="A1244" s="349" t="s">
        <v>769</v>
      </c>
      <c r="B1244" s="361" t="s">
        <v>770</v>
      </c>
      <c r="C1244" s="361" t="s">
        <v>745</v>
      </c>
      <c r="D1244" s="361">
        <v>16</v>
      </c>
      <c r="E1244" s="590">
        <v>32850</v>
      </c>
      <c r="F1244" s="592">
        <v>148</v>
      </c>
    </row>
    <row r="1245" spans="1:6" x14ac:dyDescent="0.25">
      <c r="A1245" s="349" t="s">
        <v>742</v>
      </c>
      <c r="B1245" s="361" t="s">
        <v>743</v>
      </c>
      <c r="C1245" s="361" t="s">
        <v>744</v>
      </c>
      <c r="D1245" s="361">
        <v>8</v>
      </c>
      <c r="E1245" s="590">
        <v>32851</v>
      </c>
      <c r="F1245" s="592">
        <v>114</v>
      </c>
    </row>
    <row r="1246" spans="1:6" x14ac:dyDescent="0.25">
      <c r="A1246" s="349" t="s">
        <v>752</v>
      </c>
      <c r="B1246" s="361" t="s">
        <v>764</v>
      </c>
      <c r="C1246" s="361" t="s">
        <v>737</v>
      </c>
      <c r="D1246" s="361">
        <v>32</v>
      </c>
      <c r="E1246" s="590">
        <v>32855</v>
      </c>
      <c r="F1246" s="360">
        <v>65</v>
      </c>
    </row>
    <row r="1247" spans="1:6" x14ac:dyDescent="0.25">
      <c r="A1247" s="349" t="s">
        <v>748</v>
      </c>
      <c r="B1247" s="361" t="s">
        <v>750</v>
      </c>
      <c r="C1247" s="361" t="s">
        <v>737</v>
      </c>
      <c r="D1247" s="361">
        <v>16</v>
      </c>
      <c r="E1247" s="590">
        <v>32856</v>
      </c>
      <c r="F1247" s="592">
        <v>188</v>
      </c>
    </row>
    <row r="1248" spans="1:6" x14ac:dyDescent="0.25">
      <c r="A1248" s="349" t="s">
        <v>748</v>
      </c>
      <c r="B1248" s="361" t="s">
        <v>754</v>
      </c>
      <c r="C1248" s="361" t="s">
        <v>755</v>
      </c>
      <c r="D1248" s="361">
        <v>16</v>
      </c>
      <c r="E1248" s="350">
        <v>32857</v>
      </c>
      <c r="F1248" s="360">
        <v>115</v>
      </c>
    </row>
    <row r="1249" spans="1:6" x14ac:dyDescent="0.25">
      <c r="A1249" s="349" t="s">
        <v>733</v>
      </c>
      <c r="B1249" s="361" t="s">
        <v>736</v>
      </c>
      <c r="C1249" s="361" t="s">
        <v>737</v>
      </c>
      <c r="D1249" s="361">
        <v>8</v>
      </c>
      <c r="E1249" s="590">
        <v>32862</v>
      </c>
      <c r="F1249" s="592">
        <v>96</v>
      </c>
    </row>
    <row r="1250" spans="1:6" x14ac:dyDescent="0.25">
      <c r="A1250" s="349" t="s">
        <v>738</v>
      </c>
      <c r="B1250" s="361" t="s">
        <v>720</v>
      </c>
      <c r="C1250" s="361" t="s">
        <v>747</v>
      </c>
      <c r="D1250" s="361">
        <v>8</v>
      </c>
      <c r="E1250" s="350">
        <v>32864</v>
      </c>
      <c r="F1250" s="360">
        <v>150</v>
      </c>
    </row>
    <row r="1251" spans="1:6" x14ac:dyDescent="0.25">
      <c r="A1251" s="349" t="s">
        <v>733</v>
      </c>
      <c r="B1251" s="361" t="s">
        <v>734</v>
      </c>
      <c r="C1251" s="361" t="s">
        <v>735</v>
      </c>
      <c r="D1251" s="361">
        <v>8</v>
      </c>
      <c r="E1251" s="590">
        <v>32864</v>
      </c>
      <c r="F1251" s="592">
        <v>181</v>
      </c>
    </row>
    <row r="1252" spans="1:6" x14ac:dyDescent="0.25">
      <c r="A1252" s="349" t="s">
        <v>752</v>
      </c>
      <c r="B1252" s="361" t="s">
        <v>759</v>
      </c>
      <c r="C1252" s="361" t="s">
        <v>737</v>
      </c>
      <c r="D1252" s="361">
        <v>16</v>
      </c>
      <c r="E1252" s="590">
        <v>32866</v>
      </c>
      <c r="F1252" s="592">
        <v>78</v>
      </c>
    </row>
    <row r="1253" spans="1:6" x14ac:dyDescent="0.25">
      <c r="A1253" s="349" t="s">
        <v>767</v>
      </c>
      <c r="B1253" s="361" t="s">
        <v>768</v>
      </c>
      <c r="C1253" s="361" t="s">
        <v>737</v>
      </c>
      <c r="D1253" s="361">
        <v>16</v>
      </c>
      <c r="E1253" s="590">
        <v>32878</v>
      </c>
      <c r="F1253" s="592">
        <v>168</v>
      </c>
    </row>
    <row r="1254" spans="1:6" x14ac:dyDescent="0.25">
      <c r="A1254" s="349" t="s">
        <v>748</v>
      </c>
      <c r="B1254" s="361" t="s">
        <v>749</v>
      </c>
      <c r="C1254" s="361" t="s">
        <v>745</v>
      </c>
      <c r="D1254" s="361">
        <v>8</v>
      </c>
      <c r="E1254" s="590">
        <v>32881</v>
      </c>
      <c r="F1254" s="592">
        <v>155</v>
      </c>
    </row>
    <row r="1255" spans="1:6" x14ac:dyDescent="0.25">
      <c r="A1255" s="349" t="s">
        <v>738</v>
      </c>
      <c r="B1255" s="361" t="s">
        <v>714</v>
      </c>
      <c r="C1255" s="361" t="s">
        <v>744</v>
      </c>
      <c r="D1255" s="361">
        <v>8</v>
      </c>
      <c r="E1255" s="590">
        <v>32881</v>
      </c>
      <c r="F1255" s="592">
        <v>88</v>
      </c>
    </row>
    <row r="1256" spans="1:6" x14ac:dyDescent="0.25">
      <c r="A1256" s="349" t="s">
        <v>733</v>
      </c>
      <c r="B1256" s="361" t="s">
        <v>736</v>
      </c>
      <c r="C1256" s="361" t="s">
        <v>737</v>
      </c>
      <c r="D1256" s="361">
        <v>8</v>
      </c>
      <c r="E1256" s="590">
        <v>32884</v>
      </c>
      <c r="F1256" s="592">
        <v>146</v>
      </c>
    </row>
    <row r="1257" spans="1:6" x14ac:dyDescent="0.25">
      <c r="A1257" s="349" t="s">
        <v>738</v>
      </c>
      <c r="B1257" s="361" t="s">
        <v>715</v>
      </c>
      <c r="C1257" s="361" t="s">
        <v>745</v>
      </c>
      <c r="D1257" s="361">
        <v>16</v>
      </c>
      <c r="E1257" s="590">
        <v>32889</v>
      </c>
      <c r="F1257" s="592">
        <v>168</v>
      </c>
    </row>
    <row r="1258" spans="1:6" x14ac:dyDescent="0.25">
      <c r="A1258" s="349" t="s">
        <v>748</v>
      </c>
      <c r="B1258" s="361" t="s">
        <v>750</v>
      </c>
      <c r="C1258" s="361" t="s">
        <v>737</v>
      </c>
      <c r="D1258" s="361">
        <v>16</v>
      </c>
      <c r="E1258" s="590">
        <v>32889</v>
      </c>
      <c r="F1258" s="592">
        <v>21</v>
      </c>
    </row>
    <row r="1259" spans="1:6" x14ac:dyDescent="0.25">
      <c r="A1259" s="349" t="s">
        <v>769</v>
      </c>
      <c r="B1259" s="361" t="s">
        <v>770</v>
      </c>
      <c r="C1259" s="361" t="s">
        <v>745</v>
      </c>
      <c r="D1259" s="361">
        <v>16</v>
      </c>
      <c r="E1259" s="590">
        <v>32889</v>
      </c>
      <c r="F1259" s="592">
        <v>14</v>
      </c>
    </row>
    <row r="1260" spans="1:6" x14ac:dyDescent="0.25">
      <c r="A1260" s="349" t="s">
        <v>752</v>
      </c>
      <c r="B1260" s="361" t="s">
        <v>762</v>
      </c>
      <c r="C1260" s="361" t="s">
        <v>761</v>
      </c>
      <c r="D1260" s="361">
        <v>16</v>
      </c>
      <c r="E1260" s="590">
        <v>32891</v>
      </c>
      <c r="F1260" s="592">
        <v>8</v>
      </c>
    </row>
    <row r="1261" spans="1:6" x14ac:dyDescent="0.25">
      <c r="A1261" s="349" t="s">
        <v>738</v>
      </c>
      <c r="B1261" s="361" t="s">
        <v>720</v>
      </c>
      <c r="C1261" s="361" t="s">
        <v>747</v>
      </c>
      <c r="D1261" s="361">
        <v>8</v>
      </c>
      <c r="E1261" s="590">
        <v>32892</v>
      </c>
      <c r="F1261" s="592">
        <v>87</v>
      </c>
    </row>
    <row r="1262" spans="1:6" x14ac:dyDescent="0.25">
      <c r="A1262" s="349" t="s">
        <v>738</v>
      </c>
      <c r="B1262" s="361" t="s">
        <v>719</v>
      </c>
      <c r="C1262" s="361" t="s">
        <v>744</v>
      </c>
      <c r="D1262" s="361">
        <v>8</v>
      </c>
      <c r="E1262" s="590">
        <v>32896</v>
      </c>
      <c r="F1262" s="592">
        <v>117</v>
      </c>
    </row>
    <row r="1263" spans="1:6" x14ac:dyDescent="0.25">
      <c r="A1263" s="349" t="s">
        <v>564</v>
      </c>
      <c r="B1263" s="361" t="s">
        <v>568</v>
      </c>
      <c r="C1263" s="361" t="s">
        <v>745</v>
      </c>
      <c r="D1263" s="361">
        <v>16</v>
      </c>
      <c r="E1263" s="590">
        <v>32900</v>
      </c>
      <c r="F1263" s="592">
        <v>55</v>
      </c>
    </row>
    <row r="1264" spans="1:6" x14ac:dyDescent="0.25">
      <c r="A1264" s="349" t="s">
        <v>765</v>
      </c>
      <c r="B1264" s="361" t="s">
        <v>766</v>
      </c>
      <c r="C1264" s="361" t="s">
        <v>744</v>
      </c>
      <c r="D1264" s="361">
        <v>16</v>
      </c>
      <c r="E1264" s="590">
        <v>32902</v>
      </c>
      <c r="F1264" s="592">
        <v>155</v>
      </c>
    </row>
    <row r="1265" spans="1:6" x14ac:dyDescent="0.25">
      <c r="A1265" s="349" t="s">
        <v>738</v>
      </c>
      <c r="B1265" s="361" t="s">
        <v>714</v>
      </c>
      <c r="C1265" s="361" t="s">
        <v>744</v>
      </c>
      <c r="D1265" s="361">
        <v>8</v>
      </c>
      <c r="E1265" s="590">
        <v>32904</v>
      </c>
      <c r="F1265" s="592">
        <v>29</v>
      </c>
    </row>
    <row r="1266" spans="1:6" x14ac:dyDescent="0.25">
      <c r="A1266" s="349" t="s">
        <v>748</v>
      </c>
      <c r="B1266" s="361" t="s">
        <v>750</v>
      </c>
      <c r="C1266" s="361" t="s">
        <v>737</v>
      </c>
      <c r="D1266" s="361">
        <v>16</v>
      </c>
      <c r="E1266" s="350">
        <v>32905</v>
      </c>
      <c r="F1266" s="360">
        <v>56</v>
      </c>
    </row>
    <row r="1267" spans="1:6" x14ac:dyDescent="0.25">
      <c r="A1267" s="349" t="s">
        <v>767</v>
      </c>
      <c r="B1267" s="361" t="s">
        <v>768</v>
      </c>
      <c r="C1267" s="361" t="s">
        <v>737</v>
      </c>
      <c r="D1267" s="361">
        <v>16</v>
      </c>
      <c r="E1267" s="590">
        <v>32906</v>
      </c>
      <c r="F1267" s="592">
        <v>168</v>
      </c>
    </row>
    <row r="1268" spans="1:6" x14ac:dyDescent="0.25">
      <c r="A1268" s="349" t="s">
        <v>771</v>
      </c>
      <c r="B1268" s="361" t="s">
        <v>772</v>
      </c>
      <c r="C1268" s="361" t="s">
        <v>747</v>
      </c>
      <c r="D1268" s="361">
        <v>12</v>
      </c>
      <c r="E1268" s="590">
        <v>32906</v>
      </c>
      <c r="F1268" s="360">
        <v>118</v>
      </c>
    </row>
    <row r="1269" spans="1:6" x14ac:dyDescent="0.25">
      <c r="A1269" s="349" t="s">
        <v>738</v>
      </c>
      <c r="B1269" s="361" t="s">
        <v>714</v>
      </c>
      <c r="C1269" s="361" t="s">
        <v>744</v>
      </c>
      <c r="D1269" s="361">
        <v>8</v>
      </c>
      <c r="E1269" s="590">
        <v>32907</v>
      </c>
      <c r="F1269" s="592">
        <v>192</v>
      </c>
    </row>
    <row r="1270" spans="1:6" x14ac:dyDescent="0.25">
      <c r="A1270" s="349" t="s">
        <v>742</v>
      </c>
      <c r="B1270" s="361" t="s">
        <v>743</v>
      </c>
      <c r="C1270" s="361" t="s">
        <v>744</v>
      </c>
      <c r="D1270" s="361">
        <v>8</v>
      </c>
      <c r="E1270" s="590">
        <v>32908</v>
      </c>
      <c r="F1270" s="592">
        <v>134</v>
      </c>
    </row>
    <row r="1271" spans="1:6" x14ac:dyDescent="0.25">
      <c r="A1271" s="349" t="s">
        <v>738</v>
      </c>
      <c r="B1271" s="361" t="s">
        <v>716</v>
      </c>
      <c r="C1271" s="361" t="s">
        <v>745</v>
      </c>
      <c r="D1271" s="361">
        <v>16</v>
      </c>
      <c r="E1271" s="590">
        <v>32912</v>
      </c>
      <c r="F1271" s="592">
        <v>35</v>
      </c>
    </row>
    <row r="1272" spans="1:6" x14ac:dyDescent="0.25">
      <c r="A1272" s="349" t="s">
        <v>752</v>
      </c>
      <c r="B1272" s="361" t="s">
        <v>760</v>
      </c>
      <c r="C1272" s="361" t="s">
        <v>761</v>
      </c>
      <c r="D1272" s="361">
        <v>16</v>
      </c>
      <c r="E1272" s="590">
        <v>32915</v>
      </c>
      <c r="F1272" s="360">
        <v>54</v>
      </c>
    </row>
    <row r="1273" spans="1:6" x14ac:dyDescent="0.25">
      <c r="A1273" s="349" t="s">
        <v>771</v>
      </c>
      <c r="B1273" s="361" t="s">
        <v>773</v>
      </c>
      <c r="C1273" s="361" t="s">
        <v>747</v>
      </c>
      <c r="D1273" s="361">
        <v>8</v>
      </c>
      <c r="E1273" s="590">
        <v>32919</v>
      </c>
      <c r="F1273" s="592">
        <v>171</v>
      </c>
    </row>
    <row r="1274" spans="1:6" x14ac:dyDescent="0.25">
      <c r="A1274" s="349" t="s">
        <v>767</v>
      </c>
      <c r="B1274" s="361" t="s">
        <v>768</v>
      </c>
      <c r="C1274" s="361" t="s">
        <v>737</v>
      </c>
      <c r="D1274" s="361">
        <v>16</v>
      </c>
      <c r="E1274" s="590">
        <v>32924</v>
      </c>
      <c r="F1274" s="592">
        <v>44</v>
      </c>
    </row>
    <row r="1275" spans="1:6" x14ac:dyDescent="0.25">
      <c r="A1275" s="349" t="s">
        <v>738</v>
      </c>
      <c r="B1275" s="361" t="s">
        <v>721</v>
      </c>
      <c r="C1275" s="361" t="s">
        <v>747</v>
      </c>
      <c r="D1275" s="361">
        <v>8</v>
      </c>
      <c r="E1275" s="590">
        <v>32933</v>
      </c>
      <c r="F1275" s="592">
        <v>42</v>
      </c>
    </row>
    <row r="1276" spans="1:6" x14ac:dyDescent="0.25">
      <c r="A1276" s="349" t="s">
        <v>771</v>
      </c>
      <c r="B1276" s="361" t="s">
        <v>773</v>
      </c>
      <c r="C1276" s="361" t="s">
        <v>747</v>
      </c>
      <c r="D1276" s="361">
        <v>8</v>
      </c>
      <c r="E1276" s="590">
        <v>32933</v>
      </c>
      <c r="F1276" s="592">
        <v>84</v>
      </c>
    </row>
    <row r="1277" spans="1:6" x14ac:dyDescent="0.25">
      <c r="A1277" s="349" t="s">
        <v>728</v>
      </c>
      <c r="B1277" s="361" t="s">
        <v>729</v>
      </c>
      <c r="C1277" s="361" t="s">
        <v>730</v>
      </c>
      <c r="D1277" s="361">
        <v>10</v>
      </c>
      <c r="E1277" s="590">
        <v>32933</v>
      </c>
      <c r="F1277" s="592">
        <v>180</v>
      </c>
    </row>
    <row r="1278" spans="1:6" x14ac:dyDescent="0.25">
      <c r="A1278" s="349" t="s">
        <v>733</v>
      </c>
      <c r="B1278" s="361" t="s">
        <v>734</v>
      </c>
      <c r="C1278" s="361" t="s">
        <v>735</v>
      </c>
      <c r="D1278" s="361">
        <v>8</v>
      </c>
      <c r="E1278" s="350">
        <v>32934</v>
      </c>
      <c r="F1278" s="360">
        <v>12</v>
      </c>
    </row>
    <row r="1279" spans="1:6" x14ac:dyDescent="0.25">
      <c r="A1279" s="349" t="s">
        <v>748</v>
      </c>
      <c r="B1279" s="361" t="s">
        <v>749</v>
      </c>
      <c r="C1279" s="361" t="s">
        <v>745</v>
      </c>
      <c r="D1279" s="361">
        <v>8</v>
      </c>
      <c r="E1279" s="590">
        <v>32935</v>
      </c>
      <c r="F1279" s="360">
        <v>17</v>
      </c>
    </row>
    <row r="1280" spans="1:6" x14ac:dyDescent="0.25">
      <c r="A1280" s="349" t="s">
        <v>738</v>
      </c>
      <c r="B1280" s="361" t="s">
        <v>715</v>
      </c>
      <c r="C1280" s="361" t="s">
        <v>745</v>
      </c>
      <c r="D1280" s="361">
        <v>16</v>
      </c>
      <c r="E1280" s="590">
        <v>32937</v>
      </c>
      <c r="F1280" s="592">
        <v>196</v>
      </c>
    </row>
    <row r="1281" spans="1:6" x14ac:dyDescent="0.25">
      <c r="A1281" s="349" t="s">
        <v>738</v>
      </c>
      <c r="B1281" s="361" t="s">
        <v>720</v>
      </c>
      <c r="C1281" s="361" t="s">
        <v>747</v>
      </c>
      <c r="D1281" s="361">
        <v>8</v>
      </c>
      <c r="E1281" s="350">
        <v>32937</v>
      </c>
      <c r="F1281" s="360">
        <v>112</v>
      </c>
    </row>
    <row r="1282" spans="1:6" x14ac:dyDescent="0.25">
      <c r="A1282" s="349" t="s">
        <v>564</v>
      </c>
      <c r="B1282" s="361" t="s">
        <v>568</v>
      </c>
      <c r="C1282" s="361" t="s">
        <v>745</v>
      </c>
      <c r="D1282" s="361">
        <v>16</v>
      </c>
      <c r="E1282" s="590">
        <v>32937</v>
      </c>
      <c r="F1282" s="592">
        <v>157</v>
      </c>
    </row>
    <row r="1283" spans="1:6" x14ac:dyDescent="0.25">
      <c r="A1283" s="349" t="s">
        <v>752</v>
      </c>
      <c r="B1283" s="361" t="s">
        <v>762</v>
      </c>
      <c r="C1283" s="361" t="s">
        <v>761</v>
      </c>
      <c r="D1283" s="361">
        <v>16</v>
      </c>
      <c r="E1283" s="590">
        <v>32938</v>
      </c>
      <c r="F1283" s="592">
        <v>126</v>
      </c>
    </row>
    <row r="1284" spans="1:6" x14ac:dyDescent="0.25">
      <c r="A1284" s="349" t="s">
        <v>756</v>
      </c>
      <c r="B1284" s="361" t="s">
        <v>757</v>
      </c>
      <c r="C1284" s="361" t="s">
        <v>755</v>
      </c>
      <c r="D1284" s="361">
        <v>16</v>
      </c>
      <c r="E1284" s="590">
        <v>32941</v>
      </c>
      <c r="F1284" s="360">
        <v>123</v>
      </c>
    </row>
    <row r="1285" spans="1:6" x14ac:dyDescent="0.25">
      <c r="A1285" s="349" t="s">
        <v>564</v>
      </c>
      <c r="B1285" s="361" t="s">
        <v>565</v>
      </c>
      <c r="C1285" s="361" t="s">
        <v>745</v>
      </c>
      <c r="D1285" s="361">
        <v>16</v>
      </c>
      <c r="E1285" s="590">
        <v>32942</v>
      </c>
      <c r="F1285" s="592">
        <v>33</v>
      </c>
    </row>
    <row r="1286" spans="1:6" x14ac:dyDescent="0.25">
      <c r="A1286" s="349" t="s">
        <v>733</v>
      </c>
      <c r="B1286" s="361" t="s">
        <v>734</v>
      </c>
      <c r="C1286" s="361" t="s">
        <v>735</v>
      </c>
      <c r="D1286" s="361">
        <v>8</v>
      </c>
      <c r="E1286" s="590">
        <v>32945</v>
      </c>
      <c r="F1286" s="592">
        <v>81</v>
      </c>
    </row>
    <row r="1287" spans="1:6" x14ac:dyDescent="0.25">
      <c r="A1287" s="349" t="s">
        <v>771</v>
      </c>
      <c r="B1287" s="361" t="s">
        <v>773</v>
      </c>
      <c r="C1287" s="361" t="s">
        <v>747</v>
      </c>
      <c r="D1287" s="361">
        <v>8</v>
      </c>
      <c r="E1287" s="590">
        <v>32946</v>
      </c>
      <c r="F1287" s="592">
        <v>24</v>
      </c>
    </row>
    <row r="1288" spans="1:6" x14ac:dyDescent="0.25">
      <c r="A1288" s="349" t="s">
        <v>733</v>
      </c>
      <c r="B1288" s="361" t="s">
        <v>734</v>
      </c>
      <c r="C1288" s="361" t="s">
        <v>735</v>
      </c>
      <c r="D1288" s="361">
        <v>8</v>
      </c>
      <c r="E1288" s="590">
        <v>32948</v>
      </c>
      <c r="F1288" s="592">
        <v>188</v>
      </c>
    </row>
    <row r="1289" spans="1:6" x14ac:dyDescent="0.25">
      <c r="A1289" s="349" t="s">
        <v>756</v>
      </c>
      <c r="B1289" s="361" t="s">
        <v>758</v>
      </c>
      <c r="C1289" s="361" t="s">
        <v>746</v>
      </c>
      <c r="D1289" s="361">
        <v>16</v>
      </c>
      <c r="E1289" s="590">
        <v>32949</v>
      </c>
      <c r="F1289" s="592">
        <v>5</v>
      </c>
    </row>
    <row r="1290" spans="1:6" x14ac:dyDescent="0.25">
      <c r="A1290" s="349" t="s">
        <v>564</v>
      </c>
      <c r="B1290" s="361" t="s">
        <v>568</v>
      </c>
      <c r="C1290" s="361" t="s">
        <v>745</v>
      </c>
      <c r="D1290" s="361">
        <v>16</v>
      </c>
      <c r="E1290" s="590">
        <v>32953</v>
      </c>
      <c r="F1290" s="592">
        <v>127</v>
      </c>
    </row>
    <row r="1291" spans="1:6" x14ac:dyDescent="0.25">
      <c r="A1291" s="349" t="s">
        <v>738</v>
      </c>
      <c r="B1291" s="361" t="s">
        <v>720</v>
      </c>
      <c r="C1291" s="361" t="s">
        <v>747</v>
      </c>
      <c r="D1291" s="361">
        <v>8</v>
      </c>
      <c r="E1291" s="590">
        <v>32954</v>
      </c>
      <c r="F1291" s="592">
        <v>7</v>
      </c>
    </row>
    <row r="1292" spans="1:6" x14ac:dyDescent="0.25">
      <c r="A1292" s="349" t="s">
        <v>564</v>
      </c>
      <c r="B1292" s="361" t="s">
        <v>568</v>
      </c>
      <c r="C1292" s="361" t="s">
        <v>745</v>
      </c>
      <c r="D1292" s="361">
        <v>16</v>
      </c>
      <c r="E1292" s="590">
        <v>32957</v>
      </c>
      <c r="F1292" s="592">
        <v>111</v>
      </c>
    </row>
    <row r="1293" spans="1:6" x14ac:dyDescent="0.25">
      <c r="A1293" s="349" t="s">
        <v>564</v>
      </c>
      <c r="B1293" s="361" t="s">
        <v>569</v>
      </c>
      <c r="C1293" s="361" t="s">
        <v>744</v>
      </c>
      <c r="D1293" s="361">
        <v>16</v>
      </c>
      <c r="E1293" s="590">
        <v>32960</v>
      </c>
      <c r="F1293" s="592">
        <v>125</v>
      </c>
    </row>
    <row r="1294" spans="1:6" x14ac:dyDescent="0.25">
      <c r="A1294" s="349" t="s">
        <v>752</v>
      </c>
      <c r="B1294" s="361" t="s">
        <v>760</v>
      </c>
      <c r="C1294" s="361" t="s">
        <v>761</v>
      </c>
      <c r="D1294" s="361">
        <v>16</v>
      </c>
      <c r="E1294" s="350">
        <v>32961</v>
      </c>
      <c r="F1294" s="360">
        <v>126</v>
      </c>
    </row>
    <row r="1295" spans="1:6" x14ac:dyDescent="0.25">
      <c r="A1295" s="349" t="s">
        <v>728</v>
      </c>
      <c r="B1295" s="361" t="s">
        <v>729</v>
      </c>
      <c r="C1295" s="361" t="s">
        <v>730</v>
      </c>
      <c r="D1295" s="361">
        <v>10</v>
      </c>
      <c r="E1295" s="590">
        <v>32967</v>
      </c>
      <c r="F1295" s="592">
        <v>22</v>
      </c>
    </row>
    <row r="1296" spans="1:6" x14ac:dyDescent="0.25">
      <c r="A1296" s="349" t="s">
        <v>738</v>
      </c>
      <c r="B1296" s="361" t="s">
        <v>714</v>
      </c>
      <c r="C1296" s="361" t="s">
        <v>744</v>
      </c>
      <c r="D1296" s="361">
        <v>8</v>
      </c>
      <c r="E1296" s="590">
        <v>32970</v>
      </c>
      <c r="F1296" s="592">
        <v>111</v>
      </c>
    </row>
    <row r="1297" spans="1:6" x14ac:dyDescent="0.25">
      <c r="A1297" s="349" t="s">
        <v>748</v>
      </c>
      <c r="B1297" s="361" t="s">
        <v>750</v>
      </c>
      <c r="C1297" s="361" t="s">
        <v>737</v>
      </c>
      <c r="D1297" s="361">
        <v>16</v>
      </c>
      <c r="E1297" s="590">
        <v>32975</v>
      </c>
      <c r="F1297" s="592">
        <v>49</v>
      </c>
    </row>
    <row r="1298" spans="1:6" x14ac:dyDescent="0.25">
      <c r="A1298" s="349" t="s">
        <v>738</v>
      </c>
      <c r="B1298" s="361" t="s">
        <v>720</v>
      </c>
      <c r="C1298" s="361" t="s">
        <v>747</v>
      </c>
      <c r="D1298" s="361">
        <v>8</v>
      </c>
      <c r="E1298" s="590">
        <v>32976</v>
      </c>
      <c r="F1298" s="592">
        <v>78</v>
      </c>
    </row>
    <row r="1299" spans="1:6" x14ac:dyDescent="0.25">
      <c r="A1299" s="349" t="s">
        <v>767</v>
      </c>
      <c r="B1299" s="361" t="s">
        <v>768</v>
      </c>
      <c r="C1299" s="361" t="s">
        <v>737</v>
      </c>
      <c r="D1299" s="361">
        <v>16</v>
      </c>
      <c r="E1299" s="590">
        <v>32978</v>
      </c>
      <c r="F1299" s="592">
        <v>79</v>
      </c>
    </row>
    <row r="1300" spans="1:6" x14ac:dyDescent="0.25">
      <c r="A1300" s="349" t="s">
        <v>752</v>
      </c>
      <c r="B1300" s="361" t="s">
        <v>764</v>
      </c>
      <c r="C1300" s="361" t="s">
        <v>737</v>
      </c>
      <c r="D1300" s="361">
        <v>32</v>
      </c>
      <c r="E1300" s="590">
        <v>32979</v>
      </c>
      <c r="F1300" s="592">
        <v>46</v>
      </c>
    </row>
    <row r="1301" spans="1:6" x14ac:dyDescent="0.25">
      <c r="A1301" s="349" t="s">
        <v>756</v>
      </c>
      <c r="B1301" s="361" t="s">
        <v>758</v>
      </c>
      <c r="C1301" s="361" t="s">
        <v>746</v>
      </c>
      <c r="D1301" s="361">
        <v>16</v>
      </c>
      <c r="E1301" s="590">
        <v>32984</v>
      </c>
      <c r="F1301" s="592">
        <v>160</v>
      </c>
    </row>
    <row r="1302" spans="1:6" x14ac:dyDescent="0.25">
      <c r="A1302" s="349" t="s">
        <v>752</v>
      </c>
      <c r="B1302" s="361" t="s">
        <v>760</v>
      </c>
      <c r="C1302" s="361" t="s">
        <v>761</v>
      </c>
      <c r="D1302" s="361">
        <v>16</v>
      </c>
      <c r="E1302" s="590">
        <v>32986</v>
      </c>
      <c r="F1302" s="592">
        <v>35</v>
      </c>
    </row>
    <row r="1303" spans="1:6" x14ac:dyDescent="0.25">
      <c r="A1303" s="349" t="s">
        <v>752</v>
      </c>
      <c r="B1303" s="361" t="s">
        <v>764</v>
      </c>
      <c r="C1303" s="361" t="s">
        <v>737</v>
      </c>
      <c r="D1303" s="361">
        <v>32</v>
      </c>
      <c r="E1303" s="590">
        <v>32994</v>
      </c>
      <c r="F1303" s="592">
        <v>9</v>
      </c>
    </row>
    <row r="1304" spans="1:6" x14ac:dyDescent="0.25">
      <c r="A1304" s="349" t="s">
        <v>748</v>
      </c>
      <c r="B1304" s="361" t="s">
        <v>750</v>
      </c>
      <c r="C1304" s="361" t="s">
        <v>737</v>
      </c>
      <c r="D1304" s="361">
        <v>16</v>
      </c>
      <c r="E1304" s="590">
        <v>32996</v>
      </c>
      <c r="F1304" s="592">
        <v>88</v>
      </c>
    </row>
    <row r="1305" spans="1:6" x14ac:dyDescent="0.25">
      <c r="A1305" s="349" t="s">
        <v>733</v>
      </c>
      <c r="B1305" s="361" t="s">
        <v>736</v>
      </c>
      <c r="C1305" s="361" t="s">
        <v>737</v>
      </c>
      <c r="D1305" s="361">
        <v>8</v>
      </c>
      <c r="E1305" s="590">
        <v>32997</v>
      </c>
      <c r="F1305" s="592">
        <v>57</v>
      </c>
    </row>
    <row r="1306" spans="1:6" x14ac:dyDescent="0.25">
      <c r="A1306" s="349" t="s">
        <v>738</v>
      </c>
      <c r="B1306" s="361" t="s">
        <v>714</v>
      </c>
      <c r="C1306" s="361" t="s">
        <v>744</v>
      </c>
      <c r="D1306" s="361">
        <v>8</v>
      </c>
      <c r="E1306" s="350">
        <v>32999</v>
      </c>
      <c r="F1306" s="360">
        <v>132</v>
      </c>
    </row>
    <row r="1307" spans="1:6" x14ac:dyDescent="0.25">
      <c r="A1307" s="349" t="s">
        <v>748</v>
      </c>
      <c r="B1307" s="361" t="s">
        <v>751</v>
      </c>
      <c r="C1307" s="361" t="s">
        <v>747</v>
      </c>
      <c r="D1307" s="361">
        <v>8</v>
      </c>
      <c r="E1307" s="590">
        <v>32999</v>
      </c>
      <c r="F1307" s="360">
        <v>30</v>
      </c>
    </row>
    <row r="1308" spans="1:6" x14ac:dyDescent="0.25">
      <c r="A1308" s="349" t="s">
        <v>769</v>
      </c>
      <c r="B1308" s="361" t="s">
        <v>770</v>
      </c>
      <c r="C1308" s="361" t="s">
        <v>745</v>
      </c>
      <c r="D1308" s="361">
        <v>16</v>
      </c>
      <c r="E1308" s="590">
        <v>33000</v>
      </c>
      <c r="F1308" s="592">
        <v>159</v>
      </c>
    </row>
    <row r="1309" spans="1:6" x14ac:dyDescent="0.25">
      <c r="A1309" s="349" t="s">
        <v>752</v>
      </c>
      <c r="B1309" s="361" t="s">
        <v>763</v>
      </c>
      <c r="C1309" s="361" t="s">
        <v>745</v>
      </c>
      <c r="D1309" s="361">
        <v>16</v>
      </c>
      <c r="E1309" s="590">
        <v>33002</v>
      </c>
      <c r="F1309" s="592">
        <v>14</v>
      </c>
    </row>
    <row r="1310" spans="1:6" x14ac:dyDescent="0.25">
      <c r="A1310" s="349" t="s">
        <v>564</v>
      </c>
      <c r="B1310" s="361" t="s">
        <v>568</v>
      </c>
      <c r="C1310" s="361" t="s">
        <v>745</v>
      </c>
      <c r="D1310" s="361">
        <v>16</v>
      </c>
      <c r="E1310" s="590">
        <v>33002</v>
      </c>
      <c r="F1310" s="592">
        <v>132</v>
      </c>
    </row>
    <row r="1311" spans="1:6" x14ac:dyDescent="0.25">
      <c r="A1311" s="349" t="s">
        <v>738</v>
      </c>
      <c r="B1311" s="361" t="s">
        <v>717</v>
      </c>
      <c r="C1311" s="361" t="s">
        <v>745</v>
      </c>
      <c r="D1311" s="361">
        <v>16</v>
      </c>
      <c r="E1311" s="590">
        <v>33003</v>
      </c>
      <c r="F1311" s="592">
        <v>10</v>
      </c>
    </row>
    <row r="1312" spans="1:6" x14ac:dyDescent="0.25">
      <c r="A1312" s="349" t="s">
        <v>738</v>
      </c>
      <c r="B1312" s="361" t="s">
        <v>714</v>
      </c>
      <c r="C1312" s="361" t="s">
        <v>744</v>
      </c>
      <c r="D1312" s="361">
        <v>8</v>
      </c>
      <c r="E1312" s="590">
        <v>33010</v>
      </c>
      <c r="F1312" s="592">
        <v>167</v>
      </c>
    </row>
    <row r="1313" spans="1:6" x14ac:dyDescent="0.25">
      <c r="A1313" s="349" t="s">
        <v>742</v>
      </c>
      <c r="B1313" s="361" t="s">
        <v>743</v>
      </c>
      <c r="C1313" s="361" t="s">
        <v>744</v>
      </c>
      <c r="D1313" s="361">
        <v>8</v>
      </c>
      <c r="E1313" s="590">
        <v>33010</v>
      </c>
      <c r="F1313" s="592">
        <v>33</v>
      </c>
    </row>
    <row r="1314" spans="1:6" x14ac:dyDescent="0.25">
      <c r="A1314" s="349" t="s">
        <v>748</v>
      </c>
      <c r="B1314" s="361" t="s">
        <v>750</v>
      </c>
      <c r="C1314" s="361" t="s">
        <v>737</v>
      </c>
      <c r="D1314" s="361">
        <v>16</v>
      </c>
      <c r="E1314" s="590">
        <v>33012</v>
      </c>
      <c r="F1314" s="592">
        <v>18</v>
      </c>
    </row>
    <row r="1315" spans="1:6" x14ac:dyDescent="0.25">
      <c r="A1315" s="349" t="s">
        <v>738</v>
      </c>
      <c r="B1315" s="361" t="s">
        <v>715</v>
      </c>
      <c r="C1315" s="361" t="s">
        <v>745</v>
      </c>
      <c r="D1315" s="361">
        <v>16</v>
      </c>
      <c r="E1315" s="590">
        <v>33013</v>
      </c>
      <c r="F1315" s="592">
        <v>26</v>
      </c>
    </row>
    <row r="1316" spans="1:6" x14ac:dyDescent="0.25">
      <c r="A1316" s="349" t="s">
        <v>771</v>
      </c>
      <c r="B1316" s="361" t="s">
        <v>772</v>
      </c>
      <c r="C1316" s="361" t="s">
        <v>747</v>
      </c>
      <c r="D1316" s="361">
        <v>12</v>
      </c>
      <c r="E1316" s="590">
        <v>33014</v>
      </c>
      <c r="F1316" s="360">
        <v>174</v>
      </c>
    </row>
    <row r="1317" spans="1:6" x14ac:dyDescent="0.25">
      <c r="A1317" s="349" t="s">
        <v>767</v>
      </c>
      <c r="B1317" s="361" t="s">
        <v>768</v>
      </c>
      <c r="C1317" s="361" t="s">
        <v>737</v>
      </c>
      <c r="D1317" s="361">
        <v>16</v>
      </c>
      <c r="E1317" s="590">
        <v>33015</v>
      </c>
      <c r="F1317" s="592">
        <v>113</v>
      </c>
    </row>
    <row r="1318" spans="1:6" x14ac:dyDescent="0.25">
      <c r="A1318" s="349" t="s">
        <v>738</v>
      </c>
      <c r="B1318" s="361" t="s">
        <v>716</v>
      </c>
      <c r="C1318" s="361" t="s">
        <v>745</v>
      </c>
      <c r="D1318" s="361">
        <v>16</v>
      </c>
      <c r="E1318" s="590">
        <v>33015</v>
      </c>
      <c r="F1318" s="360">
        <v>94</v>
      </c>
    </row>
    <row r="1319" spans="1:6" x14ac:dyDescent="0.25">
      <c r="A1319" s="349" t="s">
        <v>752</v>
      </c>
      <c r="B1319" s="361" t="s">
        <v>759</v>
      </c>
      <c r="C1319" s="361" t="s">
        <v>737</v>
      </c>
      <c r="D1319" s="361">
        <v>16</v>
      </c>
      <c r="E1319" s="590">
        <v>33015</v>
      </c>
      <c r="F1319" s="592">
        <v>38</v>
      </c>
    </row>
    <row r="1320" spans="1:6" x14ac:dyDescent="0.25">
      <c r="A1320" s="349" t="s">
        <v>765</v>
      </c>
      <c r="B1320" s="361" t="s">
        <v>766</v>
      </c>
      <c r="C1320" s="361" t="s">
        <v>744</v>
      </c>
      <c r="D1320" s="361">
        <v>16</v>
      </c>
      <c r="E1320" s="590">
        <v>33015</v>
      </c>
      <c r="F1320" s="360">
        <v>175</v>
      </c>
    </row>
    <row r="1321" spans="1:6" x14ac:dyDescent="0.25">
      <c r="A1321" s="349" t="s">
        <v>738</v>
      </c>
      <c r="B1321" s="361" t="s">
        <v>721</v>
      </c>
      <c r="C1321" s="361" t="s">
        <v>747</v>
      </c>
      <c r="D1321" s="361">
        <v>8</v>
      </c>
      <c r="E1321" s="590">
        <v>33018</v>
      </c>
      <c r="F1321" s="592">
        <v>94</v>
      </c>
    </row>
    <row r="1322" spans="1:6" x14ac:dyDescent="0.25">
      <c r="A1322" s="349" t="s">
        <v>738</v>
      </c>
      <c r="B1322" s="361" t="s">
        <v>722</v>
      </c>
      <c r="C1322" s="361" t="s">
        <v>747</v>
      </c>
      <c r="D1322" s="361">
        <v>8</v>
      </c>
      <c r="E1322" s="590">
        <v>33020</v>
      </c>
      <c r="F1322" s="592">
        <v>153</v>
      </c>
    </row>
    <row r="1323" spans="1:6" x14ac:dyDescent="0.25">
      <c r="A1323" s="349" t="s">
        <v>771</v>
      </c>
      <c r="B1323" s="361" t="s">
        <v>772</v>
      </c>
      <c r="C1323" s="361" t="s">
        <v>747</v>
      </c>
      <c r="D1323" s="361">
        <v>12</v>
      </c>
      <c r="E1323" s="590">
        <v>33024</v>
      </c>
      <c r="F1323" s="592">
        <v>60</v>
      </c>
    </row>
    <row r="1324" spans="1:6" x14ac:dyDescent="0.25">
      <c r="A1324" s="349" t="s">
        <v>771</v>
      </c>
      <c r="B1324" s="361" t="s">
        <v>772</v>
      </c>
      <c r="C1324" s="361" t="s">
        <v>747</v>
      </c>
      <c r="D1324" s="361">
        <v>12</v>
      </c>
      <c r="E1324" s="590">
        <v>33025</v>
      </c>
      <c r="F1324" s="592">
        <v>134</v>
      </c>
    </row>
    <row r="1325" spans="1:6" x14ac:dyDescent="0.25">
      <c r="A1325" s="349" t="s">
        <v>738</v>
      </c>
      <c r="B1325" s="361" t="s">
        <v>722</v>
      </c>
      <c r="C1325" s="361" t="s">
        <v>747</v>
      </c>
      <c r="D1325" s="361">
        <v>8</v>
      </c>
      <c r="E1325" s="590">
        <v>33026</v>
      </c>
      <c r="F1325" s="360">
        <v>197</v>
      </c>
    </row>
    <row r="1326" spans="1:6" x14ac:dyDescent="0.25">
      <c r="A1326" s="349" t="s">
        <v>738</v>
      </c>
      <c r="B1326" s="361" t="s">
        <v>719</v>
      </c>
      <c r="C1326" s="361" t="s">
        <v>744</v>
      </c>
      <c r="D1326" s="361">
        <v>8</v>
      </c>
      <c r="E1326" s="590">
        <v>33028</v>
      </c>
      <c r="F1326" s="592">
        <v>107</v>
      </c>
    </row>
    <row r="1327" spans="1:6" x14ac:dyDescent="0.25">
      <c r="A1327" s="349" t="s">
        <v>733</v>
      </c>
      <c r="B1327" s="361" t="s">
        <v>734</v>
      </c>
      <c r="C1327" s="361" t="s">
        <v>735</v>
      </c>
      <c r="D1327" s="361">
        <v>8</v>
      </c>
      <c r="E1327" s="590">
        <v>33028</v>
      </c>
      <c r="F1327" s="592">
        <v>184</v>
      </c>
    </row>
    <row r="1328" spans="1:6" x14ac:dyDescent="0.25">
      <c r="A1328" s="349" t="s">
        <v>564</v>
      </c>
      <c r="B1328" s="361" t="s">
        <v>567</v>
      </c>
      <c r="C1328" s="361" t="s">
        <v>737</v>
      </c>
      <c r="D1328" s="361">
        <v>16</v>
      </c>
      <c r="E1328" s="590">
        <v>33031</v>
      </c>
      <c r="F1328" s="592">
        <v>45</v>
      </c>
    </row>
    <row r="1329" spans="1:6" x14ac:dyDescent="0.25">
      <c r="A1329" s="349" t="s">
        <v>752</v>
      </c>
      <c r="B1329" s="361" t="s">
        <v>762</v>
      </c>
      <c r="C1329" s="361" t="s">
        <v>761</v>
      </c>
      <c r="D1329" s="361">
        <v>16</v>
      </c>
      <c r="E1329" s="350">
        <v>33033</v>
      </c>
      <c r="F1329" s="360">
        <v>72</v>
      </c>
    </row>
    <row r="1330" spans="1:6" x14ac:dyDescent="0.25">
      <c r="A1330" s="349" t="s">
        <v>738</v>
      </c>
      <c r="B1330" s="361" t="s">
        <v>723</v>
      </c>
      <c r="C1330" s="361" t="s">
        <v>745</v>
      </c>
      <c r="D1330" s="361">
        <v>8</v>
      </c>
      <c r="E1330" s="590">
        <v>33035</v>
      </c>
      <c r="F1330" s="592">
        <v>180</v>
      </c>
    </row>
    <row r="1331" spans="1:6" x14ac:dyDescent="0.25">
      <c r="A1331" s="349" t="s">
        <v>756</v>
      </c>
      <c r="B1331" s="361" t="s">
        <v>758</v>
      </c>
      <c r="C1331" s="361" t="s">
        <v>746</v>
      </c>
      <c r="D1331" s="361">
        <v>16</v>
      </c>
      <c r="E1331" s="590">
        <v>33037</v>
      </c>
      <c r="F1331" s="592">
        <v>179</v>
      </c>
    </row>
    <row r="1332" spans="1:6" x14ac:dyDescent="0.25">
      <c r="A1332" s="349" t="s">
        <v>738</v>
      </c>
      <c r="B1332" s="361" t="s">
        <v>713</v>
      </c>
      <c r="C1332" s="361" t="s">
        <v>746</v>
      </c>
      <c r="D1332" s="361">
        <v>16</v>
      </c>
      <c r="E1332" s="590">
        <v>33043</v>
      </c>
      <c r="F1332" s="360">
        <v>18</v>
      </c>
    </row>
    <row r="1333" spans="1:6" x14ac:dyDescent="0.25">
      <c r="A1333" s="349" t="s">
        <v>739</v>
      </c>
      <c r="B1333" s="361" t="s">
        <v>740</v>
      </c>
      <c r="C1333" s="361" t="s">
        <v>741</v>
      </c>
      <c r="D1333" s="361">
        <v>8</v>
      </c>
      <c r="E1333" s="590">
        <v>33043</v>
      </c>
      <c r="F1333" s="592">
        <v>135</v>
      </c>
    </row>
    <row r="1334" spans="1:6" x14ac:dyDescent="0.25">
      <c r="A1334" s="349" t="s">
        <v>748</v>
      </c>
      <c r="B1334" s="361" t="s">
        <v>750</v>
      </c>
      <c r="C1334" s="361" t="s">
        <v>737</v>
      </c>
      <c r="D1334" s="361">
        <v>16</v>
      </c>
      <c r="E1334" s="590">
        <v>33044</v>
      </c>
      <c r="F1334" s="592">
        <v>174</v>
      </c>
    </row>
    <row r="1335" spans="1:6" x14ac:dyDescent="0.25">
      <c r="A1335" s="349" t="s">
        <v>752</v>
      </c>
      <c r="B1335" s="361" t="s">
        <v>760</v>
      </c>
      <c r="C1335" s="361" t="s">
        <v>761</v>
      </c>
      <c r="D1335" s="361">
        <v>16</v>
      </c>
      <c r="E1335" s="590">
        <v>33044</v>
      </c>
      <c r="F1335" s="592">
        <v>179</v>
      </c>
    </row>
    <row r="1336" spans="1:6" x14ac:dyDescent="0.25">
      <c r="A1336" s="349" t="s">
        <v>748</v>
      </c>
      <c r="B1336" s="361" t="s">
        <v>754</v>
      </c>
      <c r="C1336" s="361" t="s">
        <v>755</v>
      </c>
      <c r="D1336" s="361">
        <v>16</v>
      </c>
      <c r="E1336" s="590">
        <v>33046</v>
      </c>
      <c r="F1336" s="592">
        <v>26</v>
      </c>
    </row>
    <row r="1337" spans="1:6" x14ac:dyDescent="0.25">
      <c r="A1337" s="349" t="s">
        <v>738</v>
      </c>
      <c r="B1337" s="361" t="s">
        <v>721</v>
      </c>
      <c r="C1337" s="361" t="s">
        <v>747</v>
      </c>
      <c r="D1337" s="361">
        <v>8</v>
      </c>
      <c r="E1337" s="590">
        <v>33047</v>
      </c>
      <c r="F1337" s="592">
        <v>160</v>
      </c>
    </row>
    <row r="1338" spans="1:6" x14ac:dyDescent="0.25">
      <c r="A1338" s="349" t="s">
        <v>765</v>
      </c>
      <c r="B1338" s="361" t="s">
        <v>766</v>
      </c>
      <c r="C1338" s="361" t="s">
        <v>744</v>
      </c>
      <c r="D1338" s="361">
        <v>16</v>
      </c>
      <c r="E1338" s="590">
        <v>33047</v>
      </c>
      <c r="F1338" s="360">
        <v>162</v>
      </c>
    </row>
    <row r="1339" spans="1:6" x14ac:dyDescent="0.25">
      <c r="A1339" s="349" t="s">
        <v>738</v>
      </c>
      <c r="B1339" s="361" t="s">
        <v>719</v>
      </c>
      <c r="C1339" s="361" t="s">
        <v>744</v>
      </c>
      <c r="D1339" s="361">
        <v>8</v>
      </c>
      <c r="E1339" s="590">
        <v>33048</v>
      </c>
      <c r="F1339" s="592">
        <v>113</v>
      </c>
    </row>
    <row r="1340" spans="1:6" x14ac:dyDescent="0.25">
      <c r="A1340" s="349" t="s">
        <v>738</v>
      </c>
      <c r="B1340" s="361" t="s">
        <v>715</v>
      </c>
      <c r="C1340" s="361" t="s">
        <v>745</v>
      </c>
      <c r="D1340" s="361">
        <v>16</v>
      </c>
      <c r="E1340" s="590">
        <v>33048</v>
      </c>
      <c r="F1340" s="592">
        <v>77</v>
      </c>
    </row>
    <row r="1341" spans="1:6" x14ac:dyDescent="0.25">
      <c r="A1341" s="349" t="s">
        <v>767</v>
      </c>
      <c r="B1341" s="361" t="s">
        <v>768</v>
      </c>
      <c r="C1341" s="361" t="s">
        <v>737</v>
      </c>
      <c r="D1341" s="361">
        <v>16</v>
      </c>
      <c r="E1341" s="590">
        <v>33052</v>
      </c>
      <c r="F1341" s="592">
        <v>38</v>
      </c>
    </row>
    <row r="1342" spans="1:6" x14ac:dyDescent="0.25">
      <c r="A1342" s="349" t="s">
        <v>738</v>
      </c>
      <c r="B1342" s="361" t="s">
        <v>716</v>
      </c>
      <c r="C1342" s="361" t="s">
        <v>745</v>
      </c>
      <c r="D1342" s="361">
        <v>16</v>
      </c>
      <c r="E1342" s="590">
        <v>33052</v>
      </c>
      <c r="F1342" s="592">
        <v>19</v>
      </c>
    </row>
    <row r="1343" spans="1:6" x14ac:dyDescent="0.25">
      <c r="A1343" s="349" t="s">
        <v>771</v>
      </c>
      <c r="B1343" s="361" t="s">
        <v>773</v>
      </c>
      <c r="C1343" s="361" t="s">
        <v>747</v>
      </c>
      <c r="D1343" s="361">
        <v>8</v>
      </c>
      <c r="E1343" s="590">
        <v>33052</v>
      </c>
      <c r="F1343" s="592">
        <v>7</v>
      </c>
    </row>
    <row r="1344" spans="1:6" x14ac:dyDescent="0.25">
      <c r="A1344" s="349" t="s">
        <v>752</v>
      </c>
      <c r="B1344" s="361" t="s">
        <v>760</v>
      </c>
      <c r="C1344" s="361" t="s">
        <v>761</v>
      </c>
      <c r="D1344" s="361">
        <v>16</v>
      </c>
      <c r="E1344" s="350">
        <v>33054</v>
      </c>
      <c r="F1344" s="360">
        <v>151</v>
      </c>
    </row>
    <row r="1345" spans="1:6" x14ac:dyDescent="0.25">
      <c r="A1345" s="349" t="s">
        <v>748</v>
      </c>
      <c r="B1345" s="361" t="s">
        <v>753</v>
      </c>
      <c r="C1345" s="361" t="s">
        <v>732</v>
      </c>
      <c r="D1345" s="361">
        <v>16</v>
      </c>
      <c r="E1345" s="590">
        <v>33057</v>
      </c>
      <c r="F1345" s="592">
        <v>88</v>
      </c>
    </row>
    <row r="1346" spans="1:6" x14ac:dyDescent="0.25">
      <c r="A1346" s="349" t="s">
        <v>771</v>
      </c>
      <c r="B1346" s="361" t="s">
        <v>772</v>
      </c>
      <c r="C1346" s="361" t="s">
        <v>747</v>
      </c>
      <c r="D1346" s="361">
        <v>12</v>
      </c>
      <c r="E1346" s="590">
        <v>33062</v>
      </c>
      <c r="F1346" s="592">
        <v>105</v>
      </c>
    </row>
    <row r="1347" spans="1:6" x14ac:dyDescent="0.25">
      <c r="A1347" s="349" t="s">
        <v>738</v>
      </c>
      <c r="B1347" s="361" t="s">
        <v>717</v>
      </c>
      <c r="C1347" s="361" t="s">
        <v>745</v>
      </c>
      <c r="D1347" s="361">
        <v>16</v>
      </c>
      <c r="E1347" s="590">
        <v>33064</v>
      </c>
      <c r="F1347" s="592">
        <v>171</v>
      </c>
    </row>
    <row r="1348" spans="1:6" x14ac:dyDescent="0.25">
      <c r="A1348" s="349" t="s">
        <v>756</v>
      </c>
      <c r="B1348" s="361" t="s">
        <v>757</v>
      </c>
      <c r="C1348" s="361" t="s">
        <v>755</v>
      </c>
      <c r="D1348" s="361">
        <v>16</v>
      </c>
      <c r="E1348" s="590">
        <v>33064</v>
      </c>
      <c r="F1348" s="592">
        <v>103</v>
      </c>
    </row>
    <row r="1349" spans="1:6" x14ac:dyDescent="0.25">
      <c r="A1349" s="349" t="s">
        <v>748</v>
      </c>
      <c r="B1349" s="361" t="s">
        <v>753</v>
      </c>
      <c r="C1349" s="361" t="s">
        <v>732</v>
      </c>
      <c r="D1349" s="361">
        <v>16</v>
      </c>
      <c r="E1349" s="350">
        <v>33065</v>
      </c>
      <c r="F1349" s="360">
        <v>82</v>
      </c>
    </row>
    <row r="1350" spans="1:6" x14ac:dyDescent="0.25">
      <c r="A1350" s="349" t="s">
        <v>738</v>
      </c>
      <c r="B1350" s="361" t="s">
        <v>722</v>
      </c>
      <c r="C1350" s="361" t="s">
        <v>747</v>
      </c>
      <c r="D1350" s="361">
        <v>8</v>
      </c>
      <c r="E1350" s="590">
        <v>33067</v>
      </c>
      <c r="F1350" s="360">
        <v>167</v>
      </c>
    </row>
    <row r="1351" spans="1:6" x14ac:dyDescent="0.25">
      <c r="A1351" s="349" t="s">
        <v>564</v>
      </c>
      <c r="B1351" s="361" t="s">
        <v>566</v>
      </c>
      <c r="C1351" s="361" t="s">
        <v>737</v>
      </c>
      <c r="D1351" s="361">
        <v>16</v>
      </c>
      <c r="E1351" s="590">
        <v>33067</v>
      </c>
      <c r="F1351" s="360">
        <v>160</v>
      </c>
    </row>
    <row r="1352" spans="1:6" x14ac:dyDescent="0.25">
      <c r="A1352" s="349" t="s">
        <v>756</v>
      </c>
      <c r="B1352" s="361" t="s">
        <v>757</v>
      </c>
      <c r="C1352" s="361" t="s">
        <v>755</v>
      </c>
      <c r="D1352" s="361">
        <v>16</v>
      </c>
      <c r="E1352" s="590">
        <v>33069</v>
      </c>
      <c r="F1352" s="592">
        <v>129</v>
      </c>
    </row>
    <row r="1353" spans="1:6" x14ac:dyDescent="0.25">
      <c r="A1353" s="349" t="s">
        <v>564</v>
      </c>
      <c r="B1353" s="361" t="s">
        <v>567</v>
      </c>
      <c r="C1353" s="361" t="s">
        <v>737</v>
      </c>
      <c r="D1353" s="361">
        <v>16</v>
      </c>
      <c r="E1353" s="350">
        <v>33069</v>
      </c>
      <c r="F1353" s="360">
        <v>61</v>
      </c>
    </row>
    <row r="1354" spans="1:6" x14ac:dyDescent="0.25">
      <c r="A1354" s="349" t="s">
        <v>738</v>
      </c>
      <c r="B1354" s="361" t="s">
        <v>720</v>
      </c>
      <c r="C1354" s="361" t="s">
        <v>747</v>
      </c>
      <c r="D1354" s="361">
        <v>8</v>
      </c>
      <c r="E1354" s="590">
        <v>33070</v>
      </c>
      <c r="F1354" s="592">
        <v>197</v>
      </c>
    </row>
    <row r="1355" spans="1:6" x14ac:dyDescent="0.25">
      <c r="A1355" s="349" t="s">
        <v>564</v>
      </c>
      <c r="B1355" s="361" t="s">
        <v>568</v>
      </c>
      <c r="C1355" s="361" t="s">
        <v>745</v>
      </c>
      <c r="D1355" s="361">
        <v>16</v>
      </c>
      <c r="E1355" s="590">
        <v>33073</v>
      </c>
      <c r="F1355" s="360">
        <v>178</v>
      </c>
    </row>
    <row r="1356" spans="1:6" x14ac:dyDescent="0.25">
      <c r="A1356" s="349" t="s">
        <v>771</v>
      </c>
      <c r="B1356" s="361" t="s">
        <v>772</v>
      </c>
      <c r="C1356" s="361" t="s">
        <v>747</v>
      </c>
      <c r="D1356" s="361">
        <v>12</v>
      </c>
      <c r="E1356" s="590">
        <v>33074</v>
      </c>
      <c r="F1356" s="592">
        <v>31</v>
      </c>
    </row>
    <row r="1357" spans="1:6" x14ac:dyDescent="0.25">
      <c r="A1357" s="349" t="s">
        <v>739</v>
      </c>
      <c r="B1357" s="361" t="s">
        <v>740</v>
      </c>
      <c r="C1357" s="361" t="s">
        <v>741</v>
      </c>
      <c r="D1357" s="361">
        <v>8</v>
      </c>
      <c r="E1357" s="590">
        <v>33074</v>
      </c>
      <c r="F1357" s="592">
        <v>22</v>
      </c>
    </row>
    <row r="1358" spans="1:6" x14ac:dyDescent="0.25">
      <c r="A1358" s="349" t="s">
        <v>564</v>
      </c>
      <c r="B1358" s="361" t="s">
        <v>566</v>
      </c>
      <c r="C1358" s="361" t="s">
        <v>737</v>
      </c>
      <c r="D1358" s="361">
        <v>16</v>
      </c>
      <c r="E1358" s="590">
        <v>33076</v>
      </c>
      <c r="F1358" s="592">
        <v>158</v>
      </c>
    </row>
    <row r="1359" spans="1:6" x14ac:dyDescent="0.25">
      <c r="A1359" s="349" t="s">
        <v>752</v>
      </c>
      <c r="B1359" s="361" t="s">
        <v>759</v>
      </c>
      <c r="C1359" s="361" t="s">
        <v>737</v>
      </c>
      <c r="D1359" s="361">
        <v>16</v>
      </c>
      <c r="E1359" s="590">
        <v>33076</v>
      </c>
      <c r="F1359" s="592">
        <v>110</v>
      </c>
    </row>
    <row r="1360" spans="1:6" x14ac:dyDescent="0.25">
      <c r="A1360" s="349" t="s">
        <v>564</v>
      </c>
      <c r="B1360" s="361" t="s">
        <v>569</v>
      </c>
      <c r="C1360" s="361" t="s">
        <v>744</v>
      </c>
      <c r="D1360" s="361">
        <v>16</v>
      </c>
      <c r="E1360" s="590">
        <v>33080</v>
      </c>
      <c r="F1360" s="592">
        <v>56</v>
      </c>
    </row>
    <row r="1361" spans="1:6" x14ac:dyDescent="0.25">
      <c r="A1361" s="349" t="s">
        <v>739</v>
      </c>
      <c r="B1361" s="361" t="s">
        <v>740</v>
      </c>
      <c r="C1361" s="361" t="s">
        <v>741</v>
      </c>
      <c r="D1361" s="361">
        <v>8</v>
      </c>
      <c r="E1361" s="590">
        <v>33082</v>
      </c>
      <c r="F1361" s="592">
        <v>189</v>
      </c>
    </row>
    <row r="1362" spans="1:6" x14ac:dyDescent="0.25">
      <c r="A1362" s="349" t="s">
        <v>728</v>
      </c>
      <c r="B1362" s="361" t="s">
        <v>731</v>
      </c>
      <c r="C1362" s="361" t="s">
        <v>732</v>
      </c>
      <c r="D1362" s="361">
        <v>8</v>
      </c>
      <c r="E1362" s="590">
        <v>33082</v>
      </c>
      <c r="F1362" s="592">
        <v>94</v>
      </c>
    </row>
    <row r="1363" spans="1:6" x14ac:dyDescent="0.25">
      <c r="A1363" s="349" t="s">
        <v>738</v>
      </c>
      <c r="B1363" s="361" t="s">
        <v>722</v>
      </c>
      <c r="C1363" s="361" t="s">
        <v>747</v>
      </c>
      <c r="D1363" s="361">
        <v>8</v>
      </c>
      <c r="E1363" s="590">
        <v>33086</v>
      </c>
      <c r="F1363" s="592">
        <v>7</v>
      </c>
    </row>
    <row r="1364" spans="1:6" x14ac:dyDescent="0.25">
      <c r="A1364" s="349" t="s">
        <v>733</v>
      </c>
      <c r="B1364" s="361" t="s">
        <v>736</v>
      </c>
      <c r="C1364" s="361" t="s">
        <v>737</v>
      </c>
      <c r="D1364" s="361">
        <v>8</v>
      </c>
      <c r="E1364" s="590">
        <v>33087</v>
      </c>
      <c r="F1364" s="592">
        <v>48</v>
      </c>
    </row>
    <row r="1365" spans="1:6" x14ac:dyDescent="0.25">
      <c r="A1365" s="349" t="s">
        <v>738</v>
      </c>
      <c r="B1365" s="361" t="s">
        <v>718</v>
      </c>
      <c r="C1365" s="361" t="s">
        <v>747</v>
      </c>
      <c r="D1365" s="361">
        <v>8</v>
      </c>
      <c r="E1365" s="590">
        <v>33089</v>
      </c>
      <c r="F1365" s="592">
        <v>132</v>
      </c>
    </row>
    <row r="1366" spans="1:6" x14ac:dyDescent="0.25">
      <c r="A1366" s="349" t="s">
        <v>756</v>
      </c>
      <c r="B1366" s="361" t="s">
        <v>758</v>
      </c>
      <c r="C1366" s="361" t="s">
        <v>746</v>
      </c>
      <c r="D1366" s="361">
        <v>16</v>
      </c>
      <c r="E1366" s="590">
        <v>33090</v>
      </c>
      <c r="F1366" s="592">
        <v>7</v>
      </c>
    </row>
    <row r="1367" spans="1:6" x14ac:dyDescent="0.25">
      <c r="A1367" s="349" t="s">
        <v>739</v>
      </c>
      <c r="B1367" s="361" t="s">
        <v>740</v>
      </c>
      <c r="C1367" s="361" t="s">
        <v>741</v>
      </c>
      <c r="D1367" s="361">
        <v>8</v>
      </c>
      <c r="E1367" s="590">
        <v>33092</v>
      </c>
      <c r="F1367" s="592">
        <v>100</v>
      </c>
    </row>
    <row r="1368" spans="1:6" x14ac:dyDescent="0.25">
      <c r="A1368" s="349" t="s">
        <v>733</v>
      </c>
      <c r="B1368" s="361" t="s">
        <v>734</v>
      </c>
      <c r="C1368" s="361" t="s">
        <v>735</v>
      </c>
      <c r="D1368" s="361">
        <v>8</v>
      </c>
      <c r="E1368" s="590">
        <v>33092</v>
      </c>
      <c r="F1368" s="592">
        <v>194</v>
      </c>
    </row>
    <row r="1369" spans="1:6" x14ac:dyDescent="0.25">
      <c r="A1369" s="349" t="s">
        <v>738</v>
      </c>
      <c r="B1369" s="361" t="s">
        <v>715</v>
      </c>
      <c r="C1369" s="361" t="s">
        <v>745</v>
      </c>
      <c r="D1369" s="361">
        <v>16</v>
      </c>
      <c r="E1369" s="590">
        <v>33093</v>
      </c>
      <c r="F1369" s="592">
        <v>86</v>
      </c>
    </row>
    <row r="1370" spans="1:6" x14ac:dyDescent="0.25">
      <c r="A1370" s="349" t="s">
        <v>756</v>
      </c>
      <c r="B1370" s="361" t="s">
        <v>758</v>
      </c>
      <c r="C1370" s="361" t="s">
        <v>746</v>
      </c>
      <c r="D1370" s="361">
        <v>16</v>
      </c>
      <c r="E1370" s="590">
        <v>33094</v>
      </c>
      <c r="F1370" s="592">
        <v>132</v>
      </c>
    </row>
    <row r="1371" spans="1:6" x14ac:dyDescent="0.25">
      <c r="A1371" s="349" t="s">
        <v>748</v>
      </c>
      <c r="B1371" s="361" t="s">
        <v>750</v>
      </c>
      <c r="C1371" s="361" t="s">
        <v>737</v>
      </c>
      <c r="D1371" s="361">
        <v>16</v>
      </c>
      <c r="E1371" s="350">
        <v>33095</v>
      </c>
      <c r="F1371" s="360">
        <v>26</v>
      </c>
    </row>
    <row r="1372" spans="1:6" x14ac:dyDescent="0.25">
      <c r="A1372" s="349" t="s">
        <v>771</v>
      </c>
      <c r="B1372" s="361" t="s">
        <v>772</v>
      </c>
      <c r="C1372" s="361" t="s">
        <v>747</v>
      </c>
      <c r="D1372" s="361">
        <v>12</v>
      </c>
      <c r="E1372" s="590">
        <v>33102</v>
      </c>
      <c r="F1372" s="592">
        <v>60</v>
      </c>
    </row>
    <row r="1373" spans="1:6" x14ac:dyDescent="0.25">
      <c r="A1373" s="349" t="s">
        <v>728</v>
      </c>
      <c r="B1373" s="361" t="s">
        <v>729</v>
      </c>
      <c r="C1373" s="361" t="s">
        <v>730</v>
      </c>
      <c r="D1373" s="361">
        <v>10</v>
      </c>
      <c r="E1373" s="350">
        <v>33106</v>
      </c>
      <c r="F1373" s="360">
        <v>38</v>
      </c>
    </row>
    <row r="1374" spans="1:6" x14ac:dyDescent="0.25">
      <c r="A1374" s="349" t="s">
        <v>738</v>
      </c>
      <c r="B1374" s="361" t="s">
        <v>715</v>
      </c>
      <c r="C1374" s="361" t="s">
        <v>745</v>
      </c>
      <c r="D1374" s="361">
        <v>16</v>
      </c>
      <c r="E1374" s="590">
        <v>33107</v>
      </c>
      <c r="F1374" s="592">
        <v>130</v>
      </c>
    </row>
    <row r="1375" spans="1:6" x14ac:dyDescent="0.25">
      <c r="A1375" s="349" t="s">
        <v>771</v>
      </c>
      <c r="B1375" s="361" t="s">
        <v>772</v>
      </c>
      <c r="C1375" s="361" t="s">
        <v>747</v>
      </c>
      <c r="D1375" s="361">
        <v>12</v>
      </c>
      <c r="E1375" s="590">
        <v>33110</v>
      </c>
      <c r="F1375" s="592">
        <v>178</v>
      </c>
    </row>
    <row r="1376" spans="1:6" x14ac:dyDescent="0.25">
      <c r="A1376" s="349" t="s">
        <v>756</v>
      </c>
      <c r="B1376" s="361" t="s">
        <v>758</v>
      </c>
      <c r="C1376" s="361" t="s">
        <v>746</v>
      </c>
      <c r="D1376" s="361">
        <v>16</v>
      </c>
      <c r="E1376" s="590">
        <v>33116</v>
      </c>
      <c r="F1376" s="592">
        <v>26</v>
      </c>
    </row>
    <row r="1377" spans="1:6" x14ac:dyDescent="0.25">
      <c r="A1377" s="349" t="s">
        <v>742</v>
      </c>
      <c r="B1377" s="361" t="s">
        <v>743</v>
      </c>
      <c r="C1377" s="361" t="s">
        <v>744</v>
      </c>
      <c r="D1377" s="361">
        <v>8</v>
      </c>
      <c r="E1377" s="590">
        <v>33120</v>
      </c>
      <c r="F1377" s="592">
        <v>27</v>
      </c>
    </row>
    <row r="1378" spans="1:6" x14ac:dyDescent="0.25">
      <c r="A1378" s="349" t="s">
        <v>756</v>
      </c>
      <c r="B1378" s="361" t="s">
        <v>758</v>
      </c>
      <c r="C1378" s="361" t="s">
        <v>746</v>
      </c>
      <c r="D1378" s="361">
        <v>16</v>
      </c>
      <c r="E1378" s="590">
        <v>33122</v>
      </c>
      <c r="F1378" s="592">
        <v>192</v>
      </c>
    </row>
    <row r="1379" spans="1:6" x14ac:dyDescent="0.25">
      <c r="A1379" s="349" t="s">
        <v>756</v>
      </c>
      <c r="B1379" s="361" t="s">
        <v>757</v>
      </c>
      <c r="C1379" s="361" t="s">
        <v>755</v>
      </c>
      <c r="D1379" s="361">
        <v>16</v>
      </c>
      <c r="E1379" s="590">
        <v>33125</v>
      </c>
      <c r="F1379" s="592">
        <v>60</v>
      </c>
    </row>
    <row r="1380" spans="1:6" x14ac:dyDescent="0.25">
      <c r="A1380" s="349" t="s">
        <v>738</v>
      </c>
      <c r="B1380" s="361" t="s">
        <v>715</v>
      </c>
      <c r="C1380" s="361" t="s">
        <v>745</v>
      </c>
      <c r="D1380" s="361">
        <v>16</v>
      </c>
      <c r="E1380" s="590">
        <v>33133</v>
      </c>
      <c r="F1380" s="592">
        <v>192</v>
      </c>
    </row>
    <row r="1381" spans="1:6" x14ac:dyDescent="0.25">
      <c r="A1381" s="349" t="s">
        <v>756</v>
      </c>
      <c r="B1381" s="361" t="s">
        <v>758</v>
      </c>
      <c r="C1381" s="361" t="s">
        <v>746</v>
      </c>
      <c r="D1381" s="361">
        <v>16</v>
      </c>
      <c r="E1381" s="590">
        <v>33135</v>
      </c>
      <c r="F1381" s="592">
        <v>9</v>
      </c>
    </row>
    <row r="1382" spans="1:6" x14ac:dyDescent="0.25">
      <c r="A1382" s="349" t="s">
        <v>564</v>
      </c>
      <c r="B1382" s="361" t="s">
        <v>565</v>
      </c>
      <c r="C1382" s="361" t="s">
        <v>745</v>
      </c>
      <c r="D1382" s="361">
        <v>16</v>
      </c>
      <c r="E1382" s="590">
        <v>33139</v>
      </c>
      <c r="F1382" s="592">
        <v>166</v>
      </c>
    </row>
    <row r="1383" spans="1:6" x14ac:dyDescent="0.25">
      <c r="A1383" s="349" t="s">
        <v>564</v>
      </c>
      <c r="B1383" s="361" t="s">
        <v>568</v>
      </c>
      <c r="C1383" s="361" t="s">
        <v>745</v>
      </c>
      <c r="D1383" s="361">
        <v>16</v>
      </c>
      <c r="E1383" s="590">
        <v>33142</v>
      </c>
      <c r="F1383" s="592">
        <v>71</v>
      </c>
    </row>
    <row r="1384" spans="1:6" x14ac:dyDescent="0.25">
      <c r="A1384" s="349" t="s">
        <v>752</v>
      </c>
      <c r="B1384" s="361" t="s">
        <v>762</v>
      </c>
      <c r="C1384" s="361" t="s">
        <v>761</v>
      </c>
      <c r="D1384" s="361">
        <v>16</v>
      </c>
      <c r="E1384" s="590">
        <v>33144</v>
      </c>
      <c r="F1384" s="360">
        <v>74</v>
      </c>
    </row>
    <row r="1385" spans="1:6" x14ac:dyDescent="0.25">
      <c r="A1385" s="349" t="s">
        <v>748</v>
      </c>
      <c r="B1385" s="361" t="s">
        <v>749</v>
      </c>
      <c r="C1385" s="361" t="s">
        <v>745</v>
      </c>
      <c r="D1385" s="361">
        <v>8</v>
      </c>
      <c r="E1385" s="590">
        <v>33145</v>
      </c>
      <c r="F1385" s="592">
        <v>151</v>
      </c>
    </row>
    <row r="1386" spans="1:6" x14ac:dyDescent="0.25">
      <c r="A1386" s="349" t="s">
        <v>756</v>
      </c>
      <c r="B1386" s="361" t="s">
        <v>758</v>
      </c>
      <c r="C1386" s="361" t="s">
        <v>746</v>
      </c>
      <c r="D1386" s="361">
        <v>16</v>
      </c>
      <c r="E1386" s="590">
        <v>33147</v>
      </c>
      <c r="F1386" s="592">
        <v>98</v>
      </c>
    </row>
    <row r="1387" spans="1:6" x14ac:dyDescent="0.25">
      <c r="A1387" s="349" t="s">
        <v>742</v>
      </c>
      <c r="B1387" s="361" t="s">
        <v>743</v>
      </c>
      <c r="C1387" s="361" t="s">
        <v>744</v>
      </c>
      <c r="D1387" s="361">
        <v>8</v>
      </c>
      <c r="E1387" s="350">
        <v>33147</v>
      </c>
      <c r="F1387" s="360">
        <v>130</v>
      </c>
    </row>
    <row r="1388" spans="1:6" x14ac:dyDescent="0.25">
      <c r="A1388" s="349" t="s">
        <v>738</v>
      </c>
      <c r="B1388" s="361" t="s">
        <v>723</v>
      </c>
      <c r="C1388" s="361" t="s">
        <v>745</v>
      </c>
      <c r="D1388" s="361">
        <v>8</v>
      </c>
      <c r="E1388" s="590">
        <v>33149</v>
      </c>
      <c r="F1388" s="592">
        <v>116</v>
      </c>
    </row>
    <row r="1389" spans="1:6" x14ac:dyDescent="0.25">
      <c r="A1389" s="349" t="s">
        <v>738</v>
      </c>
      <c r="B1389" s="361" t="s">
        <v>722</v>
      </c>
      <c r="C1389" s="361" t="s">
        <v>747</v>
      </c>
      <c r="D1389" s="361">
        <v>8</v>
      </c>
      <c r="E1389" s="590">
        <v>33152</v>
      </c>
      <c r="F1389" s="592">
        <v>199</v>
      </c>
    </row>
    <row r="1390" spans="1:6" x14ac:dyDescent="0.25">
      <c r="A1390" s="349" t="s">
        <v>738</v>
      </c>
      <c r="B1390" s="361" t="s">
        <v>718</v>
      </c>
      <c r="C1390" s="361" t="s">
        <v>747</v>
      </c>
      <c r="D1390" s="361">
        <v>8</v>
      </c>
      <c r="E1390" s="590">
        <v>33155</v>
      </c>
      <c r="F1390" s="592">
        <v>121</v>
      </c>
    </row>
    <row r="1391" spans="1:6" x14ac:dyDescent="0.25">
      <c r="A1391" s="349" t="s">
        <v>738</v>
      </c>
      <c r="B1391" s="361" t="s">
        <v>716</v>
      </c>
      <c r="C1391" s="361" t="s">
        <v>745</v>
      </c>
      <c r="D1391" s="361">
        <v>16</v>
      </c>
      <c r="E1391" s="590">
        <v>33157</v>
      </c>
      <c r="F1391" s="592">
        <v>145</v>
      </c>
    </row>
    <row r="1392" spans="1:6" x14ac:dyDescent="0.25">
      <c r="A1392" s="349" t="s">
        <v>748</v>
      </c>
      <c r="B1392" s="361" t="s">
        <v>754</v>
      </c>
      <c r="C1392" s="361" t="s">
        <v>755</v>
      </c>
      <c r="D1392" s="361">
        <v>16</v>
      </c>
      <c r="E1392" s="590">
        <v>33157</v>
      </c>
      <c r="F1392" s="592">
        <v>168</v>
      </c>
    </row>
    <row r="1393" spans="1:6" x14ac:dyDescent="0.25">
      <c r="A1393" s="349" t="s">
        <v>752</v>
      </c>
      <c r="B1393" s="361" t="s">
        <v>763</v>
      </c>
      <c r="C1393" s="361" t="s">
        <v>745</v>
      </c>
      <c r="D1393" s="361">
        <v>16</v>
      </c>
      <c r="E1393" s="590">
        <v>33159</v>
      </c>
      <c r="F1393" s="592">
        <v>189</v>
      </c>
    </row>
    <row r="1394" spans="1:6" x14ac:dyDescent="0.25">
      <c r="A1394" s="349" t="s">
        <v>771</v>
      </c>
      <c r="B1394" s="361" t="s">
        <v>773</v>
      </c>
      <c r="C1394" s="361" t="s">
        <v>747</v>
      </c>
      <c r="D1394" s="361">
        <v>8</v>
      </c>
      <c r="E1394" s="590">
        <v>33163</v>
      </c>
      <c r="F1394" s="592">
        <v>71</v>
      </c>
    </row>
    <row r="1395" spans="1:6" x14ac:dyDescent="0.25">
      <c r="A1395" s="349" t="s">
        <v>771</v>
      </c>
      <c r="B1395" s="361" t="s">
        <v>773</v>
      </c>
      <c r="C1395" s="361" t="s">
        <v>747</v>
      </c>
      <c r="D1395" s="361">
        <v>8</v>
      </c>
      <c r="E1395" s="590">
        <v>33168</v>
      </c>
      <c r="F1395" s="592">
        <v>151</v>
      </c>
    </row>
    <row r="1396" spans="1:6" x14ac:dyDescent="0.25">
      <c r="A1396" s="349" t="s">
        <v>564</v>
      </c>
      <c r="B1396" s="361" t="s">
        <v>565</v>
      </c>
      <c r="C1396" s="361" t="s">
        <v>745</v>
      </c>
      <c r="D1396" s="361">
        <v>16</v>
      </c>
      <c r="E1396" s="590">
        <v>33174</v>
      </c>
      <c r="F1396" s="592">
        <v>126</v>
      </c>
    </row>
    <row r="1397" spans="1:6" x14ac:dyDescent="0.25">
      <c r="A1397" s="349" t="s">
        <v>728</v>
      </c>
      <c r="B1397" s="361" t="s">
        <v>731</v>
      </c>
      <c r="C1397" s="361" t="s">
        <v>732</v>
      </c>
      <c r="D1397" s="361">
        <v>8</v>
      </c>
      <c r="E1397" s="590">
        <v>33174</v>
      </c>
      <c r="F1397" s="592">
        <v>50</v>
      </c>
    </row>
    <row r="1398" spans="1:6" x14ac:dyDescent="0.25">
      <c r="A1398" s="349" t="s">
        <v>771</v>
      </c>
      <c r="B1398" s="361" t="s">
        <v>772</v>
      </c>
      <c r="C1398" s="361" t="s">
        <v>747</v>
      </c>
      <c r="D1398" s="361">
        <v>12</v>
      </c>
      <c r="E1398" s="350">
        <v>33176</v>
      </c>
      <c r="F1398" s="360">
        <v>188</v>
      </c>
    </row>
    <row r="1399" spans="1:6" x14ac:dyDescent="0.25">
      <c r="A1399" s="349" t="s">
        <v>733</v>
      </c>
      <c r="B1399" s="361" t="s">
        <v>736</v>
      </c>
      <c r="C1399" s="361" t="s">
        <v>737</v>
      </c>
      <c r="D1399" s="361">
        <v>8</v>
      </c>
      <c r="E1399" s="590">
        <v>33177</v>
      </c>
      <c r="F1399" s="592">
        <v>81</v>
      </c>
    </row>
    <row r="1400" spans="1:6" x14ac:dyDescent="0.25">
      <c r="A1400" s="349" t="s">
        <v>765</v>
      </c>
      <c r="B1400" s="361" t="s">
        <v>766</v>
      </c>
      <c r="C1400" s="361" t="s">
        <v>744</v>
      </c>
      <c r="D1400" s="361">
        <v>16</v>
      </c>
      <c r="E1400" s="590">
        <v>33178</v>
      </c>
      <c r="F1400" s="592">
        <v>79</v>
      </c>
    </row>
    <row r="1401" spans="1:6" x14ac:dyDescent="0.25">
      <c r="A1401" s="349" t="s">
        <v>564</v>
      </c>
      <c r="B1401" s="361" t="s">
        <v>566</v>
      </c>
      <c r="C1401" s="361" t="s">
        <v>737</v>
      </c>
      <c r="D1401" s="361">
        <v>16</v>
      </c>
      <c r="E1401" s="350">
        <v>33180</v>
      </c>
      <c r="F1401" s="360">
        <v>105</v>
      </c>
    </row>
    <row r="1402" spans="1:6" x14ac:dyDescent="0.25">
      <c r="A1402" s="349" t="s">
        <v>769</v>
      </c>
      <c r="B1402" s="361" t="s">
        <v>770</v>
      </c>
      <c r="C1402" s="361" t="s">
        <v>745</v>
      </c>
      <c r="D1402" s="361">
        <v>16</v>
      </c>
      <c r="E1402" s="590">
        <v>33182</v>
      </c>
      <c r="F1402" s="592">
        <v>143</v>
      </c>
    </row>
    <row r="1403" spans="1:6" x14ac:dyDescent="0.25">
      <c r="A1403" s="349" t="s">
        <v>771</v>
      </c>
      <c r="B1403" s="361" t="s">
        <v>773</v>
      </c>
      <c r="C1403" s="361" t="s">
        <v>747</v>
      </c>
      <c r="D1403" s="361">
        <v>8</v>
      </c>
      <c r="E1403" s="590">
        <v>33183</v>
      </c>
      <c r="F1403" s="360">
        <v>166</v>
      </c>
    </row>
    <row r="1404" spans="1:6" x14ac:dyDescent="0.25">
      <c r="A1404" s="349" t="s">
        <v>564</v>
      </c>
      <c r="B1404" s="361" t="s">
        <v>565</v>
      </c>
      <c r="C1404" s="361" t="s">
        <v>745</v>
      </c>
      <c r="D1404" s="361">
        <v>16</v>
      </c>
      <c r="E1404" s="590">
        <v>33185</v>
      </c>
      <c r="F1404" s="592">
        <v>155</v>
      </c>
    </row>
    <row r="1405" spans="1:6" x14ac:dyDescent="0.25">
      <c r="A1405" s="349" t="s">
        <v>752</v>
      </c>
      <c r="B1405" s="361" t="s">
        <v>764</v>
      </c>
      <c r="C1405" s="361" t="s">
        <v>737</v>
      </c>
      <c r="D1405" s="361">
        <v>32</v>
      </c>
      <c r="E1405" s="590">
        <v>33191</v>
      </c>
      <c r="F1405" s="592">
        <v>136</v>
      </c>
    </row>
    <row r="1406" spans="1:6" x14ac:dyDescent="0.25">
      <c r="A1406" s="349" t="s">
        <v>739</v>
      </c>
      <c r="B1406" s="361" t="s">
        <v>740</v>
      </c>
      <c r="C1406" s="361" t="s">
        <v>741</v>
      </c>
      <c r="D1406" s="361">
        <v>8</v>
      </c>
      <c r="E1406" s="590">
        <v>33193</v>
      </c>
      <c r="F1406" s="592">
        <v>138</v>
      </c>
    </row>
    <row r="1407" spans="1:6" x14ac:dyDescent="0.25">
      <c r="A1407" s="349" t="s">
        <v>748</v>
      </c>
      <c r="B1407" s="361" t="s">
        <v>751</v>
      </c>
      <c r="C1407" s="361" t="s">
        <v>747</v>
      </c>
      <c r="D1407" s="361">
        <v>8</v>
      </c>
      <c r="E1407" s="590">
        <v>33198</v>
      </c>
      <c r="F1407" s="592">
        <v>7</v>
      </c>
    </row>
    <row r="1408" spans="1:6" x14ac:dyDescent="0.25">
      <c r="A1408" s="349" t="s">
        <v>728</v>
      </c>
      <c r="B1408" s="361" t="s">
        <v>731</v>
      </c>
      <c r="C1408" s="361" t="s">
        <v>732</v>
      </c>
      <c r="D1408" s="361">
        <v>8</v>
      </c>
      <c r="E1408" s="590">
        <v>33200</v>
      </c>
      <c r="F1408" s="592">
        <v>10</v>
      </c>
    </row>
    <row r="1409" spans="1:6" x14ac:dyDescent="0.25">
      <c r="A1409" s="349" t="s">
        <v>771</v>
      </c>
      <c r="B1409" s="361" t="s">
        <v>772</v>
      </c>
      <c r="C1409" s="361" t="s">
        <v>747</v>
      </c>
      <c r="D1409" s="361">
        <v>12</v>
      </c>
      <c r="E1409" s="590">
        <v>33205</v>
      </c>
      <c r="F1409" s="592">
        <v>142</v>
      </c>
    </row>
    <row r="1410" spans="1:6" x14ac:dyDescent="0.25">
      <c r="A1410" s="349" t="s">
        <v>738</v>
      </c>
      <c r="B1410" s="361" t="s">
        <v>713</v>
      </c>
      <c r="C1410" s="361" t="s">
        <v>746</v>
      </c>
      <c r="D1410" s="361">
        <v>16</v>
      </c>
      <c r="E1410" s="590">
        <v>33210</v>
      </c>
      <c r="F1410" s="360">
        <v>129</v>
      </c>
    </row>
    <row r="1411" spans="1:6" x14ac:dyDescent="0.25">
      <c r="A1411" s="349" t="s">
        <v>738</v>
      </c>
      <c r="B1411" s="361" t="s">
        <v>712</v>
      </c>
      <c r="C1411" s="361" t="s">
        <v>744</v>
      </c>
      <c r="D1411" s="361">
        <v>8</v>
      </c>
      <c r="E1411" s="590">
        <v>33214</v>
      </c>
      <c r="F1411" s="592">
        <v>106</v>
      </c>
    </row>
    <row r="1412" spans="1:6" x14ac:dyDescent="0.25">
      <c r="A1412" s="349" t="s">
        <v>748</v>
      </c>
      <c r="B1412" s="361" t="s">
        <v>750</v>
      </c>
      <c r="C1412" s="361" t="s">
        <v>737</v>
      </c>
      <c r="D1412" s="361">
        <v>16</v>
      </c>
      <c r="E1412" s="350">
        <v>33215</v>
      </c>
      <c r="F1412" s="360">
        <v>115</v>
      </c>
    </row>
    <row r="1413" spans="1:6" x14ac:dyDescent="0.25">
      <c r="A1413" s="349" t="s">
        <v>733</v>
      </c>
      <c r="B1413" s="361" t="s">
        <v>734</v>
      </c>
      <c r="C1413" s="361" t="s">
        <v>735</v>
      </c>
      <c r="D1413" s="361">
        <v>8</v>
      </c>
      <c r="E1413" s="590">
        <v>33218</v>
      </c>
      <c r="F1413" s="592">
        <v>172</v>
      </c>
    </row>
    <row r="1414" spans="1:6" x14ac:dyDescent="0.25">
      <c r="A1414" s="349" t="s">
        <v>748</v>
      </c>
      <c r="B1414" s="361" t="s">
        <v>754</v>
      </c>
      <c r="C1414" s="361" t="s">
        <v>755</v>
      </c>
      <c r="D1414" s="361">
        <v>16</v>
      </c>
      <c r="E1414" s="590">
        <v>33223</v>
      </c>
      <c r="F1414" s="592">
        <v>58</v>
      </c>
    </row>
    <row r="1415" spans="1:6" x14ac:dyDescent="0.25">
      <c r="A1415" s="349" t="s">
        <v>733</v>
      </c>
      <c r="B1415" s="361" t="s">
        <v>734</v>
      </c>
      <c r="C1415" s="361" t="s">
        <v>735</v>
      </c>
      <c r="D1415" s="361">
        <v>8</v>
      </c>
      <c r="E1415" s="590">
        <v>33226</v>
      </c>
      <c r="F1415" s="592">
        <v>145</v>
      </c>
    </row>
    <row r="1416" spans="1:6" x14ac:dyDescent="0.25">
      <c r="A1416" s="349" t="s">
        <v>742</v>
      </c>
      <c r="B1416" s="361" t="s">
        <v>743</v>
      </c>
      <c r="C1416" s="361" t="s">
        <v>744</v>
      </c>
      <c r="D1416" s="361">
        <v>8</v>
      </c>
      <c r="E1416" s="590">
        <v>33227</v>
      </c>
      <c r="F1416" s="592">
        <v>40</v>
      </c>
    </row>
    <row r="1417" spans="1:6" x14ac:dyDescent="0.25">
      <c r="A1417" s="349" t="s">
        <v>752</v>
      </c>
      <c r="B1417" s="361" t="s">
        <v>764</v>
      </c>
      <c r="C1417" s="361" t="s">
        <v>737</v>
      </c>
      <c r="D1417" s="361">
        <v>32</v>
      </c>
      <c r="E1417" s="590">
        <v>33232</v>
      </c>
      <c r="F1417" s="592">
        <v>194</v>
      </c>
    </row>
    <row r="1418" spans="1:6" x14ac:dyDescent="0.25">
      <c r="A1418" s="349" t="s">
        <v>564</v>
      </c>
      <c r="B1418" s="361" t="s">
        <v>566</v>
      </c>
      <c r="C1418" s="361" t="s">
        <v>737</v>
      </c>
      <c r="D1418" s="361">
        <v>16</v>
      </c>
      <c r="E1418" s="590">
        <v>33233</v>
      </c>
      <c r="F1418" s="592">
        <v>84</v>
      </c>
    </row>
    <row r="1419" spans="1:6" x14ac:dyDescent="0.25">
      <c r="A1419" s="349" t="s">
        <v>742</v>
      </c>
      <c r="B1419" s="361" t="s">
        <v>743</v>
      </c>
      <c r="C1419" s="361" t="s">
        <v>744</v>
      </c>
      <c r="D1419" s="361">
        <v>8</v>
      </c>
      <c r="E1419" s="590">
        <v>33236</v>
      </c>
      <c r="F1419" s="592">
        <v>70</v>
      </c>
    </row>
    <row r="1420" spans="1:6" x14ac:dyDescent="0.25">
      <c r="A1420" s="349" t="s">
        <v>733</v>
      </c>
      <c r="B1420" s="361" t="s">
        <v>736</v>
      </c>
      <c r="C1420" s="361" t="s">
        <v>737</v>
      </c>
      <c r="D1420" s="361">
        <v>8</v>
      </c>
      <c r="E1420" s="350">
        <v>33236</v>
      </c>
      <c r="F1420" s="360">
        <v>164</v>
      </c>
    </row>
    <row r="1421" spans="1:6" x14ac:dyDescent="0.25">
      <c r="A1421" s="349" t="s">
        <v>767</v>
      </c>
      <c r="B1421" s="361" t="s">
        <v>768</v>
      </c>
      <c r="C1421" s="361" t="s">
        <v>737</v>
      </c>
      <c r="D1421" s="361">
        <v>16</v>
      </c>
      <c r="E1421" s="590">
        <v>33242</v>
      </c>
      <c r="F1421" s="592">
        <v>160</v>
      </c>
    </row>
    <row r="1422" spans="1:6" x14ac:dyDescent="0.25">
      <c r="A1422" s="349" t="s">
        <v>564</v>
      </c>
      <c r="B1422" s="361" t="s">
        <v>568</v>
      </c>
      <c r="C1422" s="361" t="s">
        <v>745</v>
      </c>
      <c r="D1422" s="361">
        <v>16</v>
      </c>
      <c r="E1422" s="590">
        <v>33243</v>
      </c>
      <c r="F1422" s="592">
        <v>125</v>
      </c>
    </row>
    <row r="1423" spans="1:6" x14ac:dyDescent="0.25">
      <c r="A1423" s="349" t="s">
        <v>765</v>
      </c>
      <c r="B1423" s="361" t="s">
        <v>766</v>
      </c>
      <c r="C1423" s="361" t="s">
        <v>744</v>
      </c>
      <c r="D1423" s="361">
        <v>16</v>
      </c>
      <c r="E1423" s="590">
        <v>33244</v>
      </c>
      <c r="F1423" s="592">
        <v>86</v>
      </c>
    </row>
    <row r="1424" spans="1:6" x14ac:dyDescent="0.25">
      <c r="A1424" s="349" t="s">
        <v>748</v>
      </c>
      <c r="B1424" s="361" t="s">
        <v>753</v>
      </c>
      <c r="C1424" s="361" t="s">
        <v>732</v>
      </c>
      <c r="D1424" s="361">
        <v>16</v>
      </c>
      <c r="E1424" s="590">
        <v>33245</v>
      </c>
      <c r="F1424" s="592">
        <v>158</v>
      </c>
    </row>
    <row r="1425" spans="1:6" x14ac:dyDescent="0.25">
      <c r="A1425" s="349" t="s">
        <v>564</v>
      </c>
      <c r="B1425" s="361" t="s">
        <v>566</v>
      </c>
      <c r="C1425" s="361" t="s">
        <v>737</v>
      </c>
      <c r="D1425" s="361">
        <v>16</v>
      </c>
      <c r="E1425" s="590">
        <v>33245</v>
      </c>
      <c r="F1425" s="360">
        <v>112</v>
      </c>
    </row>
    <row r="1426" spans="1:6" x14ac:dyDescent="0.25">
      <c r="A1426" s="349" t="s">
        <v>738</v>
      </c>
      <c r="B1426" s="361" t="s">
        <v>718</v>
      </c>
      <c r="C1426" s="361" t="s">
        <v>747</v>
      </c>
      <c r="D1426" s="361">
        <v>8</v>
      </c>
      <c r="E1426" s="590">
        <v>33249</v>
      </c>
      <c r="F1426" s="592">
        <v>100</v>
      </c>
    </row>
    <row r="1427" spans="1:6" x14ac:dyDescent="0.25">
      <c r="A1427" s="349" t="s">
        <v>728</v>
      </c>
      <c r="B1427" s="361" t="s">
        <v>729</v>
      </c>
      <c r="C1427" s="361" t="s">
        <v>730</v>
      </c>
      <c r="D1427" s="361">
        <v>10</v>
      </c>
      <c r="E1427" s="590">
        <v>33249</v>
      </c>
      <c r="F1427" s="592">
        <v>52</v>
      </c>
    </row>
    <row r="1428" spans="1:6" x14ac:dyDescent="0.25">
      <c r="A1428" s="349" t="s">
        <v>752</v>
      </c>
      <c r="B1428" s="361" t="s">
        <v>762</v>
      </c>
      <c r="C1428" s="361" t="s">
        <v>761</v>
      </c>
      <c r="D1428" s="361">
        <v>16</v>
      </c>
      <c r="E1428" s="590">
        <v>33250</v>
      </c>
      <c r="F1428" s="592">
        <v>30</v>
      </c>
    </row>
    <row r="1429" spans="1:6" x14ac:dyDescent="0.25">
      <c r="A1429" s="349" t="s">
        <v>738</v>
      </c>
      <c r="B1429" s="361" t="s">
        <v>714</v>
      </c>
      <c r="C1429" s="361" t="s">
        <v>744</v>
      </c>
      <c r="D1429" s="361">
        <v>8</v>
      </c>
      <c r="E1429" s="590">
        <v>33253</v>
      </c>
      <c r="F1429" s="592">
        <v>45</v>
      </c>
    </row>
    <row r="1430" spans="1:6" x14ac:dyDescent="0.25">
      <c r="A1430" s="349" t="s">
        <v>752</v>
      </c>
      <c r="B1430" s="361" t="s">
        <v>763</v>
      </c>
      <c r="C1430" s="361" t="s">
        <v>745</v>
      </c>
      <c r="D1430" s="361">
        <v>16</v>
      </c>
      <c r="E1430" s="590">
        <v>33254</v>
      </c>
      <c r="F1430" s="592">
        <v>198</v>
      </c>
    </row>
    <row r="1431" spans="1:6" x14ac:dyDescent="0.25">
      <c r="A1431" s="349" t="s">
        <v>738</v>
      </c>
      <c r="B1431" s="361" t="s">
        <v>715</v>
      </c>
      <c r="C1431" s="361" t="s">
        <v>745</v>
      </c>
      <c r="D1431" s="361">
        <v>16</v>
      </c>
      <c r="E1431" s="590">
        <v>33255</v>
      </c>
      <c r="F1431" s="592">
        <v>78</v>
      </c>
    </row>
    <row r="1432" spans="1:6" x14ac:dyDescent="0.25">
      <c r="A1432" s="349" t="s">
        <v>769</v>
      </c>
      <c r="B1432" s="361" t="s">
        <v>770</v>
      </c>
      <c r="C1432" s="361" t="s">
        <v>745</v>
      </c>
      <c r="D1432" s="361">
        <v>16</v>
      </c>
      <c r="E1432" s="590">
        <v>33256</v>
      </c>
      <c r="F1432" s="592">
        <v>83</v>
      </c>
    </row>
    <row r="1433" spans="1:6" x14ac:dyDescent="0.25">
      <c r="A1433" s="349" t="s">
        <v>733</v>
      </c>
      <c r="B1433" s="361" t="s">
        <v>736</v>
      </c>
      <c r="C1433" s="361" t="s">
        <v>737</v>
      </c>
      <c r="D1433" s="361">
        <v>8</v>
      </c>
      <c r="E1433" s="590">
        <v>33262</v>
      </c>
      <c r="F1433" s="592">
        <v>169</v>
      </c>
    </row>
    <row r="1434" spans="1:6" x14ac:dyDescent="0.25">
      <c r="A1434" s="349" t="s">
        <v>738</v>
      </c>
      <c r="B1434" s="361" t="s">
        <v>715</v>
      </c>
      <c r="C1434" s="361" t="s">
        <v>745</v>
      </c>
      <c r="D1434" s="361">
        <v>16</v>
      </c>
      <c r="E1434" s="590">
        <v>33263</v>
      </c>
      <c r="F1434" s="592">
        <v>24</v>
      </c>
    </row>
    <row r="1435" spans="1:6" x14ac:dyDescent="0.25">
      <c r="A1435" s="349" t="s">
        <v>742</v>
      </c>
      <c r="B1435" s="361" t="s">
        <v>743</v>
      </c>
      <c r="C1435" s="361" t="s">
        <v>744</v>
      </c>
      <c r="D1435" s="361">
        <v>8</v>
      </c>
      <c r="E1435" s="590">
        <v>33264</v>
      </c>
      <c r="F1435" s="360">
        <v>119</v>
      </c>
    </row>
    <row r="1436" spans="1:6" x14ac:dyDescent="0.25">
      <c r="A1436" s="349" t="s">
        <v>756</v>
      </c>
      <c r="B1436" s="361" t="s">
        <v>757</v>
      </c>
      <c r="C1436" s="361" t="s">
        <v>755</v>
      </c>
      <c r="D1436" s="361">
        <v>16</v>
      </c>
      <c r="E1436" s="590">
        <v>33265</v>
      </c>
      <c r="F1436" s="360">
        <v>81</v>
      </c>
    </row>
    <row r="1437" spans="1:6" x14ac:dyDescent="0.25">
      <c r="A1437" s="349" t="s">
        <v>728</v>
      </c>
      <c r="B1437" s="361" t="s">
        <v>731</v>
      </c>
      <c r="C1437" s="361" t="s">
        <v>732</v>
      </c>
      <c r="D1437" s="361">
        <v>8</v>
      </c>
      <c r="E1437" s="590">
        <v>33266</v>
      </c>
      <c r="F1437" s="592">
        <v>167</v>
      </c>
    </row>
    <row r="1438" spans="1:6" x14ac:dyDescent="0.25">
      <c r="A1438" s="349" t="s">
        <v>748</v>
      </c>
      <c r="B1438" s="361" t="s">
        <v>750</v>
      </c>
      <c r="C1438" s="361" t="s">
        <v>737</v>
      </c>
      <c r="D1438" s="361">
        <v>16</v>
      </c>
      <c r="E1438" s="590">
        <v>33268</v>
      </c>
      <c r="F1438" s="592">
        <v>137</v>
      </c>
    </row>
    <row r="1439" spans="1:6" x14ac:dyDescent="0.25">
      <c r="A1439" s="349" t="s">
        <v>752</v>
      </c>
      <c r="B1439" s="361" t="s">
        <v>759</v>
      </c>
      <c r="C1439" s="361" t="s">
        <v>737</v>
      </c>
      <c r="D1439" s="361">
        <v>16</v>
      </c>
      <c r="E1439" s="590">
        <v>33268</v>
      </c>
      <c r="F1439" s="592">
        <v>18</v>
      </c>
    </row>
    <row r="1440" spans="1:6" x14ac:dyDescent="0.25">
      <c r="A1440" s="349" t="s">
        <v>752</v>
      </c>
      <c r="B1440" s="361" t="s">
        <v>764</v>
      </c>
      <c r="C1440" s="361" t="s">
        <v>737</v>
      </c>
      <c r="D1440" s="361">
        <v>32</v>
      </c>
      <c r="E1440" s="590">
        <v>33272</v>
      </c>
      <c r="F1440" s="592">
        <v>6</v>
      </c>
    </row>
    <row r="1441" spans="1:6" x14ac:dyDescent="0.25">
      <c r="A1441" s="349" t="s">
        <v>564</v>
      </c>
      <c r="B1441" s="361" t="s">
        <v>566</v>
      </c>
      <c r="C1441" s="361" t="s">
        <v>737</v>
      </c>
      <c r="D1441" s="361">
        <v>16</v>
      </c>
      <c r="E1441" s="590">
        <v>33273</v>
      </c>
      <c r="F1441" s="592">
        <v>150</v>
      </c>
    </row>
    <row r="1442" spans="1:6" x14ac:dyDescent="0.25">
      <c r="A1442" s="349" t="s">
        <v>752</v>
      </c>
      <c r="B1442" s="361" t="s">
        <v>763</v>
      </c>
      <c r="C1442" s="361" t="s">
        <v>745</v>
      </c>
      <c r="D1442" s="361">
        <v>16</v>
      </c>
      <c r="E1442" s="590">
        <v>33273</v>
      </c>
      <c r="F1442" s="592">
        <v>127</v>
      </c>
    </row>
    <row r="1443" spans="1:6" x14ac:dyDescent="0.25">
      <c r="A1443" s="349" t="s">
        <v>752</v>
      </c>
      <c r="B1443" s="361" t="s">
        <v>760</v>
      </c>
      <c r="C1443" s="361" t="s">
        <v>761</v>
      </c>
      <c r="D1443" s="361">
        <v>16</v>
      </c>
      <c r="E1443" s="590">
        <v>33273</v>
      </c>
      <c r="F1443" s="592">
        <v>80</v>
      </c>
    </row>
    <row r="1444" spans="1:6" x14ac:dyDescent="0.25">
      <c r="A1444" s="349" t="s">
        <v>738</v>
      </c>
      <c r="B1444" s="361" t="s">
        <v>719</v>
      </c>
      <c r="C1444" s="361" t="s">
        <v>744</v>
      </c>
      <c r="D1444" s="361">
        <v>8</v>
      </c>
      <c r="E1444" s="350">
        <v>33275</v>
      </c>
      <c r="F1444" s="360">
        <v>31</v>
      </c>
    </row>
    <row r="1445" spans="1:6" x14ac:dyDescent="0.25">
      <c r="A1445" s="349" t="s">
        <v>738</v>
      </c>
      <c r="B1445" s="361" t="s">
        <v>716</v>
      </c>
      <c r="C1445" s="361" t="s">
        <v>745</v>
      </c>
      <c r="D1445" s="361">
        <v>16</v>
      </c>
      <c r="E1445" s="590">
        <v>33275</v>
      </c>
      <c r="F1445" s="592">
        <v>40</v>
      </c>
    </row>
    <row r="1446" spans="1:6" x14ac:dyDescent="0.25">
      <c r="A1446" s="349" t="s">
        <v>748</v>
      </c>
      <c r="B1446" s="361" t="s">
        <v>751</v>
      </c>
      <c r="C1446" s="361" t="s">
        <v>747</v>
      </c>
      <c r="D1446" s="361">
        <v>8</v>
      </c>
      <c r="E1446" s="590">
        <v>33278</v>
      </c>
      <c r="F1446" s="360">
        <v>129</v>
      </c>
    </row>
    <row r="1447" spans="1:6" x14ac:dyDescent="0.25">
      <c r="A1447" s="349" t="s">
        <v>738</v>
      </c>
      <c r="B1447" s="361" t="s">
        <v>716</v>
      </c>
      <c r="C1447" s="361" t="s">
        <v>745</v>
      </c>
      <c r="D1447" s="361">
        <v>16</v>
      </c>
      <c r="E1447" s="590">
        <v>33280</v>
      </c>
      <c r="F1447" s="592">
        <v>136</v>
      </c>
    </row>
    <row r="1448" spans="1:6" x14ac:dyDescent="0.25">
      <c r="A1448" s="349" t="s">
        <v>756</v>
      </c>
      <c r="B1448" s="361" t="s">
        <v>758</v>
      </c>
      <c r="C1448" s="361" t="s">
        <v>746</v>
      </c>
      <c r="D1448" s="361">
        <v>16</v>
      </c>
      <c r="E1448" s="590">
        <v>33280</v>
      </c>
      <c r="F1448" s="592">
        <v>159</v>
      </c>
    </row>
    <row r="1449" spans="1:6" x14ac:dyDescent="0.25">
      <c r="A1449" s="349" t="s">
        <v>738</v>
      </c>
      <c r="B1449" s="361" t="s">
        <v>715</v>
      </c>
      <c r="C1449" s="361" t="s">
        <v>745</v>
      </c>
      <c r="D1449" s="361">
        <v>16</v>
      </c>
      <c r="E1449" s="590">
        <v>33283</v>
      </c>
      <c r="F1449" s="592">
        <v>75</v>
      </c>
    </row>
    <row r="1450" spans="1:6" x14ac:dyDescent="0.25">
      <c r="A1450" s="349" t="s">
        <v>564</v>
      </c>
      <c r="B1450" s="361" t="s">
        <v>566</v>
      </c>
      <c r="C1450" s="361" t="s">
        <v>737</v>
      </c>
      <c r="D1450" s="361">
        <v>16</v>
      </c>
      <c r="E1450" s="590">
        <v>33284</v>
      </c>
      <c r="F1450" s="592">
        <v>113</v>
      </c>
    </row>
    <row r="1451" spans="1:6" x14ac:dyDescent="0.25">
      <c r="A1451" s="349" t="s">
        <v>738</v>
      </c>
      <c r="B1451" s="361" t="s">
        <v>723</v>
      </c>
      <c r="C1451" s="361" t="s">
        <v>745</v>
      </c>
      <c r="D1451" s="361">
        <v>8</v>
      </c>
      <c r="E1451" s="590">
        <v>33289</v>
      </c>
      <c r="F1451" s="592">
        <v>174</v>
      </c>
    </row>
    <row r="1452" spans="1:6" x14ac:dyDescent="0.25">
      <c r="A1452" s="349" t="s">
        <v>752</v>
      </c>
      <c r="B1452" s="361" t="s">
        <v>762</v>
      </c>
      <c r="C1452" s="361" t="s">
        <v>761</v>
      </c>
      <c r="D1452" s="361">
        <v>16</v>
      </c>
      <c r="E1452" s="590">
        <v>33289</v>
      </c>
      <c r="F1452" s="592">
        <v>154</v>
      </c>
    </row>
    <row r="1453" spans="1:6" x14ac:dyDescent="0.25">
      <c r="A1453" s="349" t="s">
        <v>752</v>
      </c>
      <c r="B1453" s="361" t="s">
        <v>763</v>
      </c>
      <c r="C1453" s="361" t="s">
        <v>745</v>
      </c>
      <c r="D1453" s="361">
        <v>16</v>
      </c>
      <c r="E1453" s="590">
        <v>33289</v>
      </c>
      <c r="F1453" s="592">
        <v>110</v>
      </c>
    </row>
    <row r="1454" spans="1:6" x14ac:dyDescent="0.25">
      <c r="A1454" s="349" t="s">
        <v>738</v>
      </c>
      <c r="B1454" s="361" t="s">
        <v>716</v>
      </c>
      <c r="C1454" s="361" t="s">
        <v>745</v>
      </c>
      <c r="D1454" s="361">
        <v>16</v>
      </c>
      <c r="E1454" s="590">
        <v>33295</v>
      </c>
      <c r="F1454" s="360">
        <v>147</v>
      </c>
    </row>
    <row r="1455" spans="1:6" x14ac:dyDescent="0.25">
      <c r="A1455" s="349" t="s">
        <v>771</v>
      </c>
      <c r="B1455" s="361" t="s">
        <v>773</v>
      </c>
      <c r="C1455" s="361" t="s">
        <v>747</v>
      </c>
      <c r="D1455" s="361">
        <v>8</v>
      </c>
      <c r="E1455" s="590">
        <v>33303</v>
      </c>
      <c r="F1455" s="592">
        <v>185</v>
      </c>
    </row>
    <row r="1456" spans="1:6" x14ac:dyDescent="0.25">
      <c r="A1456" s="349" t="s">
        <v>738</v>
      </c>
      <c r="B1456" s="361" t="s">
        <v>718</v>
      </c>
      <c r="C1456" s="361" t="s">
        <v>747</v>
      </c>
      <c r="D1456" s="361">
        <v>8</v>
      </c>
      <c r="E1456" s="590">
        <v>33312</v>
      </c>
      <c r="F1456" s="592">
        <v>88</v>
      </c>
    </row>
    <row r="1457" spans="1:6" x14ac:dyDescent="0.25">
      <c r="A1457" s="349" t="s">
        <v>771</v>
      </c>
      <c r="B1457" s="361" t="s">
        <v>772</v>
      </c>
      <c r="C1457" s="361" t="s">
        <v>747</v>
      </c>
      <c r="D1457" s="361">
        <v>12</v>
      </c>
      <c r="E1457" s="590">
        <v>33315</v>
      </c>
      <c r="F1457" s="592">
        <v>188</v>
      </c>
    </row>
    <row r="1458" spans="1:6" x14ac:dyDescent="0.25">
      <c r="A1458" s="349" t="s">
        <v>564</v>
      </c>
      <c r="B1458" s="361" t="s">
        <v>566</v>
      </c>
      <c r="C1458" s="361" t="s">
        <v>737</v>
      </c>
      <c r="D1458" s="361">
        <v>16</v>
      </c>
      <c r="E1458" s="590">
        <v>33316</v>
      </c>
      <c r="F1458" s="592">
        <v>59</v>
      </c>
    </row>
    <row r="1459" spans="1:6" x14ac:dyDescent="0.25">
      <c r="A1459" s="349" t="s">
        <v>738</v>
      </c>
      <c r="B1459" s="361" t="s">
        <v>721</v>
      </c>
      <c r="C1459" s="361" t="s">
        <v>747</v>
      </c>
      <c r="D1459" s="361">
        <v>8</v>
      </c>
      <c r="E1459" s="590">
        <v>33317</v>
      </c>
      <c r="F1459" s="592">
        <v>170</v>
      </c>
    </row>
    <row r="1460" spans="1:6" x14ac:dyDescent="0.25">
      <c r="A1460" s="349" t="s">
        <v>739</v>
      </c>
      <c r="B1460" s="361" t="s">
        <v>740</v>
      </c>
      <c r="C1460" s="361" t="s">
        <v>741</v>
      </c>
      <c r="D1460" s="361">
        <v>8</v>
      </c>
      <c r="E1460" s="590">
        <v>33317</v>
      </c>
      <c r="F1460" s="592">
        <v>123</v>
      </c>
    </row>
    <row r="1461" spans="1:6" x14ac:dyDescent="0.25">
      <c r="A1461" s="349" t="s">
        <v>728</v>
      </c>
      <c r="B1461" s="361" t="s">
        <v>729</v>
      </c>
      <c r="C1461" s="361" t="s">
        <v>730</v>
      </c>
      <c r="D1461" s="361">
        <v>10</v>
      </c>
      <c r="E1461" s="590">
        <v>33320</v>
      </c>
      <c r="F1461" s="592">
        <v>95</v>
      </c>
    </row>
    <row r="1462" spans="1:6" x14ac:dyDescent="0.25">
      <c r="A1462" s="349" t="s">
        <v>738</v>
      </c>
      <c r="B1462" s="361" t="s">
        <v>723</v>
      </c>
      <c r="C1462" s="361" t="s">
        <v>745</v>
      </c>
      <c r="D1462" s="361">
        <v>8</v>
      </c>
      <c r="E1462" s="590">
        <v>33326</v>
      </c>
      <c r="F1462" s="592">
        <v>50</v>
      </c>
    </row>
    <row r="1463" spans="1:6" x14ac:dyDescent="0.25">
      <c r="A1463" s="349" t="s">
        <v>752</v>
      </c>
      <c r="B1463" s="361" t="s">
        <v>760</v>
      </c>
      <c r="C1463" s="361" t="s">
        <v>761</v>
      </c>
      <c r="D1463" s="361">
        <v>16</v>
      </c>
      <c r="E1463" s="590">
        <v>33326</v>
      </c>
      <c r="F1463" s="592">
        <v>176</v>
      </c>
    </row>
    <row r="1464" spans="1:6" x14ac:dyDescent="0.25">
      <c r="A1464" s="349" t="s">
        <v>748</v>
      </c>
      <c r="B1464" s="361" t="s">
        <v>753</v>
      </c>
      <c r="C1464" s="361" t="s">
        <v>732</v>
      </c>
      <c r="D1464" s="361">
        <v>16</v>
      </c>
      <c r="E1464" s="590">
        <v>33331</v>
      </c>
      <c r="F1464" s="592">
        <v>97</v>
      </c>
    </row>
    <row r="1465" spans="1:6" x14ac:dyDescent="0.25">
      <c r="A1465" s="349" t="s">
        <v>767</v>
      </c>
      <c r="B1465" s="361" t="s">
        <v>768</v>
      </c>
      <c r="C1465" s="361" t="s">
        <v>737</v>
      </c>
      <c r="D1465" s="361">
        <v>16</v>
      </c>
      <c r="E1465" s="590">
        <v>33333</v>
      </c>
      <c r="F1465" s="360">
        <v>28</v>
      </c>
    </row>
    <row r="1466" spans="1:6" x14ac:dyDescent="0.25">
      <c r="A1466" s="349" t="s">
        <v>564</v>
      </c>
      <c r="B1466" s="361" t="s">
        <v>569</v>
      </c>
      <c r="C1466" s="361" t="s">
        <v>744</v>
      </c>
      <c r="D1466" s="361">
        <v>16</v>
      </c>
      <c r="E1466" s="590">
        <v>33337</v>
      </c>
      <c r="F1466" s="592">
        <v>199</v>
      </c>
    </row>
    <row r="1467" spans="1:6" x14ac:dyDescent="0.25">
      <c r="A1467" s="349" t="s">
        <v>738</v>
      </c>
      <c r="B1467" s="361" t="s">
        <v>723</v>
      </c>
      <c r="C1467" s="361" t="s">
        <v>745</v>
      </c>
      <c r="D1467" s="361">
        <v>8</v>
      </c>
      <c r="E1467" s="590">
        <v>33343</v>
      </c>
      <c r="F1467" s="592">
        <v>54</v>
      </c>
    </row>
    <row r="1468" spans="1:6" x14ac:dyDescent="0.25">
      <c r="A1468" s="349" t="s">
        <v>738</v>
      </c>
      <c r="B1468" s="361" t="s">
        <v>720</v>
      </c>
      <c r="C1468" s="361" t="s">
        <v>747</v>
      </c>
      <c r="D1468" s="361">
        <v>8</v>
      </c>
      <c r="E1468" s="590">
        <v>33343</v>
      </c>
      <c r="F1468" s="592">
        <v>61</v>
      </c>
    </row>
    <row r="1469" spans="1:6" x14ac:dyDescent="0.25">
      <c r="A1469" s="349" t="s">
        <v>748</v>
      </c>
      <c r="B1469" s="361" t="s">
        <v>749</v>
      </c>
      <c r="C1469" s="361" t="s">
        <v>745</v>
      </c>
      <c r="D1469" s="361">
        <v>8</v>
      </c>
      <c r="E1469" s="590">
        <v>33348</v>
      </c>
      <c r="F1469" s="592">
        <v>67</v>
      </c>
    </row>
    <row r="1470" spans="1:6" x14ac:dyDescent="0.25">
      <c r="A1470" s="349" t="s">
        <v>767</v>
      </c>
      <c r="B1470" s="361" t="s">
        <v>768</v>
      </c>
      <c r="C1470" s="361" t="s">
        <v>737</v>
      </c>
      <c r="D1470" s="361">
        <v>16</v>
      </c>
      <c r="E1470" s="590">
        <v>33350</v>
      </c>
      <c r="F1470" s="592">
        <v>36</v>
      </c>
    </row>
    <row r="1471" spans="1:6" x14ac:dyDescent="0.25">
      <c r="A1471" s="349" t="s">
        <v>738</v>
      </c>
      <c r="B1471" s="361" t="s">
        <v>715</v>
      </c>
      <c r="C1471" s="361" t="s">
        <v>745</v>
      </c>
      <c r="D1471" s="361">
        <v>16</v>
      </c>
      <c r="E1471" s="590">
        <v>33356</v>
      </c>
      <c r="F1471" s="592">
        <v>17</v>
      </c>
    </row>
    <row r="1472" spans="1:6" x14ac:dyDescent="0.25">
      <c r="A1472" s="349" t="s">
        <v>771</v>
      </c>
      <c r="B1472" s="361" t="s">
        <v>772</v>
      </c>
      <c r="C1472" s="361" t="s">
        <v>747</v>
      </c>
      <c r="D1472" s="361">
        <v>12</v>
      </c>
      <c r="E1472" s="590">
        <v>33356</v>
      </c>
      <c r="F1472" s="592">
        <v>28</v>
      </c>
    </row>
    <row r="1473" spans="1:6" x14ac:dyDescent="0.25">
      <c r="A1473" s="349" t="s">
        <v>748</v>
      </c>
      <c r="B1473" s="361" t="s">
        <v>753</v>
      </c>
      <c r="C1473" s="361" t="s">
        <v>732</v>
      </c>
      <c r="D1473" s="361">
        <v>16</v>
      </c>
      <c r="E1473" s="590">
        <v>33358</v>
      </c>
      <c r="F1473" s="592">
        <v>144</v>
      </c>
    </row>
    <row r="1474" spans="1:6" x14ac:dyDescent="0.25">
      <c r="A1474" s="349" t="s">
        <v>564</v>
      </c>
      <c r="B1474" s="361" t="s">
        <v>567</v>
      </c>
      <c r="C1474" s="361" t="s">
        <v>737</v>
      </c>
      <c r="D1474" s="361">
        <v>16</v>
      </c>
      <c r="E1474" s="590">
        <v>33359</v>
      </c>
      <c r="F1474" s="592">
        <v>132</v>
      </c>
    </row>
    <row r="1475" spans="1:6" x14ac:dyDescent="0.25">
      <c r="A1475" s="349" t="s">
        <v>738</v>
      </c>
      <c r="B1475" s="361" t="s">
        <v>713</v>
      </c>
      <c r="C1475" s="361" t="s">
        <v>746</v>
      </c>
      <c r="D1475" s="361">
        <v>16</v>
      </c>
      <c r="E1475" s="590">
        <v>33362</v>
      </c>
      <c r="F1475" s="592">
        <v>138</v>
      </c>
    </row>
    <row r="1476" spans="1:6" x14ac:dyDescent="0.25">
      <c r="A1476" s="349" t="s">
        <v>752</v>
      </c>
      <c r="B1476" s="361" t="s">
        <v>759</v>
      </c>
      <c r="C1476" s="361" t="s">
        <v>737</v>
      </c>
      <c r="D1476" s="361">
        <v>16</v>
      </c>
      <c r="E1476" s="590">
        <v>33363</v>
      </c>
      <c r="F1476" s="592">
        <v>71</v>
      </c>
    </row>
    <row r="1477" spans="1:6" x14ac:dyDescent="0.25">
      <c r="A1477" s="349" t="s">
        <v>728</v>
      </c>
      <c r="B1477" s="361" t="s">
        <v>729</v>
      </c>
      <c r="C1477" s="361" t="s">
        <v>730</v>
      </c>
      <c r="D1477" s="361">
        <v>10</v>
      </c>
      <c r="E1477" s="590">
        <v>33365</v>
      </c>
      <c r="F1477" s="592">
        <v>113</v>
      </c>
    </row>
    <row r="1478" spans="1:6" x14ac:dyDescent="0.25">
      <c r="A1478" s="349" t="s">
        <v>738</v>
      </c>
      <c r="B1478" s="361" t="s">
        <v>723</v>
      </c>
      <c r="C1478" s="361" t="s">
        <v>745</v>
      </c>
      <c r="D1478" s="361">
        <v>8</v>
      </c>
      <c r="E1478" s="590">
        <v>33369</v>
      </c>
      <c r="F1478" s="592">
        <v>138</v>
      </c>
    </row>
    <row r="1479" spans="1:6" x14ac:dyDescent="0.25">
      <c r="A1479" s="349" t="s">
        <v>738</v>
      </c>
      <c r="B1479" s="361" t="s">
        <v>723</v>
      </c>
      <c r="C1479" s="361" t="s">
        <v>745</v>
      </c>
      <c r="D1479" s="361">
        <v>8</v>
      </c>
      <c r="E1479" s="590">
        <v>33370</v>
      </c>
      <c r="F1479" s="360">
        <v>187</v>
      </c>
    </row>
    <row r="1480" spans="1:6" x14ac:dyDescent="0.25">
      <c r="A1480" s="349" t="s">
        <v>738</v>
      </c>
      <c r="B1480" s="361" t="s">
        <v>723</v>
      </c>
      <c r="C1480" s="361" t="s">
        <v>745</v>
      </c>
      <c r="D1480" s="361">
        <v>8</v>
      </c>
      <c r="E1480" s="590">
        <v>33371</v>
      </c>
      <c r="F1480" s="592">
        <v>56</v>
      </c>
    </row>
    <row r="1481" spans="1:6" x14ac:dyDescent="0.25">
      <c r="A1481" s="349" t="s">
        <v>752</v>
      </c>
      <c r="B1481" s="361" t="s">
        <v>759</v>
      </c>
      <c r="C1481" s="361" t="s">
        <v>737</v>
      </c>
      <c r="D1481" s="361">
        <v>16</v>
      </c>
      <c r="E1481" s="590">
        <v>33373</v>
      </c>
      <c r="F1481" s="360">
        <v>125</v>
      </c>
    </row>
    <row r="1482" spans="1:6" x14ac:dyDescent="0.25">
      <c r="A1482" s="349" t="s">
        <v>738</v>
      </c>
      <c r="B1482" s="361" t="s">
        <v>713</v>
      </c>
      <c r="C1482" s="361" t="s">
        <v>746</v>
      </c>
      <c r="D1482" s="361">
        <v>16</v>
      </c>
      <c r="E1482" s="590">
        <v>33374</v>
      </c>
      <c r="F1482" s="592">
        <v>133</v>
      </c>
    </row>
    <row r="1483" spans="1:6" x14ac:dyDescent="0.25">
      <c r="A1483" s="349" t="s">
        <v>564</v>
      </c>
      <c r="B1483" s="361" t="s">
        <v>569</v>
      </c>
      <c r="C1483" s="361" t="s">
        <v>744</v>
      </c>
      <c r="D1483" s="361">
        <v>16</v>
      </c>
      <c r="E1483" s="590">
        <v>33374</v>
      </c>
      <c r="F1483" s="592">
        <v>108</v>
      </c>
    </row>
    <row r="1484" spans="1:6" x14ac:dyDescent="0.25">
      <c r="A1484" s="349" t="s">
        <v>738</v>
      </c>
      <c r="B1484" s="361" t="s">
        <v>722</v>
      </c>
      <c r="C1484" s="361" t="s">
        <v>747</v>
      </c>
      <c r="D1484" s="361">
        <v>8</v>
      </c>
      <c r="E1484" s="590">
        <v>33377</v>
      </c>
      <c r="F1484" s="592">
        <v>128</v>
      </c>
    </row>
    <row r="1485" spans="1:6" x14ac:dyDescent="0.25">
      <c r="A1485" s="349" t="s">
        <v>756</v>
      </c>
      <c r="B1485" s="361" t="s">
        <v>757</v>
      </c>
      <c r="C1485" s="361" t="s">
        <v>755</v>
      </c>
      <c r="D1485" s="361">
        <v>16</v>
      </c>
      <c r="E1485" s="350">
        <v>33380</v>
      </c>
      <c r="F1485" s="360">
        <v>130</v>
      </c>
    </row>
    <row r="1486" spans="1:6" x14ac:dyDescent="0.25">
      <c r="A1486" s="349" t="s">
        <v>728</v>
      </c>
      <c r="B1486" s="361" t="s">
        <v>729</v>
      </c>
      <c r="C1486" s="361" t="s">
        <v>730</v>
      </c>
      <c r="D1486" s="361">
        <v>10</v>
      </c>
      <c r="E1486" s="590">
        <v>33381</v>
      </c>
      <c r="F1486" s="592">
        <v>112</v>
      </c>
    </row>
    <row r="1487" spans="1:6" x14ac:dyDescent="0.25">
      <c r="A1487" s="349" t="s">
        <v>752</v>
      </c>
      <c r="B1487" s="361" t="s">
        <v>759</v>
      </c>
      <c r="C1487" s="361" t="s">
        <v>737</v>
      </c>
      <c r="D1487" s="361">
        <v>16</v>
      </c>
      <c r="E1487" s="590">
        <v>33384</v>
      </c>
      <c r="F1487" s="592">
        <v>68</v>
      </c>
    </row>
    <row r="1488" spans="1:6" x14ac:dyDescent="0.25">
      <c r="A1488" s="349" t="s">
        <v>728</v>
      </c>
      <c r="B1488" s="361" t="s">
        <v>729</v>
      </c>
      <c r="C1488" s="361" t="s">
        <v>730</v>
      </c>
      <c r="D1488" s="361">
        <v>10</v>
      </c>
      <c r="E1488" s="590">
        <v>33390</v>
      </c>
      <c r="F1488" s="592">
        <v>194</v>
      </c>
    </row>
    <row r="1489" spans="1:6" x14ac:dyDescent="0.25">
      <c r="A1489" s="349" t="s">
        <v>733</v>
      </c>
      <c r="B1489" s="361" t="s">
        <v>734</v>
      </c>
      <c r="C1489" s="361" t="s">
        <v>735</v>
      </c>
      <c r="D1489" s="361">
        <v>8</v>
      </c>
      <c r="E1489" s="590">
        <v>33394</v>
      </c>
      <c r="F1489" s="592">
        <v>195</v>
      </c>
    </row>
    <row r="1490" spans="1:6" x14ac:dyDescent="0.25">
      <c r="A1490" s="349" t="s">
        <v>564</v>
      </c>
      <c r="B1490" s="361" t="s">
        <v>568</v>
      </c>
      <c r="C1490" s="361" t="s">
        <v>745</v>
      </c>
      <c r="D1490" s="361">
        <v>16</v>
      </c>
      <c r="E1490" s="590">
        <v>33395</v>
      </c>
      <c r="F1490" s="592">
        <v>94</v>
      </c>
    </row>
    <row r="1491" spans="1:6" x14ac:dyDescent="0.25">
      <c r="A1491" s="349" t="s">
        <v>765</v>
      </c>
      <c r="B1491" s="361" t="s">
        <v>766</v>
      </c>
      <c r="C1491" s="361" t="s">
        <v>744</v>
      </c>
      <c r="D1491" s="361">
        <v>16</v>
      </c>
      <c r="E1491" s="590">
        <v>33395</v>
      </c>
      <c r="F1491" s="360">
        <v>51</v>
      </c>
    </row>
    <row r="1492" spans="1:6" x14ac:dyDescent="0.25">
      <c r="A1492" s="349" t="s">
        <v>739</v>
      </c>
      <c r="B1492" s="361" t="s">
        <v>740</v>
      </c>
      <c r="C1492" s="361" t="s">
        <v>741</v>
      </c>
      <c r="D1492" s="361">
        <v>8</v>
      </c>
      <c r="E1492" s="590">
        <v>33396</v>
      </c>
      <c r="F1492" s="592">
        <v>146</v>
      </c>
    </row>
    <row r="1493" spans="1:6" x14ac:dyDescent="0.25">
      <c r="A1493" s="349" t="s">
        <v>738</v>
      </c>
      <c r="B1493" s="361" t="s">
        <v>720</v>
      </c>
      <c r="C1493" s="361" t="s">
        <v>747</v>
      </c>
      <c r="D1493" s="361">
        <v>8</v>
      </c>
      <c r="E1493" s="590">
        <v>33400</v>
      </c>
      <c r="F1493" s="592">
        <v>109</v>
      </c>
    </row>
    <row r="1494" spans="1:6" x14ac:dyDescent="0.25">
      <c r="A1494" s="349" t="s">
        <v>752</v>
      </c>
      <c r="B1494" s="361" t="s">
        <v>759</v>
      </c>
      <c r="C1494" s="361" t="s">
        <v>737</v>
      </c>
      <c r="D1494" s="361">
        <v>16</v>
      </c>
      <c r="E1494" s="590">
        <v>33404</v>
      </c>
      <c r="F1494" s="592">
        <v>54</v>
      </c>
    </row>
    <row r="1495" spans="1:6" x14ac:dyDescent="0.25">
      <c r="A1495" s="349" t="s">
        <v>738</v>
      </c>
      <c r="B1495" s="361" t="s">
        <v>719</v>
      </c>
      <c r="C1495" s="361" t="s">
        <v>744</v>
      </c>
      <c r="D1495" s="361">
        <v>8</v>
      </c>
      <c r="E1495" s="590">
        <v>33406</v>
      </c>
      <c r="F1495" s="592">
        <v>132</v>
      </c>
    </row>
    <row r="1496" spans="1:6" x14ac:dyDescent="0.25">
      <c r="A1496" s="349" t="s">
        <v>738</v>
      </c>
      <c r="B1496" s="361" t="s">
        <v>712</v>
      </c>
      <c r="C1496" s="361" t="s">
        <v>744</v>
      </c>
      <c r="D1496" s="361">
        <v>8</v>
      </c>
      <c r="E1496" s="350">
        <v>33407</v>
      </c>
      <c r="F1496" s="360">
        <v>178</v>
      </c>
    </row>
    <row r="1497" spans="1:6" x14ac:dyDescent="0.25">
      <c r="A1497" s="349" t="s">
        <v>748</v>
      </c>
      <c r="B1497" s="361" t="s">
        <v>753</v>
      </c>
      <c r="C1497" s="361" t="s">
        <v>732</v>
      </c>
      <c r="D1497" s="361">
        <v>16</v>
      </c>
      <c r="E1497" s="590">
        <v>33413</v>
      </c>
      <c r="F1497" s="592">
        <v>61</v>
      </c>
    </row>
    <row r="1498" spans="1:6" x14ac:dyDescent="0.25">
      <c r="A1498" s="349" t="s">
        <v>738</v>
      </c>
      <c r="B1498" s="361" t="s">
        <v>719</v>
      </c>
      <c r="C1498" s="361" t="s">
        <v>744</v>
      </c>
      <c r="D1498" s="361">
        <v>8</v>
      </c>
      <c r="E1498" s="590">
        <v>33414</v>
      </c>
      <c r="F1498" s="592">
        <v>107</v>
      </c>
    </row>
    <row r="1499" spans="1:6" x14ac:dyDescent="0.25">
      <c r="A1499" s="349" t="s">
        <v>738</v>
      </c>
      <c r="B1499" s="361" t="s">
        <v>721</v>
      </c>
      <c r="C1499" s="361" t="s">
        <v>747</v>
      </c>
      <c r="D1499" s="361">
        <v>8</v>
      </c>
      <c r="E1499" s="590">
        <v>33415</v>
      </c>
      <c r="F1499" s="592">
        <v>42</v>
      </c>
    </row>
    <row r="1500" spans="1:6" x14ac:dyDescent="0.25">
      <c r="A1500" s="349" t="s">
        <v>738</v>
      </c>
      <c r="B1500" s="361" t="s">
        <v>723</v>
      </c>
      <c r="C1500" s="361" t="s">
        <v>745</v>
      </c>
      <c r="D1500" s="361">
        <v>8</v>
      </c>
      <c r="E1500" s="590">
        <v>33419</v>
      </c>
      <c r="F1500" s="360">
        <v>114</v>
      </c>
    </row>
    <row r="1501" spans="1:6" x14ac:dyDescent="0.25">
      <c r="A1501" s="349" t="s">
        <v>742</v>
      </c>
      <c r="B1501" s="361" t="s">
        <v>743</v>
      </c>
      <c r="C1501" s="361" t="s">
        <v>744</v>
      </c>
      <c r="D1501" s="361">
        <v>8</v>
      </c>
      <c r="E1501" s="590">
        <v>33419</v>
      </c>
      <c r="F1501" s="592">
        <v>110</v>
      </c>
    </row>
    <row r="1502" spans="1:6" x14ac:dyDescent="0.25">
      <c r="A1502" s="349" t="s">
        <v>733</v>
      </c>
      <c r="B1502" s="361" t="s">
        <v>736</v>
      </c>
      <c r="C1502" s="361" t="s">
        <v>737</v>
      </c>
      <c r="D1502" s="361">
        <v>8</v>
      </c>
      <c r="E1502" s="590">
        <v>33419</v>
      </c>
      <c r="F1502" s="360">
        <v>186</v>
      </c>
    </row>
    <row r="1503" spans="1:6" x14ac:dyDescent="0.25">
      <c r="A1503" s="349" t="s">
        <v>738</v>
      </c>
      <c r="B1503" s="361" t="s">
        <v>723</v>
      </c>
      <c r="C1503" s="361" t="s">
        <v>745</v>
      </c>
      <c r="D1503" s="361">
        <v>8</v>
      </c>
      <c r="E1503" s="590">
        <v>33421</v>
      </c>
      <c r="F1503" s="592">
        <v>61</v>
      </c>
    </row>
    <row r="1504" spans="1:6" x14ac:dyDescent="0.25">
      <c r="A1504" s="349" t="s">
        <v>738</v>
      </c>
      <c r="B1504" s="361" t="s">
        <v>712</v>
      </c>
      <c r="C1504" s="361" t="s">
        <v>744</v>
      </c>
      <c r="D1504" s="361">
        <v>8</v>
      </c>
      <c r="E1504" s="590">
        <v>33425</v>
      </c>
      <c r="F1504" s="592">
        <v>137</v>
      </c>
    </row>
    <row r="1505" spans="1:6" x14ac:dyDescent="0.25">
      <c r="A1505" s="349" t="s">
        <v>738</v>
      </c>
      <c r="B1505" s="361" t="s">
        <v>720</v>
      </c>
      <c r="C1505" s="361" t="s">
        <v>747</v>
      </c>
      <c r="D1505" s="361">
        <v>8</v>
      </c>
      <c r="E1505" s="590">
        <v>33426</v>
      </c>
      <c r="F1505" s="360">
        <v>180</v>
      </c>
    </row>
    <row r="1506" spans="1:6" x14ac:dyDescent="0.25">
      <c r="A1506" s="349" t="s">
        <v>756</v>
      </c>
      <c r="B1506" s="361" t="s">
        <v>758</v>
      </c>
      <c r="C1506" s="361" t="s">
        <v>746</v>
      </c>
      <c r="D1506" s="361">
        <v>16</v>
      </c>
      <c r="E1506" s="590">
        <v>33428</v>
      </c>
      <c r="F1506" s="360">
        <v>38</v>
      </c>
    </row>
    <row r="1507" spans="1:6" x14ac:dyDescent="0.25">
      <c r="A1507" s="349" t="s">
        <v>738</v>
      </c>
      <c r="B1507" s="361" t="s">
        <v>716</v>
      </c>
      <c r="C1507" s="361" t="s">
        <v>745</v>
      </c>
      <c r="D1507" s="361">
        <v>16</v>
      </c>
      <c r="E1507" s="590">
        <v>33429</v>
      </c>
      <c r="F1507" s="592">
        <v>162</v>
      </c>
    </row>
    <row r="1508" spans="1:6" x14ac:dyDescent="0.25">
      <c r="A1508" s="349" t="s">
        <v>738</v>
      </c>
      <c r="B1508" s="361" t="s">
        <v>718</v>
      </c>
      <c r="C1508" s="361" t="s">
        <v>747</v>
      </c>
      <c r="D1508" s="361">
        <v>8</v>
      </c>
      <c r="E1508" s="350">
        <v>33429</v>
      </c>
      <c r="F1508" s="360">
        <v>79</v>
      </c>
    </row>
    <row r="1509" spans="1:6" x14ac:dyDescent="0.25">
      <c r="A1509" s="349" t="s">
        <v>564</v>
      </c>
      <c r="B1509" s="361" t="s">
        <v>567</v>
      </c>
      <c r="C1509" s="361" t="s">
        <v>737</v>
      </c>
      <c r="D1509" s="361">
        <v>16</v>
      </c>
      <c r="E1509" s="590">
        <v>33429</v>
      </c>
      <c r="F1509" s="592">
        <v>44</v>
      </c>
    </row>
    <row r="1510" spans="1:6" x14ac:dyDescent="0.25">
      <c r="A1510" s="349" t="s">
        <v>752</v>
      </c>
      <c r="B1510" s="361" t="s">
        <v>762</v>
      </c>
      <c r="C1510" s="361" t="s">
        <v>761</v>
      </c>
      <c r="D1510" s="361">
        <v>16</v>
      </c>
      <c r="E1510" s="590">
        <v>33431</v>
      </c>
      <c r="F1510" s="592">
        <v>131</v>
      </c>
    </row>
    <row r="1511" spans="1:6" x14ac:dyDescent="0.25">
      <c r="A1511" s="349" t="s">
        <v>752</v>
      </c>
      <c r="B1511" s="361" t="s">
        <v>764</v>
      </c>
      <c r="C1511" s="361" t="s">
        <v>737</v>
      </c>
      <c r="D1511" s="361">
        <v>32</v>
      </c>
      <c r="E1511" s="590">
        <v>33433</v>
      </c>
      <c r="F1511" s="592">
        <v>108</v>
      </c>
    </row>
    <row r="1512" spans="1:6" x14ac:dyDescent="0.25">
      <c r="A1512" s="349" t="s">
        <v>769</v>
      </c>
      <c r="B1512" s="361" t="s">
        <v>770</v>
      </c>
      <c r="C1512" s="361" t="s">
        <v>745</v>
      </c>
      <c r="D1512" s="361">
        <v>16</v>
      </c>
      <c r="E1512" s="590">
        <v>33435</v>
      </c>
      <c r="F1512" s="592">
        <v>84</v>
      </c>
    </row>
    <row r="1513" spans="1:6" x14ac:dyDescent="0.25">
      <c r="A1513" s="349" t="s">
        <v>752</v>
      </c>
      <c r="B1513" s="361" t="s">
        <v>764</v>
      </c>
      <c r="C1513" s="361" t="s">
        <v>737</v>
      </c>
      <c r="D1513" s="361">
        <v>32</v>
      </c>
      <c r="E1513" s="590">
        <v>33439</v>
      </c>
      <c r="F1513" s="592">
        <v>82</v>
      </c>
    </row>
    <row r="1514" spans="1:6" x14ac:dyDescent="0.25">
      <c r="A1514" s="349" t="s">
        <v>738</v>
      </c>
      <c r="B1514" s="361" t="s">
        <v>722</v>
      </c>
      <c r="C1514" s="361" t="s">
        <v>747</v>
      </c>
      <c r="D1514" s="361">
        <v>8</v>
      </c>
      <c r="E1514" s="590">
        <v>33443</v>
      </c>
      <c r="F1514" s="592">
        <v>139</v>
      </c>
    </row>
    <row r="1515" spans="1:6" x14ac:dyDescent="0.25">
      <c r="A1515" s="349" t="s">
        <v>738</v>
      </c>
      <c r="B1515" s="361" t="s">
        <v>718</v>
      </c>
      <c r="C1515" s="361" t="s">
        <v>747</v>
      </c>
      <c r="D1515" s="361">
        <v>8</v>
      </c>
      <c r="E1515" s="350">
        <v>33443</v>
      </c>
      <c r="F1515" s="360">
        <v>52</v>
      </c>
    </row>
    <row r="1516" spans="1:6" x14ac:dyDescent="0.25">
      <c r="A1516" s="349" t="s">
        <v>733</v>
      </c>
      <c r="B1516" s="361" t="s">
        <v>736</v>
      </c>
      <c r="C1516" s="361" t="s">
        <v>737</v>
      </c>
      <c r="D1516" s="361">
        <v>8</v>
      </c>
      <c r="E1516" s="590">
        <v>33443</v>
      </c>
      <c r="F1516" s="592">
        <v>181</v>
      </c>
    </row>
    <row r="1517" spans="1:6" x14ac:dyDescent="0.25">
      <c r="A1517" s="349" t="s">
        <v>738</v>
      </c>
      <c r="B1517" s="361" t="s">
        <v>712</v>
      </c>
      <c r="C1517" s="361" t="s">
        <v>744</v>
      </c>
      <c r="D1517" s="361">
        <v>8</v>
      </c>
      <c r="E1517" s="590">
        <v>33446</v>
      </c>
      <c r="F1517" s="592">
        <v>132</v>
      </c>
    </row>
    <row r="1518" spans="1:6" x14ac:dyDescent="0.25">
      <c r="A1518" s="349" t="s">
        <v>728</v>
      </c>
      <c r="B1518" s="361" t="s">
        <v>729</v>
      </c>
      <c r="C1518" s="361" t="s">
        <v>730</v>
      </c>
      <c r="D1518" s="361">
        <v>10</v>
      </c>
      <c r="E1518" s="590">
        <v>33448</v>
      </c>
      <c r="F1518" s="592">
        <v>85</v>
      </c>
    </row>
    <row r="1519" spans="1:6" x14ac:dyDescent="0.25">
      <c r="A1519" s="349" t="s">
        <v>738</v>
      </c>
      <c r="B1519" s="361" t="s">
        <v>718</v>
      </c>
      <c r="C1519" s="361" t="s">
        <v>747</v>
      </c>
      <c r="D1519" s="361">
        <v>8</v>
      </c>
      <c r="E1519" s="590">
        <v>33449</v>
      </c>
      <c r="F1519" s="592">
        <v>91</v>
      </c>
    </row>
    <row r="1520" spans="1:6" x14ac:dyDescent="0.25">
      <c r="A1520" s="349" t="s">
        <v>752</v>
      </c>
      <c r="B1520" s="361" t="s">
        <v>760</v>
      </c>
      <c r="C1520" s="361" t="s">
        <v>761</v>
      </c>
      <c r="D1520" s="361">
        <v>16</v>
      </c>
      <c r="E1520" s="590">
        <v>33451</v>
      </c>
      <c r="F1520" s="592">
        <v>189</v>
      </c>
    </row>
    <row r="1521" spans="1:6" x14ac:dyDescent="0.25">
      <c r="A1521" s="349" t="s">
        <v>728</v>
      </c>
      <c r="B1521" s="361" t="s">
        <v>729</v>
      </c>
      <c r="C1521" s="361" t="s">
        <v>730</v>
      </c>
      <c r="D1521" s="361">
        <v>10</v>
      </c>
      <c r="E1521" s="590">
        <v>33451</v>
      </c>
      <c r="F1521" s="592">
        <v>19</v>
      </c>
    </row>
    <row r="1522" spans="1:6" x14ac:dyDescent="0.25">
      <c r="A1522" s="349" t="s">
        <v>769</v>
      </c>
      <c r="B1522" s="361" t="s">
        <v>770</v>
      </c>
      <c r="C1522" s="361" t="s">
        <v>745</v>
      </c>
      <c r="D1522" s="361">
        <v>16</v>
      </c>
      <c r="E1522" s="590">
        <v>33455</v>
      </c>
      <c r="F1522" s="592">
        <v>39</v>
      </c>
    </row>
    <row r="1523" spans="1:6" x14ac:dyDescent="0.25">
      <c r="A1523" s="349" t="s">
        <v>738</v>
      </c>
      <c r="B1523" s="361" t="s">
        <v>716</v>
      </c>
      <c r="C1523" s="361" t="s">
        <v>745</v>
      </c>
      <c r="D1523" s="361">
        <v>16</v>
      </c>
      <c r="E1523" s="590">
        <v>33461</v>
      </c>
      <c r="F1523" s="592">
        <v>164</v>
      </c>
    </row>
    <row r="1524" spans="1:6" x14ac:dyDescent="0.25">
      <c r="A1524" s="349" t="s">
        <v>738</v>
      </c>
      <c r="B1524" s="361" t="s">
        <v>712</v>
      </c>
      <c r="C1524" s="361" t="s">
        <v>744</v>
      </c>
      <c r="D1524" s="361">
        <v>8</v>
      </c>
      <c r="E1524" s="590">
        <v>33468</v>
      </c>
      <c r="F1524" s="592">
        <v>177</v>
      </c>
    </row>
    <row r="1525" spans="1:6" x14ac:dyDescent="0.25">
      <c r="A1525" s="349" t="s">
        <v>738</v>
      </c>
      <c r="B1525" s="361" t="s">
        <v>718</v>
      </c>
      <c r="C1525" s="361" t="s">
        <v>747</v>
      </c>
      <c r="D1525" s="361">
        <v>8</v>
      </c>
      <c r="E1525" s="590">
        <v>33470</v>
      </c>
      <c r="F1525" s="592">
        <v>23</v>
      </c>
    </row>
    <row r="1526" spans="1:6" x14ac:dyDescent="0.25">
      <c r="A1526" s="349" t="s">
        <v>769</v>
      </c>
      <c r="B1526" s="361" t="s">
        <v>770</v>
      </c>
      <c r="C1526" s="361" t="s">
        <v>745</v>
      </c>
      <c r="D1526" s="361">
        <v>16</v>
      </c>
      <c r="E1526" s="590">
        <v>33470</v>
      </c>
      <c r="F1526" s="592">
        <v>176</v>
      </c>
    </row>
    <row r="1527" spans="1:6" x14ac:dyDescent="0.25">
      <c r="A1527" s="349" t="s">
        <v>748</v>
      </c>
      <c r="B1527" s="361" t="s">
        <v>754</v>
      </c>
      <c r="C1527" s="361" t="s">
        <v>755</v>
      </c>
      <c r="D1527" s="361">
        <v>16</v>
      </c>
      <c r="E1527" s="590">
        <v>33474</v>
      </c>
      <c r="F1527" s="592">
        <v>194</v>
      </c>
    </row>
    <row r="1528" spans="1:6" x14ac:dyDescent="0.25">
      <c r="A1528" s="349" t="s">
        <v>756</v>
      </c>
      <c r="B1528" s="361" t="s">
        <v>758</v>
      </c>
      <c r="C1528" s="361" t="s">
        <v>746</v>
      </c>
      <c r="D1528" s="361">
        <v>16</v>
      </c>
      <c r="E1528" s="590">
        <v>33475</v>
      </c>
      <c r="F1528" s="592">
        <v>42</v>
      </c>
    </row>
    <row r="1529" spans="1:6" x14ac:dyDescent="0.25">
      <c r="A1529" s="349" t="s">
        <v>748</v>
      </c>
      <c r="B1529" s="361" t="s">
        <v>751</v>
      </c>
      <c r="C1529" s="361" t="s">
        <v>747</v>
      </c>
      <c r="D1529" s="361">
        <v>8</v>
      </c>
      <c r="E1529" s="590">
        <v>33476</v>
      </c>
      <c r="F1529" s="360">
        <v>109</v>
      </c>
    </row>
    <row r="1530" spans="1:6" x14ac:dyDescent="0.25">
      <c r="A1530" s="349" t="s">
        <v>564</v>
      </c>
      <c r="B1530" s="361" t="s">
        <v>568</v>
      </c>
      <c r="C1530" s="361" t="s">
        <v>745</v>
      </c>
      <c r="D1530" s="361">
        <v>16</v>
      </c>
      <c r="E1530" s="590">
        <v>33477</v>
      </c>
      <c r="F1530" s="592">
        <v>76</v>
      </c>
    </row>
    <row r="1531" spans="1:6" x14ac:dyDescent="0.25">
      <c r="A1531" s="349" t="s">
        <v>738</v>
      </c>
      <c r="B1531" s="361" t="s">
        <v>713</v>
      </c>
      <c r="C1531" s="361" t="s">
        <v>746</v>
      </c>
      <c r="D1531" s="361">
        <v>16</v>
      </c>
      <c r="E1531" s="590">
        <v>33478</v>
      </c>
      <c r="F1531" s="592">
        <v>43</v>
      </c>
    </row>
    <row r="1532" spans="1:6" x14ac:dyDescent="0.25">
      <c r="A1532" s="349" t="s">
        <v>738</v>
      </c>
      <c r="B1532" s="361" t="s">
        <v>722</v>
      </c>
      <c r="C1532" s="361" t="s">
        <v>747</v>
      </c>
      <c r="D1532" s="361">
        <v>8</v>
      </c>
      <c r="E1532" s="590">
        <v>33486</v>
      </c>
      <c r="F1532" s="592">
        <v>161</v>
      </c>
    </row>
    <row r="1533" spans="1:6" x14ac:dyDescent="0.25">
      <c r="A1533" s="349" t="s">
        <v>756</v>
      </c>
      <c r="B1533" s="361" t="s">
        <v>758</v>
      </c>
      <c r="C1533" s="361" t="s">
        <v>746</v>
      </c>
      <c r="D1533" s="361">
        <v>16</v>
      </c>
      <c r="E1533" s="350">
        <v>33486</v>
      </c>
      <c r="F1533" s="360">
        <v>95</v>
      </c>
    </row>
    <row r="1534" spans="1:6" x14ac:dyDescent="0.25">
      <c r="A1534" s="349" t="s">
        <v>739</v>
      </c>
      <c r="B1534" s="361" t="s">
        <v>740</v>
      </c>
      <c r="C1534" s="361" t="s">
        <v>741</v>
      </c>
      <c r="D1534" s="361">
        <v>8</v>
      </c>
      <c r="E1534" s="590">
        <v>33486</v>
      </c>
      <c r="F1534" s="592">
        <v>140</v>
      </c>
    </row>
    <row r="1535" spans="1:6" x14ac:dyDescent="0.25">
      <c r="A1535" s="349" t="s">
        <v>767</v>
      </c>
      <c r="B1535" s="361" t="s">
        <v>768</v>
      </c>
      <c r="C1535" s="361" t="s">
        <v>737</v>
      </c>
      <c r="D1535" s="361">
        <v>16</v>
      </c>
      <c r="E1535" s="350">
        <v>33489</v>
      </c>
      <c r="F1535" s="360">
        <v>38</v>
      </c>
    </row>
    <row r="1536" spans="1:6" x14ac:dyDescent="0.25">
      <c r="A1536" s="349" t="s">
        <v>756</v>
      </c>
      <c r="B1536" s="361" t="s">
        <v>758</v>
      </c>
      <c r="C1536" s="361" t="s">
        <v>746</v>
      </c>
      <c r="D1536" s="361">
        <v>16</v>
      </c>
      <c r="E1536" s="590">
        <v>33490</v>
      </c>
      <c r="F1536" s="592">
        <v>163</v>
      </c>
    </row>
    <row r="1537" spans="1:6" x14ac:dyDescent="0.25">
      <c r="A1537" s="349" t="s">
        <v>728</v>
      </c>
      <c r="B1537" s="361" t="s">
        <v>729</v>
      </c>
      <c r="C1537" s="361" t="s">
        <v>730</v>
      </c>
      <c r="D1537" s="361">
        <v>10</v>
      </c>
      <c r="E1537" s="590">
        <v>33492</v>
      </c>
      <c r="F1537" s="592">
        <v>65</v>
      </c>
    </row>
    <row r="1538" spans="1:6" x14ac:dyDescent="0.25">
      <c r="A1538" s="349" t="s">
        <v>738</v>
      </c>
      <c r="B1538" s="361" t="s">
        <v>715</v>
      </c>
      <c r="C1538" s="361" t="s">
        <v>745</v>
      </c>
      <c r="D1538" s="361">
        <v>16</v>
      </c>
      <c r="E1538" s="590">
        <v>33493</v>
      </c>
      <c r="F1538" s="592">
        <v>27</v>
      </c>
    </row>
    <row r="1539" spans="1:6" x14ac:dyDescent="0.25">
      <c r="A1539" s="349" t="s">
        <v>564</v>
      </c>
      <c r="B1539" s="361" t="s">
        <v>569</v>
      </c>
      <c r="C1539" s="361" t="s">
        <v>744</v>
      </c>
      <c r="D1539" s="361">
        <v>16</v>
      </c>
      <c r="E1539" s="590">
        <v>33493</v>
      </c>
      <c r="F1539" s="592">
        <v>146</v>
      </c>
    </row>
    <row r="1540" spans="1:6" x14ac:dyDescent="0.25">
      <c r="A1540" s="349" t="s">
        <v>738</v>
      </c>
      <c r="B1540" s="361" t="s">
        <v>723</v>
      </c>
      <c r="C1540" s="361" t="s">
        <v>745</v>
      </c>
      <c r="D1540" s="361">
        <v>8</v>
      </c>
      <c r="E1540" s="590">
        <v>33494</v>
      </c>
      <c r="F1540" s="592">
        <v>164</v>
      </c>
    </row>
    <row r="1541" spans="1:6" x14ac:dyDescent="0.25">
      <c r="A1541" s="349" t="s">
        <v>738</v>
      </c>
      <c r="B1541" s="361" t="s">
        <v>714</v>
      </c>
      <c r="C1541" s="361" t="s">
        <v>744</v>
      </c>
      <c r="D1541" s="361">
        <v>8</v>
      </c>
      <c r="E1541" s="350">
        <v>33496</v>
      </c>
      <c r="F1541" s="360">
        <v>125</v>
      </c>
    </row>
    <row r="1542" spans="1:6" x14ac:dyDescent="0.25">
      <c r="A1542" s="349" t="s">
        <v>756</v>
      </c>
      <c r="B1542" s="361" t="s">
        <v>758</v>
      </c>
      <c r="C1542" s="361" t="s">
        <v>746</v>
      </c>
      <c r="D1542" s="361">
        <v>16</v>
      </c>
      <c r="E1542" s="350">
        <v>33498</v>
      </c>
      <c r="F1542" s="360">
        <v>78</v>
      </c>
    </row>
    <row r="1543" spans="1:6" x14ac:dyDescent="0.25">
      <c r="A1543" s="349" t="s">
        <v>765</v>
      </c>
      <c r="B1543" s="361" t="s">
        <v>766</v>
      </c>
      <c r="C1543" s="361" t="s">
        <v>744</v>
      </c>
      <c r="D1543" s="361">
        <v>16</v>
      </c>
      <c r="E1543" s="590">
        <v>33502</v>
      </c>
      <c r="F1543" s="592">
        <v>51</v>
      </c>
    </row>
    <row r="1544" spans="1:6" x14ac:dyDescent="0.25">
      <c r="A1544" s="349" t="s">
        <v>738</v>
      </c>
      <c r="B1544" s="361" t="s">
        <v>715</v>
      </c>
      <c r="C1544" s="361" t="s">
        <v>745</v>
      </c>
      <c r="D1544" s="361">
        <v>16</v>
      </c>
      <c r="E1544" s="590">
        <v>33503</v>
      </c>
      <c r="F1544" s="592">
        <v>48</v>
      </c>
    </row>
    <row r="1545" spans="1:6" x14ac:dyDescent="0.25">
      <c r="A1545" s="349" t="s">
        <v>738</v>
      </c>
      <c r="B1545" s="361" t="s">
        <v>717</v>
      </c>
      <c r="C1545" s="361" t="s">
        <v>745</v>
      </c>
      <c r="D1545" s="361">
        <v>16</v>
      </c>
      <c r="E1545" s="590">
        <v>33504</v>
      </c>
      <c r="F1545" s="592">
        <v>151</v>
      </c>
    </row>
    <row r="1546" spans="1:6" x14ac:dyDescent="0.25">
      <c r="A1546" s="349" t="s">
        <v>738</v>
      </c>
      <c r="B1546" s="361" t="s">
        <v>714</v>
      </c>
      <c r="C1546" s="361" t="s">
        <v>744</v>
      </c>
      <c r="D1546" s="361">
        <v>8</v>
      </c>
      <c r="E1546" s="590">
        <v>33505</v>
      </c>
      <c r="F1546" s="592">
        <v>174</v>
      </c>
    </row>
    <row r="1547" spans="1:6" x14ac:dyDescent="0.25">
      <c r="A1547" s="349" t="s">
        <v>738</v>
      </c>
      <c r="B1547" s="361" t="s">
        <v>719</v>
      </c>
      <c r="C1547" s="361" t="s">
        <v>744</v>
      </c>
      <c r="D1547" s="361">
        <v>8</v>
      </c>
      <c r="E1547" s="590">
        <v>33506</v>
      </c>
      <c r="F1547" s="592">
        <v>122</v>
      </c>
    </row>
    <row r="1548" spans="1:6" x14ac:dyDescent="0.25">
      <c r="A1548" s="349" t="s">
        <v>752</v>
      </c>
      <c r="B1548" s="361" t="s">
        <v>759</v>
      </c>
      <c r="C1548" s="361" t="s">
        <v>737</v>
      </c>
      <c r="D1548" s="361">
        <v>16</v>
      </c>
      <c r="E1548" s="590">
        <v>33507</v>
      </c>
      <c r="F1548" s="592">
        <v>100</v>
      </c>
    </row>
    <row r="1549" spans="1:6" x14ac:dyDescent="0.25">
      <c r="A1549" s="349" t="s">
        <v>738</v>
      </c>
      <c r="B1549" s="361" t="s">
        <v>712</v>
      </c>
      <c r="C1549" s="361" t="s">
        <v>744</v>
      </c>
      <c r="D1549" s="361">
        <v>8</v>
      </c>
      <c r="E1549" s="350">
        <v>33508</v>
      </c>
      <c r="F1549" s="360">
        <v>143</v>
      </c>
    </row>
    <row r="1550" spans="1:6" x14ac:dyDescent="0.25">
      <c r="A1550" s="349" t="s">
        <v>564</v>
      </c>
      <c r="B1550" s="361" t="s">
        <v>569</v>
      </c>
      <c r="C1550" s="361" t="s">
        <v>744</v>
      </c>
      <c r="D1550" s="361">
        <v>16</v>
      </c>
      <c r="E1550" s="590">
        <v>33512</v>
      </c>
      <c r="F1550" s="592">
        <v>168</v>
      </c>
    </row>
    <row r="1551" spans="1:6" x14ac:dyDescent="0.25">
      <c r="A1551" s="349" t="s">
        <v>733</v>
      </c>
      <c r="B1551" s="361" t="s">
        <v>734</v>
      </c>
      <c r="C1551" s="361" t="s">
        <v>735</v>
      </c>
      <c r="D1551" s="361">
        <v>8</v>
      </c>
      <c r="E1551" s="590">
        <v>33515</v>
      </c>
      <c r="F1551" s="592">
        <v>103</v>
      </c>
    </row>
    <row r="1552" spans="1:6" x14ac:dyDescent="0.25">
      <c r="A1552" s="349" t="s">
        <v>738</v>
      </c>
      <c r="B1552" s="361" t="s">
        <v>716</v>
      </c>
      <c r="C1552" s="361" t="s">
        <v>745</v>
      </c>
      <c r="D1552" s="361">
        <v>16</v>
      </c>
      <c r="E1552" s="590">
        <v>33517</v>
      </c>
      <c r="F1552" s="592">
        <v>19</v>
      </c>
    </row>
    <row r="1553" spans="1:6" x14ac:dyDescent="0.25">
      <c r="A1553" s="349" t="s">
        <v>738</v>
      </c>
      <c r="B1553" s="361" t="s">
        <v>720</v>
      </c>
      <c r="C1553" s="361" t="s">
        <v>747</v>
      </c>
      <c r="D1553" s="361">
        <v>8</v>
      </c>
      <c r="E1553" s="590">
        <v>33518</v>
      </c>
      <c r="F1553" s="360">
        <v>131</v>
      </c>
    </row>
    <row r="1554" spans="1:6" x14ac:dyDescent="0.25">
      <c r="A1554" s="349" t="s">
        <v>767</v>
      </c>
      <c r="B1554" s="361" t="s">
        <v>768</v>
      </c>
      <c r="C1554" s="361" t="s">
        <v>737</v>
      </c>
      <c r="D1554" s="361">
        <v>16</v>
      </c>
      <c r="E1554" s="590">
        <v>33518</v>
      </c>
      <c r="F1554" s="592">
        <v>122</v>
      </c>
    </row>
    <row r="1555" spans="1:6" x14ac:dyDescent="0.25">
      <c r="A1555" s="349" t="s">
        <v>564</v>
      </c>
      <c r="B1555" s="361" t="s">
        <v>566</v>
      </c>
      <c r="C1555" s="361" t="s">
        <v>737</v>
      </c>
      <c r="D1555" s="361">
        <v>16</v>
      </c>
      <c r="E1555" s="590">
        <v>33518</v>
      </c>
      <c r="F1555" s="592">
        <v>61</v>
      </c>
    </row>
    <row r="1556" spans="1:6" x14ac:dyDescent="0.25">
      <c r="A1556" s="349" t="s">
        <v>738</v>
      </c>
      <c r="B1556" s="361" t="s">
        <v>714</v>
      </c>
      <c r="C1556" s="361" t="s">
        <v>744</v>
      </c>
      <c r="D1556" s="361">
        <v>8</v>
      </c>
      <c r="E1556" s="590">
        <v>33519</v>
      </c>
      <c r="F1556" s="592">
        <v>158</v>
      </c>
    </row>
    <row r="1557" spans="1:6" x14ac:dyDescent="0.25">
      <c r="A1557" s="349" t="s">
        <v>752</v>
      </c>
      <c r="B1557" s="361" t="s">
        <v>764</v>
      </c>
      <c r="C1557" s="361" t="s">
        <v>737</v>
      </c>
      <c r="D1557" s="361">
        <v>32</v>
      </c>
      <c r="E1557" s="590">
        <v>33521</v>
      </c>
      <c r="F1557" s="592">
        <v>116</v>
      </c>
    </row>
    <row r="1558" spans="1:6" x14ac:dyDescent="0.25">
      <c r="A1558" s="349" t="s">
        <v>738</v>
      </c>
      <c r="B1558" s="361" t="s">
        <v>721</v>
      </c>
      <c r="C1558" s="361" t="s">
        <v>747</v>
      </c>
      <c r="D1558" s="361">
        <v>8</v>
      </c>
      <c r="E1558" s="590">
        <v>33524</v>
      </c>
      <c r="F1558" s="592">
        <v>44</v>
      </c>
    </row>
    <row r="1559" spans="1:6" x14ac:dyDescent="0.25">
      <c r="A1559" s="349" t="s">
        <v>752</v>
      </c>
      <c r="B1559" s="361" t="s">
        <v>763</v>
      </c>
      <c r="C1559" s="361" t="s">
        <v>745</v>
      </c>
      <c r="D1559" s="361">
        <v>16</v>
      </c>
      <c r="E1559" s="590">
        <v>33526</v>
      </c>
      <c r="F1559" s="360">
        <v>112</v>
      </c>
    </row>
    <row r="1560" spans="1:6" x14ac:dyDescent="0.25">
      <c r="A1560" s="349" t="s">
        <v>739</v>
      </c>
      <c r="B1560" s="361" t="s">
        <v>740</v>
      </c>
      <c r="C1560" s="361" t="s">
        <v>741</v>
      </c>
      <c r="D1560" s="361">
        <v>8</v>
      </c>
      <c r="E1560" s="350">
        <v>33531</v>
      </c>
      <c r="F1560" s="360">
        <v>117</v>
      </c>
    </row>
    <row r="1561" spans="1:6" x14ac:dyDescent="0.25">
      <c r="A1561" s="349" t="s">
        <v>564</v>
      </c>
      <c r="B1561" s="361" t="s">
        <v>569</v>
      </c>
      <c r="C1561" s="361" t="s">
        <v>744</v>
      </c>
      <c r="D1561" s="361">
        <v>16</v>
      </c>
      <c r="E1561" s="590">
        <v>33533</v>
      </c>
      <c r="F1561" s="592">
        <v>183</v>
      </c>
    </row>
    <row r="1562" spans="1:6" x14ac:dyDescent="0.25">
      <c r="A1562" s="349" t="s">
        <v>738</v>
      </c>
      <c r="B1562" s="361" t="s">
        <v>714</v>
      </c>
      <c r="C1562" s="361" t="s">
        <v>744</v>
      </c>
      <c r="D1562" s="361">
        <v>8</v>
      </c>
      <c r="E1562" s="590">
        <v>33538</v>
      </c>
      <c r="F1562" s="592">
        <v>41</v>
      </c>
    </row>
    <row r="1563" spans="1:6" x14ac:dyDescent="0.25">
      <c r="A1563" s="349" t="s">
        <v>564</v>
      </c>
      <c r="B1563" s="361" t="s">
        <v>569</v>
      </c>
      <c r="C1563" s="361" t="s">
        <v>744</v>
      </c>
      <c r="D1563" s="361">
        <v>16</v>
      </c>
      <c r="E1563" s="590">
        <v>33538</v>
      </c>
      <c r="F1563" s="592">
        <v>188</v>
      </c>
    </row>
    <row r="1564" spans="1:6" x14ac:dyDescent="0.25">
      <c r="A1564" s="349" t="s">
        <v>756</v>
      </c>
      <c r="B1564" s="361" t="s">
        <v>758</v>
      </c>
      <c r="C1564" s="361" t="s">
        <v>746</v>
      </c>
      <c r="D1564" s="361">
        <v>16</v>
      </c>
      <c r="E1564" s="590">
        <v>33538</v>
      </c>
      <c r="F1564" s="592">
        <v>184</v>
      </c>
    </row>
    <row r="1565" spans="1:6" x14ac:dyDescent="0.25">
      <c r="A1565" s="349" t="s">
        <v>752</v>
      </c>
      <c r="B1565" s="361" t="s">
        <v>764</v>
      </c>
      <c r="C1565" s="361" t="s">
        <v>737</v>
      </c>
      <c r="D1565" s="361">
        <v>32</v>
      </c>
      <c r="E1565" s="590">
        <v>33540</v>
      </c>
      <c r="F1565" s="360">
        <v>142</v>
      </c>
    </row>
    <row r="1566" spans="1:6" x14ac:dyDescent="0.25">
      <c r="A1566" s="349" t="s">
        <v>742</v>
      </c>
      <c r="B1566" s="361" t="s">
        <v>743</v>
      </c>
      <c r="C1566" s="361" t="s">
        <v>744</v>
      </c>
      <c r="D1566" s="361">
        <v>8</v>
      </c>
      <c r="E1566" s="590">
        <v>33543</v>
      </c>
      <c r="F1566" s="592">
        <v>15</v>
      </c>
    </row>
    <row r="1567" spans="1:6" x14ac:dyDescent="0.25">
      <c r="A1567" s="349" t="s">
        <v>748</v>
      </c>
      <c r="B1567" s="361" t="s">
        <v>751</v>
      </c>
      <c r="C1567" s="361" t="s">
        <v>747</v>
      </c>
      <c r="D1567" s="361">
        <v>8</v>
      </c>
      <c r="E1567" s="590">
        <v>33547</v>
      </c>
      <c r="F1567" s="592">
        <v>36</v>
      </c>
    </row>
    <row r="1568" spans="1:6" x14ac:dyDescent="0.25">
      <c r="A1568" s="349" t="s">
        <v>771</v>
      </c>
      <c r="B1568" s="361" t="s">
        <v>772</v>
      </c>
      <c r="C1568" s="361" t="s">
        <v>747</v>
      </c>
      <c r="D1568" s="361">
        <v>12</v>
      </c>
      <c r="E1568" s="590">
        <v>33547</v>
      </c>
      <c r="F1568" s="592">
        <v>28</v>
      </c>
    </row>
    <row r="1569" spans="1:6" x14ac:dyDescent="0.25">
      <c r="A1569" s="349" t="s">
        <v>738</v>
      </c>
      <c r="B1569" s="361" t="s">
        <v>716</v>
      </c>
      <c r="C1569" s="361" t="s">
        <v>745</v>
      </c>
      <c r="D1569" s="361">
        <v>16</v>
      </c>
      <c r="E1569" s="590">
        <v>33553</v>
      </c>
      <c r="F1569" s="360">
        <v>100</v>
      </c>
    </row>
    <row r="1570" spans="1:6" x14ac:dyDescent="0.25">
      <c r="A1570" s="349" t="s">
        <v>752</v>
      </c>
      <c r="B1570" s="361" t="s">
        <v>764</v>
      </c>
      <c r="C1570" s="361" t="s">
        <v>737</v>
      </c>
      <c r="D1570" s="361">
        <v>32</v>
      </c>
      <c r="E1570" s="590">
        <v>33554</v>
      </c>
      <c r="F1570" s="592">
        <v>21</v>
      </c>
    </row>
    <row r="1571" spans="1:6" x14ac:dyDescent="0.25">
      <c r="A1571" s="349" t="s">
        <v>738</v>
      </c>
      <c r="B1571" s="361" t="s">
        <v>716</v>
      </c>
      <c r="C1571" s="361" t="s">
        <v>745</v>
      </c>
      <c r="D1571" s="361">
        <v>16</v>
      </c>
      <c r="E1571" s="590">
        <v>33562</v>
      </c>
      <c r="F1571" s="360">
        <v>189</v>
      </c>
    </row>
    <row r="1572" spans="1:6" x14ac:dyDescent="0.25">
      <c r="A1572" s="349" t="s">
        <v>738</v>
      </c>
      <c r="B1572" s="361" t="s">
        <v>720</v>
      </c>
      <c r="C1572" s="361" t="s">
        <v>747</v>
      </c>
      <c r="D1572" s="361">
        <v>8</v>
      </c>
      <c r="E1572" s="590">
        <v>33563</v>
      </c>
      <c r="F1572" s="592">
        <v>183</v>
      </c>
    </row>
    <row r="1573" spans="1:6" x14ac:dyDescent="0.25">
      <c r="A1573" s="349" t="s">
        <v>756</v>
      </c>
      <c r="B1573" s="361" t="s">
        <v>757</v>
      </c>
      <c r="C1573" s="361" t="s">
        <v>755</v>
      </c>
      <c r="D1573" s="361">
        <v>16</v>
      </c>
      <c r="E1573" s="590">
        <v>33577</v>
      </c>
      <c r="F1573" s="360">
        <v>123</v>
      </c>
    </row>
    <row r="1574" spans="1:6" x14ac:dyDescent="0.25">
      <c r="A1574" s="349" t="s">
        <v>748</v>
      </c>
      <c r="B1574" s="361" t="s">
        <v>750</v>
      </c>
      <c r="C1574" s="361" t="s">
        <v>737</v>
      </c>
      <c r="D1574" s="361">
        <v>16</v>
      </c>
      <c r="E1574" s="590">
        <v>33582</v>
      </c>
      <c r="F1574" s="592">
        <v>134</v>
      </c>
    </row>
    <row r="1575" spans="1:6" x14ac:dyDescent="0.25">
      <c r="A1575" s="349" t="s">
        <v>752</v>
      </c>
      <c r="B1575" s="361" t="s">
        <v>759</v>
      </c>
      <c r="C1575" s="361" t="s">
        <v>737</v>
      </c>
      <c r="D1575" s="361">
        <v>16</v>
      </c>
      <c r="E1575" s="350">
        <v>33583</v>
      </c>
      <c r="F1575" s="360">
        <v>162</v>
      </c>
    </row>
    <row r="1576" spans="1:6" x14ac:dyDescent="0.25">
      <c r="A1576" s="349" t="s">
        <v>733</v>
      </c>
      <c r="B1576" s="361" t="s">
        <v>734</v>
      </c>
      <c r="C1576" s="361" t="s">
        <v>735</v>
      </c>
      <c r="D1576" s="361">
        <v>8</v>
      </c>
      <c r="E1576" s="590">
        <v>33586</v>
      </c>
      <c r="F1576" s="592">
        <v>100</v>
      </c>
    </row>
    <row r="1577" spans="1:6" x14ac:dyDescent="0.25">
      <c r="A1577" s="349" t="s">
        <v>756</v>
      </c>
      <c r="B1577" s="361" t="s">
        <v>757</v>
      </c>
      <c r="C1577" s="361" t="s">
        <v>755</v>
      </c>
      <c r="D1577" s="361">
        <v>16</v>
      </c>
      <c r="E1577" s="590">
        <v>33589</v>
      </c>
      <c r="F1577" s="592">
        <v>9</v>
      </c>
    </row>
    <row r="1578" spans="1:6" x14ac:dyDescent="0.25">
      <c r="A1578" s="349" t="s">
        <v>752</v>
      </c>
      <c r="B1578" s="361" t="s">
        <v>762</v>
      </c>
      <c r="C1578" s="361" t="s">
        <v>761</v>
      </c>
      <c r="D1578" s="361">
        <v>16</v>
      </c>
      <c r="E1578" s="590">
        <v>33589</v>
      </c>
      <c r="F1578" s="592">
        <v>67</v>
      </c>
    </row>
    <row r="1579" spans="1:6" x14ac:dyDescent="0.25">
      <c r="A1579" s="349" t="s">
        <v>748</v>
      </c>
      <c r="B1579" s="361" t="s">
        <v>749</v>
      </c>
      <c r="C1579" s="361" t="s">
        <v>745</v>
      </c>
      <c r="D1579" s="361">
        <v>8</v>
      </c>
      <c r="E1579" s="590">
        <v>33592</v>
      </c>
      <c r="F1579" s="592">
        <v>156</v>
      </c>
    </row>
    <row r="1580" spans="1:6" x14ac:dyDescent="0.25">
      <c r="A1580" s="349" t="s">
        <v>738</v>
      </c>
      <c r="B1580" s="361" t="s">
        <v>714</v>
      </c>
      <c r="C1580" s="361" t="s">
        <v>744</v>
      </c>
      <c r="D1580" s="361">
        <v>8</v>
      </c>
      <c r="E1580" s="590">
        <v>33592</v>
      </c>
      <c r="F1580" s="592">
        <v>66</v>
      </c>
    </row>
    <row r="1581" spans="1:6" x14ac:dyDescent="0.25">
      <c r="A1581" s="349" t="s">
        <v>564</v>
      </c>
      <c r="B1581" s="361" t="s">
        <v>569</v>
      </c>
      <c r="C1581" s="361" t="s">
        <v>744</v>
      </c>
      <c r="D1581" s="361">
        <v>16</v>
      </c>
      <c r="E1581" s="590">
        <v>33592</v>
      </c>
      <c r="F1581" s="592">
        <v>145</v>
      </c>
    </row>
    <row r="1582" spans="1:6" x14ac:dyDescent="0.25">
      <c r="A1582" s="349" t="s">
        <v>564</v>
      </c>
      <c r="B1582" s="361" t="s">
        <v>567</v>
      </c>
      <c r="C1582" s="361" t="s">
        <v>737</v>
      </c>
      <c r="D1582" s="361">
        <v>16</v>
      </c>
      <c r="E1582" s="350">
        <v>33592</v>
      </c>
      <c r="F1582" s="360">
        <v>104</v>
      </c>
    </row>
    <row r="1583" spans="1:6" x14ac:dyDescent="0.25">
      <c r="A1583" s="349" t="s">
        <v>564</v>
      </c>
      <c r="B1583" s="361" t="s">
        <v>565</v>
      </c>
      <c r="C1583" s="361" t="s">
        <v>745</v>
      </c>
      <c r="D1583" s="361">
        <v>16</v>
      </c>
      <c r="E1583" s="590">
        <v>33597</v>
      </c>
      <c r="F1583" s="592">
        <v>137</v>
      </c>
    </row>
    <row r="1584" spans="1:6" x14ac:dyDescent="0.25">
      <c r="A1584" s="349" t="s">
        <v>733</v>
      </c>
      <c r="B1584" s="361" t="s">
        <v>734</v>
      </c>
      <c r="C1584" s="361" t="s">
        <v>735</v>
      </c>
      <c r="D1584" s="361">
        <v>8</v>
      </c>
      <c r="E1584" s="590">
        <v>33599</v>
      </c>
      <c r="F1584" s="592">
        <v>115</v>
      </c>
    </row>
    <row r="1585" spans="1:6" x14ac:dyDescent="0.25">
      <c r="A1585" s="349" t="s">
        <v>564</v>
      </c>
      <c r="B1585" s="361" t="s">
        <v>569</v>
      </c>
      <c r="C1585" s="361" t="s">
        <v>744</v>
      </c>
      <c r="D1585" s="361">
        <v>16</v>
      </c>
      <c r="E1585" s="350">
        <v>33603</v>
      </c>
      <c r="F1585" s="360">
        <v>23</v>
      </c>
    </row>
    <row r="1586" spans="1:6" x14ac:dyDescent="0.25">
      <c r="A1586" s="349" t="s">
        <v>564</v>
      </c>
      <c r="B1586" s="361" t="s">
        <v>568</v>
      </c>
      <c r="C1586" s="361" t="s">
        <v>745</v>
      </c>
      <c r="D1586" s="361">
        <v>16</v>
      </c>
      <c r="E1586" s="590">
        <v>33605</v>
      </c>
      <c r="F1586" s="592">
        <v>183</v>
      </c>
    </row>
    <row r="1587" spans="1:6" x14ac:dyDescent="0.25">
      <c r="A1587" s="349" t="s">
        <v>738</v>
      </c>
      <c r="B1587" s="361" t="s">
        <v>721</v>
      </c>
      <c r="C1587" s="361" t="s">
        <v>747</v>
      </c>
      <c r="D1587" s="361">
        <v>8</v>
      </c>
      <c r="E1587" s="350">
        <v>33608</v>
      </c>
      <c r="F1587" s="360">
        <v>108</v>
      </c>
    </row>
    <row r="1588" spans="1:6" x14ac:dyDescent="0.25">
      <c r="A1588" s="349" t="s">
        <v>752</v>
      </c>
      <c r="B1588" s="361" t="s">
        <v>764</v>
      </c>
      <c r="C1588" s="361" t="s">
        <v>737</v>
      </c>
      <c r="D1588" s="361">
        <v>32</v>
      </c>
      <c r="E1588" s="590">
        <v>33609</v>
      </c>
      <c r="F1588" s="592">
        <v>20</v>
      </c>
    </row>
    <row r="1589" spans="1:6" x14ac:dyDescent="0.25">
      <c r="A1589" s="349" t="s">
        <v>748</v>
      </c>
      <c r="B1589" s="361" t="s">
        <v>750</v>
      </c>
      <c r="C1589" s="361" t="s">
        <v>737</v>
      </c>
      <c r="D1589" s="361">
        <v>16</v>
      </c>
      <c r="E1589" s="590">
        <v>33612</v>
      </c>
      <c r="F1589" s="592">
        <v>88</v>
      </c>
    </row>
    <row r="1590" spans="1:6" x14ac:dyDescent="0.25">
      <c r="A1590" s="349" t="s">
        <v>742</v>
      </c>
      <c r="B1590" s="361" t="s">
        <v>743</v>
      </c>
      <c r="C1590" s="361" t="s">
        <v>744</v>
      </c>
      <c r="D1590" s="361">
        <v>8</v>
      </c>
      <c r="E1590" s="590">
        <v>33612</v>
      </c>
      <c r="F1590" s="592">
        <v>35</v>
      </c>
    </row>
    <row r="1591" spans="1:6" x14ac:dyDescent="0.25">
      <c r="A1591" s="349" t="s">
        <v>564</v>
      </c>
      <c r="B1591" s="361" t="s">
        <v>568</v>
      </c>
      <c r="C1591" s="361" t="s">
        <v>745</v>
      </c>
      <c r="D1591" s="361">
        <v>16</v>
      </c>
      <c r="E1591" s="590">
        <v>33614</v>
      </c>
      <c r="F1591" s="592">
        <v>120</v>
      </c>
    </row>
    <row r="1592" spans="1:6" x14ac:dyDescent="0.25">
      <c r="A1592" s="349" t="s">
        <v>738</v>
      </c>
      <c r="B1592" s="361" t="s">
        <v>714</v>
      </c>
      <c r="C1592" s="361" t="s">
        <v>744</v>
      </c>
      <c r="D1592" s="361">
        <v>8</v>
      </c>
      <c r="E1592" s="590">
        <v>33615</v>
      </c>
      <c r="F1592" s="360">
        <v>31</v>
      </c>
    </row>
    <row r="1593" spans="1:6" x14ac:dyDescent="0.25">
      <c r="A1593" s="349" t="s">
        <v>771</v>
      </c>
      <c r="B1593" s="361" t="s">
        <v>772</v>
      </c>
      <c r="C1593" s="361" t="s">
        <v>747</v>
      </c>
      <c r="D1593" s="361">
        <v>12</v>
      </c>
      <c r="E1593" s="590">
        <v>33617</v>
      </c>
      <c r="F1593" s="592">
        <v>142</v>
      </c>
    </row>
    <row r="1594" spans="1:6" x14ac:dyDescent="0.25">
      <c r="A1594" s="349" t="s">
        <v>756</v>
      </c>
      <c r="B1594" s="361" t="s">
        <v>758</v>
      </c>
      <c r="C1594" s="361" t="s">
        <v>746</v>
      </c>
      <c r="D1594" s="361">
        <v>16</v>
      </c>
      <c r="E1594" s="590">
        <v>33618</v>
      </c>
      <c r="F1594" s="592">
        <v>101</v>
      </c>
    </row>
    <row r="1595" spans="1:6" x14ac:dyDescent="0.25">
      <c r="A1595" s="349" t="s">
        <v>739</v>
      </c>
      <c r="B1595" s="361" t="s">
        <v>740</v>
      </c>
      <c r="C1595" s="361" t="s">
        <v>741</v>
      </c>
      <c r="D1595" s="361">
        <v>8</v>
      </c>
      <c r="E1595" s="590">
        <v>33618</v>
      </c>
      <c r="F1595" s="592">
        <v>148</v>
      </c>
    </row>
    <row r="1596" spans="1:6" x14ac:dyDescent="0.25">
      <c r="A1596" s="349" t="s">
        <v>738</v>
      </c>
      <c r="B1596" s="361" t="s">
        <v>720</v>
      </c>
      <c r="C1596" s="361" t="s">
        <v>747</v>
      </c>
      <c r="D1596" s="361">
        <v>8</v>
      </c>
      <c r="E1596" s="590">
        <v>33626</v>
      </c>
      <c r="F1596" s="592">
        <v>161</v>
      </c>
    </row>
    <row r="1597" spans="1:6" x14ac:dyDescent="0.25">
      <c r="A1597" s="349" t="s">
        <v>738</v>
      </c>
      <c r="B1597" s="361" t="s">
        <v>723</v>
      </c>
      <c r="C1597" s="361" t="s">
        <v>745</v>
      </c>
      <c r="D1597" s="361">
        <v>8</v>
      </c>
      <c r="E1597" s="590">
        <v>33629</v>
      </c>
      <c r="F1597" s="592">
        <v>96</v>
      </c>
    </row>
    <row r="1598" spans="1:6" x14ac:dyDescent="0.25">
      <c r="A1598" s="349" t="s">
        <v>564</v>
      </c>
      <c r="B1598" s="361" t="s">
        <v>567</v>
      </c>
      <c r="C1598" s="361" t="s">
        <v>737</v>
      </c>
      <c r="D1598" s="361">
        <v>16</v>
      </c>
      <c r="E1598" s="590">
        <v>33629</v>
      </c>
      <c r="F1598" s="592">
        <v>16</v>
      </c>
    </row>
    <row r="1599" spans="1:6" x14ac:dyDescent="0.25">
      <c r="A1599" s="349" t="s">
        <v>728</v>
      </c>
      <c r="B1599" s="361" t="s">
        <v>731</v>
      </c>
      <c r="C1599" s="361" t="s">
        <v>732</v>
      </c>
      <c r="D1599" s="361">
        <v>8</v>
      </c>
      <c r="E1599" s="590">
        <v>33633</v>
      </c>
      <c r="F1599" s="360">
        <v>121</v>
      </c>
    </row>
    <row r="1600" spans="1:6" x14ac:dyDescent="0.25">
      <c r="A1600" s="349" t="s">
        <v>752</v>
      </c>
      <c r="B1600" s="361" t="s">
        <v>764</v>
      </c>
      <c r="C1600" s="361" t="s">
        <v>737</v>
      </c>
      <c r="D1600" s="361">
        <v>32</v>
      </c>
      <c r="E1600" s="590">
        <v>33634</v>
      </c>
      <c r="F1600" s="592">
        <v>39</v>
      </c>
    </row>
    <row r="1601" spans="1:6" x14ac:dyDescent="0.25">
      <c r="A1601" s="349" t="s">
        <v>748</v>
      </c>
      <c r="B1601" s="361" t="s">
        <v>750</v>
      </c>
      <c r="C1601" s="361" t="s">
        <v>737</v>
      </c>
      <c r="D1601" s="361">
        <v>16</v>
      </c>
      <c r="E1601" s="590">
        <v>33635</v>
      </c>
      <c r="F1601" s="592">
        <v>116</v>
      </c>
    </row>
    <row r="1602" spans="1:6" x14ac:dyDescent="0.25">
      <c r="A1602" s="349" t="s">
        <v>748</v>
      </c>
      <c r="B1602" s="361" t="s">
        <v>751</v>
      </c>
      <c r="C1602" s="361" t="s">
        <v>747</v>
      </c>
      <c r="D1602" s="361">
        <v>8</v>
      </c>
      <c r="E1602" s="350">
        <v>33640</v>
      </c>
      <c r="F1602" s="360">
        <v>103</v>
      </c>
    </row>
    <row r="1603" spans="1:6" x14ac:dyDescent="0.25">
      <c r="A1603" s="349" t="s">
        <v>564</v>
      </c>
      <c r="B1603" s="361" t="s">
        <v>569</v>
      </c>
      <c r="C1603" s="361" t="s">
        <v>744</v>
      </c>
      <c r="D1603" s="361">
        <v>16</v>
      </c>
      <c r="E1603" s="590">
        <v>33641</v>
      </c>
      <c r="F1603" s="360">
        <v>102</v>
      </c>
    </row>
    <row r="1604" spans="1:6" x14ac:dyDescent="0.25">
      <c r="A1604" s="349" t="s">
        <v>738</v>
      </c>
      <c r="B1604" s="361" t="s">
        <v>716</v>
      </c>
      <c r="C1604" s="361" t="s">
        <v>745</v>
      </c>
      <c r="D1604" s="361">
        <v>16</v>
      </c>
      <c r="E1604" s="590">
        <v>33646</v>
      </c>
      <c r="F1604" s="592">
        <v>144</v>
      </c>
    </row>
    <row r="1605" spans="1:6" x14ac:dyDescent="0.25">
      <c r="A1605" s="349" t="s">
        <v>771</v>
      </c>
      <c r="B1605" s="361" t="s">
        <v>773</v>
      </c>
      <c r="C1605" s="361" t="s">
        <v>747</v>
      </c>
      <c r="D1605" s="361">
        <v>8</v>
      </c>
      <c r="E1605" s="590">
        <v>33648</v>
      </c>
      <c r="F1605" s="592">
        <v>19</v>
      </c>
    </row>
    <row r="1606" spans="1:6" x14ac:dyDescent="0.25">
      <c r="A1606" s="349" t="s">
        <v>738</v>
      </c>
      <c r="B1606" s="361" t="s">
        <v>722</v>
      </c>
      <c r="C1606" s="361" t="s">
        <v>747</v>
      </c>
      <c r="D1606" s="361">
        <v>8</v>
      </c>
      <c r="E1606" s="590">
        <v>33649</v>
      </c>
      <c r="F1606" s="592">
        <v>96</v>
      </c>
    </row>
    <row r="1607" spans="1:6" x14ac:dyDescent="0.25">
      <c r="A1607" s="349" t="s">
        <v>738</v>
      </c>
      <c r="B1607" s="361" t="s">
        <v>721</v>
      </c>
      <c r="C1607" s="361" t="s">
        <v>747</v>
      </c>
      <c r="D1607" s="361">
        <v>8</v>
      </c>
      <c r="E1607" s="590">
        <v>33649</v>
      </c>
      <c r="F1607" s="592">
        <v>196</v>
      </c>
    </row>
    <row r="1608" spans="1:6" x14ac:dyDescent="0.25">
      <c r="A1608" s="349" t="s">
        <v>748</v>
      </c>
      <c r="B1608" s="361" t="s">
        <v>749</v>
      </c>
      <c r="C1608" s="361" t="s">
        <v>745</v>
      </c>
      <c r="D1608" s="361">
        <v>8</v>
      </c>
      <c r="E1608" s="590">
        <v>33652</v>
      </c>
      <c r="F1608" s="592">
        <v>65</v>
      </c>
    </row>
    <row r="1609" spans="1:6" x14ac:dyDescent="0.25">
      <c r="A1609" s="349" t="s">
        <v>769</v>
      </c>
      <c r="B1609" s="361" t="s">
        <v>770</v>
      </c>
      <c r="C1609" s="361" t="s">
        <v>745</v>
      </c>
      <c r="D1609" s="361">
        <v>16</v>
      </c>
      <c r="E1609" s="590">
        <v>33653</v>
      </c>
      <c r="F1609" s="592">
        <v>198</v>
      </c>
    </row>
    <row r="1610" spans="1:6" x14ac:dyDescent="0.25">
      <c r="A1610" s="349" t="s">
        <v>738</v>
      </c>
      <c r="B1610" s="361" t="s">
        <v>719</v>
      </c>
      <c r="C1610" s="361" t="s">
        <v>744</v>
      </c>
      <c r="D1610" s="361">
        <v>8</v>
      </c>
      <c r="E1610" s="590">
        <v>33657</v>
      </c>
      <c r="F1610" s="592">
        <v>187</v>
      </c>
    </row>
    <row r="1611" spans="1:6" x14ac:dyDescent="0.25">
      <c r="A1611" s="349" t="s">
        <v>748</v>
      </c>
      <c r="B1611" s="361" t="s">
        <v>750</v>
      </c>
      <c r="C1611" s="361" t="s">
        <v>737</v>
      </c>
      <c r="D1611" s="361">
        <v>16</v>
      </c>
      <c r="E1611" s="590">
        <v>33657</v>
      </c>
      <c r="F1611" s="592">
        <v>29</v>
      </c>
    </row>
    <row r="1612" spans="1:6" x14ac:dyDescent="0.25">
      <c r="A1612" s="349" t="s">
        <v>564</v>
      </c>
      <c r="B1612" s="361" t="s">
        <v>567</v>
      </c>
      <c r="C1612" s="361" t="s">
        <v>737</v>
      </c>
      <c r="D1612" s="361">
        <v>16</v>
      </c>
      <c r="E1612" s="590">
        <v>33657</v>
      </c>
      <c r="F1612" s="360">
        <v>167</v>
      </c>
    </row>
    <row r="1613" spans="1:6" x14ac:dyDescent="0.25">
      <c r="A1613" s="349" t="s">
        <v>771</v>
      </c>
      <c r="B1613" s="361" t="s">
        <v>773</v>
      </c>
      <c r="C1613" s="361" t="s">
        <v>747</v>
      </c>
      <c r="D1613" s="361">
        <v>8</v>
      </c>
      <c r="E1613" s="590">
        <v>33661</v>
      </c>
      <c r="F1613" s="592">
        <v>187</v>
      </c>
    </row>
    <row r="1614" spans="1:6" x14ac:dyDescent="0.25">
      <c r="A1614" s="349" t="s">
        <v>748</v>
      </c>
      <c r="B1614" s="361" t="s">
        <v>751</v>
      </c>
      <c r="C1614" s="361" t="s">
        <v>747</v>
      </c>
      <c r="D1614" s="361">
        <v>8</v>
      </c>
      <c r="E1614" s="590">
        <v>33661</v>
      </c>
      <c r="F1614" s="592">
        <v>180</v>
      </c>
    </row>
    <row r="1615" spans="1:6" x14ac:dyDescent="0.25">
      <c r="A1615" s="349" t="s">
        <v>738</v>
      </c>
      <c r="B1615" s="361" t="s">
        <v>721</v>
      </c>
      <c r="C1615" s="361" t="s">
        <v>747</v>
      </c>
      <c r="D1615" s="361">
        <v>8</v>
      </c>
      <c r="E1615" s="590">
        <v>33665</v>
      </c>
      <c r="F1615" s="592">
        <v>177</v>
      </c>
    </row>
    <row r="1616" spans="1:6" x14ac:dyDescent="0.25">
      <c r="A1616" s="349" t="s">
        <v>738</v>
      </c>
      <c r="B1616" s="361" t="s">
        <v>714</v>
      </c>
      <c r="C1616" s="361" t="s">
        <v>744</v>
      </c>
      <c r="D1616" s="361">
        <v>8</v>
      </c>
      <c r="E1616" s="590">
        <v>33668</v>
      </c>
      <c r="F1616" s="592">
        <v>156</v>
      </c>
    </row>
    <row r="1617" spans="1:6" x14ac:dyDescent="0.25">
      <c r="A1617" s="349" t="s">
        <v>752</v>
      </c>
      <c r="B1617" s="361" t="s">
        <v>763</v>
      </c>
      <c r="C1617" s="361" t="s">
        <v>745</v>
      </c>
      <c r="D1617" s="361">
        <v>16</v>
      </c>
      <c r="E1617" s="590">
        <v>33668</v>
      </c>
      <c r="F1617" s="592">
        <v>143</v>
      </c>
    </row>
    <row r="1618" spans="1:6" x14ac:dyDescent="0.25">
      <c r="A1618" s="349" t="s">
        <v>748</v>
      </c>
      <c r="B1618" s="361" t="s">
        <v>753</v>
      </c>
      <c r="C1618" s="361" t="s">
        <v>732</v>
      </c>
      <c r="D1618" s="361">
        <v>16</v>
      </c>
      <c r="E1618" s="590">
        <v>33669</v>
      </c>
      <c r="F1618" s="592">
        <v>63</v>
      </c>
    </row>
    <row r="1619" spans="1:6" x14ac:dyDescent="0.25">
      <c r="A1619" s="349" t="s">
        <v>752</v>
      </c>
      <c r="B1619" s="361" t="s">
        <v>764</v>
      </c>
      <c r="C1619" s="361" t="s">
        <v>737</v>
      </c>
      <c r="D1619" s="361">
        <v>32</v>
      </c>
      <c r="E1619" s="590">
        <v>33673</v>
      </c>
      <c r="F1619" s="592">
        <v>15</v>
      </c>
    </row>
    <row r="1620" spans="1:6" x14ac:dyDescent="0.25">
      <c r="A1620" s="349" t="s">
        <v>752</v>
      </c>
      <c r="B1620" s="361" t="s">
        <v>759</v>
      </c>
      <c r="C1620" s="361" t="s">
        <v>737</v>
      </c>
      <c r="D1620" s="361">
        <v>16</v>
      </c>
      <c r="E1620" s="350">
        <v>33675</v>
      </c>
      <c r="F1620" s="360">
        <v>40</v>
      </c>
    </row>
    <row r="1621" spans="1:6" x14ac:dyDescent="0.25">
      <c r="A1621" s="349" t="s">
        <v>733</v>
      </c>
      <c r="B1621" s="361" t="s">
        <v>736</v>
      </c>
      <c r="C1621" s="361" t="s">
        <v>737</v>
      </c>
      <c r="D1621" s="361">
        <v>8</v>
      </c>
      <c r="E1621" s="590">
        <v>33679</v>
      </c>
      <c r="F1621" s="592">
        <v>176</v>
      </c>
    </row>
    <row r="1622" spans="1:6" x14ac:dyDescent="0.25">
      <c r="A1622" s="349" t="s">
        <v>752</v>
      </c>
      <c r="B1622" s="361" t="s">
        <v>763</v>
      </c>
      <c r="C1622" s="361" t="s">
        <v>745</v>
      </c>
      <c r="D1622" s="361">
        <v>16</v>
      </c>
      <c r="E1622" s="590">
        <v>33681</v>
      </c>
      <c r="F1622" s="592">
        <v>150</v>
      </c>
    </row>
    <row r="1623" spans="1:6" x14ac:dyDescent="0.25">
      <c r="A1623" s="349" t="s">
        <v>742</v>
      </c>
      <c r="B1623" s="361" t="s">
        <v>743</v>
      </c>
      <c r="C1623" s="361" t="s">
        <v>744</v>
      </c>
      <c r="D1623" s="361">
        <v>8</v>
      </c>
      <c r="E1623" s="590">
        <v>33684</v>
      </c>
      <c r="F1623" s="360">
        <v>13</v>
      </c>
    </row>
    <row r="1624" spans="1:6" x14ac:dyDescent="0.25">
      <c r="A1624" s="349" t="s">
        <v>738</v>
      </c>
      <c r="B1624" s="361" t="s">
        <v>715</v>
      </c>
      <c r="C1624" s="361" t="s">
        <v>745</v>
      </c>
      <c r="D1624" s="361">
        <v>16</v>
      </c>
      <c r="E1624" s="590">
        <v>33686</v>
      </c>
      <c r="F1624" s="592">
        <v>10</v>
      </c>
    </row>
    <row r="1625" spans="1:6" x14ac:dyDescent="0.25">
      <c r="A1625" s="349" t="s">
        <v>771</v>
      </c>
      <c r="B1625" s="361" t="s">
        <v>773</v>
      </c>
      <c r="C1625" s="361" t="s">
        <v>747</v>
      </c>
      <c r="D1625" s="361">
        <v>8</v>
      </c>
      <c r="E1625" s="590">
        <v>33687</v>
      </c>
      <c r="F1625" s="592">
        <v>147</v>
      </c>
    </row>
    <row r="1626" spans="1:6" x14ac:dyDescent="0.25">
      <c r="A1626" s="349" t="s">
        <v>564</v>
      </c>
      <c r="B1626" s="361" t="s">
        <v>565</v>
      </c>
      <c r="C1626" s="361" t="s">
        <v>745</v>
      </c>
      <c r="D1626" s="361">
        <v>16</v>
      </c>
      <c r="E1626" s="590">
        <v>33688</v>
      </c>
      <c r="F1626" s="360">
        <v>19</v>
      </c>
    </row>
    <row r="1627" spans="1:6" x14ac:dyDescent="0.25">
      <c r="A1627" s="349" t="s">
        <v>738</v>
      </c>
      <c r="B1627" s="361" t="s">
        <v>712</v>
      </c>
      <c r="C1627" s="361" t="s">
        <v>744</v>
      </c>
      <c r="D1627" s="361">
        <v>8</v>
      </c>
      <c r="E1627" s="350">
        <v>33688</v>
      </c>
      <c r="F1627" s="360">
        <v>85</v>
      </c>
    </row>
    <row r="1628" spans="1:6" x14ac:dyDescent="0.25">
      <c r="A1628" s="349" t="s">
        <v>738</v>
      </c>
      <c r="B1628" s="361" t="s">
        <v>718</v>
      </c>
      <c r="C1628" s="361" t="s">
        <v>747</v>
      </c>
      <c r="D1628" s="361">
        <v>8</v>
      </c>
      <c r="E1628" s="350">
        <v>33691</v>
      </c>
      <c r="F1628" s="360">
        <v>127</v>
      </c>
    </row>
    <row r="1629" spans="1:6" x14ac:dyDescent="0.25">
      <c r="A1629" s="349" t="s">
        <v>738</v>
      </c>
      <c r="B1629" s="361" t="s">
        <v>722</v>
      </c>
      <c r="C1629" s="361" t="s">
        <v>747</v>
      </c>
      <c r="D1629" s="361">
        <v>8</v>
      </c>
      <c r="E1629" s="590">
        <v>33693</v>
      </c>
      <c r="F1629" s="592">
        <v>43</v>
      </c>
    </row>
    <row r="1630" spans="1:6" x14ac:dyDescent="0.25">
      <c r="A1630" s="349" t="s">
        <v>564</v>
      </c>
      <c r="B1630" s="361" t="s">
        <v>568</v>
      </c>
      <c r="C1630" s="361" t="s">
        <v>745</v>
      </c>
      <c r="D1630" s="361">
        <v>16</v>
      </c>
      <c r="E1630" s="590">
        <v>33695</v>
      </c>
      <c r="F1630" s="592">
        <v>60</v>
      </c>
    </row>
    <row r="1631" spans="1:6" x14ac:dyDescent="0.25">
      <c r="A1631" s="349" t="s">
        <v>738</v>
      </c>
      <c r="B1631" s="361" t="s">
        <v>723</v>
      </c>
      <c r="C1631" s="361" t="s">
        <v>745</v>
      </c>
      <c r="D1631" s="361">
        <v>8</v>
      </c>
      <c r="E1631" s="590">
        <v>33696</v>
      </c>
      <c r="F1631" s="592">
        <v>59</v>
      </c>
    </row>
    <row r="1632" spans="1:6" x14ac:dyDescent="0.25">
      <c r="A1632" s="349" t="s">
        <v>564</v>
      </c>
      <c r="B1632" s="361" t="s">
        <v>565</v>
      </c>
      <c r="C1632" s="361" t="s">
        <v>745</v>
      </c>
      <c r="D1632" s="361">
        <v>16</v>
      </c>
      <c r="E1632" s="590">
        <v>33697</v>
      </c>
      <c r="F1632" s="592">
        <v>5</v>
      </c>
    </row>
    <row r="1633" spans="1:6" x14ac:dyDescent="0.25">
      <c r="A1633" s="349" t="s">
        <v>771</v>
      </c>
      <c r="B1633" s="361" t="s">
        <v>773</v>
      </c>
      <c r="C1633" s="361" t="s">
        <v>747</v>
      </c>
      <c r="D1633" s="361">
        <v>8</v>
      </c>
      <c r="E1633" s="590">
        <v>33698</v>
      </c>
      <c r="F1633" s="360">
        <v>31</v>
      </c>
    </row>
    <row r="1634" spans="1:6" x14ac:dyDescent="0.25">
      <c r="A1634" s="349" t="s">
        <v>728</v>
      </c>
      <c r="B1634" s="361" t="s">
        <v>729</v>
      </c>
      <c r="C1634" s="361" t="s">
        <v>730</v>
      </c>
      <c r="D1634" s="361">
        <v>10</v>
      </c>
      <c r="E1634" s="590">
        <v>33698</v>
      </c>
      <c r="F1634" s="592">
        <v>197</v>
      </c>
    </row>
    <row r="1635" spans="1:6" x14ac:dyDescent="0.25">
      <c r="A1635" s="349" t="s">
        <v>748</v>
      </c>
      <c r="B1635" s="361" t="s">
        <v>750</v>
      </c>
      <c r="C1635" s="361" t="s">
        <v>737</v>
      </c>
      <c r="D1635" s="361">
        <v>16</v>
      </c>
      <c r="E1635" s="590">
        <v>33700</v>
      </c>
      <c r="F1635" s="592">
        <v>147</v>
      </c>
    </row>
    <row r="1636" spans="1:6" x14ac:dyDescent="0.25">
      <c r="A1636" s="349" t="s">
        <v>752</v>
      </c>
      <c r="B1636" s="361" t="s">
        <v>763</v>
      </c>
      <c r="C1636" s="361" t="s">
        <v>745</v>
      </c>
      <c r="D1636" s="361">
        <v>16</v>
      </c>
      <c r="E1636" s="590">
        <v>33701</v>
      </c>
      <c r="F1636" s="592">
        <v>109</v>
      </c>
    </row>
    <row r="1637" spans="1:6" x14ac:dyDescent="0.25">
      <c r="A1637" s="349" t="s">
        <v>738</v>
      </c>
      <c r="B1637" s="361" t="s">
        <v>720</v>
      </c>
      <c r="C1637" s="361" t="s">
        <v>747</v>
      </c>
      <c r="D1637" s="361">
        <v>8</v>
      </c>
      <c r="E1637" s="590">
        <v>33702</v>
      </c>
      <c r="F1637" s="592">
        <v>130</v>
      </c>
    </row>
    <row r="1638" spans="1:6" x14ac:dyDescent="0.25">
      <c r="A1638" s="349" t="s">
        <v>738</v>
      </c>
      <c r="B1638" s="361" t="s">
        <v>722</v>
      </c>
      <c r="C1638" s="361" t="s">
        <v>747</v>
      </c>
      <c r="D1638" s="361">
        <v>8</v>
      </c>
      <c r="E1638" s="590">
        <v>33704</v>
      </c>
      <c r="F1638" s="592">
        <v>12</v>
      </c>
    </row>
    <row r="1639" spans="1:6" x14ac:dyDescent="0.25">
      <c r="A1639" s="349" t="s">
        <v>771</v>
      </c>
      <c r="B1639" s="361" t="s">
        <v>772</v>
      </c>
      <c r="C1639" s="361" t="s">
        <v>747</v>
      </c>
      <c r="D1639" s="361">
        <v>12</v>
      </c>
      <c r="E1639" s="590">
        <v>33704</v>
      </c>
      <c r="F1639" s="592">
        <v>178</v>
      </c>
    </row>
    <row r="1640" spans="1:6" x14ac:dyDescent="0.25">
      <c r="A1640" s="354" t="s">
        <v>748</v>
      </c>
      <c r="B1640" s="353" t="s">
        <v>753</v>
      </c>
      <c r="C1640" s="353" t="s">
        <v>732</v>
      </c>
      <c r="D1640" s="353">
        <v>16</v>
      </c>
      <c r="E1640" s="591">
        <v>33706</v>
      </c>
      <c r="F1640" s="593">
        <v>11</v>
      </c>
    </row>
    <row r="1641" spans="1:6" x14ac:dyDescent="0.25">
      <c r="A1641" s="349" t="s">
        <v>739</v>
      </c>
      <c r="B1641" s="361" t="s">
        <v>740</v>
      </c>
      <c r="C1641" s="361" t="s">
        <v>741</v>
      </c>
      <c r="D1641" s="361">
        <v>8</v>
      </c>
      <c r="E1641" s="590">
        <v>33708</v>
      </c>
      <c r="F1641" s="592">
        <v>175</v>
      </c>
    </row>
    <row r="1642" spans="1:6" x14ac:dyDescent="0.25">
      <c r="A1642" s="349" t="s">
        <v>738</v>
      </c>
      <c r="B1642" s="361" t="s">
        <v>712</v>
      </c>
      <c r="C1642" s="361" t="s">
        <v>744</v>
      </c>
      <c r="D1642" s="361">
        <v>8</v>
      </c>
      <c r="E1642" s="590">
        <v>33711</v>
      </c>
      <c r="F1642" s="592">
        <v>14</v>
      </c>
    </row>
    <row r="1643" spans="1:6" x14ac:dyDescent="0.25">
      <c r="A1643" s="349" t="s">
        <v>738</v>
      </c>
      <c r="B1643" s="361" t="s">
        <v>720</v>
      </c>
      <c r="C1643" s="361" t="s">
        <v>747</v>
      </c>
      <c r="D1643" s="361">
        <v>8</v>
      </c>
      <c r="E1643" s="590">
        <v>33712</v>
      </c>
      <c r="F1643" s="592">
        <v>17</v>
      </c>
    </row>
    <row r="1644" spans="1:6" x14ac:dyDescent="0.25">
      <c r="A1644" s="349" t="s">
        <v>748</v>
      </c>
      <c r="B1644" s="361" t="s">
        <v>754</v>
      </c>
      <c r="C1644" s="361" t="s">
        <v>755</v>
      </c>
      <c r="D1644" s="361">
        <v>16</v>
      </c>
      <c r="E1644" s="590">
        <v>33713</v>
      </c>
      <c r="F1644" s="592">
        <v>136</v>
      </c>
    </row>
    <row r="1645" spans="1:6" x14ac:dyDescent="0.25">
      <c r="A1645" s="349" t="s">
        <v>738</v>
      </c>
      <c r="B1645" s="361" t="s">
        <v>716</v>
      </c>
      <c r="C1645" s="361" t="s">
        <v>745</v>
      </c>
      <c r="D1645" s="361">
        <v>16</v>
      </c>
      <c r="E1645" s="590">
        <v>33714</v>
      </c>
      <c r="F1645" s="592">
        <v>73</v>
      </c>
    </row>
    <row r="1646" spans="1:6" x14ac:dyDescent="0.25">
      <c r="A1646" s="349" t="s">
        <v>738</v>
      </c>
      <c r="B1646" s="361" t="s">
        <v>714</v>
      </c>
      <c r="C1646" s="361" t="s">
        <v>744</v>
      </c>
      <c r="D1646" s="361">
        <v>8</v>
      </c>
      <c r="E1646" s="590">
        <v>33714</v>
      </c>
      <c r="F1646" s="592">
        <v>157</v>
      </c>
    </row>
    <row r="1647" spans="1:6" x14ac:dyDescent="0.25">
      <c r="A1647" s="349" t="s">
        <v>752</v>
      </c>
      <c r="B1647" s="361" t="s">
        <v>764</v>
      </c>
      <c r="C1647" s="361" t="s">
        <v>737</v>
      </c>
      <c r="D1647" s="361">
        <v>32</v>
      </c>
      <c r="E1647" s="590">
        <v>33718</v>
      </c>
      <c r="F1647" s="360">
        <v>162</v>
      </c>
    </row>
    <row r="1648" spans="1:6" x14ac:dyDescent="0.25">
      <c r="A1648" s="349" t="s">
        <v>733</v>
      </c>
      <c r="B1648" s="361" t="s">
        <v>734</v>
      </c>
      <c r="C1648" s="361" t="s">
        <v>735</v>
      </c>
      <c r="D1648" s="361">
        <v>8</v>
      </c>
      <c r="E1648" s="350">
        <v>33720</v>
      </c>
      <c r="F1648" s="360">
        <v>13</v>
      </c>
    </row>
    <row r="1649" spans="1:6" x14ac:dyDescent="0.25">
      <c r="A1649" s="349" t="s">
        <v>738</v>
      </c>
      <c r="B1649" s="361" t="s">
        <v>720</v>
      </c>
      <c r="C1649" s="361" t="s">
        <v>747</v>
      </c>
      <c r="D1649" s="361">
        <v>8</v>
      </c>
      <c r="E1649" s="590">
        <v>33722</v>
      </c>
      <c r="F1649" s="592">
        <v>181</v>
      </c>
    </row>
    <row r="1650" spans="1:6" x14ac:dyDescent="0.25">
      <c r="A1650" s="349" t="s">
        <v>756</v>
      </c>
      <c r="B1650" s="361" t="s">
        <v>757</v>
      </c>
      <c r="C1650" s="361" t="s">
        <v>755</v>
      </c>
      <c r="D1650" s="361">
        <v>16</v>
      </c>
      <c r="E1650" s="590">
        <v>33724</v>
      </c>
      <c r="F1650" s="592">
        <v>175</v>
      </c>
    </row>
    <row r="1651" spans="1:6" x14ac:dyDescent="0.25">
      <c r="A1651" s="349" t="s">
        <v>738</v>
      </c>
      <c r="B1651" s="361" t="s">
        <v>718</v>
      </c>
      <c r="C1651" s="361" t="s">
        <v>747</v>
      </c>
      <c r="D1651" s="361">
        <v>8</v>
      </c>
      <c r="E1651" s="590">
        <v>33726</v>
      </c>
      <c r="F1651" s="592">
        <v>100</v>
      </c>
    </row>
    <row r="1652" spans="1:6" x14ac:dyDescent="0.25">
      <c r="A1652" s="349" t="s">
        <v>564</v>
      </c>
      <c r="B1652" s="361" t="s">
        <v>569</v>
      </c>
      <c r="C1652" s="361" t="s">
        <v>744</v>
      </c>
      <c r="D1652" s="361">
        <v>16</v>
      </c>
      <c r="E1652" s="590">
        <v>33727</v>
      </c>
      <c r="F1652" s="592">
        <v>171</v>
      </c>
    </row>
    <row r="1653" spans="1:6" x14ac:dyDescent="0.25">
      <c r="A1653" s="349" t="s">
        <v>738</v>
      </c>
      <c r="B1653" s="361" t="s">
        <v>720</v>
      </c>
      <c r="C1653" s="361" t="s">
        <v>747</v>
      </c>
      <c r="D1653" s="361">
        <v>8</v>
      </c>
      <c r="E1653" s="590">
        <v>33728</v>
      </c>
      <c r="F1653" s="592">
        <v>14</v>
      </c>
    </row>
    <row r="1654" spans="1:6" x14ac:dyDescent="0.25">
      <c r="A1654" s="349" t="s">
        <v>771</v>
      </c>
      <c r="B1654" s="361" t="s">
        <v>772</v>
      </c>
      <c r="C1654" s="361" t="s">
        <v>747</v>
      </c>
      <c r="D1654" s="361">
        <v>12</v>
      </c>
      <c r="E1654" s="590">
        <v>33729</v>
      </c>
      <c r="F1654" s="592">
        <v>49</v>
      </c>
    </row>
    <row r="1655" spans="1:6" x14ac:dyDescent="0.25">
      <c r="A1655" s="349" t="s">
        <v>748</v>
      </c>
      <c r="B1655" s="361" t="s">
        <v>749</v>
      </c>
      <c r="C1655" s="361" t="s">
        <v>745</v>
      </c>
      <c r="D1655" s="361">
        <v>8</v>
      </c>
      <c r="E1655" s="590">
        <v>33737</v>
      </c>
      <c r="F1655" s="592">
        <v>41</v>
      </c>
    </row>
    <row r="1656" spans="1:6" x14ac:dyDescent="0.25">
      <c r="A1656" s="349" t="s">
        <v>738</v>
      </c>
      <c r="B1656" s="361" t="s">
        <v>721</v>
      </c>
      <c r="C1656" s="361" t="s">
        <v>747</v>
      </c>
      <c r="D1656" s="361">
        <v>8</v>
      </c>
      <c r="E1656" s="590">
        <v>33737</v>
      </c>
      <c r="F1656" s="592">
        <v>26</v>
      </c>
    </row>
    <row r="1657" spans="1:6" x14ac:dyDescent="0.25">
      <c r="A1657" s="349" t="s">
        <v>752</v>
      </c>
      <c r="B1657" s="361" t="s">
        <v>760</v>
      </c>
      <c r="C1657" s="361" t="s">
        <v>761</v>
      </c>
      <c r="D1657" s="361">
        <v>16</v>
      </c>
      <c r="E1657" s="590">
        <v>33739</v>
      </c>
      <c r="F1657" s="592">
        <v>132</v>
      </c>
    </row>
    <row r="1658" spans="1:6" x14ac:dyDescent="0.25">
      <c r="A1658" s="349" t="s">
        <v>738</v>
      </c>
      <c r="B1658" s="361" t="s">
        <v>713</v>
      </c>
      <c r="C1658" s="361" t="s">
        <v>746</v>
      </c>
      <c r="D1658" s="361">
        <v>16</v>
      </c>
      <c r="E1658" s="590">
        <v>33749</v>
      </c>
      <c r="F1658" s="592">
        <v>104</v>
      </c>
    </row>
    <row r="1659" spans="1:6" x14ac:dyDescent="0.25">
      <c r="A1659" s="349" t="s">
        <v>748</v>
      </c>
      <c r="B1659" s="361" t="s">
        <v>751</v>
      </c>
      <c r="C1659" s="361" t="s">
        <v>747</v>
      </c>
      <c r="D1659" s="361">
        <v>8</v>
      </c>
      <c r="E1659" s="590">
        <v>33753</v>
      </c>
      <c r="F1659" s="592">
        <v>76</v>
      </c>
    </row>
    <row r="1660" spans="1:6" x14ac:dyDescent="0.25">
      <c r="A1660" s="349" t="s">
        <v>564</v>
      </c>
      <c r="B1660" s="361" t="s">
        <v>568</v>
      </c>
      <c r="C1660" s="361" t="s">
        <v>745</v>
      </c>
      <c r="D1660" s="361">
        <v>16</v>
      </c>
      <c r="E1660" s="590">
        <v>33753</v>
      </c>
      <c r="F1660" s="592">
        <v>8</v>
      </c>
    </row>
    <row r="1661" spans="1:6" x14ac:dyDescent="0.25">
      <c r="A1661" s="349" t="s">
        <v>771</v>
      </c>
      <c r="B1661" s="361" t="s">
        <v>773</v>
      </c>
      <c r="C1661" s="361" t="s">
        <v>747</v>
      </c>
      <c r="D1661" s="361">
        <v>8</v>
      </c>
      <c r="E1661" s="590">
        <v>33755</v>
      </c>
      <c r="F1661" s="592">
        <v>85</v>
      </c>
    </row>
    <row r="1662" spans="1:6" x14ac:dyDescent="0.25">
      <c r="A1662" s="349" t="s">
        <v>739</v>
      </c>
      <c r="B1662" s="361" t="s">
        <v>740</v>
      </c>
      <c r="C1662" s="361" t="s">
        <v>741</v>
      </c>
      <c r="D1662" s="361">
        <v>8</v>
      </c>
      <c r="E1662" s="590">
        <v>33759</v>
      </c>
      <c r="F1662" s="592">
        <v>161</v>
      </c>
    </row>
    <row r="1663" spans="1:6" x14ac:dyDescent="0.25">
      <c r="A1663" s="349" t="s">
        <v>752</v>
      </c>
      <c r="B1663" s="361" t="s">
        <v>763</v>
      </c>
      <c r="C1663" s="361" t="s">
        <v>745</v>
      </c>
      <c r="D1663" s="361">
        <v>16</v>
      </c>
      <c r="E1663" s="590">
        <v>33760</v>
      </c>
      <c r="F1663" s="592">
        <v>144</v>
      </c>
    </row>
    <row r="1664" spans="1:6" x14ac:dyDescent="0.25">
      <c r="A1664" s="349" t="s">
        <v>564</v>
      </c>
      <c r="B1664" s="361" t="s">
        <v>568</v>
      </c>
      <c r="C1664" s="361" t="s">
        <v>745</v>
      </c>
      <c r="D1664" s="361">
        <v>16</v>
      </c>
      <c r="E1664" s="590">
        <v>33775</v>
      </c>
      <c r="F1664" s="592">
        <v>197</v>
      </c>
    </row>
    <row r="1665" spans="1:6" x14ac:dyDescent="0.25">
      <c r="A1665" s="349" t="s">
        <v>769</v>
      </c>
      <c r="B1665" s="361" t="s">
        <v>770</v>
      </c>
      <c r="C1665" s="361" t="s">
        <v>745</v>
      </c>
      <c r="D1665" s="361">
        <v>16</v>
      </c>
      <c r="E1665" s="590">
        <v>33775</v>
      </c>
      <c r="F1665" s="592">
        <v>128</v>
      </c>
    </row>
    <row r="1666" spans="1:6" x14ac:dyDescent="0.25">
      <c r="A1666" s="349" t="s">
        <v>564</v>
      </c>
      <c r="B1666" s="361" t="s">
        <v>565</v>
      </c>
      <c r="C1666" s="361" t="s">
        <v>745</v>
      </c>
      <c r="D1666" s="361">
        <v>16</v>
      </c>
      <c r="E1666" s="590">
        <v>33779</v>
      </c>
      <c r="F1666" s="592">
        <v>68</v>
      </c>
    </row>
    <row r="1667" spans="1:6" x14ac:dyDescent="0.25">
      <c r="A1667" s="349" t="s">
        <v>748</v>
      </c>
      <c r="B1667" s="361" t="s">
        <v>750</v>
      </c>
      <c r="C1667" s="361" t="s">
        <v>737</v>
      </c>
      <c r="D1667" s="361">
        <v>16</v>
      </c>
      <c r="E1667" s="590">
        <v>33786</v>
      </c>
      <c r="F1667" s="592">
        <v>60</v>
      </c>
    </row>
    <row r="1668" spans="1:6" x14ac:dyDescent="0.25">
      <c r="A1668" s="349" t="s">
        <v>756</v>
      </c>
      <c r="B1668" s="361" t="s">
        <v>758</v>
      </c>
      <c r="C1668" s="361" t="s">
        <v>746</v>
      </c>
      <c r="D1668" s="361">
        <v>16</v>
      </c>
      <c r="E1668" s="590">
        <v>33786</v>
      </c>
      <c r="F1668" s="592">
        <v>149</v>
      </c>
    </row>
    <row r="1669" spans="1:6" x14ac:dyDescent="0.25">
      <c r="A1669" s="349" t="s">
        <v>738</v>
      </c>
      <c r="B1669" s="361" t="s">
        <v>719</v>
      </c>
      <c r="C1669" s="361" t="s">
        <v>744</v>
      </c>
      <c r="D1669" s="361">
        <v>8</v>
      </c>
      <c r="E1669" s="590">
        <v>33790</v>
      </c>
      <c r="F1669" s="360">
        <v>149</v>
      </c>
    </row>
    <row r="1670" spans="1:6" x14ac:dyDescent="0.25">
      <c r="A1670" s="349" t="s">
        <v>748</v>
      </c>
      <c r="B1670" s="361" t="s">
        <v>749</v>
      </c>
      <c r="C1670" s="361" t="s">
        <v>745</v>
      </c>
      <c r="D1670" s="361">
        <v>8</v>
      </c>
      <c r="E1670" s="590">
        <v>33790</v>
      </c>
      <c r="F1670" s="592">
        <v>168</v>
      </c>
    </row>
    <row r="1671" spans="1:6" x14ac:dyDescent="0.25">
      <c r="A1671" s="349" t="s">
        <v>748</v>
      </c>
      <c r="B1671" s="361" t="s">
        <v>754</v>
      </c>
      <c r="C1671" s="361" t="s">
        <v>755</v>
      </c>
      <c r="D1671" s="361">
        <v>16</v>
      </c>
      <c r="E1671" s="590">
        <v>33790</v>
      </c>
      <c r="F1671" s="360">
        <v>185</v>
      </c>
    </row>
    <row r="1672" spans="1:6" x14ac:dyDescent="0.25">
      <c r="A1672" s="349" t="s">
        <v>769</v>
      </c>
      <c r="B1672" s="361" t="s">
        <v>770</v>
      </c>
      <c r="C1672" s="361" t="s">
        <v>745</v>
      </c>
      <c r="D1672" s="361">
        <v>16</v>
      </c>
      <c r="E1672" s="590">
        <v>33790</v>
      </c>
      <c r="F1672" s="592">
        <v>12</v>
      </c>
    </row>
    <row r="1673" spans="1:6" x14ac:dyDescent="0.25">
      <c r="A1673" s="349" t="s">
        <v>738</v>
      </c>
      <c r="B1673" s="361" t="s">
        <v>721</v>
      </c>
      <c r="C1673" s="361" t="s">
        <v>747</v>
      </c>
      <c r="D1673" s="361">
        <v>8</v>
      </c>
      <c r="E1673" s="590">
        <v>33791</v>
      </c>
      <c r="F1673" s="592">
        <v>82</v>
      </c>
    </row>
    <row r="1674" spans="1:6" x14ac:dyDescent="0.25">
      <c r="A1674" s="349" t="s">
        <v>752</v>
      </c>
      <c r="B1674" s="361" t="s">
        <v>760</v>
      </c>
      <c r="C1674" s="361" t="s">
        <v>761</v>
      </c>
      <c r="D1674" s="361">
        <v>16</v>
      </c>
      <c r="E1674" s="590">
        <v>33793</v>
      </c>
      <c r="F1674" s="592">
        <v>76</v>
      </c>
    </row>
    <row r="1675" spans="1:6" x14ac:dyDescent="0.25">
      <c r="A1675" s="349" t="s">
        <v>742</v>
      </c>
      <c r="B1675" s="361" t="s">
        <v>743</v>
      </c>
      <c r="C1675" s="361" t="s">
        <v>744</v>
      </c>
      <c r="D1675" s="361">
        <v>8</v>
      </c>
      <c r="E1675" s="590">
        <v>33797</v>
      </c>
      <c r="F1675" s="592">
        <v>39</v>
      </c>
    </row>
    <row r="1676" spans="1:6" x14ac:dyDescent="0.25">
      <c r="A1676" s="349" t="s">
        <v>564</v>
      </c>
      <c r="B1676" s="361" t="s">
        <v>569</v>
      </c>
      <c r="C1676" s="361" t="s">
        <v>744</v>
      </c>
      <c r="D1676" s="361">
        <v>16</v>
      </c>
      <c r="E1676" s="590">
        <v>33803</v>
      </c>
      <c r="F1676" s="592">
        <v>40</v>
      </c>
    </row>
    <row r="1677" spans="1:6" x14ac:dyDescent="0.25">
      <c r="A1677" s="349" t="s">
        <v>738</v>
      </c>
      <c r="B1677" s="361" t="s">
        <v>715</v>
      </c>
      <c r="C1677" s="361" t="s">
        <v>745</v>
      </c>
      <c r="D1677" s="361">
        <v>16</v>
      </c>
      <c r="E1677" s="350">
        <v>33804</v>
      </c>
      <c r="F1677" s="360">
        <v>73</v>
      </c>
    </row>
    <row r="1678" spans="1:6" x14ac:dyDescent="0.25">
      <c r="A1678" s="349" t="s">
        <v>738</v>
      </c>
      <c r="B1678" s="361" t="s">
        <v>718</v>
      </c>
      <c r="C1678" s="361" t="s">
        <v>747</v>
      </c>
      <c r="D1678" s="361">
        <v>8</v>
      </c>
      <c r="E1678" s="590">
        <v>33805</v>
      </c>
      <c r="F1678" s="592">
        <v>6</v>
      </c>
    </row>
    <row r="1679" spans="1:6" x14ac:dyDescent="0.25">
      <c r="A1679" s="349" t="s">
        <v>738</v>
      </c>
      <c r="B1679" s="361" t="s">
        <v>717</v>
      </c>
      <c r="C1679" s="361" t="s">
        <v>745</v>
      </c>
      <c r="D1679" s="361">
        <v>16</v>
      </c>
      <c r="E1679" s="590">
        <v>33806</v>
      </c>
      <c r="F1679" s="592">
        <v>119</v>
      </c>
    </row>
    <row r="1680" spans="1:6" x14ac:dyDescent="0.25">
      <c r="A1680" s="354" t="s">
        <v>742</v>
      </c>
      <c r="B1680" s="353" t="s">
        <v>743</v>
      </c>
      <c r="C1680" s="353" t="s">
        <v>744</v>
      </c>
      <c r="D1680" s="353">
        <v>8</v>
      </c>
      <c r="E1680" s="591">
        <v>33809</v>
      </c>
      <c r="F1680" s="593">
        <v>198</v>
      </c>
    </row>
    <row r="1681" spans="1:6" x14ac:dyDescent="0.25">
      <c r="A1681" s="349" t="s">
        <v>765</v>
      </c>
      <c r="B1681" s="361" t="s">
        <v>766</v>
      </c>
      <c r="C1681" s="361" t="s">
        <v>744</v>
      </c>
      <c r="D1681" s="361">
        <v>16</v>
      </c>
      <c r="E1681" s="590">
        <v>33810</v>
      </c>
      <c r="F1681" s="592">
        <v>16</v>
      </c>
    </row>
    <row r="1682" spans="1:6" x14ac:dyDescent="0.25">
      <c r="A1682" s="349" t="s">
        <v>738</v>
      </c>
      <c r="B1682" s="361" t="s">
        <v>717</v>
      </c>
      <c r="C1682" s="361" t="s">
        <v>745</v>
      </c>
      <c r="D1682" s="361">
        <v>16</v>
      </c>
      <c r="E1682" s="590">
        <v>33813</v>
      </c>
      <c r="F1682" s="592">
        <v>60</v>
      </c>
    </row>
    <row r="1683" spans="1:6" x14ac:dyDescent="0.25">
      <c r="A1683" s="349" t="s">
        <v>738</v>
      </c>
      <c r="B1683" s="361" t="s">
        <v>722</v>
      </c>
      <c r="C1683" s="361" t="s">
        <v>747</v>
      </c>
      <c r="D1683" s="361">
        <v>8</v>
      </c>
      <c r="E1683" s="350">
        <v>33819</v>
      </c>
      <c r="F1683" s="360">
        <v>173</v>
      </c>
    </row>
    <row r="1684" spans="1:6" x14ac:dyDescent="0.25">
      <c r="A1684" s="349" t="s">
        <v>748</v>
      </c>
      <c r="B1684" s="361" t="s">
        <v>753</v>
      </c>
      <c r="C1684" s="361" t="s">
        <v>732</v>
      </c>
      <c r="D1684" s="361">
        <v>16</v>
      </c>
      <c r="E1684" s="590">
        <v>33822</v>
      </c>
      <c r="F1684" s="592">
        <v>125</v>
      </c>
    </row>
    <row r="1685" spans="1:6" x14ac:dyDescent="0.25">
      <c r="A1685" s="349" t="s">
        <v>564</v>
      </c>
      <c r="B1685" s="361" t="s">
        <v>567</v>
      </c>
      <c r="C1685" s="361" t="s">
        <v>737</v>
      </c>
      <c r="D1685" s="361">
        <v>16</v>
      </c>
      <c r="E1685" s="350">
        <v>33824</v>
      </c>
      <c r="F1685" s="360">
        <v>128</v>
      </c>
    </row>
    <row r="1686" spans="1:6" x14ac:dyDescent="0.25">
      <c r="A1686" s="349" t="s">
        <v>756</v>
      </c>
      <c r="B1686" s="361" t="s">
        <v>758</v>
      </c>
      <c r="C1686" s="361" t="s">
        <v>746</v>
      </c>
      <c r="D1686" s="361">
        <v>16</v>
      </c>
      <c r="E1686" s="590">
        <v>33830</v>
      </c>
      <c r="F1686" s="592">
        <v>147</v>
      </c>
    </row>
    <row r="1687" spans="1:6" x14ac:dyDescent="0.25">
      <c r="A1687" s="349" t="s">
        <v>738</v>
      </c>
      <c r="B1687" s="361" t="s">
        <v>718</v>
      </c>
      <c r="C1687" s="361" t="s">
        <v>747</v>
      </c>
      <c r="D1687" s="361">
        <v>8</v>
      </c>
      <c r="E1687" s="590">
        <v>33831</v>
      </c>
      <c r="F1687" s="592">
        <v>106</v>
      </c>
    </row>
    <row r="1688" spans="1:6" x14ac:dyDescent="0.25">
      <c r="A1688" s="349" t="s">
        <v>752</v>
      </c>
      <c r="B1688" s="361" t="s">
        <v>762</v>
      </c>
      <c r="C1688" s="361" t="s">
        <v>761</v>
      </c>
      <c r="D1688" s="361">
        <v>16</v>
      </c>
      <c r="E1688" s="590">
        <v>33834</v>
      </c>
      <c r="F1688" s="592">
        <v>104</v>
      </c>
    </row>
    <row r="1689" spans="1:6" x14ac:dyDescent="0.25">
      <c r="A1689" s="349" t="s">
        <v>738</v>
      </c>
      <c r="B1689" s="361" t="s">
        <v>717</v>
      </c>
      <c r="C1689" s="361" t="s">
        <v>745</v>
      </c>
      <c r="D1689" s="361">
        <v>16</v>
      </c>
      <c r="E1689" s="590">
        <v>33840</v>
      </c>
      <c r="F1689" s="592">
        <v>189</v>
      </c>
    </row>
    <row r="1690" spans="1:6" x14ac:dyDescent="0.25">
      <c r="A1690" s="349" t="s">
        <v>765</v>
      </c>
      <c r="B1690" s="361" t="s">
        <v>766</v>
      </c>
      <c r="C1690" s="361" t="s">
        <v>744</v>
      </c>
      <c r="D1690" s="361">
        <v>16</v>
      </c>
      <c r="E1690" s="590">
        <v>33841</v>
      </c>
      <c r="F1690" s="592">
        <v>151</v>
      </c>
    </row>
    <row r="1691" spans="1:6" x14ac:dyDescent="0.25">
      <c r="A1691" s="349" t="s">
        <v>752</v>
      </c>
      <c r="B1691" s="361" t="s">
        <v>759</v>
      </c>
      <c r="C1691" s="361" t="s">
        <v>737</v>
      </c>
      <c r="D1691" s="361">
        <v>16</v>
      </c>
      <c r="E1691" s="590">
        <v>33842</v>
      </c>
      <c r="F1691" s="592">
        <v>12</v>
      </c>
    </row>
    <row r="1692" spans="1:6" x14ac:dyDescent="0.25">
      <c r="A1692" s="349" t="s">
        <v>738</v>
      </c>
      <c r="B1692" s="361" t="s">
        <v>714</v>
      </c>
      <c r="C1692" s="361" t="s">
        <v>744</v>
      </c>
      <c r="D1692" s="361">
        <v>8</v>
      </c>
      <c r="E1692" s="590">
        <v>33848</v>
      </c>
      <c r="F1692" s="592">
        <v>59</v>
      </c>
    </row>
    <row r="1693" spans="1:6" x14ac:dyDescent="0.25">
      <c r="A1693" s="349" t="s">
        <v>748</v>
      </c>
      <c r="B1693" s="361" t="s">
        <v>754</v>
      </c>
      <c r="C1693" s="361" t="s">
        <v>755</v>
      </c>
      <c r="D1693" s="361">
        <v>16</v>
      </c>
      <c r="E1693" s="590">
        <v>33848</v>
      </c>
      <c r="F1693" s="592">
        <v>48</v>
      </c>
    </row>
    <row r="1694" spans="1:6" x14ac:dyDescent="0.25">
      <c r="A1694" s="349" t="s">
        <v>767</v>
      </c>
      <c r="B1694" s="361" t="s">
        <v>768</v>
      </c>
      <c r="C1694" s="361" t="s">
        <v>737</v>
      </c>
      <c r="D1694" s="361">
        <v>16</v>
      </c>
      <c r="E1694" s="590">
        <v>33849</v>
      </c>
      <c r="F1694" s="592">
        <v>128</v>
      </c>
    </row>
    <row r="1695" spans="1:6" x14ac:dyDescent="0.25">
      <c r="A1695" s="349" t="s">
        <v>564</v>
      </c>
      <c r="B1695" s="361" t="s">
        <v>565</v>
      </c>
      <c r="C1695" s="361" t="s">
        <v>745</v>
      </c>
      <c r="D1695" s="361">
        <v>16</v>
      </c>
      <c r="E1695" s="590">
        <v>33849</v>
      </c>
      <c r="F1695" s="592">
        <v>14</v>
      </c>
    </row>
    <row r="1696" spans="1:6" x14ac:dyDescent="0.25">
      <c r="A1696" s="349" t="s">
        <v>733</v>
      </c>
      <c r="B1696" s="361" t="s">
        <v>734</v>
      </c>
      <c r="C1696" s="361" t="s">
        <v>735</v>
      </c>
      <c r="D1696" s="361">
        <v>8</v>
      </c>
      <c r="E1696" s="590">
        <v>33850</v>
      </c>
      <c r="F1696" s="592">
        <v>151</v>
      </c>
    </row>
    <row r="1697" spans="1:6" x14ac:dyDescent="0.25">
      <c r="A1697" s="349" t="s">
        <v>771</v>
      </c>
      <c r="B1697" s="361" t="s">
        <v>773</v>
      </c>
      <c r="C1697" s="361" t="s">
        <v>747</v>
      </c>
      <c r="D1697" s="361">
        <v>8</v>
      </c>
      <c r="E1697" s="590">
        <v>33852</v>
      </c>
      <c r="F1697" s="592">
        <v>178</v>
      </c>
    </row>
    <row r="1698" spans="1:6" x14ac:dyDescent="0.25">
      <c r="A1698" s="349" t="s">
        <v>728</v>
      </c>
      <c r="B1698" s="361" t="s">
        <v>729</v>
      </c>
      <c r="C1698" s="361" t="s">
        <v>730</v>
      </c>
      <c r="D1698" s="361">
        <v>10</v>
      </c>
      <c r="E1698" s="590">
        <v>33852</v>
      </c>
      <c r="F1698" s="592">
        <v>73</v>
      </c>
    </row>
    <row r="1699" spans="1:6" x14ac:dyDescent="0.25">
      <c r="A1699" s="349" t="s">
        <v>728</v>
      </c>
      <c r="B1699" s="361" t="s">
        <v>731</v>
      </c>
      <c r="C1699" s="361" t="s">
        <v>732</v>
      </c>
      <c r="D1699" s="361">
        <v>8</v>
      </c>
      <c r="E1699" s="590">
        <v>33852</v>
      </c>
      <c r="F1699" s="592">
        <v>7</v>
      </c>
    </row>
    <row r="1700" spans="1:6" x14ac:dyDescent="0.25">
      <c r="A1700" s="349" t="s">
        <v>728</v>
      </c>
      <c r="B1700" s="361" t="s">
        <v>729</v>
      </c>
      <c r="C1700" s="361" t="s">
        <v>730</v>
      </c>
      <c r="D1700" s="361">
        <v>10</v>
      </c>
      <c r="E1700" s="590">
        <v>33854</v>
      </c>
      <c r="F1700" s="592">
        <v>127</v>
      </c>
    </row>
    <row r="1701" spans="1:6" x14ac:dyDescent="0.25">
      <c r="A1701" s="349" t="s">
        <v>728</v>
      </c>
      <c r="B1701" s="361" t="s">
        <v>731</v>
      </c>
      <c r="C1701" s="361" t="s">
        <v>732</v>
      </c>
      <c r="D1701" s="361">
        <v>8</v>
      </c>
      <c r="E1701" s="590">
        <v>33857</v>
      </c>
      <c r="F1701" s="360">
        <v>88</v>
      </c>
    </row>
    <row r="1702" spans="1:6" x14ac:dyDescent="0.25">
      <c r="A1702" s="349" t="s">
        <v>728</v>
      </c>
      <c r="B1702" s="361" t="s">
        <v>731</v>
      </c>
      <c r="C1702" s="361" t="s">
        <v>732</v>
      </c>
      <c r="D1702" s="361">
        <v>8</v>
      </c>
      <c r="E1702" s="590">
        <v>33857</v>
      </c>
      <c r="F1702" s="592">
        <v>182</v>
      </c>
    </row>
    <row r="1703" spans="1:6" x14ac:dyDescent="0.25">
      <c r="A1703" s="349" t="s">
        <v>748</v>
      </c>
      <c r="B1703" s="361" t="s">
        <v>751</v>
      </c>
      <c r="C1703" s="361" t="s">
        <v>747</v>
      </c>
      <c r="D1703" s="361">
        <v>8</v>
      </c>
      <c r="E1703" s="590">
        <v>33859</v>
      </c>
      <c r="F1703" s="592">
        <v>110</v>
      </c>
    </row>
    <row r="1704" spans="1:6" x14ac:dyDescent="0.25">
      <c r="A1704" s="349" t="s">
        <v>564</v>
      </c>
      <c r="B1704" s="361" t="s">
        <v>568</v>
      </c>
      <c r="C1704" s="361" t="s">
        <v>745</v>
      </c>
      <c r="D1704" s="361">
        <v>16</v>
      </c>
      <c r="E1704" s="350">
        <v>33860</v>
      </c>
      <c r="F1704" s="360">
        <v>185</v>
      </c>
    </row>
    <row r="1705" spans="1:6" x14ac:dyDescent="0.25">
      <c r="A1705" s="349" t="s">
        <v>752</v>
      </c>
      <c r="B1705" s="361" t="s">
        <v>762</v>
      </c>
      <c r="C1705" s="361" t="s">
        <v>761</v>
      </c>
      <c r="D1705" s="361">
        <v>16</v>
      </c>
      <c r="E1705" s="590">
        <v>33868</v>
      </c>
      <c r="F1705" s="592">
        <v>11</v>
      </c>
    </row>
    <row r="1706" spans="1:6" x14ac:dyDescent="0.25">
      <c r="A1706" s="349" t="s">
        <v>564</v>
      </c>
      <c r="B1706" s="361" t="s">
        <v>569</v>
      </c>
      <c r="C1706" s="361" t="s">
        <v>744</v>
      </c>
      <c r="D1706" s="361">
        <v>16</v>
      </c>
      <c r="E1706" s="590">
        <v>33874</v>
      </c>
      <c r="F1706" s="592">
        <v>95</v>
      </c>
    </row>
    <row r="1707" spans="1:6" x14ac:dyDescent="0.25">
      <c r="A1707" s="349" t="s">
        <v>771</v>
      </c>
      <c r="B1707" s="361" t="s">
        <v>773</v>
      </c>
      <c r="C1707" s="361" t="s">
        <v>747</v>
      </c>
      <c r="D1707" s="361">
        <v>8</v>
      </c>
      <c r="E1707" s="590">
        <v>33876</v>
      </c>
      <c r="F1707" s="592">
        <v>116</v>
      </c>
    </row>
    <row r="1708" spans="1:6" x14ac:dyDescent="0.25">
      <c r="A1708" s="349" t="s">
        <v>564</v>
      </c>
      <c r="B1708" s="361" t="s">
        <v>567</v>
      </c>
      <c r="C1708" s="361" t="s">
        <v>737</v>
      </c>
      <c r="D1708" s="361">
        <v>16</v>
      </c>
      <c r="E1708" s="590">
        <v>33876</v>
      </c>
      <c r="F1708" s="592">
        <v>129</v>
      </c>
    </row>
    <row r="1709" spans="1:6" x14ac:dyDescent="0.25">
      <c r="A1709" s="349" t="s">
        <v>756</v>
      </c>
      <c r="B1709" s="361" t="s">
        <v>757</v>
      </c>
      <c r="C1709" s="361" t="s">
        <v>755</v>
      </c>
      <c r="D1709" s="361">
        <v>16</v>
      </c>
      <c r="E1709" s="590">
        <v>33886</v>
      </c>
      <c r="F1709" s="360">
        <v>167</v>
      </c>
    </row>
    <row r="1710" spans="1:6" x14ac:dyDescent="0.25">
      <c r="A1710" s="349" t="s">
        <v>564</v>
      </c>
      <c r="B1710" s="361" t="s">
        <v>568</v>
      </c>
      <c r="C1710" s="361" t="s">
        <v>745</v>
      </c>
      <c r="D1710" s="361">
        <v>16</v>
      </c>
      <c r="E1710" s="590">
        <v>33894</v>
      </c>
      <c r="F1710" s="592">
        <v>63</v>
      </c>
    </row>
    <row r="1711" spans="1:6" x14ac:dyDescent="0.25">
      <c r="A1711" s="349" t="s">
        <v>752</v>
      </c>
      <c r="B1711" s="361" t="s">
        <v>760</v>
      </c>
      <c r="C1711" s="361" t="s">
        <v>761</v>
      </c>
      <c r="D1711" s="361">
        <v>16</v>
      </c>
      <c r="E1711" s="590">
        <v>33897</v>
      </c>
      <c r="F1711" s="592">
        <v>58</v>
      </c>
    </row>
    <row r="1712" spans="1:6" x14ac:dyDescent="0.25">
      <c r="A1712" s="349" t="s">
        <v>765</v>
      </c>
      <c r="B1712" s="361" t="s">
        <v>766</v>
      </c>
      <c r="C1712" s="361" t="s">
        <v>744</v>
      </c>
      <c r="D1712" s="361">
        <v>16</v>
      </c>
      <c r="E1712" s="590">
        <v>33901</v>
      </c>
      <c r="F1712" s="360">
        <v>197</v>
      </c>
    </row>
    <row r="1713" spans="1:6" x14ac:dyDescent="0.25">
      <c r="A1713" s="349" t="s">
        <v>738</v>
      </c>
      <c r="B1713" s="361" t="s">
        <v>716</v>
      </c>
      <c r="C1713" s="361" t="s">
        <v>745</v>
      </c>
      <c r="D1713" s="361">
        <v>16</v>
      </c>
      <c r="E1713" s="590">
        <v>33902</v>
      </c>
      <c r="F1713" s="360">
        <v>187</v>
      </c>
    </row>
    <row r="1714" spans="1:6" x14ac:dyDescent="0.25">
      <c r="A1714" s="349" t="s">
        <v>728</v>
      </c>
      <c r="B1714" s="361" t="s">
        <v>729</v>
      </c>
      <c r="C1714" s="361" t="s">
        <v>730</v>
      </c>
      <c r="D1714" s="361">
        <v>10</v>
      </c>
      <c r="E1714" s="590">
        <v>33904</v>
      </c>
      <c r="F1714" s="592">
        <v>141</v>
      </c>
    </row>
    <row r="1715" spans="1:6" x14ac:dyDescent="0.25">
      <c r="A1715" s="349" t="s">
        <v>733</v>
      </c>
      <c r="B1715" s="361" t="s">
        <v>736</v>
      </c>
      <c r="C1715" s="361" t="s">
        <v>737</v>
      </c>
      <c r="D1715" s="361">
        <v>8</v>
      </c>
      <c r="E1715" s="350">
        <v>33904</v>
      </c>
      <c r="F1715" s="360">
        <v>90</v>
      </c>
    </row>
    <row r="1716" spans="1:6" x14ac:dyDescent="0.25">
      <c r="A1716" s="349" t="s">
        <v>738</v>
      </c>
      <c r="B1716" s="361" t="s">
        <v>723</v>
      </c>
      <c r="C1716" s="361" t="s">
        <v>745</v>
      </c>
      <c r="D1716" s="361">
        <v>8</v>
      </c>
      <c r="E1716" s="350">
        <v>33908</v>
      </c>
      <c r="F1716" s="360">
        <v>124</v>
      </c>
    </row>
    <row r="1717" spans="1:6" x14ac:dyDescent="0.25">
      <c r="A1717" s="349" t="s">
        <v>769</v>
      </c>
      <c r="B1717" s="361" t="s">
        <v>770</v>
      </c>
      <c r="C1717" s="361" t="s">
        <v>745</v>
      </c>
      <c r="D1717" s="361">
        <v>16</v>
      </c>
      <c r="E1717" s="590">
        <v>33910</v>
      </c>
      <c r="F1717" s="360">
        <v>177</v>
      </c>
    </row>
    <row r="1718" spans="1:6" x14ac:dyDescent="0.25">
      <c r="A1718" s="349" t="s">
        <v>564</v>
      </c>
      <c r="B1718" s="361" t="s">
        <v>565</v>
      </c>
      <c r="C1718" s="361" t="s">
        <v>745</v>
      </c>
      <c r="D1718" s="361">
        <v>16</v>
      </c>
      <c r="E1718" s="590">
        <v>33912</v>
      </c>
      <c r="F1718" s="592">
        <v>92</v>
      </c>
    </row>
    <row r="1719" spans="1:6" x14ac:dyDescent="0.25">
      <c r="A1719" s="349" t="s">
        <v>765</v>
      </c>
      <c r="B1719" s="361" t="s">
        <v>766</v>
      </c>
      <c r="C1719" s="361" t="s">
        <v>744</v>
      </c>
      <c r="D1719" s="361">
        <v>16</v>
      </c>
      <c r="E1719" s="590">
        <v>33912</v>
      </c>
      <c r="F1719" s="592">
        <v>9</v>
      </c>
    </row>
    <row r="1720" spans="1:6" x14ac:dyDescent="0.25">
      <c r="A1720" s="349" t="s">
        <v>738</v>
      </c>
      <c r="B1720" s="361" t="s">
        <v>721</v>
      </c>
      <c r="C1720" s="361" t="s">
        <v>747</v>
      </c>
      <c r="D1720" s="361">
        <v>8</v>
      </c>
      <c r="E1720" s="590">
        <v>33913</v>
      </c>
      <c r="F1720" s="592">
        <v>28</v>
      </c>
    </row>
    <row r="1721" spans="1:6" x14ac:dyDescent="0.25">
      <c r="A1721" s="349" t="s">
        <v>564</v>
      </c>
      <c r="B1721" s="361" t="s">
        <v>569</v>
      </c>
      <c r="C1721" s="361" t="s">
        <v>744</v>
      </c>
      <c r="D1721" s="361">
        <v>16</v>
      </c>
      <c r="E1721" s="590">
        <v>33915</v>
      </c>
      <c r="F1721" s="592">
        <v>76</v>
      </c>
    </row>
    <row r="1722" spans="1:6" x14ac:dyDescent="0.25">
      <c r="A1722" s="349" t="s">
        <v>756</v>
      </c>
      <c r="B1722" s="361" t="s">
        <v>757</v>
      </c>
      <c r="C1722" s="361" t="s">
        <v>755</v>
      </c>
      <c r="D1722" s="361">
        <v>16</v>
      </c>
      <c r="E1722" s="590">
        <v>33920</v>
      </c>
      <c r="F1722" s="360">
        <v>115</v>
      </c>
    </row>
    <row r="1723" spans="1:6" x14ac:dyDescent="0.25">
      <c r="A1723" s="349" t="s">
        <v>748</v>
      </c>
      <c r="B1723" s="361" t="s">
        <v>754</v>
      </c>
      <c r="C1723" s="361" t="s">
        <v>755</v>
      </c>
      <c r="D1723" s="361">
        <v>16</v>
      </c>
      <c r="E1723" s="350">
        <v>33921</v>
      </c>
      <c r="F1723" s="360">
        <v>17</v>
      </c>
    </row>
    <row r="1724" spans="1:6" x14ac:dyDescent="0.25">
      <c r="A1724" s="349" t="s">
        <v>738</v>
      </c>
      <c r="B1724" s="361" t="s">
        <v>719</v>
      </c>
      <c r="C1724" s="361" t="s">
        <v>744</v>
      </c>
      <c r="D1724" s="361">
        <v>8</v>
      </c>
      <c r="E1724" s="590">
        <v>33922</v>
      </c>
      <c r="F1724" s="592">
        <v>46</v>
      </c>
    </row>
    <row r="1725" spans="1:6" x14ac:dyDescent="0.25">
      <c r="A1725" s="349" t="s">
        <v>739</v>
      </c>
      <c r="B1725" s="361" t="s">
        <v>740</v>
      </c>
      <c r="C1725" s="361" t="s">
        <v>741</v>
      </c>
      <c r="D1725" s="361">
        <v>8</v>
      </c>
      <c r="E1725" s="590">
        <v>33922</v>
      </c>
      <c r="F1725" s="360">
        <v>27</v>
      </c>
    </row>
    <row r="1726" spans="1:6" x14ac:dyDescent="0.25">
      <c r="A1726" s="349" t="s">
        <v>738</v>
      </c>
      <c r="B1726" s="361" t="s">
        <v>714</v>
      </c>
      <c r="C1726" s="361" t="s">
        <v>744</v>
      </c>
      <c r="D1726" s="361">
        <v>8</v>
      </c>
      <c r="E1726" s="590">
        <v>33923</v>
      </c>
      <c r="F1726" s="592">
        <v>12</v>
      </c>
    </row>
    <row r="1727" spans="1:6" x14ac:dyDescent="0.25">
      <c r="A1727" s="349" t="s">
        <v>738</v>
      </c>
      <c r="B1727" s="361" t="s">
        <v>717</v>
      </c>
      <c r="C1727" s="361" t="s">
        <v>745</v>
      </c>
      <c r="D1727" s="361">
        <v>16</v>
      </c>
      <c r="E1727" s="590">
        <v>33923</v>
      </c>
      <c r="F1727" s="592">
        <v>164</v>
      </c>
    </row>
    <row r="1728" spans="1:6" x14ac:dyDescent="0.25">
      <c r="A1728" s="349" t="s">
        <v>748</v>
      </c>
      <c r="B1728" s="361" t="s">
        <v>749</v>
      </c>
      <c r="C1728" s="361" t="s">
        <v>745</v>
      </c>
      <c r="D1728" s="361">
        <v>8</v>
      </c>
      <c r="E1728" s="590">
        <v>33924</v>
      </c>
      <c r="F1728" s="592">
        <v>167</v>
      </c>
    </row>
    <row r="1729" spans="1:6" x14ac:dyDescent="0.25">
      <c r="A1729" s="349" t="s">
        <v>733</v>
      </c>
      <c r="B1729" s="361" t="s">
        <v>734</v>
      </c>
      <c r="C1729" s="361" t="s">
        <v>735</v>
      </c>
      <c r="D1729" s="361">
        <v>8</v>
      </c>
      <c r="E1729" s="590">
        <v>33931</v>
      </c>
      <c r="F1729" s="592">
        <v>165</v>
      </c>
    </row>
    <row r="1730" spans="1:6" x14ac:dyDescent="0.25">
      <c r="A1730" s="349" t="s">
        <v>564</v>
      </c>
      <c r="B1730" s="361" t="s">
        <v>569</v>
      </c>
      <c r="C1730" s="361" t="s">
        <v>744</v>
      </c>
      <c r="D1730" s="361">
        <v>16</v>
      </c>
      <c r="E1730" s="350">
        <v>33933</v>
      </c>
      <c r="F1730" s="360">
        <v>43</v>
      </c>
    </row>
    <row r="1731" spans="1:6" x14ac:dyDescent="0.25">
      <c r="A1731" s="349" t="s">
        <v>564</v>
      </c>
      <c r="B1731" s="361" t="s">
        <v>565</v>
      </c>
      <c r="C1731" s="361" t="s">
        <v>745</v>
      </c>
      <c r="D1731" s="361">
        <v>16</v>
      </c>
      <c r="E1731" s="590">
        <v>33937</v>
      </c>
      <c r="F1731" s="592">
        <v>29</v>
      </c>
    </row>
    <row r="1732" spans="1:6" x14ac:dyDescent="0.25">
      <c r="A1732" s="349" t="s">
        <v>738</v>
      </c>
      <c r="B1732" s="361" t="s">
        <v>721</v>
      </c>
      <c r="C1732" s="361" t="s">
        <v>747</v>
      </c>
      <c r="D1732" s="361">
        <v>8</v>
      </c>
      <c r="E1732" s="590">
        <v>33940</v>
      </c>
      <c r="F1732" s="592">
        <v>15</v>
      </c>
    </row>
    <row r="1733" spans="1:6" x14ac:dyDescent="0.25">
      <c r="A1733" s="349" t="s">
        <v>738</v>
      </c>
      <c r="B1733" s="361" t="s">
        <v>720</v>
      </c>
      <c r="C1733" s="361" t="s">
        <v>747</v>
      </c>
      <c r="D1733" s="361">
        <v>8</v>
      </c>
      <c r="E1733" s="590">
        <v>33940</v>
      </c>
      <c r="F1733" s="592">
        <v>55</v>
      </c>
    </row>
    <row r="1734" spans="1:6" x14ac:dyDescent="0.25">
      <c r="A1734" s="349" t="s">
        <v>738</v>
      </c>
      <c r="B1734" s="361" t="s">
        <v>719</v>
      </c>
      <c r="C1734" s="361" t="s">
        <v>744</v>
      </c>
      <c r="D1734" s="361">
        <v>8</v>
      </c>
      <c r="E1734" s="590">
        <v>33941</v>
      </c>
      <c r="F1734" s="592">
        <v>29</v>
      </c>
    </row>
    <row r="1735" spans="1:6" x14ac:dyDescent="0.25">
      <c r="A1735" s="349" t="s">
        <v>767</v>
      </c>
      <c r="B1735" s="361" t="s">
        <v>768</v>
      </c>
      <c r="C1735" s="361" t="s">
        <v>737</v>
      </c>
      <c r="D1735" s="361">
        <v>16</v>
      </c>
      <c r="E1735" s="590">
        <v>33941</v>
      </c>
      <c r="F1735" s="592">
        <v>148</v>
      </c>
    </row>
    <row r="1736" spans="1:6" x14ac:dyDescent="0.25">
      <c r="A1736" s="349" t="s">
        <v>738</v>
      </c>
      <c r="B1736" s="361" t="s">
        <v>722</v>
      </c>
      <c r="C1736" s="361" t="s">
        <v>747</v>
      </c>
      <c r="D1736" s="361">
        <v>8</v>
      </c>
      <c r="E1736" s="590">
        <v>33942</v>
      </c>
      <c r="F1736" s="592">
        <v>181</v>
      </c>
    </row>
    <row r="1737" spans="1:6" x14ac:dyDescent="0.25">
      <c r="A1737" s="349" t="s">
        <v>738</v>
      </c>
      <c r="B1737" s="361" t="s">
        <v>723</v>
      </c>
      <c r="C1737" s="361" t="s">
        <v>745</v>
      </c>
      <c r="D1737" s="361">
        <v>8</v>
      </c>
      <c r="E1737" s="590">
        <v>33943</v>
      </c>
      <c r="F1737" s="592">
        <v>33</v>
      </c>
    </row>
    <row r="1738" spans="1:6" x14ac:dyDescent="0.25">
      <c r="A1738" s="349" t="s">
        <v>771</v>
      </c>
      <c r="B1738" s="361" t="s">
        <v>772</v>
      </c>
      <c r="C1738" s="361" t="s">
        <v>747</v>
      </c>
      <c r="D1738" s="361">
        <v>12</v>
      </c>
      <c r="E1738" s="590">
        <v>33943</v>
      </c>
      <c r="F1738" s="592">
        <v>157</v>
      </c>
    </row>
    <row r="1739" spans="1:6" x14ac:dyDescent="0.25">
      <c r="A1739" s="349" t="s">
        <v>738</v>
      </c>
      <c r="B1739" s="361" t="s">
        <v>713</v>
      </c>
      <c r="C1739" s="361" t="s">
        <v>746</v>
      </c>
      <c r="D1739" s="361">
        <v>16</v>
      </c>
      <c r="E1739" s="350">
        <v>33944</v>
      </c>
      <c r="F1739" s="360">
        <v>188</v>
      </c>
    </row>
    <row r="1740" spans="1:6" x14ac:dyDescent="0.25">
      <c r="A1740" s="349" t="s">
        <v>728</v>
      </c>
      <c r="B1740" s="361" t="s">
        <v>729</v>
      </c>
      <c r="C1740" s="361" t="s">
        <v>730</v>
      </c>
      <c r="D1740" s="361">
        <v>10</v>
      </c>
      <c r="E1740" s="590">
        <v>33945</v>
      </c>
      <c r="F1740" s="592">
        <v>196</v>
      </c>
    </row>
    <row r="1741" spans="1:6" x14ac:dyDescent="0.25">
      <c r="A1741" s="349" t="s">
        <v>564</v>
      </c>
      <c r="B1741" s="361" t="s">
        <v>568</v>
      </c>
      <c r="C1741" s="361" t="s">
        <v>745</v>
      </c>
      <c r="D1741" s="361">
        <v>16</v>
      </c>
      <c r="E1741" s="590">
        <v>33947</v>
      </c>
      <c r="F1741" s="592">
        <v>20</v>
      </c>
    </row>
    <row r="1742" spans="1:6" x14ac:dyDescent="0.25">
      <c r="A1742" s="349" t="s">
        <v>748</v>
      </c>
      <c r="B1742" s="361" t="s">
        <v>751</v>
      </c>
      <c r="C1742" s="361" t="s">
        <v>747</v>
      </c>
      <c r="D1742" s="361">
        <v>8</v>
      </c>
      <c r="E1742" s="590">
        <v>33950</v>
      </c>
      <c r="F1742" s="592">
        <v>99</v>
      </c>
    </row>
    <row r="1743" spans="1:6" x14ac:dyDescent="0.25">
      <c r="A1743" s="349" t="s">
        <v>752</v>
      </c>
      <c r="B1743" s="361" t="s">
        <v>762</v>
      </c>
      <c r="C1743" s="361" t="s">
        <v>761</v>
      </c>
      <c r="D1743" s="361">
        <v>16</v>
      </c>
      <c r="E1743" s="590">
        <v>33952</v>
      </c>
      <c r="F1743" s="592">
        <v>63</v>
      </c>
    </row>
    <row r="1744" spans="1:6" x14ac:dyDescent="0.25">
      <c r="A1744" s="349" t="s">
        <v>752</v>
      </c>
      <c r="B1744" s="361" t="s">
        <v>760</v>
      </c>
      <c r="C1744" s="361" t="s">
        <v>761</v>
      </c>
      <c r="D1744" s="361">
        <v>16</v>
      </c>
      <c r="E1744" s="590">
        <v>33956</v>
      </c>
      <c r="F1744" s="592">
        <v>191</v>
      </c>
    </row>
    <row r="1745" spans="1:6" x14ac:dyDescent="0.25">
      <c r="A1745" s="349" t="s">
        <v>738</v>
      </c>
      <c r="B1745" s="361" t="s">
        <v>723</v>
      </c>
      <c r="C1745" s="361" t="s">
        <v>745</v>
      </c>
      <c r="D1745" s="361">
        <v>8</v>
      </c>
      <c r="E1745" s="590">
        <v>33958</v>
      </c>
      <c r="F1745" s="592">
        <v>178</v>
      </c>
    </row>
    <row r="1746" spans="1:6" x14ac:dyDescent="0.25">
      <c r="A1746" s="349" t="s">
        <v>771</v>
      </c>
      <c r="B1746" s="361" t="s">
        <v>772</v>
      </c>
      <c r="C1746" s="361" t="s">
        <v>747</v>
      </c>
      <c r="D1746" s="361">
        <v>12</v>
      </c>
      <c r="E1746" s="590">
        <v>33959</v>
      </c>
      <c r="F1746" s="592">
        <v>50</v>
      </c>
    </row>
    <row r="1747" spans="1:6" x14ac:dyDescent="0.25">
      <c r="A1747" s="349" t="s">
        <v>748</v>
      </c>
      <c r="B1747" s="361" t="s">
        <v>754</v>
      </c>
      <c r="C1747" s="361" t="s">
        <v>755</v>
      </c>
      <c r="D1747" s="361">
        <v>16</v>
      </c>
      <c r="E1747" s="590">
        <v>33959</v>
      </c>
      <c r="F1747" s="592">
        <v>95</v>
      </c>
    </row>
    <row r="1748" spans="1:6" x14ac:dyDescent="0.25">
      <c r="A1748" s="349" t="s">
        <v>738</v>
      </c>
      <c r="B1748" s="361" t="s">
        <v>716</v>
      </c>
      <c r="C1748" s="361" t="s">
        <v>745</v>
      </c>
      <c r="D1748" s="361">
        <v>16</v>
      </c>
      <c r="E1748" s="590">
        <v>33960</v>
      </c>
      <c r="F1748" s="592">
        <v>115</v>
      </c>
    </row>
    <row r="1749" spans="1:6" x14ac:dyDescent="0.25">
      <c r="A1749" s="349" t="s">
        <v>564</v>
      </c>
      <c r="B1749" s="361" t="s">
        <v>566</v>
      </c>
      <c r="C1749" s="361" t="s">
        <v>737</v>
      </c>
      <c r="D1749" s="361">
        <v>16</v>
      </c>
      <c r="E1749" s="590">
        <v>33960</v>
      </c>
      <c r="F1749" s="592">
        <v>200</v>
      </c>
    </row>
    <row r="1750" spans="1:6" x14ac:dyDescent="0.25">
      <c r="A1750" s="349" t="s">
        <v>738</v>
      </c>
      <c r="B1750" s="361" t="s">
        <v>719</v>
      </c>
      <c r="C1750" s="361" t="s">
        <v>744</v>
      </c>
      <c r="D1750" s="361">
        <v>8</v>
      </c>
      <c r="E1750" s="590">
        <v>33963</v>
      </c>
      <c r="F1750" s="592">
        <v>165</v>
      </c>
    </row>
    <row r="1751" spans="1:6" x14ac:dyDescent="0.25">
      <c r="A1751" s="349" t="s">
        <v>738</v>
      </c>
      <c r="B1751" s="361" t="s">
        <v>716</v>
      </c>
      <c r="C1751" s="361" t="s">
        <v>745</v>
      </c>
      <c r="D1751" s="361">
        <v>16</v>
      </c>
      <c r="E1751" s="350">
        <v>33964</v>
      </c>
      <c r="F1751" s="360">
        <v>55</v>
      </c>
    </row>
    <row r="1752" spans="1:6" x14ac:dyDescent="0.25">
      <c r="A1752" s="349" t="s">
        <v>771</v>
      </c>
      <c r="B1752" s="361" t="s">
        <v>773</v>
      </c>
      <c r="C1752" s="361" t="s">
        <v>747</v>
      </c>
      <c r="D1752" s="361">
        <v>8</v>
      </c>
      <c r="E1752" s="590">
        <v>33969</v>
      </c>
      <c r="F1752" s="592">
        <v>86</v>
      </c>
    </row>
    <row r="1753" spans="1:6" x14ac:dyDescent="0.25">
      <c r="A1753" s="349" t="s">
        <v>738</v>
      </c>
      <c r="B1753" s="361" t="s">
        <v>712</v>
      </c>
      <c r="C1753" s="361" t="s">
        <v>744</v>
      </c>
      <c r="D1753" s="361">
        <v>8</v>
      </c>
      <c r="E1753" s="350">
        <v>33970</v>
      </c>
      <c r="F1753" s="360">
        <v>38</v>
      </c>
    </row>
    <row r="1754" spans="1:6" x14ac:dyDescent="0.25">
      <c r="A1754" s="349" t="s">
        <v>767</v>
      </c>
      <c r="B1754" s="361" t="s">
        <v>768</v>
      </c>
      <c r="C1754" s="361" t="s">
        <v>737</v>
      </c>
      <c r="D1754" s="361">
        <v>16</v>
      </c>
      <c r="E1754" s="590">
        <v>33973</v>
      </c>
      <c r="F1754" s="592">
        <v>145</v>
      </c>
    </row>
    <row r="1755" spans="1:6" x14ac:dyDescent="0.25">
      <c r="A1755" s="349" t="s">
        <v>742</v>
      </c>
      <c r="B1755" s="361" t="s">
        <v>743</v>
      </c>
      <c r="C1755" s="361" t="s">
        <v>744</v>
      </c>
      <c r="D1755" s="361">
        <v>8</v>
      </c>
      <c r="E1755" s="350">
        <v>33975</v>
      </c>
      <c r="F1755" s="360">
        <v>96</v>
      </c>
    </row>
    <row r="1756" spans="1:6" x14ac:dyDescent="0.25">
      <c r="A1756" s="349" t="s">
        <v>742</v>
      </c>
      <c r="B1756" s="361" t="s">
        <v>743</v>
      </c>
      <c r="C1756" s="361" t="s">
        <v>744</v>
      </c>
      <c r="D1756" s="361">
        <v>8</v>
      </c>
      <c r="E1756" s="590">
        <v>33982</v>
      </c>
      <c r="F1756" s="592">
        <v>97</v>
      </c>
    </row>
    <row r="1757" spans="1:6" x14ac:dyDescent="0.25">
      <c r="A1757" s="349" t="s">
        <v>742</v>
      </c>
      <c r="B1757" s="361" t="s">
        <v>743</v>
      </c>
      <c r="C1757" s="361" t="s">
        <v>744</v>
      </c>
      <c r="D1757" s="361">
        <v>8</v>
      </c>
      <c r="E1757" s="590">
        <v>33987</v>
      </c>
      <c r="F1757" s="592">
        <v>17</v>
      </c>
    </row>
    <row r="1758" spans="1:6" x14ac:dyDescent="0.25">
      <c r="A1758" s="349" t="s">
        <v>765</v>
      </c>
      <c r="B1758" s="361" t="s">
        <v>766</v>
      </c>
      <c r="C1758" s="361" t="s">
        <v>744</v>
      </c>
      <c r="D1758" s="361">
        <v>16</v>
      </c>
      <c r="E1758" s="350">
        <v>33990</v>
      </c>
      <c r="F1758" s="360">
        <v>33</v>
      </c>
    </row>
    <row r="1759" spans="1:6" x14ac:dyDescent="0.25">
      <c r="A1759" s="349" t="s">
        <v>738</v>
      </c>
      <c r="B1759" s="361" t="s">
        <v>723</v>
      </c>
      <c r="C1759" s="361" t="s">
        <v>745</v>
      </c>
      <c r="D1759" s="361">
        <v>8</v>
      </c>
      <c r="E1759" s="590">
        <v>33993</v>
      </c>
      <c r="F1759" s="592">
        <v>41</v>
      </c>
    </row>
    <row r="1760" spans="1:6" x14ac:dyDescent="0.25">
      <c r="A1760" s="354" t="s">
        <v>752</v>
      </c>
      <c r="B1760" s="353" t="s">
        <v>764</v>
      </c>
      <c r="C1760" s="353" t="s">
        <v>737</v>
      </c>
      <c r="D1760" s="353">
        <v>32</v>
      </c>
      <c r="E1760" s="591">
        <v>33993</v>
      </c>
      <c r="F1760" s="593">
        <v>59</v>
      </c>
    </row>
    <row r="1761" spans="1:6" x14ac:dyDescent="0.25">
      <c r="A1761" s="349" t="s">
        <v>738</v>
      </c>
      <c r="B1761" s="361" t="s">
        <v>721</v>
      </c>
      <c r="C1761" s="361" t="s">
        <v>747</v>
      </c>
      <c r="D1761" s="361">
        <v>8</v>
      </c>
      <c r="E1761" s="590">
        <v>33995</v>
      </c>
      <c r="F1761" s="592">
        <v>150</v>
      </c>
    </row>
    <row r="1762" spans="1:6" x14ac:dyDescent="0.25">
      <c r="A1762" s="349" t="s">
        <v>748</v>
      </c>
      <c r="B1762" s="361" t="s">
        <v>751</v>
      </c>
      <c r="C1762" s="361" t="s">
        <v>747</v>
      </c>
      <c r="D1762" s="361">
        <v>8</v>
      </c>
      <c r="E1762" s="350">
        <v>34000</v>
      </c>
      <c r="F1762" s="360">
        <v>72</v>
      </c>
    </row>
    <row r="1763" spans="1:6" x14ac:dyDescent="0.25">
      <c r="A1763" s="349" t="s">
        <v>738</v>
      </c>
      <c r="B1763" s="361" t="s">
        <v>718</v>
      </c>
      <c r="C1763" s="361" t="s">
        <v>747</v>
      </c>
      <c r="D1763" s="361">
        <v>8</v>
      </c>
      <c r="E1763" s="350">
        <v>34002</v>
      </c>
      <c r="F1763" s="360">
        <v>89</v>
      </c>
    </row>
    <row r="1764" spans="1:6" x14ac:dyDescent="0.25">
      <c r="A1764" s="349" t="s">
        <v>748</v>
      </c>
      <c r="B1764" s="361" t="s">
        <v>749</v>
      </c>
      <c r="C1764" s="361" t="s">
        <v>745</v>
      </c>
      <c r="D1764" s="361">
        <v>8</v>
      </c>
      <c r="E1764" s="590">
        <v>34006</v>
      </c>
      <c r="F1764" s="360">
        <v>48</v>
      </c>
    </row>
    <row r="1765" spans="1:6" x14ac:dyDescent="0.25">
      <c r="A1765" s="349" t="s">
        <v>752</v>
      </c>
      <c r="B1765" s="361" t="s">
        <v>762</v>
      </c>
      <c r="C1765" s="361" t="s">
        <v>761</v>
      </c>
      <c r="D1765" s="361">
        <v>16</v>
      </c>
      <c r="E1765" s="590">
        <v>34011</v>
      </c>
      <c r="F1765" s="592">
        <v>69</v>
      </c>
    </row>
    <row r="1766" spans="1:6" x14ac:dyDescent="0.25">
      <c r="A1766" s="349" t="s">
        <v>728</v>
      </c>
      <c r="B1766" s="361" t="s">
        <v>731</v>
      </c>
      <c r="C1766" s="361" t="s">
        <v>732</v>
      </c>
      <c r="D1766" s="361">
        <v>8</v>
      </c>
      <c r="E1766" s="590">
        <v>34015</v>
      </c>
      <c r="F1766" s="592">
        <v>128</v>
      </c>
    </row>
    <row r="1767" spans="1:6" x14ac:dyDescent="0.25">
      <c r="A1767" s="349" t="s">
        <v>564</v>
      </c>
      <c r="B1767" s="361" t="s">
        <v>569</v>
      </c>
      <c r="C1767" s="361" t="s">
        <v>744</v>
      </c>
      <c r="D1767" s="361">
        <v>16</v>
      </c>
      <c r="E1767" s="590">
        <v>34019</v>
      </c>
      <c r="F1767" s="592">
        <v>140</v>
      </c>
    </row>
    <row r="1768" spans="1:6" x14ac:dyDescent="0.25">
      <c r="A1768" s="349" t="s">
        <v>564</v>
      </c>
      <c r="B1768" s="361" t="s">
        <v>568</v>
      </c>
      <c r="C1768" s="361" t="s">
        <v>745</v>
      </c>
      <c r="D1768" s="361">
        <v>16</v>
      </c>
      <c r="E1768" s="590">
        <v>34019</v>
      </c>
      <c r="F1768" s="592">
        <v>75</v>
      </c>
    </row>
    <row r="1769" spans="1:6" x14ac:dyDescent="0.25">
      <c r="A1769" s="349" t="s">
        <v>564</v>
      </c>
      <c r="B1769" s="361" t="s">
        <v>565</v>
      </c>
      <c r="C1769" s="361" t="s">
        <v>745</v>
      </c>
      <c r="D1769" s="361">
        <v>16</v>
      </c>
      <c r="E1769" s="590">
        <v>34022</v>
      </c>
      <c r="F1769" s="592">
        <v>160</v>
      </c>
    </row>
    <row r="1770" spans="1:6" x14ac:dyDescent="0.25">
      <c r="A1770" s="349" t="s">
        <v>748</v>
      </c>
      <c r="B1770" s="361" t="s">
        <v>750</v>
      </c>
      <c r="C1770" s="361" t="s">
        <v>737</v>
      </c>
      <c r="D1770" s="361">
        <v>16</v>
      </c>
      <c r="E1770" s="590">
        <v>34023</v>
      </c>
      <c r="F1770" s="360">
        <v>162</v>
      </c>
    </row>
    <row r="1771" spans="1:6" x14ac:dyDescent="0.25">
      <c r="A1771" s="349" t="s">
        <v>738</v>
      </c>
      <c r="B1771" s="361" t="s">
        <v>716</v>
      </c>
      <c r="C1771" s="361" t="s">
        <v>745</v>
      </c>
      <c r="D1771" s="361">
        <v>16</v>
      </c>
      <c r="E1771" s="590">
        <v>34028</v>
      </c>
      <c r="F1771" s="592">
        <v>188</v>
      </c>
    </row>
    <row r="1772" spans="1:6" x14ac:dyDescent="0.25">
      <c r="A1772" s="349" t="s">
        <v>738</v>
      </c>
      <c r="B1772" s="361" t="s">
        <v>714</v>
      </c>
      <c r="C1772" s="361" t="s">
        <v>744</v>
      </c>
      <c r="D1772" s="361">
        <v>8</v>
      </c>
      <c r="E1772" s="590">
        <v>34029</v>
      </c>
      <c r="F1772" s="592">
        <v>162</v>
      </c>
    </row>
    <row r="1773" spans="1:6" x14ac:dyDescent="0.25">
      <c r="A1773" s="349" t="s">
        <v>742</v>
      </c>
      <c r="B1773" s="361" t="s">
        <v>743</v>
      </c>
      <c r="C1773" s="361" t="s">
        <v>744</v>
      </c>
      <c r="D1773" s="361">
        <v>8</v>
      </c>
      <c r="E1773" s="590">
        <v>34031</v>
      </c>
      <c r="F1773" s="592">
        <v>90</v>
      </c>
    </row>
    <row r="1774" spans="1:6" x14ac:dyDescent="0.25">
      <c r="A1774" s="349" t="s">
        <v>752</v>
      </c>
      <c r="B1774" s="361" t="s">
        <v>764</v>
      </c>
      <c r="C1774" s="361" t="s">
        <v>737</v>
      </c>
      <c r="D1774" s="361">
        <v>32</v>
      </c>
      <c r="E1774" s="590">
        <v>34032</v>
      </c>
      <c r="F1774" s="592">
        <v>116</v>
      </c>
    </row>
    <row r="1775" spans="1:6" x14ac:dyDescent="0.25">
      <c r="A1775" s="349" t="s">
        <v>564</v>
      </c>
      <c r="B1775" s="361" t="s">
        <v>568</v>
      </c>
      <c r="C1775" s="361" t="s">
        <v>745</v>
      </c>
      <c r="D1775" s="361">
        <v>16</v>
      </c>
      <c r="E1775" s="590">
        <v>34032</v>
      </c>
      <c r="F1775" s="360">
        <v>117</v>
      </c>
    </row>
    <row r="1776" spans="1:6" x14ac:dyDescent="0.25">
      <c r="A1776" s="349" t="s">
        <v>738</v>
      </c>
      <c r="B1776" s="361" t="s">
        <v>716</v>
      </c>
      <c r="C1776" s="361" t="s">
        <v>745</v>
      </c>
      <c r="D1776" s="361">
        <v>16</v>
      </c>
      <c r="E1776" s="590">
        <v>34038</v>
      </c>
      <c r="F1776" s="592">
        <v>85</v>
      </c>
    </row>
    <row r="1777" spans="1:6" x14ac:dyDescent="0.25">
      <c r="A1777" s="349" t="s">
        <v>752</v>
      </c>
      <c r="B1777" s="361" t="s">
        <v>762</v>
      </c>
      <c r="C1777" s="361" t="s">
        <v>761</v>
      </c>
      <c r="D1777" s="361">
        <v>16</v>
      </c>
      <c r="E1777" s="590">
        <v>34039</v>
      </c>
      <c r="F1777" s="592">
        <v>120</v>
      </c>
    </row>
    <row r="1778" spans="1:6" x14ac:dyDescent="0.25">
      <c r="A1778" s="349" t="s">
        <v>728</v>
      </c>
      <c r="B1778" s="361" t="s">
        <v>729</v>
      </c>
      <c r="C1778" s="361" t="s">
        <v>730</v>
      </c>
      <c r="D1778" s="361">
        <v>10</v>
      </c>
      <c r="E1778" s="590">
        <v>34040</v>
      </c>
      <c r="F1778" s="592">
        <v>46</v>
      </c>
    </row>
    <row r="1779" spans="1:6" x14ac:dyDescent="0.25">
      <c r="A1779" s="349" t="s">
        <v>742</v>
      </c>
      <c r="B1779" s="361" t="s">
        <v>743</v>
      </c>
      <c r="C1779" s="361" t="s">
        <v>744</v>
      </c>
      <c r="D1779" s="361">
        <v>8</v>
      </c>
      <c r="E1779" s="590">
        <v>34043</v>
      </c>
      <c r="F1779" s="592">
        <v>64</v>
      </c>
    </row>
    <row r="1780" spans="1:6" x14ac:dyDescent="0.25">
      <c r="A1780" s="349" t="s">
        <v>564</v>
      </c>
      <c r="B1780" s="361" t="s">
        <v>568</v>
      </c>
      <c r="C1780" s="361" t="s">
        <v>745</v>
      </c>
      <c r="D1780" s="361">
        <v>16</v>
      </c>
      <c r="E1780" s="590">
        <v>34050</v>
      </c>
      <c r="F1780" s="592">
        <v>40</v>
      </c>
    </row>
    <row r="1781" spans="1:6" x14ac:dyDescent="0.25">
      <c r="A1781" s="349" t="s">
        <v>752</v>
      </c>
      <c r="B1781" s="361" t="s">
        <v>764</v>
      </c>
      <c r="C1781" s="361" t="s">
        <v>737</v>
      </c>
      <c r="D1781" s="361">
        <v>32</v>
      </c>
      <c r="E1781" s="590">
        <v>34052</v>
      </c>
      <c r="F1781" s="592">
        <v>25</v>
      </c>
    </row>
    <row r="1782" spans="1:6" x14ac:dyDescent="0.25">
      <c r="A1782" s="349" t="s">
        <v>738</v>
      </c>
      <c r="B1782" s="361" t="s">
        <v>716</v>
      </c>
      <c r="C1782" s="361" t="s">
        <v>745</v>
      </c>
      <c r="D1782" s="361">
        <v>16</v>
      </c>
      <c r="E1782" s="590">
        <v>34056</v>
      </c>
      <c r="F1782" s="592">
        <v>17</v>
      </c>
    </row>
    <row r="1783" spans="1:6" x14ac:dyDescent="0.25">
      <c r="A1783" s="349" t="s">
        <v>564</v>
      </c>
      <c r="B1783" s="361" t="s">
        <v>566</v>
      </c>
      <c r="C1783" s="361" t="s">
        <v>737</v>
      </c>
      <c r="D1783" s="361">
        <v>16</v>
      </c>
      <c r="E1783" s="590">
        <v>34060</v>
      </c>
      <c r="F1783" s="592">
        <v>149</v>
      </c>
    </row>
    <row r="1784" spans="1:6" x14ac:dyDescent="0.25">
      <c r="A1784" s="349" t="s">
        <v>728</v>
      </c>
      <c r="B1784" s="361" t="s">
        <v>731</v>
      </c>
      <c r="C1784" s="361" t="s">
        <v>732</v>
      </c>
      <c r="D1784" s="361">
        <v>8</v>
      </c>
      <c r="E1784" s="590">
        <v>34062</v>
      </c>
      <c r="F1784" s="592">
        <v>81</v>
      </c>
    </row>
    <row r="1785" spans="1:6" x14ac:dyDescent="0.25">
      <c r="A1785" s="349" t="s">
        <v>564</v>
      </c>
      <c r="B1785" s="361" t="s">
        <v>565</v>
      </c>
      <c r="C1785" s="361" t="s">
        <v>745</v>
      </c>
      <c r="D1785" s="361">
        <v>16</v>
      </c>
      <c r="E1785" s="590">
        <v>34063</v>
      </c>
      <c r="F1785" s="592">
        <v>168</v>
      </c>
    </row>
    <row r="1786" spans="1:6" x14ac:dyDescent="0.25">
      <c r="A1786" s="349" t="s">
        <v>752</v>
      </c>
      <c r="B1786" s="361" t="s">
        <v>760</v>
      </c>
      <c r="C1786" s="361" t="s">
        <v>761</v>
      </c>
      <c r="D1786" s="361">
        <v>16</v>
      </c>
      <c r="E1786" s="590">
        <v>34064</v>
      </c>
      <c r="F1786" s="592">
        <v>182</v>
      </c>
    </row>
    <row r="1787" spans="1:6" x14ac:dyDescent="0.25">
      <c r="A1787" s="349" t="s">
        <v>748</v>
      </c>
      <c r="B1787" s="361" t="s">
        <v>751</v>
      </c>
      <c r="C1787" s="361" t="s">
        <v>747</v>
      </c>
      <c r="D1787" s="361">
        <v>8</v>
      </c>
      <c r="E1787" s="590">
        <v>34070</v>
      </c>
      <c r="F1787" s="592">
        <v>142</v>
      </c>
    </row>
    <row r="1788" spans="1:6" x14ac:dyDescent="0.25">
      <c r="A1788" s="349" t="s">
        <v>738</v>
      </c>
      <c r="B1788" s="361" t="s">
        <v>721</v>
      </c>
      <c r="C1788" s="361" t="s">
        <v>747</v>
      </c>
      <c r="D1788" s="361">
        <v>8</v>
      </c>
      <c r="E1788" s="590">
        <v>34073</v>
      </c>
      <c r="F1788" s="592">
        <v>111</v>
      </c>
    </row>
    <row r="1789" spans="1:6" x14ac:dyDescent="0.25">
      <c r="A1789" s="349" t="s">
        <v>752</v>
      </c>
      <c r="B1789" s="361" t="s">
        <v>762</v>
      </c>
      <c r="C1789" s="361" t="s">
        <v>761</v>
      </c>
      <c r="D1789" s="361">
        <v>16</v>
      </c>
      <c r="E1789" s="590">
        <v>34074</v>
      </c>
      <c r="F1789" s="592">
        <v>126</v>
      </c>
    </row>
    <row r="1790" spans="1:6" x14ac:dyDescent="0.25">
      <c r="A1790" s="349" t="s">
        <v>738</v>
      </c>
      <c r="B1790" s="361" t="s">
        <v>717</v>
      </c>
      <c r="C1790" s="361" t="s">
        <v>745</v>
      </c>
      <c r="D1790" s="361">
        <v>16</v>
      </c>
      <c r="E1790" s="590">
        <v>34082</v>
      </c>
      <c r="F1790" s="360">
        <v>169</v>
      </c>
    </row>
    <row r="1791" spans="1:6" x14ac:dyDescent="0.25">
      <c r="A1791" s="349" t="s">
        <v>733</v>
      </c>
      <c r="B1791" s="361" t="s">
        <v>736</v>
      </c>
      <c r="C1791" s="361" t="s">
        <v>737</v>
      </c>
      <c r="D1791" s="361">
        <v>8</v>
      </c>
      <c r="E1791" s="590">
        <v>34083</v>
      </c>
      <c r="F1791" s="592">
        <v>57</v>
      </c>
    </row>
    <row r="1792" spans="1:6" x14ac:dyDescent="0.25">
      <c r="A1792" s="349" t="s">
        <v>738</v>
      </c>
      <c r="B1792" s="361" t="s">
        <v>717</v>
      </c>
      <c r="C1792" s="361" t="s">
        <v>745</v>
      </c>
      <c r="D1792" s="361">
        <v>16</v>
      </c>
      <c r="E1792" s="590">
        <v>34087</v>
      </c>
      <c r="F1792" s="592">
        <v>116</v>
      </c>
    </row>
    <row r="1793" spans="1:6" x14ac:dyDescent="0.25">
      <c r="A1793" s="349" t="s">
        <v>748</v>
      </c>
      <c r="B1793" s="361" t="s">
        <v>754</v>
      </c>
      <c r="C1793" s="361" t="s">
        <v>755</v>
      </c>
      <c r="D1793" s="361">
        <v>16</v>
      </c>
      <c r="E1793" s="590">
        <v>34087</v>
      </c>
      <c r="F1793" s="592">
        <v>80</v>
      </c>
    </row>
    <row r="1794" spans="1:6" x14ac:dyDescent="0.25">
      <c r="A1794" s="349" t="s">
        <v>738</v>
      </c>
      <c r="B1794" s="361" t="s">
        <v>719</v>
      </c>
      <c r="C1794" s="361" t="s">
        <v>744</v>
      </c>
      <c r="D1794" s="361">
        <v>8</v>
      </c>
      <c r="E1794" s="350">
        <v>34088</v>
      </c>
      <c r="F1794" s="360">
        <v>153</v>
      </c>
    </row>
    <row r="1795" spans="1:6" x14ac:dyDescent="0.25">
      <c r="A1795" s="349" t="s">
        <v>771</v>
      </c>
      <c r="B1795" s="361" t="s">
        <v>773</v>
      </c>
      <c r="C1795" s="361" t="s">
        <v>747</v>
      </c>
      <c r="D1795" s="361">
        <v>8</v>
      </c>
      <c r="E1795" s="350">
        <v>34092</v>
      </c>
      <c r="F1795" s="360">
        <v>15</v>
      </c>
    </row>
    <row r="1796" spans="1:6" x14ac:dyDescent="0.25">
      <c r="A1796" s="349" t="s">
        <v>564</v>
      </c>
      <c r="B1796" s="361" t="s">
        <v>565</v>
      </c>
      <c r="C1796" s="361" t="s">
        <v>745</v>
      </c>
      <c r="D1796" s="361">
        <v>16</v>
      </c>
      <c r="E1796" s="590">
        <v>34094</v>
      </c>
      <c r="F1796" s="360">
        <v>8</v>
      </c>
    </row>
    <row r="1797" spans="1:6" x14ac:dyDescent="0.25">
      <c r="A1797" s="349" t="s">
        <v>738</v>
      </c>
      <c r="B1797" s="361" t="s">
        <v>713</v>
      </c>
      <c r="C1797" s="361" t="s">
        <v>746</v>
      </c>
      <c r="D1797" s="361">
        <v>16</v>
      </c>
      <c r="E1797" s="590">
        <v>34096</v>
      </c>
      <c r="F1797" s="360">
        <v>94</v>
      </c>
    </row>
    <row r="1798" spans="1:6" x14ac:dyDescent="0.25">
      <c r="A1798" s="349" t="s">
        <v>767</v>
      </c>
      <c r="B1798" s="361" t="s">
        <v>768</v>
      </c>
      <c r="C1798" s="361" t="s">
        <v>737</v>
      </c>
      <c r="D1798" s="361">
        <v>16</v>
      </c>
      <c r="E1798" s="590">
        <v>34101</v>
      </c>
      <c r="F1798" s="592">
        <v>184</v>
      </c>
    </row>
    <row r="1799" spans="1:6" x14ac:dyDescent="0.25">
      <c r="A1799" s="349" t="s">
        <v>771</v>
      </c>
      <c r="B1799" s="361" t="s">
        <v>773</v>
      </c>
      <c r="C1799" s="361" t="s">
        <v>747</v>
      </c>
      <c r="D1799" s="361">
        <v>8</v>
      </c>
      <c r="E1799" s="590">
        <v>34102</v>
      </c>
      <c r="F1799" s="592">
        <v>49</v>
      </c>
    </row>
    <row r="1800" spans="1:6" x14ac:dyDescent="0.25">
      <c r="A1800" s="349" t="s">
        <v>752</v>
      </c>
      <c r="B1800" s="361" t="s">
        <v>764</v>
      </c>
      <c r="C1800" s="361" t="s">
        <v>737</v>
      </c>
      <c r="D1800" s="361">
        <v>32</v>
      </c>
      <c r="E1800" s="590">
        <v>34106</v>
      </c>
      <c r="F1800" s="592">
        <v>149</v>
      </c>
    </row>
    <row r="1801" spans="1:6" x14ac:dyDescent="0.25">
      <c r="A1801" s="349" t="s">
        <v>564</v>
      </c>
      <c r="B1801" s="361" t="s">
        <v>568</v>
      </c>
      <c r="C1801" s="361" t="s">
        <v>745</v>
      </c>
      <c r="D1801" s="361">
        <v>16</v>
      </c>
      <c r="E1801" s="590">
        <v>34109</v>
      </c>
      <c r="F1801" s="592">
        <v>84</v>
      </c>
    </row>
    <row r="1802" spans="1:6" x14ac:dyDescent="0.25">
      <c r="A1802" s="349" t="s">
        <v>738</v>
      </c>
      <c r="B1802" s="361" t="s">
        <v>720</v>
      </c>
      <c r="C1802" s="361" t="s">
        <v>747</v>
      </c>
      <c r="D1802" s="361">
        <v>8</v>
      </c>
      <c r="E1802" s="590">
        <v>34115</v>
      </c>
      <c r="F1802" s="592">
        <v>63</v>
      </c>
    </row>
    <row r="1803" spans="1:6" x14ac:dyDescent="0.25">
      <c r="A1803" s="349" t="s">
        <v>738</v>
      </c>
      <c r="B1803" s="361" t="s">
        <v>722</v>
      </c>
      <c r="C1803" s="361" t="s">
        <v>747</v>
      </c>
      <c r="D1803" s="361">
        <v>8</v>
      </c>
      <c r="E1803" s="590">
        <v>34116</v>
      </c>
      <c r="F1803" s="592">
        <v>83</v>
      </c>
    </row>
    <row r="1804" spans="1:6" x14ac:dyDescent="0.25">
      <c r="A1804" s="349" t="s">
        <v>564</v>
      </c>
      <c r="B1804" s="361" t="s">
        <v>569</v>
      </c>
      <c r="C1804" s="361" t="s">
        <v>744</v>
      </c>
      <c r="D1804" s="361">
        <v>16</v>
      </c>
      <c r="E1804" s="590">
        <v>34117</v>
      </c>
      <c r="F1804" s="592">
        <v>113</v>
      </c>
    </row>
    <row r="1805" spans="1:6" x14ac:dyDescent="0.25">
      <c r="A1805" s="349" t="s">
        <v>738</v>
      </c>
      <c r="B1805" s="361" t="s">
        <v>723</v>
      </c>
      <c r="C1805" s="361" t="s">
        <v>745</v>
      </c>
      <c r="D1805" s="361">
        <v>8</v>
      </c>
      <c r="E1805" s="590">
        <v>34118</v>
      </c>
      <c r="F1805" s="592">
        <v>30</v>
      </c>
    </row>
    <row r="1806" spans="1:6" x14ac:dyDescent="0.25">
      <c r="A1806" s="349" t="s">
        <v>738</v>
      </c>
      <c r="B1806" s="361" t="s">
        <v>714</v>
      </c>
      <c r="C1806" s="361" t="s">
        <v>744</v>
      </c>
      <c r="D1806" s="361">
        <v>8</v>
      </c>
      <c r="E1806" s="590">
        <v>34118</v>
      </c>
      <c r="F1806" s="592">
        <v>93</v>
      </c>
    </row>
    <row r="1807" spans="1:6" x14ac:dyDescent="0.25">
      <c r="A1807" s="349" t="s">
        <v>564</v>
      </c>
      <c r="B1807" s="361" t="s">
        <v>566</v>
      </c>
      <c r="C1807" s="361" t="s">
        <v>737</v>
      </c>
      <c r="D1807" s="361">
        <v>16</v>
      </c>
      <c r="E1807" s="590">
        <v>34120</v>
      </c>
      <c r="F1807" s="592">
        <v>192</v>
      </c>
    </row>
    <row r="1808" spans="1:6" x14ac:dyDescent="0.25">
      <c r="A1808" s="349" t="s">
        <v>748</v>
      </c>
      <c r="B1808" s="361" t="s">
        <v>750</v>
      </c>
      <c r="C1808" s="361" t="s">
        <v>737</v>
      </c>
      <c r="D1808" s="361">
        <v>16</v>
      </c>
      <c r="E1808" s="590">
        <v>34120</v>
      </c>
      <c r="F1808" s="592">
        <v>7</v>
      </c>
    </row>
    <row r="1809" spans="1:6" x14ac:dyDescent="0.25">
      <c r="A1809" s="349" t="s">
        <v>733</v>
      </c>
      <c r="B1809" s="361" t="s">
        <v>734</v>
      </c>
      <c r="C1809" s="361" t="s">
        <v>735</v>
      </c>
      <c r="D1809" s="361">
        <v>8</v>
      </c>
      <c r="E1809" s="590">
        <v>34122</v>
      </c>
      <c r="F1809" s="592">
        <v>145</v>
      </c>
    </row>
    <row r="1810" spans="1:6" x14ac:dyDescent="0.25">
      <c r="A1810" s="349" t="s">
        <v>769</v>
      </c>
      <c r="B1810" s="361" t="s">
        <v>770</v>
      </c>
      <c r="C1810" s="361" t="s">
        <v>745</v>
      </c>
      <c r="D1810" s="361">
        <v>16</v>
      </c>
      <c r="E1810" s="590">
        <v>34125</v>
      </c>
      <c r="F1810" s="592">
        <v>51</v>
      </c>
    </row>
    <row r="1811" spans="1:6" x14ac:dyDescent="0.25">
      <c r="A1811" s="349" t="s">
        <v>748</v>
      </c>
      <c r="B1811" s="361" t="s">
        <v>749</v>
      </c>
      <c r="C1811" s="361" t="s">
        <v>745</v>
      </c>
      <c r="D1811" s="361">
        <v>8</v>
      </c>
      <c r="E1811" s="590">
        <v>34134</v>
      </c>
      <c r="F1811" s="592">
        <v>154</v>
      </c>
    </row>
    <row r="1812" spans="1:6" x14ac:dyDescent="0.25">
      <c r="A1812" s="349" t="s">
        <v>748</v>
      </c>
      <c r="B1812" s="361" t="s">
        <v>749</v>
      </c>
      <c r="C1812" s="361" t="s">
        <v>745</v>
      </c>
      <c r="D1812" s="361">
        <v>8</v>
      </c>
      <c r="E1812" s="590">
        <v>34134</v>
      </c>
      <c r="F1812" s="592">
        <v>16</v>
      </c>
    </row>
    <row r="1813" spans="1:6" x14ac:dyDescent="0.25">
      <c r="A1813" s="349" t="s">
        <v>733</v>
      </c>
      <c r="B1813" s="361" t="s">
        <v>734</v>
      </c>
      <c r="C1813" s="361" t="s">
        <v>735</v>
      </c>
      <c r="D1813" s="361">
        <v>8</v>
      </c>
      <c r="E1813" s="590">
        <v>34138</v>
      </c>
      <c r="F1813" s="592">
        <v>191</v>
      </c>
    </row>
    <row r="1814" spans="1:6" x14ac:dyDescent="0.25">
      <c r="A1814" s="349" t="s">
        <v>756</v>
      </c>
      <c r="B1814" s="361" t="s">
        <v>757</v>
      </c>
      <c r="C1814" s="361" t="s">
        <v>755</v>
      </c>
      <c r="D1814" s="361">
        <v>16</v>
      </c>
      <c r="E1814" s="590">
        <v>34141</v>
      </c>
      <c r="F1814" s="592">
        <v>143</v>
      </c>
    </row>
    <row r="1815" spans="1:6" x14ac:dyDescent="0.25">
      <c r="A1815" s="349" t="s">
        <v>738</v>
      </c>
      <c r="B1815" s="361" t="s">
        <v>722</v>
      </c>
      <c r="C1815" s="361" t="s">
        <v>747</v>
      </c>
      <c r="D1815" s="361">
        <v>8</v>
      </c>
      <c r="E1815" s="590">
        <v>34142</v>
      </c>
      <c r="F1815" s="592">
        <v>36</v>
      </c>
    </row>
    <row r="1816" spans="1:6" x14ac:dyDescent="0.25">
      <c r="A1816" s="349" t="s">
        <v>752</v>
      </c>
      <c r="B1816" s="361" t="s">
        <v>764</v>
      </c>
      <c r="C1816" s="361" t="s">
        <v>737</v>
      </c>
      <c r="D1816" s="361">
        <v>32</v>
      </c>
      <c r="E1816" s="590">
        <v>34143</v>
      </c>
      <c r="F1816" s="592">
        <v>118</v>
      </c>
    </row>
    <row r="1817" spans="1:6" x14ac:dyDescent="0.25">
      <c r="A1817" s="349" t="s">
        <v>748</v>
      </c>
      <c r="B1817" s="361" t="s">
        <v>751</v>
      </c>
      <c r="C1817" s="361" t="s">
        <v>747</v>
      </c>
      <c r="D1817" s="361">
        <v>8</v>
      </c>
      <c r="E1817" s="590">
        <v>34145</v>
      </c>
      <c r="F1817" s="592">
        <v>179</v>
      </c>
    </row>
    <row r="1818" spans="1:6" x14ac:dyDescent="0.25">
      <c r="A1818" s="349" t="s">
        <v>752</v>
      </c>
      <c r="B1818" s="361" t="s">
        <v>759</v>
      </c>
      <c r="C1818" s="361" t="s">
        <v>737</v>
      </c>
      <c r="D1818" s="361">
        <v>16</v>
      </c>
      <c r="E1818" s="590">
        <v>34149</v>
      </c>
      <c r="F1818" s="592">
        <v>122</v>
      </c>
    </row>
    <row r="1819" spans="1:6" x14ac:dyDescent="0.25">
      <c r="A1819" s="349" t="s">
        <v>738</v>
      </c>
      <c r="B1819" s="361" t="s">
        <v>722</v>
      </c>
      <c r="C1819" s="361" t="s">
        <v>747</v>
      </c>
      <c r="D1819" s="361">
        <v>8</v>
      </c>
      <c r="E1819" s="590">
        <v>34151</v>
      </c>
      <c r="F1819" s="592">
        <v>154</v>
      </c>
    </row>
    <row r="1820" spans="1:6" x14ac:dyDescent="0.25">
      <c r="A1820" s="349" t="s">
        <v>564</v>
      </c>
      <c r="B1820" s="361" t="s">
        <v>569</v>
      </c>
      <c r="C1820" s="361" t="s">
        <v>744</v>
      </c>
      <c r="D1820" s="361">
        <v>16</v>
      </c>
      <c r="E1820" s="590">
        <v>34153</v>
      </c>
      <c r="F1820" s="592">
        <v>143</v>
      </c>
    </row>
    <row r="1821" spans="1:6" x14ac:dyDescent="0.25">
      <c r="A1821" s="349" t="s">
        <v>738</v>
      </c>
      <c r="B1821" s="361" t="s">
        <v>715</v>
      </c>
      <c r="C1821" s="361" t="s">
        <v>745</v>
      </c>
      <c r="D1821" s="361">
        <v>16</v>
      </c>
      <c r="E1821" s="350">
        <v>34158</v>
      </c>
      <c r="F1821" s="360">
        <v>57</v>
      </c>
    </row>
    <row r="1822" spans="1:6" x14ac:dyDescent="0.25">
      <c r="A1822" s="349" t="s">
        <v>728</v>
      </c>
      <c r="B1822" s="361" t="s">
        <v>729</v>
      </c>
      <c r="C1822" s="361" t="s">
        <v>730</v>
      </c>
      <c r="D1822" s="361">
        <v>10</v>
      </c>
      <c r="E1822" s="590">
        <v>34161</v>
      </c>
      <c r="F1822" s="592">
        <v>112</v>
      </c>
    </row>
    <row r="1823" spans="1:6" x14ac:dyDescent="0.25">
      <c r="A1823" s="349" t="s">
        <v>767</v>
      </c>
      <c r="B1823" s="361" t="s">
        <v>768</v>
      </c>
      <c r="C1823" s="361" t="s">
        <v>737</v>
      </c>
      <c r="D1823" s="361">
        <v>16</v>
      </c>
      <c r="E1823" s="590">
        <v>34167</v>
      </c>
      <c r="F1823" s="592">
        <v>124</v>
      </c>
    </row>
    <row r="1824" spans="1:6" x14ac:dyDescent="0.25">
      <c r="A1824" s="349" t="s">
        <v>752</v>
      </c>
      <c r="B1824" s="361" t="s">
        <v>764</v>
      </c>
      <c r="C1824" s="361" t="s">
        <v>737</v>
      </c>
      <c r="D1824" s="361">
        <v>32</v>
      </c>
      <c r="E1824" s="590">
        <v>34167</v>
      </c>
      <c r="F1824" s="592">
        <v>149</v>
      </c>
    </row>
    <row r="1825" spans="1:6" x14ac:dyDescent="0.25">
      <c r="A1825" s="349" t="s">
        <v>564</v>
      </c>
      <c r="B1825" s="361" t="s">
        <v>565</v>
      </c>
      <c r="C1825" s="361" t="s">
        <v>745</v>
      </c>
      <c r="D1825" s="361">
        <v>16</v>
      </c>
      <c r="E1825" s="590">
        <v>34171</v>
      </c>
      <c r="F1825" s="592">
        <v>158</v>
      </c>
    </row>
    <row r="1826" spans="1:6" x14ac:dyDescent="0.25">
      <c r="A1826" s="349" t="s">
        <v>748</v>
      </c>
      <c r="B1826" s="361" t="s">
        <v>754</v>
      </c>
      <c r="C1826" s="361" t="s">
        <v>755</v>
      </c>
      <c r="D1826" s="361">
        <v>16</v>
      </c>
      <c r="E1826" s="590">
        <v>34171</v>
      </c>
      <c r="F1826" s="592">
        <v>73</v>
      </c>
    </row>
    <row r="1827" spans="1:6" x14ac:dyDescent="0.25">
      <c r="A1827" s="349" t="s">
        <v>748</v>
      </c>
      <c r="B1827" s="361" t="s">
        <v>750</v>
      </c>
      <c r="C1827" s="361" t="s">
        <v>737</v>
      </c>
      <c r="D1827" s="361">
        <v>16</v>
      </c>
      <c r="E1827" s="590">
        <v>34173</v>
      </c>
      <c r="F1827" s="592">
        <v>79</v>
      </c>
    </row>
    <row r="1828" spans="1:6" x14ac:dyDescent="0.25">
      <c r="A1828" s="349" t="s">
        <v>752</v>
      </c>
      <c r="B1828" s="361" t="s">
        <v>763</v>
      </c>
      <c r="C1828" s="361" t="s">
        <v>745</v>
      </c>
      <c r="D1828" s="361">
        <v>16</v>
      </c>
      <c r="E1828" s="590">
        <v>34173</v>
      </c>
      <c r="F1828" s="592">
        <v>122</v>
      </c>
    </row>
    <row r="1829" spans="1:6" x14ac:dyDescent="0.25">
      <c r="A1829" s="349" t="s">
        <v>728</v>
      </c>
      <c r="B1829" s="361" t="s">
        <v>729</v>
      </c>
      <c r="C1829" s="361" t="s">
        <v>730</v>
      </c>
      <c r="D1829" s="361">
        <v>10</v>
      </c>
      <c r="E1829" s="590">
        <v>34173</v>
      </c>
      <c r="F1829" s="592">
        <v>133</v>
      </c>
    </row>
    <row r="1830" spans="1:6" x14ac:dyDescent="0.25">
      <c r="A1830" s="349" t="s">
        <v>769</v>
      </c>
      <c r="B1830" s="361" t="s">
        <v>770</v>
      </c>
      <c r="C1830" s="361" t="s">
        <v>745</v>
      </c>
      <c r="D1830" s="361">
        <v>16</v>
      </c>
      <c r="E1830" s="590">
        <v>34175</v>
      </c>
      <c r="F1830" s="592">
        <v>59</v>
      </c>
    </row>
    <row r="1831" spans="1:6" x14ac:dyDescent="0.25">
      <c r="A1831" s="349" t="s">
        <v>756</v>
      </c>
      <c r="B1831" s="361" t="s">
        <v>758</v>
      </c>
      <c r="C1831" s="361" t="s">
        <v>746</v>
      </c>
      <c r="D1831" s="361">
        <v>16</v>
      </c>
      <c r="E1831" s="590">
        <v>34176</v>
      </c>
      <c r="F1831" s="592">
        <v>36</v>
      </c>
    </row>
    <row r="1832" spans="1:6" x14ac:dyDescent="0.25">
      <c r="A1832" s="349" t="s">
        <v>733</v>
      </c>
      <c r="B1832" s="361" t="s">
        <v>736</v>
      </c>
      <c r="C1832" s="361" t="s">
        <v>737</v>
      </c>
      <c r="D1832" s="361">
        <v>8</v>
      </c>
      <c r="E1832" s="590">
        <v>34177</v>
      </c>
      <c r="F1832" s="592">
        <v>89</v>
      </c>
    </row>
    <row r="1833" spans="1:6" x14ac:dyDescent="0.25">
      <c r="A1833" s="349" t="s">
        <v>564</v>
      </c>
      <c r="B1833" s="361" t="s">
        <v>567</v>
      </c>
      <c r="C1833" s="361" t="s">
        <v>737</v>
      </c>
      <c r="D1833" s="361">
        <v>16</v>
      </c>
      <c r="E1833" s="590">
        <v>34181</v>
      </c>
      <c r="F1833" s="592">
        <v>146</v>
      </c>
    </row>
    <row r="1834" spans="1:6" x14ac:dyDescent="0.25">
      <c r="A1834" s="349" t="s">
        <v>756</v>
      </c>
      <c r="B1834" s="361" t="s">
        <v>758</v>
      </c>
      <c r="C1834" s="361" t="s">
        <v>746</v>
      </c>
      <c r="D1834" s="361">
        <v>16</v>
      </c>
      <c r="E1834" s="590">
        <v>34191</v>
      </c>
      <c r="F1834" s="592">
        <v>19</v>
      </c>
    </row>
    <row r="1835" spans="1:6" x14ac:dyDescent="0.25">
      <c r="A1835" s="349" t="s">
        <v>564</v>
      </c>
      <c r="B1835" s="361" t="s">
        <v>569</v>
      </c>
      <c r="C1835" s="361" t="s">
        <v>744</v>
      </c>
      <c r="D1835" s="361">
        <v>16</v>
      </c>
      <c r="E1835" s="590">
        <v>34192</v>
      </c>
      <c r="F1835" s="592">
        <v>6</v>
      </c>
    </row>
    <row r="1836" spans="1:6" x14ac:dyDescent="0.25">
      <c r="A1836" s="349" t="s">
        <v>738</v>
      </c>
      <c r="B1836" s="361" t="s">
        <v>715</v>
      </c>
      <c r="C1836" s="361" t="s">
        <v>745</v>
      </c>
      <c r="D1836" s="361">
        <v>16</v>
      </c>
      <c r="E1836" s="590">
        <v>34194</v>
      </c>
      <c r="F1836" s="592">
        <v>182</v>
      </c>
    </row>
    <row r="1837" spans="1:6" x14ac:dyDescent="0.25">
      <c r="A1837" s="349" t="s">
        <v>748</v>
      </c>
      <c r="B1837" s="361" t="s">
        <v>751</v>
      </c>
      <c r="C1837" s="361" t="s">
        <v>747</v>
      </c>
      <c r="D1837" s="361">
        <v>8</v>
      </c>
      <c r="E1837" s="590">
        <v>34194</v>
      </c>
      <c r="F1837" s="592">
        <v>96</v>
      </c>
    </row>
    <row r="1838" spans="1:6" x14ac:dyDescent="0.25">
      <c r="A1838" s="349" t="s">
        <v>728</v>
      </c>
      <c r="B1838" s="361" t="s">
        <v>729</v>
      </c>
      <c r="C1838" s="361" t="s">
        <v>730</v>
      </c>
      <c r="D1838" s="361">
        <v>10</v>
      </c>
      <c r="E1838" s="590">
        <v>34194</v>
      </c>
      <c r="F1838" s="592">
        <v>148</v>
      </c>
    </row>
    <row r="1839" spans="1:6" x14ac:dyDescent="0.25">
      <c r="A1839" s="349" t="s">
        <v>748</v>
      </c>
      <c r="B1839" s="361" t="s">
        <v>753</v>
      </c>
      <c r="C1839" s="361" t="s">
        <v>732</v>
      </c>
      <c r="D1839" s="361">
        <v>16</v>
      </c>
      <c r="E1839" s="590">
        <v>34198</v>
      </c>
      <c r="F1839" s="592">
        <v>44</v>
      </c>
    </row>
    <row r="1840" spans="1:6" x14ac:dyDescent="0.25">
      <c r="A1840" s="354" t="s">
        <v>738</v>
      </c>
      <c r="B1840" s="353" t="s">
        <v>712</v>
      </c>
      <c r="C1840" s="353" t="s">
        <v>744</v>
      </c>
      <c r="D1840" s="353">
        <v>8</v>
      </c>
      <c r="E1840" s="591">
        <v>34198</v>
      </c>
      <c r="F1840" s="593">
        <v>101</v>
      </c>
    </row>
    <row r="1841" spans="1:6" x14ac:dyDescent="0.25">
      <c r="A1841" s="349" t="s">
        <v>756</v>
      </c>
      <c r="B1841" s="361" t="s">
        <v>758</v>
      </c>
      <c r="C1841" s="361" t="s">
        <v>746</v>
      </c>
      <c r="D1841" s="361">
        <v>16</v>
      </c>
      <c r="E1841" s="590">
        <v>34198</v>
      </c>
      <c r="F1841" s="592">
        <v>137</v>
      </c>
    </row>
    <row r="1842" spans="1:6" x14ac:dyDescent="0.25">
      <c r="A1842" s="349" t="s">
        <v>564</v>
      </c>
      <c r="B1842" s="361" t="s">
        <v>567</v>
      </c>
      <c r="C1842" s="361" t="s">
        <v>737</v>
      </c>
      <c r="D1842" s="361">
        <v>16</v>
      </c>
      <c r="E1842" s="350">
        <v>34199</v>
      </c>
      <c r="F1842" s="360">
        <v>58</v>
      </c>
    </row>
    <row r="1843" spans="1:6" x14ac:dyDescent="0.25">
      <c r="A1843" s="349" t="s">
        <v>739</v>
      </c>
      <c r="B1843" s="361" t="s">
        <v>740</v>
      </c>
      <c r="C1843" s="361" t="s">
        <v>741</v>
      </c>
      <c r="D1843" s="361">
        <v>8</v>
      </c>
      <c r="E1843" s="350">
        <v>34208</v>
      </c>
      <c r="F1843" s="360">
        <v>15</v>
      </c>
    </row>
    <row r="1844" spans="1:6" x14ac:dyDescent="0.25">
      <c r="A1844" s="349" t="s">
        <v>748</v>
      </c>
      <c r="B1844" s="361" t="s">
        <v>749</v>
      </c>
      <c r="C1844" s="361" t="s">
        <v>745</v>
      </c>
      <c r="D1844" s="361">
        <v>8</v>
      </c>
      <c r="E1844" s="590">
        <v>34210</v>
      </c>
      <c r="F1844" s="592">
        <v>72</v>
      </c>
    </row>
    <row r="1845" spans="1:6" x14ac:dyDescent="0.25">
      <c r="A1845" s="349" t="s">
        <v>564</v>
      </c>
      <c r="B1845" s="361" t="s">
        <v>567</v>
      </c>
      <c r="C1845" s="361" t="s">
        <v>737</v>
      </c>
      <c r="D1845" s="361">
        <v>16</v>
      </c>
      <c r="E1845" s="590">
        <v>34219</v>
      </c>
      <c r="F1845" s="592">
        <v>112</v>
      </c>
    </row>
    <row r="1846" spans="1:6" x14ac:dyDescent="0.25">
      <c r="A1846" s="349" t="s">
        <v>564</v>
      </c>
      <c r="B1846" s="361" t="s">
        <v>567</v>
      </c>
      <c r="C1846" s="361" t="s">
        <v>737</v>
      </c>
      <c r="D1846" s="361">
        <v>16</v>
      </c>
      <c r="E1846" s="350">
        <v>34222</v>
      </c>
      <c r="F1846" s="360">
        <v>56</v>
      </c>
    </row>
    <row r="1847" spans="1:6" x14ac:dyDescent="0.25">
      <c r="A1847" s="349" t="s">
        <v>767</v>
      </c>
      <c r="B1847" s="361" t="s">
        <v>768</v>
      </c>
      <c r="C1847" s="361" t="s">
        <v>737</v>
      </c>
      <c r="D1847" s="361">
        <v>16</v>
      </c>
      <c r="E1847" s="590">
        <v>34231</v>
      </c>
      <c r="F1847" s="592">
        <v>139</v>
      </c>
    </row>
    <row r="1848" spans="1:6" x14ac:dyDescent="0.25">
      <c r="A1848" s="349" t="s">
        <v>765</v>
      </c>
      <c r="B1848" s="361" t="s">
        <v>766</v>
      </c>
      <c r="C1848" s="361" t="s">
        <v>744</v>
      </c>
      <c r="D1848" s="361">
        <v>16</v>
      </c>
      <c r="E1848" s="350">
        <v>34233</v>
      </c>
      <c r="F1848" s="360">
        <v>149</v>
      </c>
    </row>
    <row r="1849" spans="1:6" x14ac:dyDescent="0.25">
      <c r="A1849" s="349" t="s">
        <v>738</v>
      </c>
      <c r="B1849" s="361" t="s">
        <v>721</v>
      </c>
      <c r="C1849" s="361" t="s">
        <v>747</v>
      </c>
      <c r="D1849" s="361">
        <v>8</v>
      </c>
      <c r="E1849" s="590">
        <v>34243</v>
      </c>
      <c r="F1849" s="592">
        <v>120</v>
      </c>
    </row>
    <row r="1850" spans="1:6" x14ac:dyDescent="0.25">
      <c r="A1850" s="349" t="s">
        <v>748</v>
      </c>
      <c r="B1850" s="361" t="s">
        <v>751</v>
      </c>
      <c r="C1850" s="361" t="s">
        <v>747</v>
      </c>
      <c r="D1850" s="361">
        <v>8</v>
      </c>
      <c r="E1850" s="590">
        <v>34243</v>
      </c>
      <c r="F1850" s="592">
        <v>172</v>
      </c>
    </row>
    <row r="1851" spans="1:6" x14ac:dyDescent="0.25">
      <c r="A1851" s="349" t="s">
        <v>748</v>
      </c>
      <c r="B1851" s="361" t="s">
        <v>749</v>
      </c>
      <c r="C1851" s="361" t="s">
        <v>745</v>
      </c>
      <c r="D1851" s="361">
        <v>8</v>
      </c>
      <c r="E1851" s="590">
        <v>34248</v>
      </c>
      <c r="F1851" s="592">
        <v>89</v>
      </c>
    </row>
    <row r="1852" spans="1:6" x14ac:dyDescent="0.25">
      <c r="A1852" s="349" t="s">
        <v>742</v>
      </c>
      <c r="B1852" s="361" t="s">
        <v>743</v>
      </c>
      <c r="C1852" s="361" t="s">
        <v>744</v>
      </c>
      <c r="D1852" s="361">
        <v>8</v>
      </c>
      <c r="E1852" s="590">
        <v>34252</v>
      </c>
      <c r="F1852" s="592">
        <v>33</v>
      </c>
    </row>
    <row r="1853" spans="1:6" x14ac:dyDescent="0.25">
      <c r="A1853" s="349" t="s">
        <v>738</v>
      </c>
      <c r="B1853" s="361" t="s">
        <v>722</v>
      </c>
      <c r="C1853" s="361" t="s">
        <v>747</v>
      </c>
      <c r="D1853" s="361">
        <v>8</v>
      </c>
      <c r="E1853" s="590">
        <v>34255</v>
      </c>
      <c r="F1853" s="592">
        <v>92</v>
      </c>
    </row>
    <row r="1854" spans="1:6" x14ac:dyDescent="0.25">
      <c r="A1854" s="349" t="s">
        <v>564</v>
      </c>
      <c r="B1854" s="361" t="s">
        <v>566</v>
      </c>
      <c r="C1854" s="361" t="s">
        <v>737</v>
      </c>
      <c r="D1854" s="361">
        <v>16</v>
      </c>
      <c r="E1854" s="590">
        <v>34255</v>
      </c>
      <c r="F1854" s="592">
        <v>185</v>
      </c>
    </row>
    <row r="1855" spans="1:6" x14ac:dyDescent="0.25">
      <c r="A1855" s="349" t="s">
        <v>564</v>
      </c>
      <c r="B1855" s="361" t="s">
        <v>569</v>
      </c>
      <c r="C1855" s="361" t="s">
        <v>744</v>
      </c>
      <c r="D1855" s="361">
        <v>16</v>
      </c>
      <c r="E1855" s="590">
        <v>34255</v>
      </c>
      <c r="F1855" s="592">
        <v>44</v>
      </c>
    </row>
    <row r="1856" spans="1:6" x14ac:dyDescent="0.25">
      <c r="A1856" s="349" t="s">
        <v>738</v>
      </c>
      <c r="B1856" s="361" t="s">
        <v>714</v>
      </c>
      <c r="C1856" s="361" t="s">
        <v>744</v>
      </c>
      <c r="D1856" s="361">
        <v>8</v>
      </c>
      <c r="E1856" s="590">
        <v>34257</v>
      </c>
      <c r="F1856" s="592">
        <v>128</v>
      </c>
    </row>
    <row r="1857" spans="1:6" x14ac:dyDescent="0.25">
      <c r="A1857" s="349" t="s">
        <v>752</v>
      </c>
      <c r="B1857" s="361" t="s">
        <v>762</v>
      </c>
      <c r="C1857" s="361" t="s">
        <v>761</v>
      </c>
      <c r="D1857" s="361">
        <v>16</v>
      </c>
      <c r="E1857" s="590">
        <v>34257</v>
      </c>
      <c r="F1857" s="592">
        <v>101</v>
      </c>
    </row>
    <row r="1858" spans="1:6" x14ac:dyDescent="0.25">
      <c r="A1858" s="349" t="s">
        <v>728</v>
      </c>
      <c r="B1858" s="361" t="s">
        <v>729</v>
      </c>
      <c r="C1858" s="361" t="s">
        <v>730</v>
      </c>
      <c r="D1858" s="361">
        <v>10</v>
      </c>
      <c r="E1858" s="590">
        <v>34257</v>
      </c>
      <c r="F1858" s="592">
        <v>56</v>
      </c>
    </row>
    <row r="1859" spans="1:6" x14ac:dyDescent="0.25">
      <c r="A1859" s="349" t="s">
        <v>752</v>
      </c>
      <c r="B1859" s="361" t="s">
        <v>763</v>
      </c>
      <c r="C1859" s="361" t="s">
        <v>745</v>
      </c>
      <c r="D1859" s="361">
        <v>16</v>
      </c>
      <c r="E1859" s="590">
        <v>34259</v>
      </c>
      <c r="F1859" s="360">
        <v>178</v>
      </c>
    </row>
    <row r="1860" spans="1:6" x14ac:dyDescent="0.25">
      <c r="A1860" s="349" t="s">
        <v>752</v>
      </c>
      <c r="B1860" s="361" t="s">
        <v>759</v>
      </c>
      <c r="C1860" s="361" t="s">
        <v>737</v>
      </c>
      <c r="D1860" s="361">
        <v>16</v>
      </c>
      <c r="E1860" s="590">
        <v>34262</v>
      </c>
      <c r="F1860" s="592">
        <v>68</v>
      </c>
    </row>
    <row r="1861" spans="1:6" x14ac:dyDescent="0.25">
      <c r="A1861" s="349" t="s">
        <v>771</v>
      </c>
      <c r="B1861" s="361" t="s">
        <v>773</v>
      </c>
      <c r="C1861" s="361" t="s">
        <v>747</v>
      </c>
      <c r="D1861" s="361">
        <v>8</v>
      </c>
      <c r="E1861" s="590">
        <v>34263</v>
      </c>
      <c r="F1861" s="592">
        <v>118</v>
      </c>
    </row>
    <row r="1862" spans="1:6" x14ac:dyDescent="0.25">
      <c r="A1862" s="349" t="s">
        <v>752</v>
      </c>
      <c r="B1862" s="361" t="s">
        <v>759</v>
      </c>
      <c r="C1862" s="361" t="s">
        <v>737</v>
      </c>
      <c r="D1862" s="361">
        <v>16</v>
      </c>
      <c r="E1862" s="590">
        <v>34266</v>
      </c>
      <c r="F1862" s="592">
        <v>18</v>
      </c>
    </row>
    <row r="1863" spans="1:6" x14ac:dyDescent="0.25">
      <c r="A1863" s="349" t="s">
        <v>738</v>
      </c>
      <c r="B1863" s="361" t="s">
        <v>720</v>
      </c>
      <c r="C1863" s="361" t="s">
        <v>747</v>
      </c>
      <c r="D1863" s="361">
        <v>8</v>
      </c>
      <c r="E1863" s="590">
        <v>34267</v>
      </c>
      <c r="F1863" s="592">
        <v>29</v>
      </c>
    </row>
    <row r="1864" spans="1:6" x14ac:dyDescent="0.25">
      <c r="A1864" s="349" t="s">
        <v>564</v>
      </c>
      <c r="B1864" s="361" t="s">
        <v>568</v>
      </c>
      <c r="C1864" s="361" t="s">
        <v>745</v>
      </c>
      <c r="D1864" s="361">
        <v>16</v>
      </c>
      <c r="E1864" s="350">
        <v>34269</v>
      </c>
      <c r="F1864" s="360">
        <v>53</v>
      </c>
    </row>
    <row r="1865" spans="1:6" x14ac:dyDescent="0.25">
      <c r="A1865" s="349" t="s">
        <v>752</v>
      </c>
      <c r="B1865" s="361" t="s">
        <v>759</v>
      </c>
      <c r="C1865" s="361" t="s">
        <v>737</v>
      </c>
      <c r="D1865" s="361">
        <v>16</v>
      </c>
      <c r="E1865" s="590">
        <v>34271</v>
      </c>
      <c r="F1865" s="592">
        <v>117</v>
      </c>
    </row>
    <row r="1866" spans="1:6" x14ac:dyDescent="0.25">
      <c r="A1866" s="349" t="s">
        <v>738</v>
      </c>
      <c r="B1866" s="361" t="s">
        <v>719</v>
      </c>
      <c r="C1866" s="361" t="s">
        <v>744</v>
      </c>
      <c r="D1866" s="361">
        <v>8</v>
      </c>
      <c r="E1866" s="590">
        <v>34273</v>
      </c>
      <c r="F1866" s="592">
        <v>189</v>
      </c>
    </row>
    <row r="1867" spans="1:6" x14ac:dyDescent="0.25">
      <c r="A1867" s="349" t="s">
        <v>752</v>
      </c>
      <c r="B1867" s="361" t="s">
        <v>762</v>
      </c>
      <c r="C1867" s="361" t="s">
        <v>761</v>
      </c>
      <c r="D1867" s="361">
        <v>16</v>
      </c>
      <c r="E1867" s="590">
        <v>34273</v>
      </c>
      <c r="F1867" s="592">
        <v>49</v>
      </c>
    </row>
    <row r="1868" spans="1:6" x14ac:dyDescent="0.25">
      <c r="A1868" s="349" t="s">
        <v>738</v>
      </c>
      <c r="B1868" s="361" t="s">
        <v>720</v>
      </c>
      <c r="C1868" s="361" t="s">
        <v>747</v>
      </c>
      <c r="D1868" s="361">
        <v>8</v>
      </c>
      <c r="E1868" s="590">
        <v>34274</v>
      </c>
      <c r="F1868" s="592">
        <v>6</v>
      </c>
    </row>
    <row r="1869" spans="1:6" x14ac:dyDescent="0.25">
      <c r="A1869" s="349" t="s">
        <v>738</v>
      </c>
      <c r="B1869" s="361" t="s">
        <v>723</v>
      </c>
      <c r="C1869" s="361" t="s">
        <v>745</v>
      </c>
      <c r="D1869" s="361">
        <v>8</v>
      </c>
      <c r="E1869" s="350">
        <v>34275</v>
      </c>
      <c r="F1869" s="360">
        <v>169</v>
      </c>
    </row>
    <row r="1870" spans="1:6" x14ac:dyDescent="0.25">
      <c r="A1870" s="349" t="s">
        <v>748</v>
      </c>
      <c r="B1870" s="361" t="s">
        <v>751</v>
      </c>
      <c r="C1870" s="361" t="s">
        <v>747</v>
      </c>
      <c r="D1870" s="361">
        <v>8</v>
      </c>
      <c r="E1870" s="590">
        <v>34275</v>
      </c>
      <c r="F1870" s="592">
        <v>38</v>
      </c>
    </row>
    <row r="1871" spans="1:6" x14ac:dyDescent="0.25">
      <c r="A1871" s="349" t="s">
        <v>738</v>
      </c>
      <c r="B1871" s="361" t="s">
        <v>721</v>
      </c>
      <c r="C1871" s="361" t="s">
        <v>747</v>
      </c>
      <c r="D1871" s="361">
        <v>8</v>
      </c>
      <c r="E1871" s="590">
        <v>34279</v>
      </c>
      <c r="F1871" s="592">
        <v>131</v>
      </c>
    </row>
    <row r="1872" spans="1:6" x14ac:dyDescent="0.25">
      <c r="A1872" s="349" t="s">
        <v>748</v>
      </c>
      <c r="B1872" s="361" t="s">
        <v>754</v>
      </c>
      <c r="C1872" s="361" t="s">
        <v>755</v>
      </c>
      <c r="D1872" s="361">
        <v>16</v>
      </c>
      <c r="E1872" s="590">
        <v>34279</v>
      </c>
      <c r="F1872" s="592">
        <v>152</v>
      </c>
    </row>
    <row r="1873" spans="1:6" x14ac:dyDescent="0.25">
      <c r="A1873" s="349" t="s">
        <v>756</v>
      </c>
      <c r="B1873" s="361" t="s">
        <v>758</v>
      </c>
      <c r="C1873" s="361" t="s">
        <v>746</v>
      </c>
      <c r="D1873" s="361">
        <v>16</v>
      </c>
      <c r="E1873" s="590">
        <v>34281</v>
      </c>
      <c r="F1873" s="592">
        <v>80</v>
      </c>
    </row>
    <row r="1874" spans="1:6" x14ac:dyDescent="0.25">
      <c r="A1874" s="349" t="s">
        <v>752</v>
      </c>
      <c r="B1874" s="361" t="s">
        <v>764</v>
      </c>
      <c r="C1874" s="361" t="s">
        <v>737</v>
      </c>
      <c r="D1874" s="361">
        <v>32</v>
      </c>
      <c r="E1874" s="590">
        <v>34285</v>
      </c>
      <c r="F1874" s="592">
        <v>114</v>
      </c>
    </row>
    <row r="1875" spans="1:6" x14ac:dyDescent="0.25">
      <c r="A1875" s="349" t="s">
        <v>748</v>
      </c>
      <c r="B1875" s="361" t="s">
        <v>750</v>
      </c>
      <c r="C1875" s="361" t="s">
        <v>737</v>
      </c>
      <c r="D1875" s="361">
        <v>16</v>
      </c>
      <c r="E1875" s="590">
        <v>34287</v>
      </c>
      <c r="F1875" s="592">
        <v>119</v>
      </c>
    </row>
    <row r="1876" spans="1:6" x14ac:dyDescent="0.25">
      <c r="A1876" s="349" t="s">
        <v>564</v>
      </c>
      <c r="B1876" s="361" t="s">
        <v>567</v>
      </c>
      <c r="C1876" s="361" t="s">
        <v>737</v>
      </c>
      <c r="D1876" s="361">
        <v>16</v>
      </c>
      <c r="E1876" s="590">
        <v>34287</v>
      </c>
      <c r="F1876" s="592">
        <v>15</v>
      </c>
    </row>
    <row r="1877" spans="1:6" x14ac:dyDescent="0.25">
      <c r="A1877" s="349" t="s">
        <v>752</v>
      </c>
      <c r="B1877" s="361" t="s">
        <v>759</v>
      </c>
      <c r="C1877" s="361" t="s">
        <v>737</v>
      </c>
      <c r="D1877" s="361">
        <v>16</v>
      </c>
      <c r="E1877" s="590">
        <v>34287</v>
      </c>
      <c r="F1877" s="592">
        <v>12</v>
      </c>
    </row>
    <row r="1878" spans="1:6" x14ac:dyDescent="0.25">
      <c r="A1878" s="349" t="s">
        <v>733</v>
      </c>
      <c r="B1878" s="361" t="s">
        <v>734</v>
      </c>
      <c r="C1878" s="361" t="s">
        <v>735</v>
      </c>
      <c r="D1878" s="361">
        <v>8</v>
      </c>
      <c r="E1878" s="350">
        <v>34290</v>
      </c>
      <c r="F1878" s="360">
        <v>193</v>
      </c>
    </row>
    <row r="1879" spans="1:6" x14ac:dyDescent="0.25">
      <c r="A1879" s="349" t="s">
        <v>728</v>
      </c>
      <c r="B1879" s="361" t="s">
        <v>731</v>
      </c>
      <c r="C1879" s="361" t="s">
        <v>732</v>
      </c>
      <c r="D1879" s="361">
        <v>8</v>
      </c>
      <c r="E1879" s="590">
        <v>34290</v>
      </c>
      <c r="F1879" s="592">
        <v>151</v>
      </c>
    </row>
    <row r="1880" spans="1:6" x14ac:dyDescent="0.25">
      <c r="A1880" s="349" t="s">
        <v>752</v>
      </c>
      <c r="B1880" s="361" t="s">
        <v>763</v>
      </c>
      <c r="C1880" s="361" t="s">
        <v>745</v>
      </c>
      <c r="D1880" s="361">
        <v>16</v>
      </c>
      <c r="E1880" s="590">
        <v>34295</v>
      </c>
      <c r="F1880" s="592">
        <v>78</v>
      </c>
    </row>
    <row r="1881" spans="1:6" x14ac:dyDescent="0.25">
      <c r="A1881" s="349" t="s">
        <v>748</v>
      </c>
      <c r="B1881" s="361" t="s">
        <v>751</v>
      </c>
      <c r="C1881" s="361" t="s">
        <v>747</v>
      </c>
      <c r="D1881" s="361">
        <v>8</v>
      </c>
      <c r="E1881" s="590">
        <v>34297</v>
      </c>
      <c r="F1881" s="592">
        <v>166</v>
      </c>
    </row>
    <row r="1882" spans="1:6" x14ac:dyDescent="0.25">
      <c r="A1882" s="349" t="s">
        <v>771</v>
      </c>
      <c r="B1882" s="361" t="s">
        <v>773</v>
      </c>
      <c r="C1882" s="361" t="s">
        <v>747</v>
      </c>
      <c r="D1882" s="361">
        <v>8</v>
      </c>
      <c r="E1882" s="590">
        <v>34298</v>
      </c>
      <c r="F1882" s="360">
        <v>144</v>
      </c>
    </row>
    <row r="1883" spans="1:6" x14ac:dyDescent="0.25">
      <c r="A1883" s="349" t="s">
        <v>748</v>
      </c>
      <c r="B1883" s="361" t="s">
        <v>749</v>
      </c>
      <c r="C1883" s="361" t="s">
        <v>745</v>
      </c>
      <c r="D1883" s="361">
        <v>8</v>
      </c>
      <c r="E1883" s="590">
        <v>34301</v>
      </c>
      <c r="F1883" s="592">
        <v>155</v>
      </c>
    </row>
    <row r="1884" spans="1:6" x14ac:dyDescent="0.25">
      <c r="A1884" s="349" t="s">
        <v>748</v>
      </c>
      <c r="B1884" s="361" t="s">
        <v>754</v>
      </c>
      <c r="C1884" s="361" t="s">
        <v>755</v>
      </c>
      <c r="D1884" s="361">
        <v>16</v>
      </c>
      <c r="E1884" s="350">
        <v>34301</v>
      </c>
      <c r="F1884" s="360">
        <v>161</v>
      </c>
    </row>
    <row r="1885" spans="1:6" x14ac:dyDescent="0.25">
      <c r="A1885" s="349" t="s">
        <v>767</v>
      </c>
      <c r="B1885" s="361" t="s">
        <v>768</v>
      </c>
      <c r="C1885" s="361" t="s">
        <v>737</v>
      </c>
      <c r="D1885" s="361">
        <v>16</v>
      </c>
      <c r="E1885" s="590">
        <v>34303</v>
      </c>
      <c r="F1885" s="592">
        <v>129</v>
      </c>
    </row>
    <row r="1886" spans="1:6" x14ac:dyDescent="0.25">
      <c r="A1886" s="349" t="s">
        <v>738</v>
      </c>
      <c r="B1886" s="361" t="s">
        <v>719</v>
      </c>
      <c r="C1886" s="361" t="s">
        <v>744</v>
      </c>
      <c r="D1886" s="361">
        <v>8</v>
      </c>
      <c r="E1886" s="590">
        <v>34304</v>
      </c>
      <c r="F1886" s="592">
        <v>24</v>
      </c>
    </row>
    <row r="1887" spans="1:6" x14ac:dyDescent="0.25">
      <c r="A1887" s="349" t="s">
        <v>738</v>
      </c>
      <c r="B1887" s="361" t="s">
        <v>713</v>
      </c>
      <c r="C1887" s="361" t="s">
        <v>746</v>
      </c>
      <c r="D1887" s="361">
        <v>16</v>
      </c>
      <c r="E1887" s="590">
        <v>34304</v>
      </c>
      <c r="F1887" s="592">
        <v>155</v>
      </c>
    </row>
    <row r="1888" spans="1:6" x14ac:dyDescent="0.25">
      <c r="A1888" s="349" t="s">
        <v>564</v>
      </c>
      <c r="B1888" s="361" t="s">
        <v>565</v>
      </c>
      <c r="C1888" s="361" t="s">
        <v>745</v>
      </c>
      <c r="D1888" s="361">
        <v>16</v>
      </c>
      <c r="E1888" s="590">
        <v>34308</v>
      </c>
      <c r="F1888" s="592">
        <v>59</v>
      </c>
    </row>
    <row r="1889" spans="1:6" x14ac:dyDescent="0.25">
      <c r="A1889" s="349" t="s">
        <v>742</v>
      </c>
      <c r="B1889" s="361" t="s">
        <v>743</v>
      </c>
      <c r="C1889" s="361" t="s">
        <v>744</v>
      </c>
      <c r="D1889" s="361">
        <v>8</v>
      </c>
      <c r="E1889" s="350">
        <v>34308</v>
      </c>
      <c r="F1889" s="360">
        <v>70</v>
      </c>
    </row>
    <row r="1890" spans="1:6" x14ac:dyDescent="0.25">
      <c r="A1890" s="349" t="s">
        <v>739</v>
      </c>
      <c r="B1890" s="361" t="s">
        <v>740</v>
      </c>
      <c r="C1890" s="361" t="s">
        <v>741</v>
      </c>
      <c r="D1890" s="361">
        <v>8</v>
      </c>
      <c r="E1890" s="590">
        <v>34309</v>
      </c>
      <c r="F1890" s="592">
        <v>5</v>
      </c>
    </row>
    <row r="1891" spans="1:6" x14ac:dyDescent="0.25">
      <c r="A1891" s="349" t="s">
        <v>564</v>
      </c>
      <c r="B1891" s="361" t="s">
        <v>565</v>
      </c>
      <c r="C1891" s="361" t="s">
        <v>745</v>
      </c>
      <c r="D1891" s="361">
        <v>16</v>
      </c>
      <c r="E1891" s="590">
        <v>34316</v>
      </c>
      <c r="F1891" s="592">
        <v>116</v>
      </c>
    </row>
    <row r="1892" spans="1:6" x14ac:dyDescent="0.25">
      <c r="A1892" s="349" t="s">
        <v>752</v>
      </c>
      <c r="B1892" s="361" t="s">
        <v>759</v>
      </c>
      <c r="C1892" s="361" t="s">
        <v>737</v>
      </c>
      <c r="D1892" s="361">
        <v>16</v>
      </c>
      <c r="E1892" s="590">
        <v>34319</v>
      </c>
      <c r="F1892" s="360">
        <v>173</v>
      </c>
    </row>
    <row r="1893" spans="1:6" x14ac:dyDescent="0.25">
      <c r="A1893" s="349" t="s">
        <v>748</v>
      </c>
      <c r="B1893" s="361" t="s">
        <v>750</v>
      </c>
      <c r="C1893" s="361" t="s">
        <v>737</v>
      </c>
      <c r="D1893" s="361">
        <v>16</v>
      </c>
      <c r="E1893" s="590">
        <v>34323</v>
      </c>
      <c r="F1893" s="592">
        <v>41</v>
      </c>
    </row>
    <row r="1894" spans="1:6" x14ac:dyDescent="0.25">
      <c r="A1894" s="349" t="s">
        <v>738</v>
      </c>
      <c r="B1894" s="361" t="s">
        <v>721</v>
      </c>
      <c r="C1894" s="361" t="s">
        <v>747</v>
      </c>
      <c r="D1894" s="361">
        <v>8</v>
      </c>
      <c r="E1894" s="590">
        <v>34325</v>
      </c>
      <c r="F1894" s="592">
        <v>76</v>
      </c>
    </row>
    <row r="1895" spans="1:6" x14ac:dyDescent="0.25">
      <c r="A1895" s="349" t="s">
        <v>738</v>
      </c>
      <c r="B1895" s="361" t="s">
        <v>716</v>
      </c>
      <c r="C1895" s="361" t="s">
        <v>745</v>
      </c>
      <c r="D1895" s="361">
        <v>16</v>
      </c>
      <c r="E1895" s="590">
        <v>34326</v>
      </c>
      <c r="F1895" s="592">
        <v>45</v>
      </c>
    </row>
    <row r="1896" spans="1:6" x14ac:dyDescent="0.25">
      <c r="A1896" s="349" t="s">
        <v>756</v>
      </c>
      <c r="B1896" s="361" t="s">
        <v>758</v>
      </c>
      <c r="C1896" s="361" t="s">
        <v>746</v>
      </c>
      <c r="D1896" s="361">
        <v>16</v>
      </c>
      <c r="E1896" s="350">
        <v>34326</v>
      </c>
      <c r="F1896" s="360">
        <v>103</v>
      </c>
    </row>
    <row r="1897" spans="1:6" x14ac:dyDescent="0.25">
      <c r="A1897" s="349" t="s">
        <v>752</v>
      </c>
      <c r="B1897" s="361" t="s">
        <v>764</v>
      </c>
      <c r="C1897" s="361" t="s">
        <v>737</v>
      </c>
      <c r="D1897" s="361">
        <v>32</v>
      </c>
      <c r="E1897" s="350">
        <v>34328</v>
      </c>
      <c r="F1897" s="360">
        <v>53</v>
      </c>
    </row>
    <row r="1898" spans="1:6" x14ac:dyDescent="0.25">
      <c r="A1898" s="349" t="s">
        <v>769</v>
      </c>
      <c r="B1898" s="361" t="s">
        <v>770</v>
      </c>
      <c r="C1898" s="361" t="s">
        <v>745</v>
      </c>
      <c r="D1898" s="361">
        <v>16</v>
      </c>
      <c r="E1898" s="590">
        <v>34328</v>
      </c>
      <c r="F1898" s="592">
        <v>137</v>
      </c>
    </row>
    <row r="1899" spans="1:6" x14ac:dyDescent="0.25">
      <c r="A1899" s="349" t="s">
        <v>564</v>
      </c>
      <c r="B1899" s="361" t="s">
        <v>569</v>
      </c>
      <c r="C1899" s="361" t="s">
        <v>744</v>
      </c>
      <c r="D1899" s="361">
        <v>16</v>
      </c>
      <c r="E1899" s="590">
        <v>34335</v>
      </c>
      <c r="F1899" s="592">
        <v>27</v>
      </c>
    </row>
    <row r="1900" spans="1:6" x14ac:dyDescent="0.25">
      <c r="A1900" s="349" t="s">
        <v>738</v>
      </c>
      <c r="B1900" s="361" t="s">
        <v>717</v>
      </c>
      <c r="C1900" s="361" t="s">
        <v>745</v>
      </c>
      <c r="D1900" s="361">
        <v>16</v>
      </c>
      <c r="E1900" s="590">
        <v>34340</v>
      </c>
      <c r="F1900" s="592">
        <v>25</v>
      </c>
    </row>
    <row r="1901" spans="1:6" x14ac:dyDescent="0.25">
      <c r="A1901" s="349" t="s">
        <v>728</v>
      </c>
      <c r="B1901" s="361" t="s">
        <v>731</v>
      </c>
      <c r="C1901" s="361" t="s">
        <v>732</v>
      </c>
      <c r="D1901" s="361">
        <v>8</v>
      </c>
      <c r="E1901" s="590">
        <v>34343</v>
      </c>
      <c r="F1901" s="592">
        <v>154</v>
      </c>
    </row>
    <row r="1902" spans="1:6" x14ac:dyDescent="0.25">
      <c r="A1902" s="349" t="s">
        <v>564</v>
      </c>
      <c r="B1902" s="361" t="s">
        <v>569</v>
      </c>
      <c r="C1902" s="361" t="s">
        <v>744</v>
      </c>
      <c r="D1902" s="361">
        <v>16</v>
      </c>
      <c r="E1902" s="590">
        <v>34349</v>
      </c>
      <c r="F1902" s="592">
        <v>178</v>
      </c>
    </row>
    <row r="1903" spans="1:6" x14ac:dyDescent="0.25">
      <c r="A1903" s="349" t="s">
        <v>752</v>
      </c>
      <c r="B1903" s="361" t="s">
        <v>762</v>
      </c>
      <c r="C1903" s="361" t="s">
        <v>761</v>
      </c>
      <c r="D1903" s="361">
        <v>16</v>
      </c>
      <c r="E1903" s="590">
        <v>34350</v>
      </c>
      <c r="F1903" s="592">
        <v>5</v>
      </c>
    </row>
    <row r="1904" spans="1:6" x14ac:dyDescent="0.25">
      <c r="A1904" s="349" t="s">
        <v>752</v>
      </c>
      <c r="B1904" s="361" t="s">
        <v>763</v>
      </c>
      <c r="C1904" s="361" t="s">
        <v>745</v>
      </c>
      <c r="D1904" s="361">
        <v>16</v>
      </c>
      <c r="E1904" s="590">
        <v>34352</v>
      </c>
      <c r="F1904" s="592">
        <v>167</v>
      </c>
    </row>
    <row r="1905" spans="1:6" x14ac:dyDescent="0.25">
      <c r="A1905" s="349" t="s">
        <v>767</v>
      </c>
      <c r="B1905" s="361" t="s">
        <v>768</v>
      </c>
      <c r="C1905" s="361" t="s">
        <v>737</v>
      </c>
      <c r="D1905" s="361">
        <v>16</v>
      </c>
      <c r="E1905" s="590">
        <v>34353</v>
      </c>
      <c r="F1905" s="592">
        <v>168</v>
      </c>
    </row>
    <row r="1906" spans="1:6" x14ac:dyDescent="0.25">
      <c r="A1906" s="349" t="s">
        <v>756</v>
      </c>
      <c r="B1906" s="361" t="s">
        <v>758</v>
      </c>
      <c r="C1906" s="361" t="s">
        <v>746</v>
      </c>
      <c r="D1906" s="361">
        <v>16</v>
      </c>
      <c r="E1906" s="590">
        <v>34353</v>
      </c>
      <c r="F1906" s="592">
        <v>51</v>
      </c>
    </row>
    <row r="1907" spans="1:6" x14ac:dyDescent="0.25">
      <c r="A1907" s="349" t="s">
        <v>733</v>
      </c>
      <c r="B1907" s="361" t="s">
        <v>736</v>
      </c>
      <c r="C1907" s="361" t="s">
        <v>737</v>
      </c>
      <c r="D1907" s="361">
        <v>8</v>
      </c>
      <c r="E1907" s="590">
        <v>34353</v>
      </c>
      <c r="F1907" s="592">
        <v>69</v>
      </c>
    </row>
    <row r="1908" spans="1:6" x14ac:dyDescent="0.25">
      <c r="A1908" s="349" t="s">
        <v>748</v>
      </c>
      <c r="B1908" s="361" t="s">
        <v>749</v>
      </c>
      <c r="C1908" s="361" t="s">
        <v>745</v>
      </c>
      <c r="D1908" s="361">
        <v>8</v>
      </c>
      <c r="E1908" s="350">
        <v>34358</v>
      </c>
      <c r="F1908" s="360">
        <v>41</v>
      </c>
    </row>
    <row r="1909" spans="1:6" x14ac:dyDescent="0.25">
      <c r="A1909" s="349" t="s">
        <v>564</v>
      </c>
      <c r="B1909" s="361" t="s">
        <v>565</v>
      </c>
      <c r="C1909" s="361" t="s">
        <v>745</v>
      </c>
      <c r="D1909" s="361">
        <v>16</v>
      </c>
      <c r="E1909" s="590">
        <v>34358</v>
      </c>
      <c r="F1909" s="592">
        <v>40</v>
      </c>
    </row>
    <row r="1910" spans="1:6" x14ac:dyDescent="0.25">
      <c r="A1910" s="349" t="s">
        <v>739</v>
      </c>
      <c r="B1910" s="361" t="s">
        <v>740</v>
      </c>
      <c r="C1910" s="361" t="s">
        <v>741</v>
      </c>
      <c r="D1910" s="361">
        <v>8</v>
      </c>
      <c r="E1910" s="590">
        <v>34362</v>
      </c>
      <c r="F1910" s="592">
        <v>166</v>
      </c>
    </row>
    <row r="1911" spans="1:6" x14ac:dyDescent="0.25">
      <c r="A1911" s="349" t="s">
        <v>771</v>
      </c>
      <c r="B1911" s="361" t="s">
        <v>772</v>
      </c>
      <c r="C1911" s="361" t="s">
        <v>747</v>
      </c>
      <c r="D1911" s="361">
        <v>12</v>
      </c>
      <c r="E1911" s="590">
        <v>34364</v>
      </c>
      <c r="F1911" s="592">
        <v>63</v>
      </c>
    </row>
    <row r="1912" spans="1:6" x14ac:dyDescent="0.25">
      <c r="A1912" s="349" t="s">
        <v>752</v>
      </c>
      <c r="B1912" s="361" t="s">
        <v>764</v>
      </c>
      <c r="C1912" s="361" t="s">
        <v>737</v>
      </c>
      <c r="D1912" s="361">
        <v>32</v>
      </c>
      <c r="E1912" s="590">
        <v>34364</v>
      </c>
      <c r="F1912" s="592">
        <v>76</v>
      </c>
    </row>
    <row r="1913" spans="1:6" x14ac:dyDescent="0.25">
      <c r="A1913" s="349" t="s">
        <v>752</v>
      </c>
      <c r="B1913" s="361" t="s">
        <v>762</v>
      </c>
      <c r="C1913" s="361" t="s">
        <v>761</v>
      </c>
      <c r="D1913" s="361">
        <v>16</v>
      </c>
      <c r="E1913" s="590">
        <v>34364</v>
      </c>
      <c r="F1913" s="592">
        <v>15</v>
      </c>
    </row>
    <row r="1914" spans="1:6" x14ac:dyDescent="0.25">
      <c r="A1914" s="349" t="s">
        <v>738</v>
      </c>
      <c r="B1914" s="361" t="s">
        <v>721</v>
      </c>
      <c r="C1914" s="361" t="s">
        <v>747</v>
      </c>
      <c r="D1914" s="361">
        <v>8</v>
      </c>
      <c r="E1914" s="590">
        <v>34366</v>
      </c>
      <c r="F1914" s="592">
        <v>164</v>
      </c>
    </row>
    <row r="1915" spans="1:6" x14ac:dyDescent="0.25">
      <c r="A1915" s="349" t="s">
        <v>564</v>
      </c>
      <c r="B1915" s="361" t="s">
        <v>569</v>
      </c>
      <c r="C1915" s="361" t="s">
        <v>744</v>
      </c>
      <c r="D1915" s="361">
        <v>16</v>
      </c>
      <c r="E1915" s="590">
        <v>34373</v>
      </c>
      <c r="F1915" s="592">
        <v>131</v>
      </c>
    </row>
    <row r="1916" spans="1:6" x14ac:dyDescent="0.25">
      <c r="A1916" s="349" t="s">
        <v>752</v>
      </c>
      <c r="B1916" s="361" t="s">
        <v>762</v>
      </c>
      <c r="C1916" s="361" t="s">
        <v>761</v>
      </c>
      <c r="D1916" s="361">
        <v>16</v>
      </c>
      <c r="E1916" s="590">
        <v>34373</v>
      </c>
      <c r="F1916" s="592">
        <v>81</v>
      </c>
    </row>
    <row r="1917" spans="1:6" x14ac:dyDescent="0.25">
      <c r="A1917" s="349" t="s">
        <v>738</v>
      </c>
      <c r="B1917" s="361" t="s">
        <v>713</v>
      </c>
      <c r="C1917" s="361" t="s">
        <v>746</v>
      </c>
      <c r="D1917" s="361">
        <v>16</v>
      </c>
      <c r="E1917" s="590">
        <v>34374</v>
      </c>
      <c r="F1917" s="592">
        <v>40</v>
      </c>
    </row>
    <row r="1918" spans="1:6" x14ac:dyDescent="0.25">
      <c r="A1918" s="349" t="s">
        <v>748</v>
      </c>
      <c r="B1918" s="361" t="s">
        <v>753</v>
      </c>
      <c r="C1918" s="361" t="s">
        <v>732</v>
      </c>
      <c r="D1918" s="361">
        <v>16</v>
      </c>
      <c r="E1918" s="590">
        <v>34375</v>
      </c>
      <c r="F1918" s="592">
        <v>48</v>
      </c>
    </row>
    <row r="1919" spans="1:6" x14ac:dyDescent="0.25">
      <c r="A1919" s="349" t="s">
        <v>752</v>
      </c>
      <c r="B1919" s="361" t="s">
        <v>763</v>
      </c>
      <c r="C1919" s="361" t="s">
        <v>745</v>
      </c>
      <c r="D1919" s="361">
        <v>16</v>
      </c>
      <c r="E1919" s="590">
        <v>34375</v>
      </c>
      <c r="F1919" s="592">
        <v>155</v>
      </c>
    </row>
    <row r="1920" spans="1:6" x14ac:dyDescent="0.25">
      <c r="A1920" s="354" t="s">
        <v>738</v>
      </c>
      <c r="B1920" s="353" t="s">
        <v>719</v>
      </c>
      <c r="C1920" s="353" t="s">
        <v>744</v>
      </c>
      <c r="D1920" s="353">
        <v>8</v>
      </c>
      <c r="E1920" s="591">
        <v>34377</v>
      </c>
      <c r="F1920" s="593">
        <v>19</v>
      </c>
    </row>
    <row r="1921" spans="1:6" x14ac:dyDescent="0.25">
      <c r="A1921" s="349" t="s">
        <v>748</v>
      </c>
      <c r="B1921" s="361" t="s">
        <v>750</v>
      </c>
      <c r="C1921" s="361" t="s">
        <v>737</v>
      </c>
      <c r="D1921" s="361">
        <v>16</v>
      </c>
      <c r="E1921" s="590">
        <v>34378</v>
      </c>
      <c r="F1921" s="360">
        <v>142</v>
      </c>
    </row>
    <row r="1922" spans="1:6" x14ac:dyDescent="0.25">
      <c r="A1922" s="349" t="s">
        <v>738</v>
      </c>
      <c r="B1922" s="361" t="s">
        <v>722</v>
      </c>
      <c r="C1922" s="361" t="s">
        <v>747</v>
      </c>
      <c r="D1922" s="361">
        <v>8</v>
      </c>
      <c r="E1922" s="590">
        <v>34380</v>
      </c>
      <c r="F1922" s="592">
        <v>172</v>
      </c>
    </row>
    <row r="1923" spans="1:6" x14ac:dyDescent="0.25">
      <c r="A1923" s="349" t="s">
        <v>748</v>
      </c>
      <c r="B1923" s="361" t="s">
        <v>750</v>
      </c>
      <c r="C1923" s="361" t="s">
        <v>737</v>
      </c>
      <c r="D1923" s="361">
        <v>16</v>
      </c>
      <c r="E1923" s="590">
        <v>34381</v>
      </c>
      <c r="F1923" s="592">
        <v>11</v>
      </c>
    </row>
    <row r="1924" spans="1:6" x14ac:dyDescent="0.25">
      <c r="A1924" s="349" t="s">
        <v>728</v>
      </c>
      <c r="B1924" s="361" t="s">
        <v>729</v>
      </c>
      <c r="C1924" s="361" t="s">
        <v>730</v>
      </c>
      <c r="D1924" s="361">
        <v>10</v>
      </c>
      <c r="E1924" s="590">
        <v>34382</v>
      </c>
      <c r="F1924" s="592">
        <v>98</v>
      </c>
    </row>
    <row r="1925" spans="1:6" x14ac:dyDescent="0.25">
      <c r="A1925" s="349" t="s">
        <v>771</v>
      </c>
      <c r="B1925" s="361" t="s">
        <v>773</v>
      </c>
      <c r="C1925" s="361" t="s">
        <v>747</v>
      </c>
      <c r="D1925" s="361">
        <v>8</v>
      </c>
      <c r="E1925" s="590">
        <v>34387</v>
      </c>
      <c r="F1925" s="592">
        <v>150</v>
      </c>
    </row>
    <row r="1926" spans="1:6" x14ac:dyDescent="0.25">
      <c r="A1926" s="349" t="s">
        <v>748</v>
      </c>
      <c r="B1926" s="361" t="s">
        <v>751</v>
      </c>
      <c r="C1926" s="361" t="s">
        <v>747</v>
      </c>
      <c r="D1926" s="361">
        <v>8</v>
      </c>
      <c r="E1926" s="590">
        <v>34389</v>
      </c>
      <c r="F1926" s="592">
        <v>72</v>
      </c>
    </row>
    <row r="1927" spans="1:6" x14ac:dyDescent="0.25">
      <c r="A1927" s="349" t="s">
        <v>748</v>
      </c>
      <c r="B1927" s="361" t="s">
        <v>749</v>
      </c>
      <c r="C1927" s="361" t="s">
        <v>745</v>
      </c>
      <c r="D1927" s="361">
        <v>8</v>
      </c>
      <c r="E1927" s="590">
        <v>34390</v>
      </c>
      <c r="F1927" s="360">
        <v>62</v>
      </c>
    </row>
    <row r="1928" spans="1:6" x14ac:dyDescent="0.25">
      <c r="A1928" s="349" t="s">
        <v>752</v>
      </c>
      <c r="B1928" s="361" t="s">
        <v>763</v>
      </c>
      <c r="C1928" s="361" t="s">
        <v>745</v>
      </c>
      <c r="D1928" s="361">
        <v>16</v>
      </c>
      <c r="E1928" s="590">
        <v>34390</v>
      </c>
      <c r="F1928" s="592">
        <v>150</v>
      </c>
    </row>
    <row r="1929" spans="1:6" x14ac:dyDescent="0.25">
      <c r="A1929" s="349" t="s">
        <v>738</v>
      </c>
      <c r="B1929" s="361" t="s">
        <v>719</v>
      </c>
      <c r="C1929" s="361" t="s">
        <v>744</v>
      </c>
      <c r="D1929" s="361">
        <v>8</v>
      </c>
      <c r="E1929" s="590">
        <v>34399</v>
      </c>
      <c r="F1929" s="592">
        <v>177</v>
      </c>
    </row>
    <row r="1930" spans="1:6" x14ac:dyDescent="0.25">
      <c r="A1930" s="349" t="s">
        <v>738</v>
      </c>
      <c r="B1930" s="361" t="s">
        <v>716</v>
      </c>
      <c r="C1930" s="361" t="s">
        <v>745</v>
      </c>
      <c r="D1930" s="361">
        <v>16</v>
      </c>
      <c r="E1930" s="590">
        <v>34399</v>
      </c>
      <c r="F1930" s="592">
        <v>83</v>
      </c>
    </row>
    <row r="1931" spans="1:6" x14ac:dyDescent="0.25">
      <c r="A1931" s="349" t="s">
        <v>742</v>
      </c>
      <c r="B1931" s="361" t="s">
        <v>743</v>
      </c>
      <c r="C1931" s="361" t="s">
        <v>744</v>
      </c>
      <c r="D1931" s="361">
        <v>8</v>
      </c>
      <c r="E1931" s="590">
        <v>34400</v>
      </c>
      <c r="F1931" s="592">
        <v>96</v>
      </c>
    </row>
    <row r="1932" spans="1:6" x14ac:dyDescent="0.25">
      <c r="A1932" s="349" t="s">
        <v>756</v>
      </c>
      <c r="B1932" s="361" t="s">
        <v>757</v>
      </c>
      <c r="C1932" s="361" t="s">
        <v>755</v>
      </c>
      <c r="D1932" s="361">
        <v>16</v>
      </c>
      <c r="E1932" s="350">
        <v>34401</v>
      </c>
      <c r="F1932" s="360">
        <v>89</v>
      </c>
    </row>
    <row r="1933" spans="1:6" x14ac:dyDescent="0.25">
      <c r="A1933" s="349" t="s">
        <v>738</v>
      </c>
      <c r="B1933" s="361" t="s">
        <v>718</v>
      </c>
      <c r="C1933" s="361" t="s">
        <v>747</v>
      </c>
      <c r="D1933" s="361">
        <v>8</v>
      </c>
      <c r="E1933" s="590">
        <v>34402</v>
      </c>
      <c r="F1933" s="592">
        <v>176</v>
      </c>
    </row>
    <row r="1934" spans="1:6" x14ac:dyDescent="0.25">
      <c r="A1934" s="349" t="s">
        <v>752</v>
      </c>
      <c r="B1934" s="361" t="s">
        <v>760</v>
      </c>
      <c r="C1934" s="361" t="s">
        <v>761</v>
      </c>
      <c r="D1934" s="361">
        <v>16</v>
      </c>
      <c r="E1934" s="590">
        <v>34402</v>
      </c>
      <c r="F1934" s="592">
        <v>67</v>
      </c>
    </row>
    <row r="1935" spans="1:6" x14ac:dyDescent="0.25">
      <c r="A1935" s="349" t="s">
        <v>738</v>
      </c>
      <c r="B1935" s="361" t="s">
        <v>712</v>
      </c>
      <c r="C1935" s="361" t="s">
        <v>744</v>
      </c>
      <c r="D1935" s="361">
        <v>8</v>
      </c>
      <c r="E1935" s="590">
        <v>34407</v>
      </c>
      <c r="F1935" s="592">
        <v>172</v>
      </c>
    </row>
    <row r="1936" spans="1:6" x14ac:dyDescent="0.25">
      <c r="A1936" s="349" t="s">
        <v>728</v>
      </c>
      <c r="B1936" s="361" t="s">
        <v>729</v>
      </c>
      <c r="C1936" s="361" t="s">
        <v>730</v>
      </c>
      <c r="D1936" s="361">
        <v>10</v>
      </c>
      <c r="E1936" s="590">
        <v>34410</v>
      </c>
      <c r="F1936" s="592">
        <v>40</v>
      </c>
    </row>
    <row r="1937" spans="1:6" x14ac:dyDescent="0.25">
      <c r="A1937" s="349" t="s">
        <v>748</v>
      </c>
      <c r="B1937" s="361" t="s">
        <v>751</v>
      </c>
      <c r="C1937" s="361" t="s">
        <v>747</v>
      </c>
      <c r="D1937" s="361">
        <v>8</v>
      </c>
      <c r="E1937" s="590">
        <v>34413</v>
      </c>
      <c r="F1937" s="592">
        <v>157</v>
      </c>
    </row>
    <row r="1938" spans="1:6" x14ac:dyDescent="0.25">
      <c r="A1938" s="349" t="s">
        <v>738</v>
      </c>
      <c r="B1938" s="361" t="s">
        <v>721</v>
      </c>
      <c r="C1938" s="361" t="s">
        <v>747</v>
      </c>
      <c r="D1938" s="361">
        <v>8</v>
      </c>
      <c r="E1938" s="590">
        <v>34415</v>
      </c>
      <c r="F1938" s="592">
        <v>187</v>
      </c>
    </row>
    <row r="1939" spans="1:6" x14ac:dyDescent="0.25">
      <c r="A1939" s="349" t="s">
        <v>738</v>
      </c>
      <c r="B1939" s="361" t="s">
        <v>715</v>
      </c>
      <c r="C1939" s="361" t="s">
        <v>745</v>
      </c>
      <c r="D1939" s="361">
        <v>16</v>
      </c>
      <c r="E1939" s="590">
        <v>34416</v>
      </c>
      <c r="F1939" s="592">
        <v>102</v>
      </c>
    </row>
    <row r="1940" spans="1:6" x14ac:dyDescent="0.25">
      <c r="A1940" s="349" t="s">
        <v>738</v>
      </c>
      <c r="B1940" s="361" t="s">
        <v>723</v>
      </c>
      <c r="C1940" s="361" t="s">
        <v>745</v>
      </c>
      <c r="D1940" s="361">
        <v>8</v>
      </c>
      <c r="E1940" s="590">
        <v>34420</v>
      </c>
      <c r="F1940" s="592">
        <v>158</v>
      </c>
    </row>
    <row r="1941" spans="1:6" x14ac:dyDescent="0.25">
      <c r="A1941" s="349" t="s">
        <v>738</v>
      </c>
      <c r="B1941" s="361" t="s">
        <v>712</v>
      </c>
      <c r="C1941" s="361" t="s">
        <v>744</v>
      </c>
      <c r="D1941" s="361">
        <v>8</v>
      </c>
      <c r="E1941" s="590">
        <v>34420</v>
      </c>
      <c r="F1941" s="592">
        <v>107</v>
      </c>
    </row>
    <row r="1942" spans="1:6" x14ac:dyDescent="0.25">
      <c r="A1942" s="349" t="s">
        <v>738</v>
      </c>
      <c r="B1942" s="361" t="s">
        <v>721</v>
      </c>
      <c r="C1942" s="361" t="s">
        <v>747</v>
      </c>
      <c r="D1942" s="361">
        <v>8</v>
      </c>
      <c r="E1942" s="590">
        <v>34431</v>
      </c>
      <c r="F1942" s="592">
        <v>174</v>
      </c>
    </row>
    <row r="1943" spans="1:6" x14ac:dyDescent="0.25">
      <c r="A1943" s="349" t="s">
        <v>738</v>
      </c>
      <c r="B1943" s="361" t="s">
        <v>712</v>
      </c>
      <c r="C1943" s="361" t="s">
        <v>744</v>
      </c>
      <c r="D1943" s="361">
        <v>8</v>
      </c>
      <c r="E1943" s="590">
        <v>34431</v>
      </c>
      <c r="F1943" s="592">
        <v>139</v>
      </c>
    </row>
    <row r="1944" spans="1:6" x14ac:dyDescent="0.25">
      <c r="A1944" s="349" t="s">
        <v>752</v>
      </c>
      <c r="B1944" s="361" t="s">
        <v>762</v>
      </c>
      <c r="C1944" s="361" t="s">
        <v>761</v>
      </c>
      <c r="D1944" s="361">
        <v>16</v>
      </c>
      <c r="E1944" s="590">
        <v>34433</v>
      </c>
      <c r="F1944" s="592">
        <v>19</v>
      </c>
    </row>
    <row r="1945" spans="1:6" x14ac:dyDescent="0.25">
      <c r="A1945" s="349" t="s">
        <v>752</v>
      </c>
      <c r="B1945" s="361" t="s">
        <v>763</v>
      </c>
      <c r="C1945" s="361" t="s">
        <v>745</v>
      </c>
      <c r="D1945" s="361">
        <v>16</v>
      </c>
      <c r="E1945" s="590">
        <v>34437</v>
      </c>
      <c r="F1945" s="592">
        <v>119</v>
      </c>
    </row>
    <row r="1946" spans="1:6" x14ac:dyDescent="0.25">
      <c r="A1946" s="349" t="s">
        <v>752</v>
      </c>
      <c r="B1946" s="361" t="s">
        <v>760</v>
      </c>
      <c r="C1946" s="361" t="s">
        <v>761</v>
      </c>
      <c r="D1946" s="361">
        <v>16</v>
      </c>
      <c r="E1946" s="590">
        <v>34437</v>
      </c>
      <c r="F1946" s="360">
        <v>173</v>
      </c>
    </row>
    <row r="1947" spans="1:6" x14ac:dyDescent="0.25">
      <c r="A1947" s="349" t="s">
        <v>738</v>
      </c>
      <c r="B1947" s="361" t="s">
        <v>718</v>
      </c>
      <c r="C1947" s="361" t="s">
        <v>747</v>
      </c>
      <c r="D1947" s="361">
        <v>8</v>
      </c>
      <c r="E1947" s="590">
        <v>34438</v>
      </c>
      <c r="F1947" s="592">
        <v>41</v>
      </c>
    </row>
    <row r="1948" spans="1:6" x14ac:dyDescent="0.25">
      <c r="A1948" s="349" t="s">
        <v>765</v>
      </c>
      <c r="B1948" s="361" t="s">
        <v>766</v>
      </c>
      <c r="C1948" s="361" t="s">
        <v>744</v>
      </c>
      <c r="D1948" s="361">
        <v>16</v>
      </c>
      <c r="E1948" s="590">
        <v>34439</v>
      </c>
      <c r="F1948" s="592">
        <v>157</v>
      </c>
    </row>
    <row r="1949" spans="1:6" x14ac:dyDescent="0.25">
      <c r="A1949" s="349" t="s">
        <v>738</v>
      </c>
      <c r="B1949" s="361" t="s">
        <v>716</v>
      </c>
      <c r="C1949" s="361" t="s">
        <v>745</v>
      </c>
      <c r="D1949" s="361">
        <v>16</v>
      </c>
      <c r="E1949" s="590">
        <v>34442</v>
      </c>
      <c r="F1949" s="592">
        <v>26</v>
      </c>
    </row>
    <row r="1950" spans="1:6" x14ac:dyDescent="0.25">
      <c r="A1950" s="349" t="s">
        <v>752</v>
      </c>
      <c r="B1950" s="361" t="s">
        <v>764</v>
      </c>
      <c r="C1950" s="361" t="s">
        <v>737</v>
      </c>
      <c r="D1950" s="361">
        <v>32</v>
      </c>
      <c r="E1950" s="590">
        <v>34445</v>
      </c>
      <c r="F1950" s="592">
        <v>49</v>
      </c>
    </row>
    <row r="1951" spans="1:6" x14ac:dyDescent="0.25">
      <c r="A1951" s="349" t="s">
        <v>742</v>
      </c>
      <c r="B1951" s="361" t="s">
        <v>743</v>
      </c>
      <c r="C1951" s="361" t="s">
        <v>744</v>
      </c>
      <c r="D1951" s="361">
        <v>8</v>
      </c>
      <c r="E1951" s="590">
        <v>34446</v>
      </c>
      <c r="F1951" s="592">
        <v>54</v>
      </c>
    </row>
    <row r="1952" spans="1:6" x14ac:dyDescent="0.25">
      <c r="A1952" s="349" t="s">
        <v>739</v>
      </c>
      <c r="B1952" s="361" t="s">
        <v>740</v>
      </c>
      <c r="C1952" s="361" t="s">
        <v>741</v>
      </c>
      <c r="D1952" s="361">
        <v>8</v>
      </c>
      <c r="E1952" s="590">
        <v>34447</v>
      </c>
      <c r="F1952" s="592">
        <v>118</v>
      </c>
    </row>
    <row r="1953" spans="1:6" x14ac:dyDescent="0.25">
      <c r="A1953" s="349" t="s">
        <v>752</v>
      </c>
      <c r="B1953" s="361" t="s">
        <v>764</v>
      </c>
      <c r="C1953" s="361" t="s">
        <v>737</v>
      </c>
      <c r="D1953" s="361">
        <v>32</v>
      </c>
      <c r="E1953" s="590">
        <v>34449</v>
      </c>
      <c r="F1953" s="592">
        <v>115</v>
      </c>
    </row>
    <row r="1954" spans="1:6" x14ac:dyDescent="0.25">
      <c r="A1954" s="349" t="s">
        <v>564</v>
      </c>
      <c r="B1954" s="361" t="s">
        <v>567</v>
      </c>
      <c r="C1954" s="361" t="s">
        <v>737</v>
      </c>
      <c r="D1954" s="361">
        <v>16</v>
      </c>
      <c r="E1954" s="590">
        <v>34453</v>
      </c>
      <c r="F1954" s="592">
        <v>132</v>
      </c>
    </row>
    <row r="1955" spans="1:6" x14ac:dyDescent="0.25">
      <c r="A1955" s="349" t="s">
        <v>748</v>
      </c>
      <c r="B1955" s="361" t="s">
        <v>750</v>
      </c>
      <c r="C1955" s="361" t="s">
        <v>737</v>
      </c>
      <c r="D1955" s="361">
        <v>16</v>
      </c>
      <c r="E1955" s="590">
        <v>34454</v>
      </c>
      <c r="F1955" s="592">
        <v>157</v>
      </c>
    </row>
    <row r="1956" spans="1:6" x14ac:dyDescent="0.25">
      <c r="A1956" s="349" t="s">
        <v>738</v>
      </c>
      <c r="B1956" s="361" t="s">
        <v>722</v>
      </c>
      <c r="C1956" s="361" t="s">
        <v>747</v>
      </c>
      <c r="D1956" s="361">
        <v>8</v>
      </c>
      <c r="E1956" s="590">
        <v>34456</v>
      </c>
      <c r="F1956" s="592">
        <v>6</v>
      </c>
    </row>
    <row r="1957" spans="1:6" x14ac:dyDescent="0.25">
      <c r="A1957" s="349" t="s">
        <v>728</v>
      </c>
      <c r="B1957" s="361" t="s">
        <v>731</v>
      </c>
      <c r="C1957" s="361" t="s">
        <v>732</v>
      </c>
      <c r="D1957" s="361">
        <v>8</v>
      </c>
      <c r="E1957" s="590">
        <v>34456</v>
      </c>
      <c r="F1957" s="592">
        <v>173</v>
      </c>
    </row>
    <row r="1958" spans="1:6" x14ac:dyDescent="0.25">
      <c r="A1958" s="349" t="s">
        <v>765</v>
      </c>
      <c r="B1958" s="361" t="s">
        <v>766</v>
      </c>
      <c r="C1958" s="361" t="s">
        <v>744</v>
      </c>
      <c r="D1958" s="361">
        <v>16</v>
      </c>
      <c r="E1958" s="590">
        <v>34459</v>
      </c>
      <c r="F1958" s="360">
        <v>68</v>
      </c>
    </row>
    <row r="1959" spans="1:6" x14ac:dyDescent="0.25">
      <c r="A1959" s="349" t="s">
        <v>752</v>
      </c>
      <c r="B1959" s="361" t="s">
        <v>764</v>
      </c>
      <c r="C1959" s="361" t="s">
        <v>737</v>
      </c>
      <c r="D1959" s="361">
        <v>32</v>
      </c>
      <c r="E1959" s="590">
        <v>34460</v>
      </c>
      <c r="F1959" s="592">
        <v>160</v>
      </c>
    </row>
    <row r="1960" spans="1:6" x14ac:dyDescent="0.25">
      <c r="A1960" s="349" t="s">
        <v>752</v>
      </c>
      <c r="B1960" s="361" t="s">
        <v>764</v>
      </c>
      <c r="C1960" s="361" t="s">
        <v>737</v>
      </c>
      <c r="D1960" s="361">
        <v>32</v>
      </c>
      <c r="E1960" s="590">
        <v>34461</v>
      </c>
      <c r="F1960" s="592">
        <v>194</v>
      </c>
    </row>
    <row r="1961" spans="1:6" x14ac:dyDescent="0.25">
      <c r="A1961" s="349" t="s">
        <v>733</v>
      </c>
      <c r="B1961" s="361" t="s">
        <v>736</v>
      </c>
      <c r="C1961" s="361" t="s">
        <v>737</v>
      </c>
      <c r="D1961" s="361">
        <v>8</v>
      </c>
      <c r="E1961" s="590">
        <v>34461</v>
      </c>
      <c r="F1961" s="592">
        <v>169</v>
      </c>
    </row>
    <row r="1962" spans="1:6" x14ac:dyDescent="0.25">
      <c r="A1962" s="349" t="s">
        <v>728</v>
      </c>
      <c r="B1962" s="361" t="s">
        <v>729</v>
      </c>
      <c r="C1962" s="361" t="s">
        <v>730</v>
      </c>
      <c r="D1962" s="361">
        <v>10</v>
      </c>
      <c r="E1962" s="350">
        <v>34464</v>
      </c>
      <c r="F1962" s="360">
        <v>53</v>
      </c>
    </row>
    <row r="1963" spans="1:6" x14ac:dyDescent="0.25">
      <c r="A1963" s="349" t="s">
        <v>748</v>
      </c>
      <c r="B1963" s="361" t="s">
        <v>751</v>
      </c>
      <c r="C1963" s="361" t="s">
        <v>747</v>
      </c>
      <c r="D1963" s="361">
        <v>8</v>
      </c>
      <c r="E1963" s="350">
        <v>34469</v>
      </c>
      <c r="F1963" s="360">
        <v>34</v>
      </c>
    </row>
    <row r="1964" spans="1:6" x14ac:dyDescent="0.25">
      <c r="A1964" s="349" t="s">
        <v>769</v>
      </c>
      <c r="B1964" s="361" t="s">
        <v>770</v>
      </c>
      <c r="C1964" s="361" t="s">
        <v>745</v>
      </c>
      <c r="D1964" s="361">
        <v>16</v>
      </c>
      <c r="E1964" s="350">
        <v>34470</v>
      </c>
      <c r="F1964" s="360">
        <v>183</v>
      </c>
    </row>
    <row r="1965" spans="1:6" x14ac:dyDescent="0.25">
      <c r="A1965" s="349" t="s">
        <v>752</v>
      </c>
      <c r="B1965" s="361" t="s">
        <v>763</v>
      </c>
      <c r="C1965" s="361" t="s">
        <v>745</v>
      </c>
      <c r="D1965" s="361">
        <v>16</v>
      </c>
      <c r="E1965" s="590">
        <v>34471</v>
      </c>
      <c r="F1965" s="592">
        <v>25</v>
      </c>
    </row>
    <row r="1966" spans="1:6" x14ac:dyDescent="0.25">
      <c r="A1966" s="349" t="s">
        <v>739</v>
      </c>
      <c r="B1966" s="361" t="s">
        <v>740</v>
      </c>
      <c r="C1966" s="361" t="s">
        <v>741</v>
      </c>
      <c r="D1966" s="361">
        <v>8</v>
      </c>
      <c r="E1966" s="590">
        <v>34471</v>
      </c>
      <c r="F1966" s="592">
        <v>149</v>
      </c>
    </row>
    <row r="1967" spans="1:6" x14ac:dyDescent="0.25">
      <c r="A1967" s="349" t="s">
        <v>771</v>
      </c>
      <c r="B1967" s="361" t="s">
        <v>773</v>
      </c>
      <c r="C1967" s="361" t="s">
        <v>747</v>
      </c>
      <c r="D1967" s="361">
        <v>8</v>
      </c>
      <c r="E1967" s="590">
        <v>34472</v>
      </c>
      <c r="F1967" s="592">
        <v>132</v>
      </c>
    </row>
    <row r="1968" spans="1:6" x14ac:dyDescent="0.25">
      <c r="A1968" s="349" t="s">
        <v>738</v>
      </c>
      <c r="B1968" s="361" t="s">
        <v>713</v>
      </c>
      <c r="C1968" s="361" t="s">
        <v>746</v>
      </c>
      <c r="D1968" s="361">
        <v>16</v>
      </c>
      <c r="E1968" s="590">
        <v>34476</v>
      </c>
      <c r="F1968" s="592">
        <v>76</v>
      </c>
    </row>
    <row r="1969" spans="1:6" x14ac:dyDescent="0.25">
      <c r="A1969" s="349" t="s">
        <v>765</v>
      </c>
      <c r="B1969" s="361" t="s">
        <v>766</v>
      </c>
      <c r="C1969" s="361" t="s">
        <v>744</v>
      </c>
      <c r="D1969" s="361">
        <v>16</v>
      </c>
      <c r="E1969" s="590">
        <v>34476</v>
      </c>
      <c r="F1969" s="592">
        <v>81</v>
      </c>
    </row>
    <row r="1970" spans="1:6" x14ac:dyDescent="0.25">
      <c r="A1970" s="349" t="s">
        <v>738</v>
      </c>
      <c r="B1970" s="361" t="s">
        <v>713</v>
      </c>
      <c r="C1970" s="361" t="s">
        <v>746</v>
      </c>
      <c r="D1970" s="361">
        <v>16</v>
      </c>
      <c r="E1970" s="590">
        <v>34480</v>
      </c>
      <c r="F1970" s="592">
        <v>186</v>
      </c>
    </row>
    <row r="1971" spans="1:6" x14ac:dyDescent="0.25">
      <c r="A1971" s="349" t="s">
        <v>756</v>
      </c>
      <c r="B1971" s="361" t="s">
        <v>757</v>
      </c>
      <c r="C1971" s="361" t="s">
        <v>755</v>
      </c>
      <c r="D1971" s="361">
        <v>16</v>
      </c>
      <c r="E1971" s="590">
        <v>34481</v>
      </c>
      <c r="F1971" s="360">
        <v>173</v>
      </c>
    </row>
    <row r="1972" spans="1:6" x14ac:dyDescent="0.25">
      <c r="A1972" s="349" t="s">
        <v>733</v>
      </c>
      <c r="B1972" s="361" t="s">
        <v>734</v>
      </c>
      <c r="C1972" s="361" t="s">
        <v>735</v>
      </c>
      <c r="D1972" s="361">
        <v>8</v>
      </c>
      <c r="E1972" s="590">
        <v>34487</v>
      </c>
      <c r="F1972" s="592">
        <v>189</v>
      </c>
    </row>
    <row r="1973" spans="1:6" x14ac:dyDescent="0.25">
      <c r="A1973" s="349" t="s">
        <v>752</v>
      </c>
      <c r="B1973" s="361" t="s">
        <v>763</v>
      </c>
      <c r="C1973" s="361" t="s">
        <v>745</v>
      </c>
      <c r="D1973" s="361">
        <v>16</v>
      </c>
      <c r="E1973" s="590">
        <v>34488</v>
      </c>
      <c r="F1973" s="592">
        <v>47</v>
      </c>
    </row>
    <row r="1974" spans="1:6" x14ac:dyDescent="0.25">
      <c r="A1974" s="349" t="s">
        <v>738</v>
      </c>
      <c r="B1974" s="361" t="s">
        <v>712</v>
      </c>
      <c r="C1974" s="361" t="s">
        <v>744</v>
      </c>
      <c r="D1974" s="361">
        <v>8</v>
      </c>
      <c r="E1974" s="590">
        <v>34489</v>
      </c>
      <c r="F1974" s="592">
        <v>85</v>
      </c>
    </row>
    <row r="1975" spans="1:6" x14ac:dyDescent="0.25">
      <c r="A1975" s="349" t="s">
        <v>769</v>
      </c>
      <c r="B1975" s="361" t="s">
        <v>770</v>
      </c>
      <c r="C1975" s="361" t="s">
        <v>745</v>
      </c>
      <c r="D1975" s="361">
        <v>16</v>
      </c>
      <c r="E1975" s="590">
        <v>34489</v>
      </c>
      <c r="F1975" s="592">
        <v>111</v>
      </c>
    </row>
    <row r="1976" spans="1:6" x14ac:dyDescent="0.25">
      <c r="A1976" s="349" t="s">
        <v>742</v>
      </c>
      <c r="B1976" s="361" t="s">
        <v>743</v>
      </c>
      <c r="C1976" s="361" t="s">
        <v>744</v>
      </c>
      <c r="D1976" s="361">
        <v>8</v>
      </c>
      <c r="E1976" s="590">
        <v>34493</v>
      </c>
      <c r="F1976" s="592">
        <v>172</v>
      </c>
    </row>
    <row r="1977" spans="1:6" x14ac:dyDescent="0.25">
      <c r="A1977" s="349" t="s">
        <v>748</v>
      </c>
      <c r="B1977" s="361" t="s">
        <v>750</v>
      </c>
      <c r="C1977" s="361" t="s">
        <v>737</v>
      </c>
      <c r="D1977" s="361">
        <v>16</v>
      </c>
      <c r="E1977" s="590">
        <v>34500</v>
      </c>
      <c r="F1977" s="592">
        <v>144</v>
      </c>
    </row>
    <row r="1978" spans="1:6" x14ac:dyDescent="0.25">
      <c r="A1978" s="349" t="s">
        <v>738</v>
      </c>
      <c r="B1978" s="361" t="s">
        <v>717</v>
      </c>
      <c r="C1978" s="361" t="s">
        <v>745</v>
      </c>
      <c r="D1978" s="361">
        <v>16</v>
      </c>
      <c r="E1978" s="590">
        <v>34502</v>
      </c>
      <c r="F1978" s="592">
        <v>154</v>
      </c>
    </row>
    <row r="1979" spans="1:6" x14ac:dyDescent="0.25">
      <c r="A1979" s="349" t="s">
        <v>748</v>
      </c>
      <c r="B1979" s="361" t="s">
        <v>754</v>
      </c>
      <c r="C1979" s="361" t="s">
        <v>755</v>
      </c>
      <c r="D1979" s="361">
        <v>16</v>
      </c>
      <c r="E1979" s="350">
        <v>34505</v>
      </c>
      <c r="F1979" s="360">
        <v>82</v>
      </c>
    </row>
    <row r="1980" spans="1:6" x14ac:dyDescent="0.25">
      <c r="A1980" s="349" t="s">
        <v>765</v>
      </c>
      <c r="B1980" s="361" t="s">
        <v>766</v>
      </c>
      <c r="C1980" s="361" t="s">
        <v>744</v>
      </c>
      <c r="D1980" s="361">
        <v>16</v>
      </c>
      <c r="E1980" s="590">
        <v>34505</v>
      </c>
      <c r="F1980" s="592">
        <v>163</v>
      </c>
    </row>
    <row r="1981" spans="1:6" x14ac:dyDescent="0.25">
      <c r="A1981" s="349" t="s">
        <v>752</v>
      </c>
      <c r="B1981" s="361" t="s">
        <v>762</v>
      </c>
      <c r="C1981" s="361" t="s">
        <v>761</v>
      </c>
      <c r="D1981" s="361">
        <v>16</v>
      </c>
      <c r="E1981" s="590">
        <v>34507</v>
      </c>
      <c r="F1981" s="592">
        <v>110</v>
      </c>
    </row>
    <row r="1982" spans="1:6" x14ac:dyDescent="0.25">
      <c r="A1982" s="349" t="s">
        <v>738</v>
      </c>
      <c r="B1982" s="361" t="s">
        <v>722</v>
      </c>
      <c r="C1982" s="361" t="s">
        <v>747</v>
      </c>
      <c r="D1982" s="361">
        <v>8</v>
      </c>
      <c r="E1982" s="590">
        <v>34509</v>
      </c>
      <c r="F1982" s="592">
        <v>135</v>
      </c>
    </row>
    <row r="1983" spans="1:6" x14ac:dyDescent="0.25">
      <c r="A1983" s="349" t="s">
        <v>739</v>
      </c>
      <c r="B1983" s="361" t="s">
        <v>740</v>
      </c>
      <c r="C1983" s="361" t="s">
        <v>741</v>
      </c>
      <c r="D1983" s="361">
        <v>8</v>
      </c>
      <c r="E1983" s="590">
        <v>34510</v>
      </c>
      <c r="F1983" s="592">
        <v>14</v>
      </c>
    </row>
    <row r="1984" spans="1:6" x14ac:dyDescent="0.25">
      <c r="A1984" s="349" t="s">
        <v>771</v>
      </c>
      <c r="B1984" s="361" t="s">
        <v>772</v>
      </c>
      <c r="C1984" s="361" t="s">
        <v>747</v>
      </c>
      <c r="D1984" s="361">
        <v>12</v>
      </c>
      <c r="E1984" s="590">
        <v>34514</v>
      </c>
      <c r="F1984" s="592">
        <v>127</v>
      </c>
    </row>
    <row r="1985" spans="1:6" x14ac:dyDescent="0.25">
      <c r="A1985" s="349" t="s">
        <v>739</v>
      </c>
      <c r="B1985" s="361" t="s">
        <v>740</v>
      </c>
      <c r="C1985" s="361" t="s">
        <v>741</v>
      </c>
      <c r="D1985" s="361">
        <v>8</v>
      </c>
      <c r="E1985" s="590">
        <v>34521</v>
      </c>
      <c r="F1985" s="592">
        <v>17</v>
      </c>
    </row>
    <row r="1986" spans="1:6" x14ac:dyDescent="0.25">
      <c r="A1986" s="349" t="s">
        <v>564</v>
      </c>
      <c r="B1986" s="361" t="s">
        <v>565</v>
      </c>
      <c r="C1986" s="361" t="s">
        <v>745</v>
      </c>
      <c r="D1986" s="361">
        <v>16</v>
      </c>
      <c r="E1986" s="590">
        <v>34522</v>
      </c>
      <c r="F1986" s="592">
        <v>149</v>
      </c>
    </row>
    <row r="1987" spans="1:6" x14ac:dyDescent="0.25">
      <c r="A1987" s="349" t="s">
        <v>564</v>
      </c>
      <c r="B1987" s="361" t="s">
        <v>567</v>
      </c>
      <c r="C1987" s="361" t="s">
        <v>737</v>
      </c>
      <c r="D1987" s="361">
        <v>16</v>
      </c>
      <c r="E1987" s="590">
        <v>34525</v>
      </c>
      <c r="F1987" s="360">
        <v>95</v>
      </c>
    </row>
    <row r="1988" spans="1:6" x14ac:dyDescent="0.25">
      <c r="A1988" s="349" t="s">
        <v>564</v>
      </c>
      <c r="B1988" s="361" t="s">
        <v>568</v>
      </c>
      <c r="C1988" s="361" t="s">
        <v>745</v>
      </c>
      <c r="D1988" s="361">
        <v>16</v>
      </c>
      <c r="E1988" s="590">
        <v>34526</v>
      </c>
      <c r="F1988" s="592">
        <v>97</v>
      </c>
    </row>
    <row r="1989" spans="1:6" x14ac:dyDescent="0.25">
      <c r="A1989" s="349" t="s">
        <v>738</v>
      </c>
      <c r="B1989" s="361" t="s">
        <v>721</v>
      </c>
      <c r="C1989" s="361" t="s">
        <v>747</v>
      </c>
      <c r="D1989" s="361">
        <v>8</v>
      </c>
      <c r="E1989" s="590">
        <v>34529</v>
      </c>
      <c r="F1989" s="592">
        <v>139</v>
      </c>
    </row>
    <row r="1990" spans="1:6" x14ac:dyDescent="0.25">
      <c r="A1990" s="349" t="s">
        <v>738</v>
      </c>
      <c r="B1990" s="361" t="s">
        <v>716</v>
      </c>
      <c r="C1990" s="361" t="s">
        <v>745</v>
      </c>
      <c r="D1990" s="361">
        <v>16</v>
      </c>
      <c r="E1990" s="590">
        <v>34531</v>
      </c>
      <c r="F1990" s="592">
        <v>119</v>
      </c>
    </row>
    <row r="1991" spans="1:6" x14ac:dyDescent="0.25">
      <c r="A1991" s="349" t="s">
        <v>767</v>
      </c>
      <c r="B1991" s="361" t="s">
        <v>768</v>
      </c>
      <c r="C1991" s="361" t="s">
        <v>737</v>
      </c>
      <c r="D1991" s="361">
        <v>16</v>
      </c>
      <c r="E1991" s="590">
        <v>34532</v>
      </c>
      <c r="F1991" s="592">
        <v>40</v>
      </c>
    </row>
    <row r="1992" spans="1:6" x14ac:dyDescent="0.25">
      <c r="A1992" s="349" t="s">
        <v>738</v>
      </c>
      <c r="B1992" s="361" t="s">
        <v>721</v>
      </c>
      <c r="C1992" s="361" t="s">
        <v>747</v>
      </c>
      <c r="D1992" s="361">
        <v>8</v>
      </c>
      <c r="E1992" s="590">
        <v>34533</v>
      </c>
      <c r="F1992" s="592">
        <v>163</v>
      </c>
    </row>
    <row r="1993" spans="1:6" x14ac:dyDescent="0.25">
      <c r="A1993" s="349" t="s">
        <v>765</v>
      </c>
      <c r="B1993" s="361" t="s">
        <v>766</v>
      </c>
      <c r="C1993" s="361" t="s">
        <v>744</v>
      </c>
      <c r="D1993" s="361">
        <v>16</v>
      </c>
      <c r="E1993" s="590">
        <v>34535</v>
      </c>
      <c r="F1993" s="592">
        <v>80</v>
      </c>
    </row>
    <row r="1994" spans="1:6" x14ac:dyDescent="0.25">
      <c r="A1994" s="349" t="s">
        <v>752</v>
      </c>
      <c r="B1994" s="361" t="s">
        <v>764</v>
      </c>
      <c r="C1994" s="361" t="s">
        <v>737</v>
      </c>
      <c r="D1994" s="361">
        <v>32</v>
      </c>
      <c r="E1994" s="590">
        <v>34536</v>
      </c>
      <c r="F1994" s="592">
        <v>60</v>
      </c>
    </row>
    <row r="1995" spans="1:6" x14ac:dyDescent="0.25">
      <c r="A1995" s="349" t="s">
        <v>756</v>
      </c>
      <c r="B1995" s="361" t="s">
        <v>757</v>
      </c>
      <c r="C1995" s="361" t="s">
        <v>755</v>
      </c>
      <c r="D1995" s="361">
        <v>16</v>
      </c>
      <c r="E1995" s="590">
        <v>34541</v>
      </c>
      <c r="F1995" s="592">
        <v>78</v>
      </c>
    </row>
    <row r="1996" spans="1:6" x14ac:dyDescent="0.25">
      <c r="A1996" s="349" t="s">
        <v>733</v>
      </c>
      <c r="B1996" s="361" t="s">
        <v>734</v>
      </c>
      <c r="C1996" s="361" t="s">
        <v>735</v>
      </c>
      <c r="D1996" s="361">
        <v>8</v>
      </c>
      <c r="E1996" s="590">
        <v>34541</v>
      </c>
      <c r="F1996" s="592">
        <v>198</v>
      </c>
    </row>
    <row r="1997" spans="1:6" x14ac:dyDescent="0.25">
      <c r="A1997" s="349" t="s">
        <v>738</v>
      </c>
      <c r="B1997" s="361" t="s">
        <v>719</v>
      </c>
      <c r="C1997" s="361" t="s">
        <v>744</v>
      </c>
      <c r="D1997" s="361">
        <v>8</v>
      </c>
      <c r="E1997" s="590">
        <v>34548</v>
      </c>
      <c r="F1997" s="592">
        <v>168</v>
      </c>
    </row>
    <row r="1998" spans="1:6" x14ac:dyDescent="0.25">
      <c r="A1998" s="349" t="s">
        <v>748</v>
      </c>
      <c r="B1998" s="361" t="s">
        <v>750</v>
      </c>
      <c r="C1998" s="361" t="s">
        <v>737</v>
      </c>
      <c r="D1998" s="361">
        <v>16</v>
      </c>
      <c r="E1998" s="590">
        <v>34548</v>
      </c>
      <c r="F1998" s="592">
        <v>89</v>
      </c>
    </row>
    <row r="1999" spans="1:6" x14ac:dyDescent="0.25">
      <c r="A1999" s="349" t="s">
        <v>771</v>
      </c>
      <c r="B1999" s="361" t="s">
        <v>773</v>
      </c>
      <c r="C1999" s="361" t="s">
        <v>747</v>
      </c>
      <c r="D1999" s="361">
        <v>8</v>
      </c>
      <c r="E1999" s="590">
        <v>34549</v>
      </c>
      <c r="F1999" s="592">
        <v>189</v>
      </c>
    </row>
    <row r="2000" spans="1:6" x14ac:dyDescent="0.25">
      <c r="A2000" s="349" t="s">
        <v>564</v>
      </c>
      <c r="B2000" s="361" t="s">
        <v>566</v>
      </c>
      <c r="C2000" s="361" t="s">
        <v>737</v>
      </c>
      <c r="D2000" s="361">
        <v>16</v>
      </c>
      <c r="E2000" s="590">
        <v>34551</v>
      </c>
      <c r="F2000" s="592">
        <v>142</v>
      </c>
    </row>
    <row r="2001" spans="1:6" x14ac:dyDescent="0.25">
      <c r="A2001" s="349" t="s">
        <v>564</v>
      </c>
      <c r="B2001" s="361" t="s">
        <v>566</v>
      </c>
      <c r="C2001" s="361" t="s">
        <v>737</v>
      </c>
      <c r="D2001" s="361">
        <v>16</v>
      </c>
      <c r="E2001" s="590">
        <v>34551</v>
      </c>
      <c r="F2001" s="592">
        <v>87</v>
      </c>
    </row>
    <row r="2002" spans="1:6" x14ac:dyDescent="0.25">
      <c r="A2002" s="349" t="s">
        <v>752</v>
      </c>
      <c r="B2002" s="361" t="s">
        <v>760</v>
      </c>
      <c r="C2002" s="361" t="s">
        <v>761</v>
      </c>
      <c r="D2002" s="361">
        <v>16</v>
      </c>
      <c r="E2002" s="590">
        <v>34561</v>
      </c>
      <c r="F2002" s="592">
        <v>187</v>
      </c>
    </row>
    <row r="2003" spans="1:6" x14ac:dyDescent="0.25">
      <c r="A2003" s="349" t="s">
        <v>738</v>
      </c>
      <c r="B2003" s="361" t="s">
        <v>715</v>
      </c>
      <c r="C2003" s="361" t="s">
        <v>745</v>
      </c>
      <c r="D2003" s="361">
        <v>16</v>
      </c>
      <c r="E2003" s="590">
        <v>34567</v>
      </c>
      <c r="F2003" s="592">
        <v>34</v>
      </c>
    </row>
    <row r="2004" spans="1:6" x14ac:dyDescent="0.25">
      <c r="A2004" s="349" t="s">
        <v>738</v>
      </c>
      <c r="B2004" s="361" t="s">
        <v>720</v>
      </c>
      <c r="C2004" s="361" t="s">
        <v>747</v>
      </c>
      <c r="D2004" s="361">
        <v>8</v>
      </c>
      <c r="E2004" s="590">
        <v>34567</v>
      </c>
      <c r="F2004" s="592">
        <v>41</v>
      </c>
    </row>
    <row r="2005" spans="1:6" x14ac:dyDescent="0.25">
      <c r="A2005" s="349" t="s">
        <v>748</v>
      </c>
      <c r="B2005" s="361" t="s">
        <v>751</v>
      </c>
      <c r="C2005" s="361" t="s">
        <v>747</v>
      </c>
      <c r="D2005" s="361">
        <v>8</v>
      </c>
      <c r="E2005" s="590">
        <v>34573</v>
      </c>
      <c r="F2005" s="592">
        <v>30</v>
      </c>
    </row>
    <row r="2006" spans="1:6" x14ac:dyDescent="0.25">
      <c r="A2006" s="349" t="s">
        <v>771</v>
      </c>
      <c r="B2006" s="361" t="s">
        <v>772</v>
      </c>
      <c r="C2006" s="361" t="s">
        <v>747</v>
      </c>
      <c r="D2006" s="361">
        <v>12</v>
      </c>
      <c r="E2006" s="590">
        <v>34576</v>
      </c>
      <c r="F2006" s="592">
        <v>76</v>
      </c>
    </row>
    <row r="2007" spans="1:6" x14ac:dyDescent="0.25">
      <c r="A2007" s="349" t="s">
        <v>564</v>
      </c>
      <c r="B2007" s="361" t="s">
        <v>569</v>
      </c>
      <c r="C2007" s="361" t="s">
        <v>744</v>
      </c>
      <c r="D2007" s="361">
        <v>16</v>
      </c>
      <c r="E2007" s="590">
        <v>34578</v>
      </c>
      <c r="F2007" s="592">
        <v>118</v>
      </c>
    </row>
    <row r="2008" spans="1:6" x14ac:dyDescent="0.25">
      <c r="A2008" s="349" t="s">
        <v>564</v>
      </c>
      <c r="B2008" s="361" t="s">
        <v>568</v>
      </c>
      <c r="C2008" s="361" t="s">
        <v>745</v>
      </c>
      <c r="D2008" s="361">
        <v>16</v>
      </c>
      <c r="E2008" s="590">
        <v>34582</v>
      </c>
      <c r="F2008" s="592">
        <v>111</v>
      </c>
    </row>
    <row r="2009" spans="1:6" x14ac:dyDescent="0.25">
      <c r="A2009" s="349" t="s">
        <v>748</v>
      </c>
      <c r="B2009" s="361" t="s">
        <v>751</v>
      </c>
      <c r="C2009" s="361" t="s">
        <v>747</v>
      </c>
      <c r="D2009" s="361">
        <v>8</v>
      </c>
      <c r="E2009" s="590">
        <v>34588</v>
      </c>
      <c r="F2009" s="592">
        <v>9</v>
      </c>
    </row>
    <row r="2010" spans="1:6" x14ac:dyDescent="0.25">
      <c r="A2010" s="349" t="s">
        <v>752</v>
      </c>
      <c r="B2010" s="361" t="s">
        <v>763</v>
      </c>
      <c r="C2010" s="361" t="s">
        <v>745</v>
      </c>
      <c r="D2010" s="361">
        <v>16</v>
      </c>
      <c r="E2010" s="590">
        <v>34589</v>
      </c>
      <c r="F2010" s="592">
        <v>115</v>
      </c>
    </row>
    <row r="2011" spans="1:6" x14ac:dyDescent="0.25">
      <c r="A2011" s="349" t="s">
        <v>748</v>
      </c>
      <c r="B2011" s="361" t="s">
        <v>749</v>
      </c>
      <c r="C2011" s="361" t="s">
        <v>745</v>
      </c>
      <c r="D2011" s="361">
        <v>8</v>
      </c>
      <c r="E2011" s="590">
        <v>34590</v>
      </c>
      <c r="F2011" s="592">
        <v>52</v>
      </c>
    </row>
    <row r="2012" spans="1:6" x14ac:dyDescent="0.25">
      <c r="A2012" s="349" t="s">
        <v>564</v>
      </c>
      <c r="B2012" s="361" t="s">
        <v>568</v>
      </c>
      <c r="C2012" s="361" t="s">
        <v>745</v>
      </c>
      <c r="D2012" s="361">
        <v>16</v>
      </c>
      <c r="E2012" s="590">
        <v>34593</v>
      </c>
      <c r="F2012" s="592">
        <v>172</v>
      </c>
    </row>
    <row r="2013" spans="1:6" x14ac:dyDescent="0.25">
      <c r="A2013" s="349" t="s">
        <v>564</v>
      </c>
      <c r="B2013" s="361" t="s">
        <v>566</v>
      </c>
      <c r="C2013" s="361" t="s">
        <v>737</v>
      </c>
      <c r="D2013" s="361">
        <v>16</v>
      </c>
      <c r="E2013" s="590">
        <v>34596</v>
      </c>
      <c r="F2013" s="592">
        <v>183</v>
      </c>
    </row>
    <row r="2014" spans="1:6" x14ac:dyDescent="0.25">
      <c r="A2014" s="349" t="s">
        <v>564</v>
      </c>
      <c r="B2014" s="361" t="s">
        <v>568</v>
      </c>
      <c r="C2014" s="361" t="s">
        <v>745</v>
      </c>
      <c r="D2014" s="361">
        <v>16</v>
      </c>
      <c r="E2014" s="590">
        <v>34598</v>
      </c>
      <c r="F2014" s="592">
        <v>200</v>
      </c>
    </row>
    <row r="2015" spans="1:6" x14ac:dyDescent="0.25">
      <c r="A2015" s="349" t="s">
        <v>756</v>
      </c>
      <c r="B2015" s="361" t="s">
        <v>758</v>
      </c>
      <c r="C2015" s="361" t="s">
        <v>746</v>
      </c>
      <c r="D2015" s="361">
        <v>16</v>
      </c>
      <c r="E2015" s="590">
        <v>34599</v>
      </c>
      <c r="F2015" s="592">
        <v>138</v>
      </c>
    </row>
    <row r="2016" spans="1:6" x14ac:dyDescent="0.25">
      <c r="A2016" s="349" t="s">
        <v>738</v>
      </c>
      <c r="B2016" s="361" t="s">
        <v>712</v>
      </c>
      <c r="C2016" s="361" t="s">
        <v>744</v>
      </c>
      <c r="D2016" s="361">
        <v>8</v>
      </c>
      <c r="E2016" s="590">
        <v>34601</v>
      </c>
      <c r="F2016" s="592">
        <v>160</v>
      </c>
    </row>
    <row r="2017" spans="1:6" x14ac:dyDescent="0.25">
      <c r="A2017" s="349" t="s">
        <v>728</v>
      </c>
      <c r="B2017" s="361" t="s">
        <v>731</v>
      </c>
      <c r="C2017" s="361" t="s">
        <v>732</v>
      </c>
      <c r="D2017" s="361">
        <v>8</v>
      </c>
      <c r="E2017" s="590">
        <v>34604</v>
      </c>
      <c r="F2017" s="592">
        <v>178</v>
      </c>
    </row>
    <row r="2018" spans="1:6" x14ac:dyDescent="0.25">
      <c r="A2018" s="349" t="s">
        <v>738</v>
      </c>
      <c r="B2018" s="361" t="s">
        <v>723</v>
      </c>
      <c r="C2018" s="361" t="s">
        <v>745</v>
      </c>
      <c r="D2018" s="361">
        <v>8</v>
      </c>
      <c r="E2018" s="590">
        <v>34610</v>
      </c>
      <c r="F2018" s="592">
        <v>36</v>
      </c>
    </row>
    <row r="2019" spans="1:6" x14ac:dyDescent="0.25">
      <c r="A2019" s="349" t="s">
        <v>738</v>
      </c>
      <c r="B2019" s="361" t="s">
        <v>723</v>
      </c>
      <c r="C2019" s="361" t="s">
        <v>745</v>
      </c>
      <c r="D2019" s="361">
        <v>8</v>
      </c>
      <c r="E2019" s="590">
        <v>34610</v>
      </c>
      <c r="F2019" s="592">
        <v>158</v>
      </c>
    </row>
    <row r="2020" spans="1:6" x14ac:dyDescent="0.25">
      <c r="A2020" s="349" t="s">
        <v>738</v>
      </c>
      <c r="B2020" s="361" t="s">
        <v>718</v>
      </c>
      <c r="C2020" s="361" t="s">
        <v>747</v>
      </c>
      <c r="D2020" s="361">
        <v>8</v>
      </c>
      <c r="E2020" s="590">
        <v>34612</v>
      </c>
      <c r="F2020" s="360">
        <v>114</v>
      </c>
    </row>
    <row r="2021" spans="1:6" x14ac:dyDescent="0.25">
      <c r="A2021" s="349" t="s">
        <v>738</v>
      </c>
      <c r="B2021" s="361" t="s">
        <v>722</v>
      </c>
      <c r="C2021" s="361" t="s">
        <v>747</v>
      </c>
      <c r="D2021" s="361">
        <v>8</v>
      </c>
      <c r="E2021" s="590">
        <v>34613</v>
      </c>
      <c r="F2021" s="592">
        <v>168</v>
      </c>
    </row>
    <row r="2022" spans="1:6" x14ac:dyDescent="0.25">
      <c r="A2022" s="349" t="s">
        <v>738</v>
      </c>
      <c r="B2022" s="361" t="s">
        <v>719</v>
      </c>
      <c r="C2022" s="361" t="s">
        <v>744</v>
      </c>
      <c r="D2022" s="361">
        <v>8</v>
      </c>
      <c r="E2022" s="590">
        <v>34616</v>
      </c>
      <c r="F2022" s="592">
        <v>30</v>
      </c>
    </row>
    <row r="2023" spans="1:6" x14ac:dyDescent="0.25">
      <c r="A2023" s="349" t="s">
        <v>738</v>
      </c>
      <c r="B2023" s="361" t="s">
        <v>712</v>
      </c>
      <c r="C2023" s="361" t="s">
        <v>744</v>
      </c>
      <c r="D2023" s="361">
        <v>8</v>
      </c>
      <c r="E2023" s="590">
        <v>34621</v>
      </c>
      <c r="F2023" s="592">
        <v>124</v>
      </c>
    </row>
    <row r="2024" spans="1:6" x14ac:dyDescent="0.25">
      <c r="A2024" s="349" t="s">
        <v>738</v>
      </c>
      <c r="B2024" s="361" t="s">
        <v>716</v>
      </c>
      <c r="C2024" s="361" t="s">
        <v>745</v>
      </c>
      <c r="D2024" s="361">
        <v>16</v>
      </c>
      <c r="E2024" s="590">
        <v>34622</v>
      </c>
      <c r="F2024" s="592">
        <v>6</v>
      </c>
    </row>
    <row r="2025" spans="1:6" x14ac:dyDescent="0.25">
      <c r="A2025" s="349" t="s">
        <v>728</v>
      </c>
      <c r="B2025" s="361" t="s">
        <v>731</v>
      </c>
      <c r="C2025" s="361" t="s">
        <v>732</v>
      </c>
      <c r="D2025" s="361">
        <v>8</v>
      </c>
      <c r="E2025" s="590">
        <v>34627</v>
      </c>
      <c r="F2025" s="592">
        <v>111</v>
      </c>
    </row>
    <row r="2026" spans="1:6" x14ac:dyDescent="0.25">
      <c r="A2026" s="349" t="s">
        <v>765</v>
      </c>
      <c r="B2026" s="361" t="s">
        <v>766</v>
      </c>
      <c r="C2026" s="361" t="s">
        <v>744</v>
      </c>
      <c r="D2026" s="361">
        <v>16</v>
      </c>
      <c r="E2026" s="590">
        <v>34628</v>
      </c>
      <c r="F2026" s="592">
        <v>108</v>
      </c>
    </row>
    <row r="2027" spans="1:6" x14ac:dyDescent="0.25">
      <c r="A2027" s="349" t="s">
        <v>738</v>
      </c>
      <c r="B2027" s="361" t="s">
        <v>712</v>
      </c>
      <c r="C2027" s="361" t="s">
        <v>744</v>
      </c>
      <c r="D2027" s="361">
        <v>8</v>
      </c>
      <c r="E2027" s="590">
        <v>34629</v>
      </c>
      <c r="F2027" s="592">
        <v>53</v>
      </c>
    </row>
    <row r="2028" spans="1:6" x14ac:dyDescent="0.25">
      <c r="A2028" s="349" t="s">
        <v>752</v>
      </c>
      <c r="B2028" s="361" t="s">
        <v>762</v>
      </c>
      <c r="C2028" s="361" t="s">
        <v>761</v>
      </c>
      <c r="D2028" s="361">
        <v>16</v>
      </c>
      <c r="E2028" s="590">
        <v>34633</v>
      </c>
      <c r="F2028" s="592">
        <v>21</v>
      </c>
    </row>
    <row r="2029" spans="1:6" x14ac:dyDescent="0.25">
      <c r="A2029" s="349" t="s">
        <v>752</v>
      </c>
      <c r="B2029" s="361" t="s">
        <v>763</v>
      </c>
      <c r="C2029" s="361" t="s">
        <v>745</v>
      </c>
      <c r="D2029" s="361">
        <v>16</v>
      </c>
      <c r="E2029" s="590">
        <v>34633</v>
      </c>
      <c r="F2029" s="592">
        <v>176</v>
      </c>
    </row>
    <row r="2030" spans="1:6" x14ac:dyDescent="0.25">
      <c r="A2030" s="349" t="s">
        <v>738</v>
      </c>
      <c r="B2030" s="361" t="s">
        <v>722</v>
      </c>
      <c r="C2030" s="361" t="s">
        <v>747</v>
      </c>
      <c r="D2030" s="361">
        <v>8</v>
      </c>
      <c r="E2030" s="590">
        <v>34634</v>
      </c>
      <c r="F2030" s="592">
        <v>145</v>
      </c>
    </row>
    <row r="2031" spans="1:6" x14ac:dyDescent="0.25">
      <c r="A2031" s="349" t="s">
        <v>728</v>
      </c>
      <c r="B2031" s="361" t="s">
        <v>731</v>
      </c>
      <c r="C2031" s="361" t="s">
        <v>732</v>
      </c>
      <c r="D2031" s="361">
        <v>8</v>
      </c>
      <c r="E2031" s="590">
        <v>34639</v>
      </c>
      <c r="F2031" s="592">
        <v>155</v>
      </c>
    </row>
    <row r="2032" spans="1:6" x14ac:dyDescent="0.25">
      <c r="A2032" s="349" t="s">
        <v>733</v>
      </c>
      <c r="B2032" s="361" t="s">
        <v>734</v>
      </c>
      <c r="C2032" s="361" t="s">
        <v>735</v>
      </c>
      <c r="D2032" s="361">
        <v>8</v>
      </c>
      <c r="E2032" s="590">
        <v>34641</v>
      </c>
      <c r="F2032" s="592">
        <v>12</v>
      </c>
    </row>
    <row r="2033" spans="1:6" x14ac:dyDescent="0.25">
      <c r="A2033" s="349" t="s">
        <v>738</v>
      </c>
      <c r="B2033" s="361" t="s">
        <v>715</v>
      </c>
      <c r="C2033" s="361" t="s">
        <v>745</v>
      </c>
      <c r="D2033" s="361">
        <v>16</v>
      </c>
      <c r="E2033" s="590">
        <v>34644</v>
      </c>
      <c r="F2033" s="592">
        <v>170</v>
      </c>
    </row>
    <row r="2034" spans="1:6" x14ac:dyDescent="0.25">
      <c r="A2034" s="349" t="s">
        <v>748</v>
      </c>
      <c r="B2034" s="361" t="s">
        <v>754</v>
      </c>
      <c r="C2034" s="361" t="s">
        <v>755</v>
      </c>
      <c r="D2034" s="361">
        <v>16</v>
      </c>
      <c r="E2034" s="590">
        <v>34646</v>
      </c>
      <c r="F2034" s="360">
        <v>164</v>
      </c>
    </row>
    <row r="2035" spans="1:6" x14ac:dyDescent="0.25">
      <c r="A2035" s="349" t="s">
        <v>564</v>
      </c>
      <c r="B2035" s="361" t="s">
        <v>566</v>
      </c>
      <c r="C2035" s="361" t="s">
        <v>737</v>
      </c>
      <c r="D2035" s="361">
        <v>16</v>
      </c>
      <c r="E2035" s="590">
        <v>34648</v>
      </c>
      <c r="F2035" s="592">
        <v>82</v>
      </c>
    </row>
    <row r="2036" spans="1:6" x14ac:dyDescent="0.25">
      <c r="A2036" s="349" t="s">
        <v>752</v>
      </c>
      <c r="B2036" s="361" t="s">
        <v>764</v>
      </c>
      <c r="C2036" s="361" t="s">
        <v>737</v>
      </c>
      <c r="D2036" s="361">
        <v>32</v>
      </c>
      <c r="E2036" s="590">
        <v>34648</v>
      </c>
      <c r="F2036" s="592">
        <v>35</v>
      </c>
    </row>
    <row r="2037" spans="1:6" x14ac:dyDescent="0.25">
      <c r="A2037" s="349" t="s">
        <v>752</v>
      </c>
      <c r="B2037" s="361" t="s">
        <v>762</v>
      </c>
      <c r="C2037" s="361" t="s">
        <v>761</v>
      </c>
      <c r="D2037" s="361">
        <v>16</v>
      </c>
      <c r="E2037" s="590">
        <v>34651</v>
      </c>
      <c r="F2037" s="592">
        <v>76</v>
      </c>
    </row>
    <row r="2038" spans="1:6" x14ac:dyDescent="0.25">
      <c r="A2038" s="349" t="s">
        <v>765</v>
      </c>
      <c r="B2038" s="361" t="s">
        <v>766</v>
      </c>
      <c r="C2038" s="361" t="s">
        <v>744</v>
      </c>
      <c r="D2038" s="361">
        <v>16</v>
      </c>
      <c r="E2038" s="590">
        <v>34651</v>
      </c>
      <c r="F2038" s="592">
        <v>131</v>
      </c>
    </row>
    <row r="2039" spans="1:6" x14ac:dyDescent="0.25">
      <c r="A2039" s="354" t="s">
        <v>738</v>
      </c>
      <c r="B2039" s="353" t="s">
        <v>722</v>
      </c>
      <c r="C2039" s="353" t="s">
        <v>747</v>
      </c>
      <c r="D2039" s="353">
        <v>8</v>
      </c>
      <c r="E2039" s="591">
        <v>34654</v>
      </c>
      <c r="F2039" s="593">
        <v>187</v>
      </c>
    </row>
    <row r="2040" spans="1:6" x14ac:dyDescent="0.25">
      <c r="A2040" s="349" t="s">
        <v>748</v>
      </c>
      <c r="B2040" s="361" t="s">
        <v>754</v>
      </c>
      <c r="C2040" s="361" t="s">
        <v>755</v>
      </c>
      <c r="D2040" s="361">
        <v>16</v>
      </c>
      <c r="E2040" s="590">
        <v>34654</v>
      </c>
      <c r="F2040" s="592">
        <v>65</v>
      </c>
    </row>
    <row r="2041" spans="1:6" x14ac:dyDescent="0.25">
      <c r="A2041" s="349" t="s">
        <v>564</v>
      </c>
      <c r="B2041" s="361" t="s">
        <v>569</v>
      </c>
      <c r="C2041" s="361" t="s">
        <v>744</v>
      </c>
      <c r="D2041" s="361">
        <v>16</v>
      </c>
      <c r="E2041" s="590">
        <v>34659</v>
      </c>
      <c r="F2041" s="592">
        <v>134</v>
      </c>
    </row>
    <row r="2042" spans="1:6" x14ac:dyDescent="0.25">
      <c r="A2042" s="349" t="s">
        <v>738</v>
      </c>
      <c r="B2042" s="361" t="s">
        <v>722</v>
      </c>
      <c r="C2042" s="361" t="s">
        <v>747</v>
      </c>
      <c r="D2042" s="361">
        <v>8</v>
      </c>
      <c r="E2042" s="590">
        <v>34662</v>
      </c>
      <c r="F2042" s="592">
        <v>133</v>
      </c>
    </row>
    <row r="2043" spans="1:6" x14ac:dyDescent="0.25">
      <c r="A2043" s="349" t="s">
        <v>738</v>
      </c>
      <c r="B2043" s="361" t="s">
        <v>714</v>
      </c>
      <c r="C2043" s="361" t="s">
        <v>744</v>
      </c>
      <c r="D2043" s="361">
        <v>8</v>
      </c>
      <c r="E2043" s="590">
        <v>34664</v>
      </c>
      <c r="F2043" s="592">
        <v>69</v>
      </c>
    </row>
    <row r="2044" spans="1:6" x14ac:dyDescent="0.25">
      <c r="A2044" s="349" t="s">
        <v>738</v>
      </c>
      <c r="B2044" s="361" t="s">
        <v>720</v>
      </c>
      <c r="C2044" s="361" t="s">
        <v>747</v>
      </c>
      <c r="D2044" s="361">
        <v>8</v>
      </c>
      <c r="E2044" s="590">
        <v>34666</v>
      </c>
      <c r="F2044" s="592">
        <v>147</v>
      </c>
    </row>
    <row r="2045" spans="1:6" x14ac:dyDescent="0.25">
      <c r="A2045" s="349" t="s">
        <v>769</v>
      </c>
      <c r="B2045" s="361" t="s">
        <v>770</v>
      </c>
      <c r="C2045" s="361" t="s">
        <v>745</v>
      </c>
      <c r="D2045" s="361">
        <v>16</v>
      </c>
      <c r="E2045" s="590">
        <v>34667</v>
      </c>
      <c r="F2045" s="592">
        <v>125</v>
      </c>
    </row>
    <row r="2046" spans="1:6" x14ac:dyDescent="0.25">
      <c r="A2046" s="349" t="s">
        <v>742</v>
      </c>
      <c r="B2046" s="361" t="s">
        <v>743</v>
      </c>
      <c r="C2046" s="361" t="s">
        <v>744</v>
      </c>
      <c r="D2046" s="361">
        <v>8</v>
      </c>
      <c r="E2046" s="350">
        <v>34667</v>
      </c>
      <c r="F2046" s="360">
        <v>92</v>
      </c>
    </row>
    <row r="2047" spans="1:6" x14ac:dyDescent="0.25">
      <c r="A2047" s="349" t="s">
        <v>738</v>
      </c>
      <c r="B2047" s="361" t="s">
        <v>718</v>
      </c>
      <c r="C2047" s="361" t="s">
        <v>747</v>
      </c>
      <c r="D2047" s="361">
        <v>8</v>
      </c>
      <c r="E2047" s="590">
        <v>34676</v>
      </c>
      <c r="F2047" s="592">
        <v>172</v>
      </c>
    </row>
    <row r="2048" spans="1:6" x14ac:dyDescent="0.25">
      <c r="A2048" s="349" t="s">
        <v>748</v>
      </c>
      <c r="B2048" s="361" t="s">
        <v>753</v>
      </c>
      <c r="C2048" s="361" t="s">
        <v>732</v>
      </c>
      <c r="D2048" s="361">
        <v>16</v>
      </c>
      <c r="E2048" s="590">
        <v>34678</v>
      </c>
      <c r="F2048" s="592">
        <v>196</v>
      </c>
    </row>
    <row r="2049" spans="1:6" x14ac:dyDescent="0.25">
      <c r="A2049" s="349" t="s">
        <v>738</v>
      </c>
      <c r="B2049" s="361" t="s">
        <v>712</v>
      </c>
      <c r="C2049" s="361" t="s">
        <v>744</v>
      </c>
      <c r="D2049" s="361">
        <v>8</v>
      </c>
      <c r="E2049" s="590">
        <v>34679</v>
      </c>
      <c r="F2049" s="592">
        <v>23</v>
      </c>
    </row>
    <row r="2050" spans="1:6" x14ac:dyDescent="0.25">
      <c r="A2050" s="349" t="s">
        <v>771</v>
      </c>
      <c r="B2050" s="361" t="s">
        <v>772</v>
      </c>
      <c r="C2050" s="361" t="s">
        <v>747</v>
      </c>
      <c r="D2050" s="361">
        <v>12</v>
      </c>
      <c r="E2050" s="350">
        <v>34679</v>
      </c>
      <c r="F2050" s="360">
        <v>185</v>
      </c>
    </row>
    <row r="2051" spans="1:6" x14ac:dyDescent="0.25">
      <c r="A2051" s="349" t="s">
        <v>752</v>
      </c>
      <c r="B2051" s="361" t="s">
        <v>762</v>
      </c>
      <c r="C2051" s="361" t="s">
        <v>761</v>
      </c>
      <c r="D2051" s="361">
        <v>16</v>
      </c>
      <c r="E2051" s="590">
        <v>34680</v>
      </c>
      <c r="F2051" s="592">
        <v>79</v>
      </c>
    </row>
    <row r="2052" spans="1:6" x14ac:dyDescent="0.25">
      <c r="A2052" s="349" t="s">
        <v>756</v>
      </c>
      <c r="B2052" s="361" t="s">
        <v>758</v>
      </c>
      <c r="C2052" s="361" t="s">
        <v>746</v>
      </c>
      <c r="D2052" s="361">
        <v>16</v>
      </c>
      <c r="E2052" s="590">
        <v>34680</v>
      </c>
      <c r="F2052" s="592">
        <v>134</v>
      </c>
    </row>
    <row r="2053" spans="1:6" x14ac:dyDescent="0.25">
      <c r="A2053" s="349" t="s">
        <v>748</v>
      </c>
      <c r="B2053" s="361" t="s">
        <v>753</v>
      </c>
      <c r="C2053" s="361" t="s">
        <v>732</v>
      </c>
      <c r="D2053" s="361">
        <v>16</v>
      </c>
      <c r="E2053" s="590">
        <v>34693</v>
      </c>
      <c r="F2053" s="592">
        <v>10</v>
      </c>
    </row>
    <row r="2054" spans="1:6" x14ac:dyDescent="0.25">
      <c r="A2054" s="349" t="s">
        <v>738</v>
      </c>
      <c r="B2054" s="361" t="s">
        <v>714</v>
      </c>
      <c r="C2054" s="361" t="s">
        <v>744</v>
      </c>
      <c r="D2054" s="361">
        <v>8</v>
      </c>
      <c r="E2054" s="590">
        <v>34694</v>
      </c>
      <c r="F2054" s="592">
        <v>138</v>
      </c>
    </row>
    <row r="2055" spans="1:6" x14ac:dyDescent="0.25">
      <c r="A2055" s="349" t="s">
        <v>738</v>
      </c>
      <c r="B2055" s="361" t="s">
        <v>717</v>
      </c>
      <c r="C2055" s="361" t="s">
        <v>745</v>
      </c>
      <c r="D2055" s="361">
        <v>16</v>
      </c>
      <c r="E2055" s="590">
        <v>34695</v>
      </c>
      <c r="F2055" s="592">
        <v>61</v>
      </c>
    </row>
    <row r="2056" spans="1:6" x14ac:dyDescent="0.25">
      <c r="A2056" s="349" t="s">
        <v>769</v>
      </c>
      <c r="B2056" s="361" t="s">
        <v>770</v>
      </c>
      <c r="C2056" s="361" t="s">
        <v>745</v>
      </c>
      <c r="D2056" s="361">
        <v>16</v>
      </c>
      <c r="E2056" s="590">
        <v>34696</v>
      </c>
      <c r="F2056" s="592">
        <v>44</v>
      </c>
    </row>
    <row r="2057" spans="1:6" x14ac:dyDescent="0.25">
      <c r="A2057" s="349" t="s">
        <v>564</v>
      </c>
      <c r="B2057" s="361" t="s">
        <v>569</v>
      </c>
      <c r="C2057" s="361" t="s">
        <v>744</v>
      </c>
      <c r="D2057" s="361">
        <v>16</v>
      </c>
      <c r="E2057" s="590">
        <v>34698</v>
      </c>
      <c r="F2057" s="592">
        <v>64</v>
      </c>
    </row>
    <row r="2058" spans="1:6" x14ac:dyDescent="0.25">
      <c r="A2058" s="349" t="s">
        <v>748</v>
      </c>
      <c r="B2058" s="361" t="s">
        <v>751</v>
      </c>
      <c r="C2058" s="361" t="s">
        <v>747</v>
      </c>
      <c r="D2058" s="361">
        <v>8</v>
      </c>
      <c r="E2058" s="590">
        <v>34698</v>
      </c>
      <c r="F2058" s="592">
        <v>51</v>
      </c>
    </row>
    <row r="2059" spans="1:6" x14ac:dyDescent="0.25">
      <c r="A2059" s="349" t="s">
        <v>733</v>
      </c>
      <c r="B2059" s="361" t="s">
        <v>736</v>
      </c>
      <c r="C2059" s="361" t="s">
        <v>737</v>
      </c>
      <c r="D2059" s="361">
        <v>8</v>
      </c>
      <c r="E2059" s="590">
        <v>34699</v>
      </c>
      <c r="F2059" s="592">
        <v>18</v>
      </c>
    </row>
    <row r="2060" spans="1:6" x14ac:dyDescent="0.25">
      <c r="A2060" s="349" t="s">
        <v>748</v>
      </c>
      <c r="B2060" s="361" t="s">
        <v>751</v>
      </c>
      <c r="C2060" s="361" t="s">
        <v>747</v>
      </c>
      <c r="D2060" s="361">
        <v>8</v>
      </c>
      <c r="E2060" s="590">
        <v>34701</v>
      </c>
      <c r="F2060" s="592">
        <v>53</v>
      </c>
    </row>
    <row r="2061" spans="1:6" x14ac:dyDescent="0.25">
      <c r="A2061" s="349" t="s">
        <v>738</v>
      </c>
      <c r="B2061" s="361" t="s">
        <v>712</v>
      </c>
      <c r="C2061" s="361" t="s">
        <v>744</v>
      </c>
      <c r="D2061" s="361">
        <v>8</v>
      </c>
      <c r="E2061" s="590">
        <v>34702</v>
      </c>
      <c r="F2061" s="592">
        <v>42</v>
      </c>
    </row>
    <row r="2062" spans="1:6" x14ac:dyDescent="0.25">
      <c r="A2062" s="349" t="s">
        <v>756</v>
      </c>
      <c r="B2062" s="361" t="s">
        <v>757</v>
      </c>
      <c r="C2062" s="361" t="s">
        <v>755</v>
      </c>
      <c r="D2062" s="361">
        <v>16</v>
      </c>
      <c r="E2062" s="590">
        <v>34705</v>
      </c>
      <c r="F2062" s="592">
        <v>82</v>
      </c>
    </row>
    <row r="2063" spans="1:6" x14ac:dyDescent="0.25">
      <c r="A2063" s="349" t="s">
        <v>752</v>
      </c>
      <c r="B2063" s="361" t="s">
        <v>764</v>
      </c>
      <c r="C2063" s="361" t="s">
        <v>737</v>
      </c>
      <c r="D2063" s="361">
        <v>32</v>
      </c>
      <c r="E2063" s="590">
        <v>34706</v>
      </c>
      <c r="F2063" s="592">
        <v>156</v>
      </c>
    </row>
    <row r="2064" spans="1:6" x14ac:dyDescent="0.25">
      <c r="A2064" s="349" t="s">
        <v>738</v>
      </c>
      <c r="B2064" s="361" t="s">
        <v>721</v>
      </c>
      <c r="C2064" s="361" t="s">
        <v>747</v>
      </c>
      <c r="D2064" s="361">
        <v>8</v>
      </c>
      <c r="E2064" s="590">
        <v>34707</v>
      </c>
      <c r="F2064" s="592">
        <v>146</v>
      </c>
    </row>
    <row r="2065" spans="1:6" x14ac:dyDescent="0.25">
      <c r="A2065" s="349" t="s">
        <v>738</v>
      </c>
      <c r="B2065" s="361" t="s">
        <v>714</v>
      </c>
      <c r="C2065" s="361" t="s">
        <v>744</v>
      </c>
      <c r="D2065" s="361">
        <v>8</v>
      </c>
      <c r="E2065" s="590">
        <v>34709</v>
      </c>
      <c r="F2065" s="592">
        <v>27</v>
      </c>
    </row>
    <row r="2066" spans="1:6" x14ac:dyDescent="0.25">
      <c r="A2066" s="349" t="s">
        <v>769</v>
      </c>
      <c r="B2066" s="361" t="s">
        <v>770</v>
      </c>
      <c r="C2066" s="361" t="s">
        <v>745</v>
      </c>
      <c r="D2066" s="361">
        <v>16</v>
      </c>
      <c r="E2066" s="590">
        <v>34712</v>
      </c>
      <c r="F2066" s="592">
        <v>126</v>
      </c>
    </row>
    <row r="2067" spans="1:6" x14ac:dyDescent="0.25">
      <c r="A2067" s="349" t="s">
        <v>769</v>
      </c>
      <c r="B2067" s="361" t="s">
        <v>770</v>
      </c>
      <c r="C2067" s="361" t="s">
        <v>745</v>
      </c>
      <c r="D2067" s="361">
        <v>16</v>
      </c>
      <c r="E2067" s="590">
        <v>34712</v>
      </c>
      <c r="F2067" s="592">
        <v>60</v>
      </c>
    </row>
    <row r="2068" spans="1:6" x14ac:dyDescent="0.25">
      <c r="A2068" s="349" t="s">
        <v>738</v>
      </c>
      <c r="B2068" s="361" t="s">
        <v>717</v>
      </c>
      <c r="C2068" s="361" t="s">
        <v>745</v>
      </c>
      <c r="D2068" s="361">
        <v>16</v>
      </c>
      <c r="E2068" s="590">
        <v>34715</v>
      </c>
      <c r="F2068" s="592">
        <v>168</v>
      </c>
    </row>
    <row r="2069" spans="1:6" x14ac:dyDescent="0.25">
      <c r="A2069" s="349" t="s">
        <v>564</v>
      </c>
      <c r="B2069" s="361" t="s">
        <v>565</v>
      </c>
      <c r="C2069" s="361" t="s">
        <v>745</v>
      </c>
      <c r="D2069" s="361">
        <v>16</v>
      </c>
      <c r="E2069" s="590">
        <v>34716</v>
      </c>
      <c r="F2069" s="360">
        <v>19</v>
      </c>
    </row>
    <row r="2070" spans="1:6" x14ac:dyDescent="0.25">
      <c r="A2070" s="349" t="s">
        <v>748</v>
      </c>
      <c r="B2070" s="361" t="s">
        <v>750</v>
      </c>
      <c r="C2070" s="361" t="s">
        <v>737</v>
      </c>
      <c r="D2070" s="361">
        <v>16</v>
      </c>
      <c r="E2070" s="590">
        <v>34720</v>
      </c>
      <c r="F2070" s="592">
        <v>101</v>
      </c>
    </row>
    <row r="2071" spans="1:6" x14ac:dyDescent="0.25">
      <c r="A2071" s="349" t="s">
        <v>738</v>
      </c>
      <c r="B2071" s="361" t="s">
        <v>720</v>
      </c>
      <c r="C2071" s="361" t="s">
        <v>747</v>
      </c>
      <c r="D2071" s="361">
        <v>8</v>
      </c>
      <c r="E2071" s="590">
        <v>34721</v>
      </c>
      <c r="F2071" s="592">
        <v>103</v>
      </c>
    </row>
    <row r="2072" spans="1:6" x14ac:dyDescent="0.25">
      <c r="A2072" s="349" t="s">
        <v>748</v>
      </c>
      <c r="B2072" s="361" t="s">
        <v>753</v>
      </c>
      <c r="C2072" s="361" t="s">
        <v>732</v>
      </c>
      <c r="D2072" s="361">
        <v>16</v>
      </c>
      <c r="E2072" s="590">
        <v>34725</v>
      </c>
      <c r="F2072" s="592">
        <v>159</v>
      </c>
    </row>
    <row r="2073" spans="1:6" x14ac:dyDescent="0.25">
      <c r="A2073" s="349" t="s">
        <v>771</v>
      </c>
      <c r="B2073" s="361" t="s">
        <v>772</v>
      </c>
      <c r="C2073" s="361" t="s">
        <v>747</v>
      </c>
      <c r="D2073" s="361">
        <v>12</v>
      </c>
      <c r="E2073" s="590">
        <v>34725</v>
      </c>
      <c r="F2073" s="592">
        <v>13</v>
      </c>
    </row>
    <row r="2074" spans="1:6" x14ac:dyDescent="0.25">
      <c r="A2074" s="349" t="s">
        <v>748</v>
      </c>
      <c r="B2074" s="361" t="s">
        <v>749</v>
      </c>
      <c r="C2074" s="361" t="s">
        <v>745</v>
      </c>
      <c r="D2074" s="361">
        <v>8</v>
      </c>
      <c r="E2074" s="590">
        <v>34726</v>
      </c>
      <c r="F2074" s="592">
        <v>99</v>
      </c>
    </row>
    <row r="2075" spans="1:6" x14ac:dyDescent="0.25">
      <c r="A2075" s="349" t="s">
        <v>767</v>
      </c>
      <c r="B2075" s="361" t="s">
        <v>768</v>
      </c>
      <c r="C2075" s="361" t="s">
        <v>737</v>
      </c>
      <c r="D2075" s="361">
        <v>16</v>
      </c>
      <c r="E2075" s="590">
        <v>34726</v>
      </c>
      <c r="F2075" s="592">
        <v>75</v>
      </c>
    </row>
    <row r="2076" spans="1:6" x14ac:dyDescent="0.25">
      <c r="A2076" s="349" t="s">
        <v>752</v>
      </c>
      <c r="B2076" s="361" t="s">
        <v>760</v>
      </c>
      <c r="C2076" s="361" t="s">
        <v>761</v>
      </c>
      <c r="D2076" s="361">
        <v>16</v>
      </c>
      <c r="E2076" s="590">
        <v>34726</v>
      </c>
      <c r="F2076" s="592">
        <v>194</v>
      </c>
    </row>
    <row r="2077" spans="1:6" x14ac:dyDescent="0.25">
      <c r="A2077" s="349" t="s">
        <v>738</v>
      </c>
      <c r="B2077" s="361" t="s">
        <v>713</v>
      </c>
      <c r="C2077" s="361" t="s">
        <v>746</v>
      </c>
      <c r="D2077" s="361">
        <v>16</v>
      </c>
      <c r="E2077" s="590">
        <v>34727</v>
      </c>
      <c r="F2077" s="592">
        <v>176</v>
      </c>
    </row>
    <row r="2078" spans="1:6" x14ac:dyDescent="0.25">
      <c r="A2078" s="349" t="s">
        <v>752</v>
      </c>
      <c r="B2078" s="361" t="s">
        <v>763</v>
      </c>
      <c r="C2078" s="361" t="s">
        <v>745</v>
      </c>
      <c r="D2078" s="361">
        <v>16</v>
      </c>
      <c r="E2078" s="350">
        <v>34727</v>
      </c>
      <c r="F2078" s="360">
        <v>81</v>
      </c>
    </row>
    <row r="2079" spans="1:6" x14ac:dyDescent="0.25">
      <c r="A2079" s="354" t="s">
        <v>738</v>
      </c>
      <c r="B2079" s="353" t="s">
        <v>715</v>
      </c>
      <c r="C2079" s="353" t="s">
        <v>745</v>
      </c>
      <c r="D2079" s="353">
        <v>16</v>
      </c>
      <c r="E2079" s="591">
        <v>34728</v>
      </c>
      <c r="F2079" s="593">
        <v>14</v>
      </c>
    </row>
    <row r="2080" spans="1:6" x14ac:dyDescent="0.25">
      <c r="A2080" s="349" t="s">
        <v>564</v>
      </c>
      <c r="B2080" s="361" t="s">
        <v>568</v>
      </c>
      <c r="C2080" s="361" t="s">
        <v>745</v>
      </c>
      <c r="D2080" s="361">
        <v>16</v>
      </c>
      <c r="E2080" s="590">
        <v>34729</v>
      </c>
      <c r="F2080" s="592">
        <v>107</v>
      </c>
    </row>
    <row r="2081" spans="1:6" x14ac:dyDescent="0.25">
      <c r="A2081" s="349" t="s">
        <v>752</v>
      </c>
      <c r="B2081" s="361" t="s">
        <v>760</v>
      </c>
      <c r="C2081" s="361" t="s">
        <v>761</v>
      </c>
      <c r="D2081" s="361">
        <v>16</v>
      </c>
      <c r="E2081" s="590">
        <v>34729</v>
      </c>
      <c r="F2081" s="360">
        <v>139</v>
      </c>
    </row>
    <row r="2082" spans="1:6" x14ac:dyDescent="0.25">
      <c r="A2082" s="349" t="s">
        <v>752</v>
      </c>
      <c r="B2082" s="361" t="s">
        <v>762</v>
      </c>
      <c r="C2082" s="361" t="s">
        <v>761</v>
      </c>
      <c r="D2082" s="361">
        <v>16</v>
      </c>
      <c r="E2082" s="590">
        <v>34730</v>
      </c>
      <c r="F2082" s="592">
        <v>42</v>
      </c>
    </row>
    <row r="2083" spans="1:6" x14ac:dyDescent="0.25">
      <c r="A2083" s="349" t="s">
        <v>738</v>
      </c>
      <c r="B2083" s="361" t="s">
        <v>712</v>
      </c>
      <c r="C2083" s="361" t="s">
        <v>744</v>
      </c>
      <c r="D2083" s="361">
        <v>8</v>
      </c>
      <c r="E2083" s="590">
        <v>34731</v>
      </c>
      <c r="F2083" s="592">
        <v>41</v>
      </c>
    </row>
    <row r="2084" spans="1:6" x14ac:dyDescent="0.25">
      <c r="A2084" s="349" t="s">
        <v>742</v>
      </c>
      <c r="B2084" s="361" t="s">
        <v>743</v>
      </c>
      <c r="C2084" s="361" t="s">
        <v>744</v>
      </c>
      <c r="D2084" s="361">
        <v>8</v>
      </c>
      <c r="E2084" s="590">
        <v>34734</v>
      </c>
      <c r="F2084" s="592">
        <v>178</v>
      </c>
    </row>
    <row r="2085" spans="1:6" x14ac:dyDescent="0.25">
      <c r="A2085" s="349" t="s">
        <v>564</v>
      </c>
      <c r="B2085" s="361" t="s">
        <v>569</v>
      </c>
      <c r="C2085" s="361" t="s">
        <v>744</v>
      </c>
      <c r="D2085" s="361">
        <v>16</v>
      </c>
      <c r="E2085" s="590">
        <v>34735</v>
      </c>
      <c r="F2085" s="592">
        <v>50</v>
      </c>
    </row>
    <row r="2086" spans="1:6" x14ac:dyDescent="0.25">
      <c r="A2086" s="349" t="s">
        <v>752</v>
      </c>
      <c r="B2086" s="361" t="s">
        <v>759</v>
      </c>
      <c r="C2086" s="361" t="s">
        <v>737</v>
      </c>
      <c r="D2086" s="361">
        <v>16</v>
      </c>
      <c r="E2086" s="590">
        <v>34735</v>
      </c>
      <c r="F2086" s="592">
        <v>23</v>
      </c>
    </row>
    <row r="2087" spans="1:6" x14ac:dyDescent="0.25">
      <c r="A2087" s="349" t="s">
        <v>738</v>
      </c>
      <c r="B2087" s="361" t="s">
        <v>714</v>
      </c>
      <c r="C2087" s="361" t="s">
        <v>744</v>
      </c>
      <c r="D2087" s="361">
        <v>8</v>
      </c>
      <c r="E2087" s="590">
        <v>34740</v>
      </c>
      <c r="F2087" s="592">
        <v>7</v>
      </c>
    </row>
    <row r="2088" spans="1:6" x14ac:dyDescent="0.25">
      <c r="A2088" s="349" t="s">
        <v>765</v>
      </c>
      <c r="B2088" s="361" t="s">
        <v>766</v>
      </c>
      <c r="C2088" s="361" t="s">
        <v>744</v>
      </c>
      <c r="D2088" s="361">
        <v>16</v>
      </c>
      <c r="E2088" s="590">
        <v>34740</v>
      </c>
      <c r="F2088" s="592">
        <v>127</v>
      </c>
    </row>
    <row r="2089" spans="1:6" x14ac:dyDescent="0.25">
      <c r="A2089" s="349" t="s">
        <v>564</v>
      </c>
      <c r="B2089" s="361" t="s">
        <v>569</v>
      </c>
      <c r="C2089" s="361" t="s">
        <v>744</v>
      </c>
      <c r="D2089" s="361">
        <v>16</v>
      </c>
      <c r="E2089" s="350">
        <v>34741</v>
      </c>
      <c r="F2089" s="360">
        <v>84</v>
      </c>
    </row>
    <row r="2090" spans="1:6" x14ac:dyDescent="0.25">
      <c r="A2090" s="349" t="s">
        <v>748</v>
      </c>
      <c r="B2090" s="361" t="s">
        <v>754</v>
      </c>
      <c r="C2090" s="361" t="s">
        <v>755</v>
      </c>
      <c r="D2090" s="361">
        <v>16</v>
      </c>
      <c r="E2090" s="350">
        <v>34741</v>
      </c>
      <c r="F2090" s="360">
        <v>7</v>
      </c>
    </row>
    <row r="2091" spans="1:6" x14ac:dyDescent="0.25">
      <c r="A2091" s="349" t="s">
        <v>739</v>
      </c>
      <c r="B2091" s="361" t="s">
        <v>740</v>
      </c>
      <c r="C2091" s="361" t="s">
        <v>741</v>
      </c>
      <c r="D2091" s="361">
        <v>8</v>
      </c>
      <c r="E2091" s="590">
        <v>34742</v>
      </c>
      <c r="F2091" s="592">
        <v>31</v>
      </c>
    </row>
    <row r="2092" spans="1:6" x14ac:dyDescent="0.25">
      <c r="A2092" s="349" t="s">
        <v>738</v>
      </c>
      <c r="B2092" s="361" t="s">
        <v>719</v>
      </c>
      <c r="C2092" s="361" t="s">
        <v>744</v>
      </c>
      <c r="D2092" s="361">
        <v>8</v>
      </c>
      <c r="E2092" s="590">
        <v>34747</v>
      </c>
      <c r="F2092" s="592">
        <v>150</v>
      </c>
    </row>
    <row r="2093" spans="1:6" x14ac:dyDescent="0.25">
      <c r="A2093" s="349" t="s">
        <v>738</v>
      </c>
      <c r="B2093" s="361" t="s">
        <v>722</v>
      </c>
      <c r="C2093" s="361" t="s">
        <v>747</v>
      </c>
      <c r="D2093" s="361">
        <v>8</v>
      </c>
      <c r="E2093" s="590">
        <v>34750</v>
      </c>
      <c r="F2093" s="592">
        <v>162</v>
      </c>
    </row>
    <row r="2094" spans="1:6" x14ac:dyDescent="0.25">
      <c r="A2094" s="349" t="s">
        <v>738</v>
      </c>
      <c r="B2094" s="361" t="s">
        <v>718</v>
      </c>
      <c r="C2094" s="361" t="s">
        <v>747</v>
      </c>
      <c r="D2094" s="361">
        <v>8</v>
      </c>
      <c r="E2094" s="590">
        <v>34750</v>
      </c>
      <c r="F2094" s="592">
        <v>163</v>
      </c>
    </row>
    <row r="2095" spans="1:6" x14ac:dyDescent="0.25">
      <c r="A2095" s="349" t="s">
        <v>738</v>
      </c>
      <c r="B2095" s="361" t="s">
        <v>715</v>
      </c>
      <c r="C2095" s="361" t="s">
        <v>745</v>
      </c>
      <c r="D2095" s="361">
        <v>16</v>
      </c>
      <c r="E2095" s="590">
        <v>34756</v>
      </c>
      <c r="F2095" s="592">
        <v>95</v>
      </c>
    </row>
    <row r="2096" spans="1:6" x14ac:dyDescent="0.25">
      <c r="A2096" s="349" t="s">
        <v>752</v>
      </c>
      <c r="B2096" s="361" t="s">
        <v>764</v>
      </c>
      <c r="C2096" s="361" t="s">
        <v>737</v>
      </c>
      <c r="D2096" s="361">
        <v>32</v>
      </c>
      <c r="E2096" s="590">
        <v>34756</v>
      </c>
      <c r="F2096" s="592">
        <v>97</v>
      </c>
    </row>
    <row r="2097" spans="1:6" x14ac:dyDescent="0.25">
      <c r="A2097" s="349" t="s">
        <v>739</v>
      </c>
      <c r="B2097" s="361" t="s">
        <v>740</v>
      </c>
      <c r="C2097" s="361" t="s">
        <v>741</v>
      </c>
      <c r="D2097" s="361">
        <v>8</v>
      </c>
      <c r="E2097" s="590">
        <v>34760</v>
      </c>
      <c r="F2097" s="592">
        <v>199</v>
      </c>
    </row>
    <row r="2098" spans="1:6" x14ac:dyDescent="0.25">
      <c r="A2098" s="349" t="s">
        <v>738</v>
      </c>
      <c r="B2098" s="361" t="s">
        <v>716</v>
      </c>
      <c r="C2098" s="361" t="s">
        <v>745</v>
      </c>
      <c r="D2098" s="361">
        <v>16</v>
      </c>
      <c r="E2098" s="590">
        <v>34762</v>
      </c>
      <c r="F2098" s="592">
        <v>150</v>
      </c>
    </row>
    <row r="2099" spans="1:6" x14ac:dyDescent="0.25">
      <c r="A2099" s="349" t="s">
        <v>756</v>
      </c>
      <c r="B2099" s="361" t="s">
        <v>758</v>
      </c>
      <c r="C2099" s="361" t="s">
        <v>746</v>
      </c>
      <c r="D2099" s="361">
        <v>16</v>
      </c>
      <c r="E2099" s="590">
        <v>34763</v>
      </c>
      <c r="F2099" s="592">
        <v>145</v>
      </c>
    </row>
    <row r="2100" spans="1:6" x14ac:dyDescent="0.25">
      <c r="A2100" s="349" t="s">
        <v>564</v>
      </c>
      <c r="B2100" s="361" t="s">
        <v>569</v>
      </c>
      <c r="C2100" s="361" t="s">
        <v>744</v>
      </c>
      <c r="D2100" s="361">
        <v>16</v>
      </c>
      <c r="E2100" s="590">
        <v>34764</v>
      </c>
      <c r="F2100" s="592">
        <v>118</v>
      </c>
    </row>
    <row r="2101" spans="1:6" x14ac:dyDescent="0.25">
      <c r="A2101" s="349" t="s">
        <v>564</v>
      </c>
      <c r="B2101" s="361" t="s">
        <v>568</v>
      </c>
      <c r="C2101" s="361" t="s">
        <v>745</v>
      </c>
      <c r="D2101" s="361">
        <v>16</v>
      </c>
      <c r="E2101" s="590">
        <v>34768</v>
      </c>
      <c r="F2101" s="592">
        <v>12</v>
      </c>
    </row>
    <row r="2102" spans="1:6" x14ac:dyDescent="0.25">
      <c r="A2102" s="349" t="s">
        <v>738</v>
      </c>
      <c r="B2102" s="361" t="s">
        <v>720</v>
      </c>
      <c r="C2102" s="361" t="s">
        <v>747</v>
      </c>
      <c r="D2102" s="361">
        <v>8</v>
      </c>
      <c r="E2102" s="590">
        <v>34769</v>
      </c>
      <c r="F2102" s="360">
        <v>152</v>
      </c>
    </row>
    <row r="2103" spans="1:6" x14ac:dyDescent="0.25">
      <c r="A2103" s="349" t="s">
        <v>748</v>
      </c>
      <c r="B2103" s="361" t="s">
        <v>750</v>
      </c>
      <c r="C2103" s="361" t="s">
        <v>737</v>
      </c>
      <c r="D2103" s="361">
        <v>16</v>
      </c>
      <c r="E2103" s="590">
        <v>34770</v>
      </c>
      <c r="F2103" s="592">
        <v>132</v>
      </c>
    </row>
    <row r="2104" spans="1:6" x14ac:dyDescent="0.25">
      <c r="A2104" s="349" t="s">
        <v>756</v>
      </c>
      <c r="B2104" s="361" t="s">
        <v>758</v>
      </c>
      <c r="C2104" s="361" t="s">
        <v>746</v>
      </c>
      <c r="D2104" s="361">
        <v>16</v>
      </c>
      <c r="E2104" s="590">
        <v>34770</v>
      </c>
      <c r="F2104" s="592">
        <v>182</v>
      </c>
    </row>
    <row r="2105" spans="1:6" x14ac:dyDescent="0.25">
      <c r="A2105" s="349" t="s">
        <v>767</v>
      </c>
      <c r="B2105" s="361" t="s">
        <v>768</v>
      </c>
      <c r="C2105" s="361" t="s">
        <v>737</v>
      </c>
      <c r="D2105" s="361">
        <v>16</v>
      </c>
      <c r="E2105" s="590">
        <v>34777</v>
      </c>
      <c r="F2105" s="592">
        <v>193</v>
      </c>
    </row>
    <row r="2106" spans="1:6" x14ac:dyDescent="0.25">
      <c r="A2106" s="349" t="s">
        <v>756</v>
      </c>
      <c r="B2106" s="361" t="s">
        <v>758</v>
      </c>
      <c r="C2106" s="361" t="s">
        <v>746</v>
      </c>
      <c r="D2106" s="361">
        <v>16</v>
      </c>
      <c r="E2106" s="590">
        <v>34777</v>
      </c>
      <c r="F2106" s="592">
        <v>159</v>
      </c>
    </row>
    <row r="2107" spans="1:6" x14ac:dyDescent="0.25">
      <c r="A2107" s="349" t="s">
        <v>733</v>
      </c>
      <c r="B2107" s="361" t="s">
        <v>734</v>
      </c>
      <c r="C2107" s="361" t="s">
        <v>735</v>
      </c>
      <c r="D2107" s="361">
        <v>8</v>
      </c>
      <c r="E2107" s="590">
        <v>34777</v>
      </c>
      <c r="F2107" s="592">
        <v>106</v>
      </c>
    </row>
    <row r="2108" spans="1:6" x14ac:dyDescent="0.25">
      <c r="A2108" s="349" t="s">
        <v>771</v>
      </c>
      <c r="B2108" s="361" t="s">
        <v>773</v>
      </c>
      <c r="C2108" s="361" t="s">
        <v>747</v>
      </c>
      <c r="D2108" s="361">
        <v>8</v>
      </c>
      <c r="E2108" s="590">
        <v>34778</v>
      </c>
      <c r="F2108" s="592">
        <v>145</v>
      </c>
    </row>
    <row r="2109" spans="1:6" x14ac:dyDescent="0.25">
      <c r="A2109" s="349" t="s">
        <v>728</v>
      </c>
      <c r="B2109" s="361" t="s">
        <v>731</v>
      </c>
      <c r="C2109" s="361" t="s">
        <v>732</v>
      </c>
      <c r="D2109" s="361">
        <v>8</v>
      </c>
      <c r="E2109" s="590">
        <v>34779</v>
      </c>
      <c r="F2109" s="360">
        <v>165</v>
      </c>
    </row>
    <row r="2110" spans="1:6" x14ac:dyDescent="0.25">
      <c r="A2110" s="349" t="s">
        <v>564</v>
      </c>
      <c r="B2110" s="361" t="s">
        <v>569</v>
      </c>
      <c r="C2110" s="361" t="s">
        <v>744</v>
      </c>
      <c r="D2110" s="361">
        <v>16</v>
      </c>
      <c r="E2110" s="590">
        <v>34780</v>
      </c>
      <c r="F2110" s="592">
        <v>47</v>
      </c>
    </row>
    <row r="2111" spans="1:6" x14ac:dyDescent="0.25">
      <c r="A2111" s="349" t="s">
        <v>752</v>
      </c>
      <c r="B2111" s="361" t="s">
        <v>759</v>
      </c>
      <c r="C2111" s="361" t="s">
        <v>737</v>
      </c>
      <c r="D2111" s="361">
        <v>16</v>
      </c>
      <c r="E2111" s="590">
        <v>34780</v>
      </c>
      <c r="F2111" s="592">
        <v>6</v>
      </c>
    </row>
    <row r="2112" spans="1:6" x14ac:dyDescent="0.25">
      <c r="A2112" s="349" t="s">
        <v>748</v>
      </c>
      <c r="B2112" s="361" t="s">
        <v>754</v>
      </c>
      <c r="C2112" s="361" t="s">
        <v>755</v>
      </c>
      <c r="D2112" s="361">
        <v>16</v>
      </c>
      <c r="E2112" s="590">
        <v>34790</v>
      </c>
      <c r="F2112" s="592">
        <v>154</v>
      </c>
    </row>
    <row r="2113" spans="1:6" x14ac:dyDescent="0.25">
      <c r="A2113" s="349" t="s">
        <v>752</v>
      </c>
      <c r="B2113" s="361" t="s">
        <v>763</v>
      </c>
      <c r="C2113" s="361" t="s">
        <v>745</v>
      </c>
      <c r="D2113" s="361">
        <v>16</v>
      </c>
      <c r="E2113" s="350">
        <v>34792</v>
      </c>
      <c r="F2113" s="360">
        <v>178</v>
      </c>
    </row>
    <row r="2114" spans="1:6" x14ac:dyDescent="0.25">
      <c r="A2114" s="349" t="s">
        <v>765</v>
      </c>
      <c r="B2114" s="361" t="s">
        <v>766</v>
      </c>
      <c r="C2114" s="361" t="s">
        <v>744</v>
      </c>
      <c r="D2114" s="361">
        <v>16</v>
      </c>
      <c r="E2114" s="590">
        <v>34793</v>
      </c>
      <c r="F2114" s="592">
        <v>108</v>
      </c>
    </row>
    <row r="2115" spans="1:6" x14ac:dyDescent="0.25">
      <c r="A2115" s="349" t="s">
        <v>748</v>
      </c>
      <c r="B2115" s="361" t="s">
        <v>751</v>
      </c>
      <c r="C2115" s="361" t="s">
        <v>747</v>
      </c>
      <c r="D2115" s="361">
        <v>8</v>
      </c>
      <c r="E2115" s="590">
        <v>34794</v>
      </c>
      <c r="F2115" s="592">
        <v>25</v>
      </c>
    </row>
    <row r="2116" spans="1:6" x14ac:dyDescent="0.25">
      <c r="A2116" s="349" t="s">
        <v>738</v>
      </c>
      <c r="B2116" s="361" t="s">
        <v>720</v>
      </c>
      <c r="C2116" s="361" t="s">
        <v>747</v>
      </c>
      <c r="D2116" s="361">
        <v>8</v>
      </c>
      <c r="E2116" s="350">
        <v>34797</v>
      </c>
      <c r="F2116" s="360">
        <v>151</v>
      </c>
    </row>
    <row r="2117" spans="1:6" x14ac:dyDescent="0.25">
      <c r="A2117" s="349" t="s">
        <v>738</v>
      </c>
      <c r="B2117" s="361" t="s">
        <v>715</v>
      </c>
      <c r="C2117" s="361" t="s">
        <v>745</v>
      </c>
      <c r="D2117" s="361">
        <v>16</v>
      </c>
      <c r="E2117" s="590">
        <v>34800</v>
      </c>
      <c r="F2117" s="592">
        <v>8</v>
      </c>
    </row>
    <row r="2118" spans="1:6" x14ac:dyDescent="0.25">
      <c r="A2118" s="349" t="s">
        <v>728</v>
      </c>
      <c r="B2118" s="361" t="s">
        <v>729</v>
      </c>
      <c r="C2118" s="361" t="s">
        <v>730</v>
      </c>
      <c r="D2118" s="361">
        <v>10</v>
      </c>
      <c r="E2118" s="590">
        <v>34801</v>
      </c>
      <c r="F2118" s="592">
        <v>60</v>
      </c>
    </row>
    <row r="2119" spans="1:6" x14ac:dyDescent="0.25">
      <c r="A2119" s="349" t="s">
        <v>739</v>
      </c>
      <c r="B2119" s="361" t="s">
        <v>740</v>
      </c>
      <c r="C2119" s="361" t="s">
        <v>741</v>
      </c>
      <c r="D2119" s="361">
        <v>8</v>
      </c>
      <c r="E2119" s="350">
        <v>34803</v>
      </c>
      <c r="F2119" s="360">
        <v>89</v>
      </c>
    </row>
    <row r="2120" spans="1:6" x14ac:dyDescent="0.25">
      <c r="A2120" s="349" t="s">
        <v>738</v>
      </c>
      <c r="B2120" s="361" t="s">
        <v>713</v>
      </c>
      <c r="C2120" s="361" t="s">
        <v>746</v>
      </c>
      <c r="D2120" s="361">
        <v>16</v>
      </c>
      <c r="E2120" s="590">
        <v>34805</v>
      </c>
      <c r="F2120" s="592">
        <v>128</v>
      </c>
    </row>
    <row r="2121" spans="1:6" x14ac:dyDescent="0.25">
      <c r="A2121" s="349" t="s">
        <v>738</v>
      </c>
      <c r="B2121" s="361" t="s">
        <v>716</v>
      </c>
      <c r="C2121" s="361" t="s">
        <v>745</v>
      </c>
      <c r="D2121" s="361">
        <v>16</v>
      </c>
      <c r="E2121" s="590">
        <v>34810</v>
      </c>
      <c r="F2121" s="592">
        <v>188</v>
      </c>
    </row>
    <row r="2122" spans="1:6" x14ac:dyDescent="0.25">
      <c r="A2122" s="349" t="s">
        <v>733</v>
      </c>
      <c r="B2122" s="361" t="s">
        <v>734</v>
      </c>
      <c r="C2122" s="361" t="s">
        <v>735</v>
      </c>
      <c r="D2122" s="361">
        <v>8</v>
      </c>
      <c r="E2122" s="590">
        <v>34813</v>
      </c>
      <c r="F2122" s="592">
        <v>51</v>
      </c>
    </row>
    <row r="2123" spans="1:6" x14ac:dyDescent="0.25">
      <c r="A2123" s="349" t="s">
        <v>738</v>
      </c>
      <c r="B2123" s="361" t="s">
        <v>713</v>
      </c>
      <c r="C2123" s="361" t="s">
        <v>746</v>
      </c>
      <c r="D2123" s="361">
        <v>16</v>
      </c>
      <c r="E2123" s="590">
        <v>34815</v>
      </c>
      <c r="F2123" s="592">
        <v>102</v>
      </c>
    </row>
    <row r="2124" spans="1:6" x14ac:dyDescent="0.25">
      <c r="A2124" s="349" t="s">
        <v>738</v>
      </c>
      <c r="B2124" s="361" t="s">
        <v>715</v>
      </c>
      <c r="C2124" s="361" t="s">
        <v>745</v>
      </c>
      <c r="D2124" s="361">
        <v>16</v>
      </c>
      <c r="E2124" s="590">
        <v>34818</v>
      </c>
      <c r="F2124" s="592">
        <v>188</v>
      </c>
    </row>
    <row r="2125" spans="1:6" x14ac:dyDescent="0.25">
      <c r="A2125" s="349" t="s">
        <v>738</v>
      </c>
      <c r="B2125" s="361" t="s">
        <v>723</v>
      </c>
      <c r="C2125" s="361" t="s">
        <v>745</v>
      </c>
      <c r="D2125" s="361">
        <v>8</v>
      </c>
      <c r="E2125" s="590">
        <v>34818</v>
      </c>
      <c r="F2125" s="360">
        <v>188</v>
      </c>
    </row>
    <row r="2126" spans="1:6" x14ac:dyDescent="0.25">
      <c r="A2126" s="349" t="s">
        <v>748</v>
      </c>
      <c r="B2126" s="361" t="s">
        <v>753</v>
      </c>
      <c r="C2126" s="361" t="s">
        <v>732</v>
      </c>
      <c r="D2126" s="361">
        <v>16</v>
      </c>
      <c r="E2126" s="590">
        <v>34821</v>
      </c>
      <c r="F2126" s="592">
        <v>31</v>
      </c>
    </row>
    <row r="2127" spans="1:6" x14ac:dyDescent="0.25">
      <c r="A2127" s="349" t="s">
        <v>752</v>
      </c>
      <c r="B2127" s="361" t="s">
        <v>764</v>
      </c>
      <c r="C2127" s="361" t="s">
        <v>737</v>
      </c>
      <c r="D2127" s="361">
        <v>32</v>
      </c>
      <c r="E2127" s="590">
        <v>34824</v>
      </c>
      <c r="F2127" s="592">
        <v>116</v>
      </c>
    </row>
    <row r="2128" spans="1:6" x14ac:dyDescent="0.25">
      <c r="A2128" s="349" t="s">
        <v>738</v>
      </c>
      <c r="B2128" s="361" t="s">
        <v>715</v>
      </c>
      <c r="C2128" s="361" t="s">
        <v>745</v>
      </c>
      <c r="D2128" s="361">
        <v>16</v>
      </c>
      <c r="E2128" s="590">
        <v>34825</v>
      </c>
      <c r="F2128" s="592">
        <v>179</v>
      </c>
    </row>
    <row r="2129" spans="1:6" x14ac:dyDescent="0.25">
      <c r="A2129" s="349" t="s">
        <v>738</v>
      </c>
      <c r="B2129" s="361" t="s">
        <v>719</v>
      </c>
      <c r="C2129" s="361" t="s">
        <v>744</v>
      </c>
      <c r="D2129" s="361">
        <v>8</v>
      </c>
      <c r="E2129" s="590">
        <v>34826</v>
      </c>
      <c r="F2129" s="592">
        <v>174</v>
      </c>
    </row>
    <row r="2130" spans="1:6" x14ac:dyDescent="0.25">
      <c r="A2130" s="349" t="s">
        <v>738</v>
      </c>
      <c r="B2130" s="361" t="s">
        <v>720</v>
      </c>
      <c r="C2130" s="361" t="s">
        <v>747</v>
      </c>
      <c r="D2130" s="361">
        <v>8</v>
      </c>
      <c r="E2130" s="590">
        <v>34826</v>
      </c>
      <c r="F2130" s="360">
        <v>139</v>
      </c>
    </row>
    <row r="2131" spans="1:6" x14ac:dyDescent="0.25">
      <c r="A2131" s="349" t="s">
        <v>738</v>
      </c>
      <c r="B2131" s="361" t="s">
        <v>720</v>
      </c>
      <c r="C2131" s="361" t="s">
        <v>747</v>
      </c>
      <c r="D2131" s="361">
        <v>8</v>
      </c>
      <c r="E2131" s="590">
        <v>34828</v>
      </c>
      <c r="F2131" s="592">
        <v>20</v>
      </c>
    </row>
    <row r="2132" spans="1:6" x14ac:dyDescent="0.25">
      <c r="A2132" s="349" t="s">
        <v>771</v>
      </c>
      <c r="B2132" s="361" t="s">
        <v>772</v>
      </c>
      <c r="C2132" s="361" t="s">
        <v>747</v>
      </c>
      <c r="D2132" s="361">
        <v>12</v>
      </c>
      <c r="E2132" s="590">
        <v>34828</v>
      </c>
      <c r="F2132" s="592">
        <v>181</v>
      </c>
    </row>
    <row r="2133" spans="1:6" x14ac:dyDescent="0.25">
      <c r="A2133" s="349" t="s">
        <v>738</v>
      </c>
      <c r="B2133" s="361" t="s">
        <v>721</v>
      </c>
      <c r="C2133" s="361" t="s">
        <v>747</v>
      </c>
      <c r="D2133" s="361">
        <v>8</v>
      </c>
      <c r="E2133" s="590">
        <v>34829</v>
      </c>
      <c r="F2133" s="592">
        <v>12</v>
      </c>
    </row>
    <row r="2134" spans="1:6" x14ac:dyDescent="0.25">
      <c r="A2134" s="349" t="s">
        <v>769</v>
      </c>
      <c r="B2134" s="361" t="s">
        <v>770</v>
      </c>
      <c r="C2134" s="361" t="s">
        <v>745</v>
      </c>
      <c r="D2134" s="361">
        <v>16</v>
      </c>
      <c r="E2134" s="590">
        <v>34829</v>
      </c>
      <c r="F2134" s="592">
        <v>185</v>
      </c>
    </row>
    <row r="2135" spans="1:6" x14ac:dyDescent="0.25">
      <c r="A2135" s="349" t="s">
        <v>564</v>
      </c>
      <c r="B2135" s="361" t="s">
        <v>566</v>
      </c>
      <c r="C2135" s="361" t="s">
        <v>737</v>
      </c>
      <c r="D2135" s="361">
        <v>16</v>
      </c>
      <c r="E2135" s="590">
        <v>34833</v>
      </c>
      <c r="F2135" s="592">
        <v>99</v>
      </c>
    </row>
    <row r="2136" spans="1:6" x14ac:dyDescent="0.25">
      <c r="A2136" s="349" t="s">
        <v>748</v>
      </c>
      <c r="B2136" s="361" t="s">
        <v>751</v>
      </c>
      <c r="C2136" s="361" t="s">
        <v>747</v>
      </c>
      <c r="D2136" s="361">
        <v>8</v>
      </c>
      <c r="E2136" s="590">
        <v>34833</v>
      </c>
      <c r="F2136" s="592">
        <v>75</v>
      </c>
    </row>
    <row r="2137" spans="1:6" x14ac:dyDescent="0.25">
      <c r="A2137" s="349" t="s">
        <v>564</v>
      </c>
      <c r="B2137" s="361" t="s">
        <v>567</v>
      </c>
      <c r="C2137" s="361" t="s">
        <v>737</v>
      </c>
      <c r="D2137" s="361">
        <v>16</v>
      </c>
      <c r="E2137" s="590">
        <v>34837</v>
      </c>
      <c r="F2137" s="592">
        <v>7</v>
      </c>
    </row>
    <row r="2138" spans="1:6" x14ac:dyDescent="0.25">
      <c r="A2138" s="349" t="s">
        <v>738</v>
      </c>
      <c r="B2138" s="361" t="s">
        <v>718</v>
      </c>
      <c r="C2138" s="361" t="s">
        <v>747</v>
      </c>
      <c r="D2138" s="361">
        <v>8</v>
      </c>
      <c r="E2138" s="590">
        <v>34849</v>
      </c>
      <c r="F2138" s="592">
        <v>132</v>
      </c>
    </row>
    <row r="2139" spans="1:6" x14ac:dyDescent="0.25">
      <c r="A2139" s="349" t="s">
        <v>769</v>
      </c>
      <c r="B2139" s="361" t="s">
        <v>770</v>
      </c>
      <c r="C2139" s="361" t="s">
        <v>745</v>
      </c>
      <c r="D2139" s="361">
        <v>16</v>
      </c>
      <c r="E2139" s="590">
        <v>34850</v>
      </c>
      <c r="F2139" s="592">
        <v>102</v>
      </c>
    </row>
    <row r="2140" spans="1:6" x14ac:dyDescent="0.25">
      <c r="A2140" s="349" t="s">
        <v>738</v>
      </c>
      <c r="B2140" s="361" t="s">
        <v>712</v>
      </c>
      <c r="C2140" s="361" t="s">
        <v>744</v>
      </c>
      <c r="D2140" s="361">
        <v>8</v>
      </c>
      <c r="E2140" s="590">
        <v>34855</v>
      </c>
      <c r="F2140" s="592">
        <v>125</v>
      </c>
    </row>
    <row r="2141" spans="1:6" x14ac:dyDescent="0.25">
      <c r="A2141" s="349" t="s">
        <v>756</v>
      </c>
      <c r="B2141" s="361" t="s">
        <v>757</v>
      </c>
      <c r="C2141" s="361" t="s">
        <v>755</v>
      </c>
      <c r="D2141" s="361">
        <v>16</v>
      </c>
      <c r="E2141" s="590">
        <v>34856</v>
      </c>
      <c r="F2141" s="592">
        <v>167</v>
      </c>
    </row>
    <row r="2142" spans="1:6" x14ac:dyDescent="0.25">
      <c r="A2142" s="349" t="s">
        <v>752</v>
      </c>
      <c r="B2142" s="361" t="s">
        <v>760</v>
      </c>
      <c r="C2142" s="361" t="s">
        <v>761</v>
      </c>
      <c r="D2142" s="361">
        <v>16</v>
      </c>
      <c r="E2142" s="590">
        <v>34857</v>
      </c>
      <c r="F2142" s="592">
        <v>88</v>
      </c>
    </row>
    <row r="2143" spans="1:6" x14ac:dyDescent="0.25">
      <c r="A2143" s="349" t="s">
        <v>738</v>
      </c>
      <c r="B2143" s="361" t="s">
        <v>715</v>
      </c>
      <c r="C2143" s="361" t="s">
        <v>745</v>
      </c>
      <c r="D2143" s="361">
        <v>16</v>
      </c>
      <c r="E2143" s="590">
        <v>34858</v>
      </c>
      <c r="F2143" s="360">
        <v>129</v>
      </c>
    </row>
    <row r="2144" spans="1:6" x14ac:dyDescent="0.25">
      <c r="A2144" s="349" t="s">
        <v>739</v>
      </c>
      <c r="B2144" s="361" t="s">
        <v>740</v>
      </c>
      <c r="C2144" s="361" t="s">
        <v>741</v>
      </c>
      <c r="D2144" s="361">
        <v>8</v>
      </c>
      <c r="E2144" s="590">
        <v>34872</v>
      </c>
      <c r="F2144" s="592">
        <v>128</v>
      </c>
    </row>
    <row r="2145" spans="1:6" x14ac:dyDescent="0.25">
      <c r="A2145" s="349" t="s">
        <v>769</v>
      </c>
      <c r="B2145" s="361" t="s">
        <v>770</v>
      </c>
      <c r="C2145" s="361" t="s">
        <v>745</v>
      </c>
      <c r="D2145" s="361">
        <v>16</v>
      </c>
      <c r="E2145" s="590">
        <v>34872</v>
      </c>
      <c r="F2145" s="592">
        <v>150</v>
      </c>
    </row>
    <row r="2146" spans="1:6" x14ac:dyDescent="0.25">
      <c r="A2146" s="349" t="s">
        <v>738</v>
      </c>
      <c r="B2146" s="361" t="s">
        <v>717</v>
      </c>
      <c r="C2146" s="361" t="s">
        <v>745</v>
      </c>
      <c r="D2146" s="361">
        <v>16</v>
      </c>
      <c r="E2146" s="590">
        <v>34881</v>
      </c>
      <c r="F2146" s="592">
        <v>161</v>
      </c>
    </row>
    <row r="2147" spans="1:6" x14ac:dyDescent="0.25">
      <c r="A2147" s="349" t="s">
        <v>752</v>
      </c>
      <c r="B2147" s="361" t="s">
        <v>764</v>
      </c>
      <c r="C2147" s="361" t="s">
        <v>737</v>
      </c>
      <c r="D2147" s="361">
        <v>32</v>
      </c>
      <c r="E2147" s="350">
        <v>34886</v>
      </c>
      <c r="F2147" s="360">
        <v>56</v>
      </c>
    </row>
    <row r="2148" spans="1:6" x14ac:dyDescent="0.25">
      <c r="A2148" s="349" t="s">
        <v>748</v>
      </c>
      <c r="B2148" s="361" t="s">
        <v>753</v>
      </c>
      <c r="C2148" s="361" t="s">
        <v>732</v>
      </c>
      <c r="D2148" s="361">
        <v>16</v>
      </c>
      <c r="E2148" s="590">
        <v>34887</v>
      </c>
      <c r="F2148" s="592">
        <v>77</v>
      </c>
    </row>
    <row r="2149" spans="1:6" x14ac:dyDescent="0.25">
      <c r="A2149" s="349" t="s">
        <v>738</v>
      </c>
      <c r="B2149" s="361" t="s">
        <v>713</v>
      </c>
      <c r="C2149" s="361" t="s">
        <v>746</v>
      </c>
      <c r="D2149" s="361">
        <v>16</v>
      </c>
      <c r="E2149" s="590">
        <v>34888</v>
      </c>
      <c r="F2149" s="592">
        <v>97</v>
      </c>
    </row>
    <row r="2150" spans="1:6" x14ac:dyDescent="0.25">
      <c r="A2150" s="349" t="s">
        <v>752</v>
      </c>
      <c r="B2150" s="361" t="s">
        <v>764</v>
      </c>
      <c r="C2150" s="361" t="s">
        <v>737</v>
      </c>
      <c r="D2150" s="361">
        <v>32</v>
      </c>
      <c r="E2150" s="590">
        <v>34890</v>
      </c>
      <c r="F2150" s="592">
        <v>52</v>
      </c>
    </row>
    <row r="2151" spans="1:6" x14ac:dyDescent="0.25">
      <c r="A2151" s="349" t="s">
        <v>738</v>
      </c>
      <c r="B2151" s="361" t="s">
        <v>719</v>
      </c>
      <c r="C2151" s="361" t="s">
        <v>744</v>
      </c>
      <c r="D2151" s="361">
        <v>8</v>
      </c>
      <c r="E2151" s="590">
        <v>34891</v>
      </c>
      <c r="F2151" s="360">
        <v>19</v>
      </c>
    </row>
    <row r="2152" spans="1:6" x14ac:dyDescent="0.25">
      <c r="A2152" s="349" t="s">
        <v>752</v>
      </c>
      <c r="B2152" s="361" t="s">
        <v>760</v>
      </c>
      <c r="C2152" s="361" t="s">
        <v>761</v>
      </c>
      <c r="D2152" s="361">
        <v>16</v>
      </c>
      <c r="E2152" s="350">
        <v>34891</v>
      </c>
      <c r="F2152" s="360">
        <v>196</v>
      </c>
    </row>
    <row r="2153" spans="1:6" x14ac:dyDescent="0.25">
      <c r="A2153" s="349" t="s">
        <v>748</v>
      </c>
      <c r="B2153" s="361" t="s">
        <v>753</v>
      </c>
      <c r="C2153" s="361" t="s">
        <v>732</v>
      </c>
      <c r="D2153" s="361">
        <v>16</v>
      </c>
      <c r="E2153" s="590">
        <v>34898</v>
      </c>
      <c r="F2153" s="592">
        <v>143</v>
      </c>
    </row>
    <row r="2154" spans="1:6" x14ac:dyDescent="0.25">
      <c r="A2154" s="349" t="s">
        <v>742</v>
      </c>
      <c r="B2154" s="361" t="s">
        <v>743</v>
      </c>
      <c r="C2154" s="361" t="s">
        <v>744</v>
      </c>
      <c r="D2154" s="361">
        <v>8</v>
      </c>
      <c r="E2154" s="590">
        <v>34898</v>
      </c>
      <c r="F2154" s="592">
        <v>131</v>
      </c>
    </row>
    <row r="2155" spans="1:6" x14ac:dyDescent="0.25">
      <c r="A2155" s="349" t="s">
        <v>738</v>
      </c>
      <c r="B2155" s="361" t="s">
        <v>712</v>
      </c>
      <c r="C2155" s="361" t="s">
        <v>744</v>
      </c>
      <c r="D2155" s="361">
        <v>8</v>
      </c>
      <c r="E2155" s="590">
        <v>34901</v>
      </c>
      <c r="F2155" s="592">
        <v>59</v>
      </c>
    </row>
    <row r="2156" spans="1:6" x14ac:dyDescent="0.25">
      <c r="A2156" s="349" t="s">
        <v>738</v>
      </c>
      <c r="B2156" s="361" t="s">
        <v>717</v>
      </c>
      <c r="C2156" s="361" t="s">
        <v>745</v>
      </c>
      <c r="D2156" s="361">
        <v>16</v>
      </c>
      <c r="E2156" s="590">
        <v>34902</v>
      </c>
      <c r="F2156" s="592">
        <v>109</v>
      </c>
    </row>
    <row r="2157" spans="1:6" x14ac:dyDescent="0.25">
      <c r="A2157" s="349" t="s">
        <v>738</v>
      </c>
      <c r="B2157" s="361" t="s">
        <v>713</v>
      </c>
      <c r="C2157" s="361" t="s">
        <v>746</v>
      </c>
      <c r="D2157" s="361">
        <v>16</v>
      </c>
      <c r="E2157" s="590">
        <v>34903</v>
      </c>
      <c r="F2157" s="360">
        <v>65</v>
      </c>
    </row>
    <row r="2158" spans="1:6" x14ac:dyDescent="0.25">
      <c r="A2158" s="349" t="s">
        <v>748</v>
      </c>
      <c r="B2158" s="361" t="s">
        <v>751</v>
      </c>
      <c r="C2158" s="361" t="s">
        <v>747</v>
      </c>
      <c r="D2158" s="361">
        <v>8</v>
      </c>
      <c r="E2158" s="590">
        <v>34905</v>
      </c>
      <c r="F2158" s="592">
        <v>167</v>
      </c>
    </row>
    <row r="2159" spans="1:6" x14ac:dyDescent="0.25">
      <c r="A2159" s="354" t="s">
        <v>733</v>
      </c>
      <c r="B2159" s="353" t="s">
        <v>734</v>
      </c>
      <c r="C2159" s="353" t="s">
        <v>735</v>
      </c>
      <c r="D2159" s="353">
        <v>8</v>
      </c>
      <c r="E2159" s="591">
        <v>34905</v>
      </c>
      <c r="F2159" s="593">
        <v>117</v>
      </c>
    </row>
    <row r="2160" spans="1:6" x14ac:dyDescent="0.25">
      <c r="A2160" s="349" t="s">
        <v>771</v>
      </c>
      <c r="B2160" s="361" t="s">
        <v>773</v>
      </c>
      <c r="C2160" s="361" t="s">
        <v>747</v>
      </c>
      <c r="D2160" s="361">
        <v>8</v>
      </c>
      <c r="E2160" s="590">
        <v>34906</v>
      </c>
      <c r="F2160" s="592">
        <v>186</v>
      </c>
    </row>
    <row r="2161" spans="1:6" x14ac:dyDescent="0.25">
      <c r="A2161" s="349" t="s">
        <v>738</v>
      </c>
      <c r="B2161" s="361" t="s">
        <v>719</v>
      </c>
      <c r="C2161" s="361" t="s">
        <v>744</v>
      </c>
      <c r="D2161" s="361">
        <v>8</v>
      </c>
      <c r="E2161" s="590">
        <v>34907</v>
      </c>
      <c r="F2161" s="592">
        <v>189</v>
      </c>
    </row>
    <row r="2162" spans="1:6" x14ac:dyDescent="0.25">
      <c r="A2162" s="349" t="s">
        <v>738</v>
      </c>
      <c r="B2162" s="361" t="s">
        <v>723</v>
      </c>
      <c r="C2162" s="361" t="s">
        <v>745</v>
      </c>
      <c r="D2162" s="361">
        <v>8</v>
      </c>
      <c r="E2162" s="590">
        <v>34909</v>
      </c>
      <c r="F2162" s="592">
        <v>142</v>
      </c>
    </row>
    <row r="2163" spans="1:6" x14ac:dyDescent="0.25">
      <c r="A2163" s="349" t="s">
        <v>771</v>
      </c>
      <c r="B2163" s="361" t="s">
        <v>773</v>
      </c>
      <c r="C2163" s="361" t="s">
        <v>747</v>
      </c>
      <c r="D2163" s="361">
        <v>8</v>
      </c>
      <c r="E2163" s="590">
        <v>34910</v>
      </c>
      <c r="F2163" s="592">
        <v>125</v>
      </c>
    </row>
    <row r="2164" spans="1:6" x14ac:dyDescent="0.25">
      <c r="A2164" s="349" t="s">
        <v>564</v>
      </c>
      <c r="B2164" s="361" t="s">
        <v>567</v>
      </c>
      <c r="C2164" s="361" t="s">
        <v>737</v>
      </c>
      <c r="D2164" s="361">
        <v>16</v>
      </c>
      <c r="E2164" s="590">
        <v>34916</v>
      </c>
      <c r="F2164" s="592">
        <v>94</v>
      </c>
    </row>
    <row r="2165" spans="1:6" x14ac:dyDescent="0.25">
      <c r="A2165" s="349" t="s">
        <v>738</v>
      </c>
      <c r="B2165" s="361" t="s">
        <v>713</v>
      </c>
      <c r="C2165" s="361" t="s">
        <v>746</v>
      </c>
      <c r="D2165" s="361">
        <v>16</v>
      </c>
      <c r="E2165" s="590">
        <v>34919</v>
      </c>
      <c r="F2165" s="592">
        <v>164</v>
      </c>
    </row>
    <row r="2166" spans="1:6" x14ac:dyDescent="0.25">
      <c r="A2166" s="349" t="s">
        <v>738</v>
      </c>
      <c r="B2166" s="361" t="s">
        <v>719</v>
      </c>
      <c r="C2166" s="361" t="s">
        <v>744</v>
      </c>
      <c r="D2166" s="361">
        <v>8</v>
      </c>
      <c r="E2166" s="590">
        <v>34922</v>
      </c>
      <c r="F2166" s="592">
        <v>140</v>
      </c>
    </row>
    <row r="2167" spans="1:6" x14ac:dyDescent="0.25">
      <c r="A2167" s="349" t="s">
        <v>738</v>
      </c>
      <c r="B2167" s="361" t="s">
        <v>718</v>
      </c>
      <c r="C2167" s="361" t="s">
        <v>747</v>
      </c>
      <c r="D2167" s="361">
        <v>8</v>
      </c>
      <c r="E2167" s="350">
        <v>34925</v>
      </c>
      <c r="F2167" s="360">
        <v>74</v>
      </c>
    </row>
    <row r="2168" spans="1:6" x14ac:dyDescent="0.25">
      <c r="A2168" s="349" t="s">
        <v>748</v>
      </c>
      <c r="B2168" s="361" t="s">
        <v>753</v>
      </c>
      <c r="C2168" s="361" t="s">
        <v>732</v>
      </c>
      <c r="D2168" s="361">
        <v>16</v>
      </c>
      <c r="E2168" s="590">
        <v>34928</v>
      </c>
      <c r="F2168" s="592">
        <v>113</v>
      </c>
    </row>
    <row r="2169" spans="1:6" x14ac:dyDescent="0.25">
      <c r="A2169" s="349" t="s">
        <v>733</v>
      </c>
      <c r="B2169" s="361" t="s">
        <v>734</v>
      </c>
      <c r="C2169" s="361" t="s">
        <v>735</v>
      </c>
      <c r="D2169" s="361">
        <v>8</v>
      </c>
      <c r="E2169" s="590">
        <v>34929</v>
      </c>
      <c r="F2169" s="592">
        <v>40</v>
      </c>
    </row>
    <row r="2170" spans="1:6" x14ac:dyDescent="0.25">
      <c r="A2170" s="349" t="s">
        <v>752</v>
      </c>
      <c r="B2170" s="361" t="s">
        <v>760</v>
      </c>
      <c r="C2170" s="361" t="s">
        <v>761</v>
      </c>
      <c r="D2170" s="361">
        <v>16</v>
      </c>
      <c r="E2170" s="590">
        <v>34932</v>
      </c>
      <c r="F2170" s="592">
        <v>45</v>
      </c>
    </row>
    <row r="2171" spans="1:6" x14ac:dyDescent="0.25">
      <c r="A2171" s="349" t="s">
        <v>564</v>
      </c>
      <c r="B2171" s="361" t="s">
        <v>566</v>
      </c>
      <c r="C2171" s="361" t="s">
        <v>737</v>
      </c>
      <c r="D2171" s="361">
        <v>16</v>
      </c>
      <c r="E2171" s="350">
        <v>34935</v>
      </c>
      <c r="F2171" s="360">
        <v>58</v>
      </c>
    </row>
    <row r="2172" spans="1:6" x14ac:dyDescent="0.25">
      <c r="A2172" s="349" t="s">
        <v>564</v>
      </c>
      <c r="B2172" s="361" t="s">
        <v>569</v>
      </c>
      <c r="C2172" s="361" t="s">
        <v>744</v>
      </c>
      <c r="D2172" s="361">
        <v>16</v>
      </c>
      <c r="E2172" s="590">
        <v>34935</v>
      </c>
      <c r="F2172" s="592">
        <v>80</v>
      </c>
    </row>
    <row r="2173" spans="1:6" x14ac:dyDescent="0.25">
      <c r="A2173" s="349" t="s">
        <v>733</v>
      </c>
      <c r="B2173" s="361" t="s">
        <v>734</v>
      </c>
      <c r="C2173" s="361" t="s">
        <v>735</v>
      </c>
      <c r="D2173" s="361">
        <v>8</v>
      </c>
      <c r="E2173" s="590">
        <v>34936</v>
      </c>
      <c r="F2173" s="592">
        <v>186</v>
      </c>
    </row>
    <row r="2174" spans="1:6" x14ac:dyDescent="0.25">
      <c r="A2174" s="349" t="s">
        <v>738</v>
      </c>
      <c r="B2174" s="361" t="s">
        <v>714</v>
      </c>
      <c r="C2174" s="361" t="s">
        <v>744</v>
      </c>
      <c r="D2174" s="361">
        <v>8</v>
      </c>
      <c r="E2174" s="590">
        <v>34937</v>
      </c>
      <c r="F2174" s="592">
        <v>44</v>
      </c>
    </row>
    <row r="2175" spans="1:6" x14ac:dyDescent="0.25">
      <c r="A2175" s="349" t="s">
        <v>748</v>
      </c>
      <c r="B2175" s="361" t="s">
        <v>753</v>
      </c>
      <c r="C2175" s="361" t="s">
        <v>732</v>
      </c>
      <c r="D2175" s="361">
        <v>16</v>
      </c>
      <c r="E2175" s="590">
        <v>34938</v>
      </c>
      <c r="F2175" s="592">
        <v>50</v>
      </c>
    </row>
    <row r="2176" spans="1:6" x14ac:dyDescent="0.25">
      <c r="A2176" s="349" t="s">
        <v>738</v>
      </c>
      <c r="B2176" s="361" t="s">
        <v>718</v>
      </c>
      <c r="C2176" s="361" t="s">
        <v>747</v>
      </c>
      <c r="D2176" s="361">
        <v>8</v>
      </c>
      <c r="E2176" s="590">
        <v>34938</v>
      </c>
      <c r="F2176" s="592">
        <v>78</v>
      </c>
    </row>
    <row r="2177" spans="1:6" x14ac:dyDescent="0.25">
      <c r="A2177" s="349" t="s">
        <v>564</v>
      </c>
      <c r="B2177" s="361" t="s">
        <v>569</v>
      </c>
      <c r="C2177" s="361" t="s">
        <v>744</v>
      </c>
      <c r="D2177" s="361">
        <v>16</v>
      </c>
      <c r="E2177" s="590">
        <v>34938</v>
      </c>
      <c r="F2177" s="592">
        <v>12</v>
      </c>
    </row>
    <row r="2178" spans="1:6" x14ac:dyDescent="0.25">
      <c r="A2178" s="349" t="s">
        <v>752</v>
      </c>
      <c r="B2178" s="361" t="s">
        <v>759</v>
      </c>
      <c r="C2178" s="361" t="s">
        <v>737</v>
      </c>
      <c r="D2178" s="361">
        <v>16</v>
      </c>
      <c r="E2178" s="590">
        <v>34938</v>
      </c>
      <c r="F2178" s="592">
        <v>55</v>
      </c>
    </row>
    <row r="2179" spans="1:6" x14ac:dyDescent="0.25">
      <c r="A2179" s="349" t="s">
        <v>728</v>
      </c>
      <c r="B2179" s="361" t="s">
        <v>731</v>
      </c>
      <c r="C2179" s="361" t="s">
        <v>732</v>
      </c>
      <c r="D2179" s="361">
        <v>8</v>
      </c>
      <c r="E2179" s="590">
        <v>34938</v>
      </c>
      <c r="F2179" s="592">
        <v>150</v>
      </c>
    </row>
    <row r="2180" spans="1:6" x14ac:dyDescent="0.25">
      <c r="A2180" s="349" t="s">
        <v>752</v>
      </c>
      <c r="B2180" s="361" t="s">
        <v>762</v>
      </c>
      <c r="C2180" s="361" t="s">
        <v>761</v>
      </c>
      <c r="D2180" s="361">
        <v>16</v>
      </c>
      <c r="E2180" s="590">
        <v>34941</v>
      </c>
      <c r="F2180" s="592">
        <v>58</v>
      </c>
    </row>
    <row r="2181" spans="1:6" x14ac:dyDescent="0.25">
      <c r="A2181" s="349" t="s">
        <v>738</v>
      </c>
      <c r="B2181" s="361" t="s">
        <v>715</v>
      </c>
      <c r="C2181" s="361" t="s">
        <v>745</v>
      </c>
      <c r="D2181" s="361">
        <v>16</v>
      </c>
      <c r="E2181" s="590">
        <v>34943</v>
      </c>
      <c r="F2181" s="592">
        <v>75</v>
      </c>
    </row>
    <row r="2182" spans="1:6" x14ac:dyDescent="0.25">
      <c r="A2182" s="349" t="s">
        <v>752</v>
      </c>
      <c r="B2182" s="361" t="s">
        <v>764</v>
      </c>
      <c r="C2182" s="361" t="s">
        <v>737</v>
      </c>
      <c r="D2182" s="361">
        <v>32</v>
      </c>
      <c r="E2182" s="590">
        <v>34943</v>
      </c>
      <c r="F2182" s="592">
        <v>84</v>
      </c>
    </row>
    <row r="2183" spans="1:6" x14ac:dyDescent="0.25">
      <c r="A2183" s="349" t="s">
        <v>742</v>
      </c>
      <c r="B2183" s="361" t="s">
        <v>743</v>
      </c>
      <c r="C2183" s="361" t="s">
        <v>744</v>
      </c>
      <c r="D2183" s="361">
        <v>8</v>
      </c>
      <c r="E2183" s="590">
        <v>34943</v>
      </c>
      <c r="F2183" s="592">
        <v>50</v>
      </c>
    </row>
    <row r="2184" spans="1:6" x14ac:dyDescent="0.25">
      <c r="A2184" s="349" t="s">
        <v>564</v>
      </c>
      <c r="B2184" s="361" t="s">
        <v>567</v>
      </c>
      <c r="C2184" s="361" t="s">
        <v>737</v>
      </c>
      <c r="D2184" s="361">
        <v>16</v>
      </c>
      <c r="E2184" s="590">
        <v>34944</v>
      </c>
      <c r="F2184" s="592">
        <v>11</v>
      </c>
    </row>
    <row r="2185" spans="1:6" x14ac:dyDescent="0.25">
      <c r="A2185" s="349" t="s">
        <v>738</v>
      </c>
      <c r="B2185" s="361" t="s">
        <v>720</v>
      </c>
      <c r="C2185" s="361" t="s">
        <v>747</v>
      </c>
      <c r="D2185" s="361">
        <v>8</v>
      </c>
      <c r="E2185" s="590">
        <v>34947</v>
      </c>
      <c r="F2185" s="360">
        <v>77</v>
      </c>
    </row>
    <row r="2186" spans="1:6" x14ac:dyDescent="0.25">
      <c r="A2186" s="349" t="s">
        <v>738</v>
      </c>
      <c r="B2186" s="361" t="s">
        <v>720</v>
      </c>
      <c r="C2186" s="361" t="s">
        <v>747</v>
      </c>
      <c r="D2186" s="361">
        <v>8</v>
      </c>
      <c r="E2186" s="590">
        <v>34949</v>
      </c>
      <c r="F2186" s="592">
        <v>48</v>
      </c>
    </row>
    <row r="2187" spans="1:6" x14ac:dyDescent="0.25">
      <c r="A2187" s="349" t="s">
        <v>738</v>
      </c>
      <c r="B2187" s="361" t="s">
        <v>715</v>
      </c>
      <c r="C2187" s="361" t="s">
        <v>745</v>
      </c>
      <c r="D2187" s="361">
        <v>16</v>
      </c>
      <c r="E2187" s="590">
        <v>34951</v>
      </c>
      <c r="F2187" s="592">
        <v>198</v>
      </c>
    </row>
    <row r="2188" spans="1:6" x14ac:dyDescent="0.25">
      <c r="A2188" s="349" t="s">
        <v>733</v>
      </c>
      <c r="B2188" s="361" t="s">
        <v>734</v>
      </c>
      <c r="C2188" s="361" t="s">
        <v>735</v>
      </c>
      <c r="D2188" s="361">
        <v>8</v>
      </c>
      <c r="E2188" s="590">
        <v>34951</v>
      </c>
      <c r="F2188" s="592">
        <v>134</v>
      </c>
    </row>
    <row r="2189" spans="1:6" x14ac:dyDescent="0.25">
      <c r="A2189" s="349" t="s">
        <v>733</v>
      </c>
      <c r="B2189" s="361" t="s">
        <v>734</v>
      </c>
      <c r="C2189" s="361" t="s">
        <v>735</v>
      </c>
      <c r="D2189" s="361">
        <v>8</v>
      </c>
      <c r="E2189" s="590">
        <v>34953</v>
      </c>
      <c r="F2189" s="592">
        <v>83</v>
      </c>
    </row>
    <row r="2190" spans="1:6" x14ac:dyDescent="0.25">
      <c r="A2190" s="349" t="s">
        <v>748</v>
      </c>
      <c r="B2190" s="361" t="s">
        <v>751</v>
      </c>
      <c r="C2190" s="361" t="s">
        <v>747</v>
      </c>
      <c r="D2190" s="361">
        <v>8</v>
      </c>
      <c r="E2190" s="590">
        <v>34955</v>
      </c>
      <c r="F2190" s="592">
        <v>120</v>
      </c>
    </row>
    <row r="2191" spans="1:6" x14ac:dyDescent="0.25">
      <c r="A2191" s="349" t="s">
        <v>728</v>
      </c>
      <c r="B2191" s="361" t="s">
        <v>731</v>
      </c>
      <c r="C2191" s="361" t="s">
        <v>732</v>
      </c>
      <c r="D2191" s="361">
        <v>8</v>
      </c>
      <c r="E2191" s="590">
        <v>34957</v>
      </c>
      <c r="F2191" s="592">
        <v>111</v>
      </c>
    </row>
    <row r="2192" spans="1:6" x14ac:dyDescent="0.25">
      <c r="A2192" s="349" t="s">
        <v>738</v>
      </c>
      <c r="B2192" s="361" t="s">
        <v>722</v>
      </c>
      <c r="C2192" s="361" t="s">
        <v>747</v>
      </c>
      <c r="D2192" s="361">
        <v>8</v>
      </c>
      <c r="E2192" s="590">
        <v>34959</v>
      </c>
      <c r="F2192" s="592">
        <v>28</v>
      </c>
    </row>
    <row r="2193" spans="1:6" x14ac:dyDescent="0.25">
      <c r="A2193" s="349" t="s">
        <v>748</v>
      </c>
      <c r="B2193" s="361" t="s">
        <v>753</v>
      </c>
      <c r="C2193" s="361" t="s">
        <v>732</v>
      </c>
      <c r="D2193" s="361">
        <v>16</v>
      </c>
      <c r="E2193" s="590">
        <v>34963</v>
      </c>
      <c r="F2193" s="592">
        <v>153</v>
      </c>
    </row>
    <row r="2194" spans="1:6" x14ac:dyDescent="0.25">
      <c r="A2194" s="349" t="s">
        <v>733</v>
      </c>
      <c r="B2194" s="361" t="s">
        <v>734</v>
      </c>
      <c r="C2194" s="361" t="s">
        <v>735</v>
      </c>
      <c r="D2194" s="361">
        <v>8</v>
      </c>
      <c r="E2194" s="590">
        <v>34963</v>
      </c>
      <c r="F2194" s="592">
        <v>107</v>
      </c>
    </row>
    <row r="2195" spans="1:6" x14ac:dyDescent="0.25">
      <c r="A2195" s="349" t="s">
        <v>738</v>
      </c>
      <c r="B2195" s="361" t="s">
        <v>713</v>
      </c>
      <c r="C2195" s="361" t="s">
        <v>746</v>
      </c>
      <c r="D2195" s="361">
        <v>16</v>
      </c>
      <c r="E2195" s="590">
        <v>34965</v>
      </c>
      <c r="F2195" s="592">
        <v>189</v>
      </c>
    </row>
    <row r="2196" spans="1:6" x14ac:dyDescent="0.25">
      <c r="A2196" s="349" t="s">
        <v>738</v>
      </c>
      <c r="B2196" s="361" t="s">
        <v>718</v>
      </c>
      <c r="C2196" s="361" t="s">
        <v>747</v>
      </c>
      <c r="D2196" s="361">
        <v>8</v>
      </c>
      <c r="E2196" s="590">
        <v>34967</v>
      </c>
      <c r="F2196" s="592">
        <v>7</v>
      </c>
    </row>
    <row r="2197" spans="1:6" x14ac:dyDescent="0.25">
      <c r="A2197" s="349" t="s">
        <v>756</v>
      </c>
      <c r="B2197" s="361" t="s">
        <v>758</v>
      </c>
      <c r="C2197" s="361" t="s">
        <v>746</v>
      </c>
      <c r="D2197" s="361">
        <v>16</v>
      </c>
      <c r="E2197" s="350">
        <v>34967</v>
      </c>
      <c r="F2197" s="360">
        <v>37</v>
      </c>
    </row>
    <row r="2198" spans="1:6" x14ac:dyDescent="0.25">
      <c r="A2198" s="349" t="s">
        <v>748</v>
      </c>
      <c r="B2198" s="361" t="s">
        <v>751</v>
      </c>
      <c r="C2198" s="361" t="s">
        <v>747</v>
      </c>
      <c r="D2198" s="361">
        <v>8</v>
      </c>
      <c r="E2198" s="590">
        <v>34973</v>
      </c>
      <c r="F2198" s="592">
        <v>93</v>
      </c>
    </row>
    <row r="2199" spans="1:6" x14ac:dyDescent="0.25">
      <c r="A2199" s="349" t="s">
        <v>728</v>
      </c>
      <c r="B2199" s="361" t="s">
        <v>729</v>
      </c>
      <c r="C2199" s="361" t="s">
        <v>730</v>
      </c>
      <c r="D2199" s="361">
        <v>10</v>
      </c>
      <c r="E2199" s="590">
        <v>34975</v>
      </c>
      <c r="F2199" s="592">
        <v>91</v>
      </c>
    </row>
    <row r="2200" spans="1:6" x14ac:dyDescent="0.25">
      <c r="A2200" s="349" t="s">
        <v>765</v>
      </c>
      <c r="B2200" s="361" t="s">
        <v>766</v>
      </c>
      <c r="C2200" s="361" t="s">
        <v>744</v>
      </c>
      <c r="D2200" s="361">
        <v>16</v>
      </c>
      <c r="E2200" s="590">
        <v>34975</v>
      </c>
      <c r="F2200" s="592">
        <v>29</v>
      </c>
    </row>
    <row r="2201" spans="1:6" x14ac:dyDescent="0.25">
      <c r="A2201" s="349" t="s">
        <v>728</v>
      </c>
      <c r="B2201" s="361" t="s">
        <v>731</v>
      </c>
      <c r="C2201" s="361" t="s">
        <v>732</v>
      </c>
      <c r="D2201" s="361">
        <v>8</v>
      </c>
      <c r="E2201" s="590">
        <v>34977</v>
      </c>
      <c r="F2201" s="592">
        <v>104</v>
      </c>
    </row>
    <row r="2202" spans="1:6" x14ac:dyDescent="0.25">
      <c r="A2202" s="349" t="s">
        <v>756</v>
      </c>
      <c r="B2202" s="361" t="s">
        <v>757</v>
      </c>
      <c r="C2202" s="361" t="s">
        <v>755</v>
      </c>
      <c r="D2202" s="361">
        <v>16</v>
      </c>
      <c r="E2202" s="590">
        <v>34982</v>
      </c>
      <c r="F2202" s="592">
        <v>106</v>
      </c>
    </row>
    <row r="2203" spans="1:6" x14ac:dyDescent="0.25">
      <c r="A2203" s="349" t="s">
        <v>738</v>
      </c>
      <c r="B2203" s="361" t="s">
        <v>719</v>
      </c>
      <c r="C2203" s="361" t="s">
        <v>744</v>
      </c>
      <c r="D2203" s="361">
        <v>8</v>
      </c>
      <c r="E2203" s="350">
        <v>34985</v>
      </c>
      <c r="F2203" s="360">
        <v>62</v>
      </c>
    </row>
    <row r="2204" spans="1:6" x14ac:dyDescent="0.25">
      <c r="A2204" s="349" t="s">
        <v>752</v>
      </c>
      <c r="B2204" s="361" t="s">
        <v>760</v>
      </c>
      <c r="C2204" s="361" t="s">
        <v>761</v>
      </c>
      <c r="D2204" s="361">
        <v>16</v>
      </c>
      <c r="E2204" s="590">
        <v>34985</v>
      </c>
      <c r="F2204" s="592">
        <v>124</v>
      </c>
    </row>
    <row r="2205" spans="1:6" x14ac:dyDescent="0.25">
      <c r="A2205" s="349" t="s">
        <v>738</v>
      </c>
      <c r="B2205" s="361" t="s">
        <v>717</v>
      </c>
      <c r="C2205" s="361" t="s">
        <v>745</v>
      </c>
      <c r="D2205" s="361">
        <v>16</v>
      </c>
      <c r="E2205" s="590">
        <v>34986</v>
      </c>
      <c r="F2205" s="360">
        <v>135</v>
      </c>
    </row>
    <row r="2206" spans="1:6" x14ac:dyDescent="0.25">
      <c r="A2206" s="349" t="s">
        <v>756</v>
      </c>
      <c r="B2206" s="361" t="s">
        <v>757</v>
      </c>
      <c r="C2206" s="361" t="s">
        <v>755</v>
      </c>
      <c r="D2206" s="361">
        <v>16</v>
      </c>
      <c r="E2206" s="350">
        <v>34986</v>
      </c>
      <c r="F2206" s="360">
        <v>135</v>
      </c>
    </row>
    <row r="2207" spans="1:6" x14ac:dyDescent="0.25">
      <c r="A2207" s="349" t="s">
        <v>771</v>
      </c>
      <c r="B2207" s="361" t="s">
        <v>772</v>
      </c>
      <c r="C2207" s="361" t="s">
        <v>747</v>
      </c>
      <c r="D2207" s="361">
        <v>12</v>
      </c>
      <c r="E2207" s="590">
        <v>34986</v>
      </c>
      <c r="F2207" s="592">
        <v>163</v>
      </c>
    </row>
    <row r="2208" spans="1:6" x14ac:dyDescent="0.25">
      <c r="A2208" s="349" t="s">
        <v>738</v>
      </c>
      <c r="B2208" s="361" t="s">
        <v>712</v>
      </c>
      <c r="C2208" s="361" t="s">
        <v>744</v>
      </c>
      <c r="D2208" s="361">
        <v>8</v>
      </c>
      <c r="E2208" s="590">
        <v>34989</v>
      </c>
      <c r="F2208" s="360">
        <v>116</v>
      </c>
    </row>
    <row r="2209" spans="1:6" x14ac:dyDescent="0.25">
      <c r="A2209" s="349" t="s">
        <v>564</v>
      </c>
      <c r="B2209" s="361" t="s">
        <v>569</v>
      </c>
      <c r="C2209" s="361" t="s">
        <v>744</v>
      </c>
      <c r="D2209" s="361">
        <v>16</v>
      </c>
      <c r="E2209" s="590">
        <v>34990</v>
      </c>
      <c r="F2209" s="592">
        <v>7</v>
      </c>
    </row>
    <row r="2210" spans="1:6" x14ac:dyDescent="0.25">
      <c r="A2210" s="349" t="s">
        <v>738</v>
      </c>
      <c r="B2210" s="361" t="s">
        <v>720</v>
      </c>
      <c r="C2210" s="361" t="s">
        <v>747</v>
      </c>
      <c r="D2210" s="361">
        <v>8</v>
      </c>
      <c r="E2210" s="590">
        <v>34991</v>
      </c>
      <c r="F2210" s="592">
        <v>28</v>
      </c>
    </row>
    <row r="2211" spans="1:6" x14ac:dyDescent="0.25">
      <c r="A2211" s="349" t="s">
        <v>564</v>
      </c>
      <c r="B2211" s="361" t="s">
        <v>569</v>
      </c>
      <c r="C2211" s="361" t="s">
        <v>744</v>
      </c>
      <c r="D2211" s="361">
        <v>16</v>
      </c>
      <c r="E2211" s="590">
        <v>34992</v>
      </c>
      <c r="F2211" s="360">
        <v>103</v>
      </c>
    </row>
    <row r="2212" spans="1:6" x14ac:dyDescent="0.25">
      <c r="A2212" s="349" t="s">
        <v>769</v>
      </c>
      <c r="B2212" s="361" t="s">
        <v>770</v>
      </c>
      <c r="C2212" s="361" t="s">
        <v>745</v>
      </c>
      <c r="D2212" s="361">
        <v>16</v>
      </c>
      <c r="E2212" s="590">
        <v>34995</v>
      </c>
      <c r="F2212" s="592">
        <v>85</v>
      </c>
    </row>
    <row r="2213" spans="1:6" x14ac:dyDescent="0.25">
      <c r="A2213" s="349" t="s">
        <v>748</v>
      </c>
      <c r="B2213" s="361" t="s">
        <v>749</v>
      </c>
      <c r="C2213" s="361" t="s">
        <v>745</v>
      </c>
      <c r="D2213" s="361">
        <v>8</v>
      </c>
      <c r="E2213" s="590">
        <v>34996</v>
      </c>
      <c r="F2213" s="592">
        <v>125</v>
      </c>
    </row>
    <row r="2214" spans="1:6" x14ac:dyDescent="0.25">
      <c r="A2214" s="349" t="s">
        <v>748</v>
      </c>
      <c r="B2214" s="361" t="s">
        <v>754</v>
      </c>
      <c r="C2214" s="361" t="s">
        <v>755</v>
      </c>
      <c r="D2214" s="361">
        <v>16</v>
      </c>
      <c r="E2214" s="590">
        <v>34996</v>
      </c>
      <c r="F2214" s="592">
        <v>90</v>
      </c>
    </row>
    <row r="2215" spans="1:6" x14ac:dyDescent="0.25">
      <c r="A2215" s="349" t="s">
        <v>748</v>
      </c>
      <c r="B2215" s="361" t="s">
        <v>753</v>
      </c>
      <c r="C2215" s="361" t="s">
        <v>732</v>
      </c>
      <c r="D2215" s="361">
        <v>16</v>
      </c>
      <c r="E2215" s="350">
        <v>34997</v>
      </c>
      <c r="F2215" s="360">
        <v>61</v>
      </c>
    </row>
    <row r="2216" spans="1:6" x14ac:dyDescent="0.25">
      <c r="A2216" s="349" t="s">
        <v>738</v>
      </c>
      <c r="B2216" s="361" t="s">
        <v>720</v>
      </c>
      <c r="C2216" s="361" t="s">
        <v>747</v>
      </c>
      <c r="D2216" s="361">
        <v>8</v>
      </c>
      <c r="E2216" s="590">
        <v>34997</v>
      </c>
      <c r="F2216" s="360">
        <v>159</v>
      </c>
    </row>
    <row r="2217" spans="1:6" x14ac:dyDescent="0.25">
      <c r="A2217" s="349" t="s">
        <v>564</v>
      </c>
      <c r="B2217" s="361" t="s">
        <v>566</v>
      </c>
      <c r="C2217" s="361" t="s">
        <v>737</v>
      </c>
      <c r="D2217" s="361">
        <v>16</v>
      </c>
      <c r="E2217" s="590">
        <v>34997</v>
      </c>
      <c r="F2217" s="592">
        <v>123</v>
      </c>
    </row>
    <row r="2218" spans="1:6" x14ac:dyDescent="0.25">
      <c r="A2218" s="349" t="s">
        <v>738</v>
      </c>
      <c r="B2218" s="361" t="s">
        <v>712</v>
      </c>
      <c r="C2218" s="361" t="s">
        <v>744</v>
      </c>
      <c r="D2218" s="361">
        <v>8</v>
      </c>
      <c r="E2218" s="590">
        <v>34997</v>
      </c>
      <c r="F2218" s="592">
        <v>145</v>
      </c>
    </row>
    <row r="2219" spans="1:6" x14ac:dyDescent="0.25">
      <c r="A2219" s="349" t="s">
        <v>738</v>
      </c>
      <c r="B2219" s="361" t="s">
        <v>720</v>
      </c>
      <c r="C2219" s="361" t="s">
        <v>747</v>
      </c>
      <c r="D2219" s="361">
        <v>8</v>
      </c>
      <c r="E2219" s="590">
        <v>34999</v>
      </c>
      <c r="F2219" s="592">
        <v>90</v>
      </c>
    </row>
    <row r="2220" spans="1:6" x14ac:dyDescent="0.25">
      <c r="A2220" s="349" t="s">
        <v>738</v>
      </c>
      <c r="B2220" s="361" t="s">
        <v>721</v>
      </c>
      <c r="C2220" s="361" t="s">
        <v>747</v>
      </c>
      <c r="D2220" s="361">
        <v>8</v>
      </c>
      <c r="E2220" s="590">
        <v>35007</v>
      </c>
      <c r="F2220" s="592">
        <v>101</v>
      </c>
    </row>
    <row r="2221" spans="1:6" x14ac:dyDescent="0.25">
      <c r="A2221" s="349" t="s">
        <v>738</v>
      </c>
      <c r="B2221" s="361" t="s">
        <v>713</v>
      </c>
      <c r="C2221" s="361" t="s">
        <v>746</v>
      </c>
      <c r="D2221" s="361">
        <v>16</v>
      </c>
      <c r="E2221" s="350">
        <v>35009</v>
      </c>
      <c r="F2221" s="360">
        <v>141</v>
      </c>
    </row>
    <row r="2222" spans="1:6" x14ac:dyDescent="0.25">
      <c r="A2222" s="349" t="s">
        <v>748</v>
      </c>
      <c r="B2222" s="361" t="s">
        <v>754</v>
      </c>
      <c r="C2222" s="361" t="s">
        <v>755</v>
      </c>
      <c r="D2222" s="361">
        <v>16</v>
      </c>
      <c r="E2222" s="590">
        <v>35010</v>
      </c>
      <c r="F2222" s="592">
        <v>78</v>
      </c>
    </row>
    <row r="2223" spans="1:6" x14ac:dyDescent="0.25">
      <c r="A2223" s="349" t="s">
        <v>738</v>
      </c>
      <c r="B2223" s="361" t="s">
        <v>714</v>
      </c>
      <c r="C2223" s="361" t="s">
        <v>744</v>
      </c>
      <c r="D2223" s="361">
        <v>8</v>
      </c>
      <c r="E2223" s="590">
        <v>35012</v>
      </c>
      <c r="F2223" s="360">
        <v>46</v>
      </c>
    </row>
    <row r="2224" spans="1:6" x14ac:dyDescent="0.25">
      <c r="A2224" s="349" t="s">
        <v>738</v>
      </c>
      <c r="B2224" s="361" t="s">
        <v>717</v>
      </c>
      <c r="C2224" s="361" t="s">
        <v>745</v>
      </c>
      <c r="D2224" s="361">
        <v>16</v>
      </c>
      <c r="E2224" s="590">
        <v>35012</v>
      </c>
      <c r="F2224" s="592">
        <v>154</v>
      </c>
    </row>
    <row r="2225" spans="1:6" x14ac:dyDescent="0.25">
      <c r="A2225" s="349" t="s">
        <v>756</v>
      </c>
      <c r="B2225" s="361" t="s">
        <v>757</v>
      </c>
      <c r="C2225" s="361" t="s">
        <v>755</v>
      </c>
      <c r="D2225" s="361">
        <v>16</v>
      </c>
      <c r="E2225" s="590">
        <v>35013</v>
      </c>
      <c r="F2225" s="360">
        <v>32</v>
      </c>
    </row>
    <row r="2226" spans="1:6" x14ac:dyDescent="0.25">
      <c r="A2226" s="349" t="s">
        <v>564</v>
      </c>
      <c r="B2226" s="361" t="s">
        <v>569</v>
      </c>
      <c r="C2226" s="361" t="s">
        <v>744</v>
      </c>
      <c r="D2226" s="361">
        <v>16</v>
      </c>
      <c r="E2226" s="590">
        <v>35014</v>
      </c>
      <c r="F2226" s="592">
        <v>24</v>
      </c>
    </row>
    <row r="2227" spans="1:6" x14ac:dyDescent="0.25">
      <c r="A2227" s="349" t="s">
        <v>752</v>
      </c>
      <c r="B2227" s="361" t="s">
        <v>762</v>
      </c>
      <c r="C2227" s="361" t="s">
        <v>761</v>
      </c>
      <c r="D2227" s="361">
        <v>16</v>
      </c>
      <c r="E2227" s="590">
        <v>35016</v>
      </c>
      <c r="F2227" s="592">
        <v>173</v>
      </c>
    </row>
    <row r="2228" spans="1:6" x14ac:dyDescent="0.25">
      <c r="A2228" s="349" t="s">
        <v>738</v>
      </c>
      <c r="B2228" s="361" t="s">
        <v>715</v>
      </c>
      <c r="C2228" s="361" t="s">
        <v>745</v>
      </c>
      <c r="D2228" s="361">
        <v>16</v>
      </c>
      <c r="E2228" s="590">
        <v>35019</v>
      </c>
      <c r="F2228" s="592">
        <v>103</v>
      </c>
    </row>
    <row r="2229" spans="1:6" x14ac:dyDescent="0.25">
      <c r="A2229" s="349" t="s">
        <v>752</v>
      </c>
      <c r="B2229" s="361" t="s">
        <v>759</v>
      </c>
      <c r="C2229" s="361" t="s">
        <v>737</v>
      </c>
      <c r="D2229" s="361">
        <v>16</v>
      </c>
      <c r="E2229" s="590">
        <v>35019</v>
      </c>
      <c r="F2229" s="592">
        <v>200</v>
      </c>
    </row>
    <row r="2230" spans="1:6" x14ac:dyDescent="0.25">
      <c r="A2230" s="349" t="s">
        <v>739</v>
      </c>
      <c r="B2230" s="361" t="s">
        <v>740</v>
      </c>
      <c r="C2230" s="361" t="s">
        <v>741</v>
      </c>
      <c r="D2230" s="361">
        <v>8</v>
      </c>
      <c r="E2230" s="590">
        <v>35023</v>
      </c>
      <c r="F2230" s="592">
        <v>97</v>
      </c>
    </row>
    <row r="2231" spans="1:6" x14ac:dyDescent="0.25">
      <c r="A2231" s="349" t="s">
        <v>728</v>
      </c>
      <c r="B2231" s="361" t="s">
        <v>731</v>
      </c>
      <c r="C2231" s="361" t="s">
        <v>732</v>
      </c>
      <c r="D2231" s="361">
        <v>8</v>
      </c>
      <c r="E2231" s="590">
        <v>35023</v>
      </c>
      <c r="F2231" s="592">
        <v>120</v>
      </c>
    </row>
    <row r="2232" spans="1:6" x14ac:dyDescent="0.25">
      <c r="A2232" s="349" t="s">
        <v>733</v>
      </c>
      <c r="B2232" s="361" t="s">
        <v>736</v>
      </c>
      <c r="C2232" s="361" t="s">
        <v>737</v>
      </c>
      <c r="D2232" s="361">
        <v>8</v>
      </c>
      <c r="E2232" s="590">
        <v>35028</v>
      </c>
      <c r="F2232" s="592">
        <v>38</v>
      </c>
    </row>
    <row r="2233" spans="1:6" x14ac:dyDescent="0.25">
      <c r="A2233" s="349" t="s">
        <v>738</v>
      </c>
      <c r="B2233" s="361" t="s">
        <v>720</v>
      </c>
      <c r="C2233" s="361" t="s">
        <v>747</v>
      </c>
      <c r="D2233" s="361">
        <v>8</v>
      </c>
      <c r="E2233" s="590">
        <v>35029</v>
      </c>
      <c r="F2233" s="592">
        <v>61</v>
      </c>
    </row>
    <row r="2234" spans="1:6" x14ac:dyDescent="0.25">
      <c r="A2234" s="349" t="s">
        <v>739</v>
      </c>
      <c r="B2234" s="361" t="s">
        <v>740</v>
      </c>
      <c r="C2234" s="361" t="s">
        <v>741</v>
      </c>
      <c r="D2234" s="361">
        <v>8</v>
      </c>
      <c r="E2234" s="350">
        <v>35029</v>
      </c>
      <c r="F2234" s="360">
        <v>90</v>
      </c>
    </row>
    <row r="2235" spans="1:6" x14ac:dyDescent="0.25">
      <c r="A2235" s="349" t="s">
        <v>738</v>
      </c>
      <c r="B2235" s="361" t="s">
        <v>723</v>
      </c>
      <c r="C2235" s="361" t="s">
        <v>745</v>
      </c>
      <c r="D2235" s="361">
        <v>8</v>
      </c>
      <c r="E2235" s="590">
        <v>35030</v>
      </c>
      <c r="F2235" s="592">
        <v>119</v>
      </c>
    </row>
    <row r="2236" spans="1:6" x14ac:dyDescent="0.25">
      <c r="A2236" s="349" t="s">
        <v>756</v>
      </c>
      <c r="B2236" s="361" t="s">
        <v>757</v>
      </c>
      <c r="C2236" s="361" t="s">
        <v>755</v>
      </c>
      <c r="D2236" s="361">
        <v>16</v>
      </c>
      <c r="E2236" s="590">
        <v>35030</v>
      </c>
      <c r="F2236" s="360">
        <v>198</v>
      </c>
    </row>
    <row r="2237" spans="1:6" x14ac:dyDescent="0.25">
      <c r="A2237" s="349" t="s">
        <v>564</v>
      </c>
      <c r="B2237" s="361" t="s">
        <v>567</v>
      </c>
      <c r="C2237" s="361" t="s">
        <v>737</v>
      </c>
      <c r="D2237" s="361">
        <v>16</v>
      </c>
      <c r="E2237" s="590">
        <v>35034</v>
      </c>
      <c r="F2237" s="592">
        <v>180</v>
      </c>
    </row>
    <row r="2238" spans="1:6" x14ac:dyDescent="0.25">
      <c r="A2238" s="349" t="s">
        <v>752</v>
      </c>
      <c r="B2238" s="361" t="s">
        <v>763</v>
      </c>
      <c r="C2238" s="361" t="s">
        <v>745</v>
      </c>
      <c r="D2238" s="361">
        <v>16</v>
      </c>
      <c r="E2238" s="590">
        <v>35034</v>
      </c>
      <c r="F2238" s="592">
        <v>162</v>
      </c>
    </row>
    <row r="2239" spans="1:6" x14ac:dyDescent="0.25">
      <c r="A2239" s="354" t="s">
        <v>564</v>
      </c>
      <c r="B2239" s="353" t="s">
        <v>565</v>
      </c>
      <c r="C2239" s="353" t="s">
        <v>745</v>
      </c>
      <c r="D2239" s="353">
        <v>16</v>
      </c>
      <c r="E2239" s="591">
        <v>35046</v>
      </c>
      <c r="F2239" s="593">
        <v>176</v>
      </c>
    </row>
    <row r="2240" spans="1:6" x14ac:dyDescent="0.25">
      <c r="A2240" s="349" t="s">
        <v>748</v>
      </c>
      <c r="B2240" s="361" t="s">
        <v>753</v>
      </c>
      <c r="C2240" s="361" t="s">
        <v>732</v>
      </c>
      <c r="D2240" s="361">
        <v>16</v>
      </c>
      <c r="E2240" s="590">
        <v>35047</v>
      </c>
      <c r="F2240" s="360">
        <v>101</v>
      </c>
    </row>
    <row r="2241" spans="1:6" x14ac:dyDescent="0.25">
      <c r="A2241" s="349" t="s">
        <v>756</v>
      </c>
      <c r="B2241" s="361" t="s">
        <v>758</v>
      </c>
      <c r="C2241" s="361" t="s">
        <v>746</v>
      </c>
      <c r="D2241" s="361">
        <v>16</v>
      </c>
      <c r="E2241" s="590">
        <v>35047</v>
      </c>
      <c r="F2241" s="592">
        <v>151</v>
      </c>
    </row>
    <row r="2242" spans="1:6" x14ac:dyDescent="0.25">
      <c r="A2242" s="349" t="s">
        <v>738</v>
      </c>
      <c r="B2242" s="361" t="s">
        <v>722</v>
      </c>
      <c r="C2242" s="361" t="s">
        <v>747</v>
      </c>
      <c r="D2242" s="361">
        <v>8</v>
      </c>
      <c r="E2242" s="590">
        <v>35048</v>
      </c>
      <c r="F2242" s="592">
        <v>178</v>
      </c>
    </row>
    <row r="2243" spans="1:6" x14ac:dyDescent="0.25">
      <c r="A2243" s="349" t="s">
        <v>738</v>
      </c>
      <c r="B2243" s="361" t="s">
        <v>720</v>
      </c>
      <c r="C2243" s="361" t="s">
        <v>747</v>
      </c>
      <c r="D2243" s="361">
        <v>8</v>
      </c>
      <c r="E2243" s="590">
        <v>35048</v>
      </c>
      <c r="F2243" s="592">
        <v>107</v>
      </c>
    </row>
    <row r="2244" spans="1:6" x14ac:dyDescent="0.25">
      <c r="A2244" s="349" t="s">
        <v>752</v>
      </c>
      <c r="B2244" s="361" t="s">
        <v>760</v>
      </c>
      <c r="C2244" s="361" t="s">
        <v>761</v>
      </c>
      <c r="D2244" s="361">
        <v>16</v>
      </c>
      <c r="E2244" s="590">
        <v>35051</v>
      </c>
      <c r="F2244" s="592">
        <v>94</v>
      </c>
    </row>
    <row r="2245" spans="1:6" x14ac:dyDescent="0.25">
      <c r="A2245" s="349" t="s">
        <v>765</v>
      </c>
      <c r="B2245" s="361" t="s">
        <v>766</v>
      </c>
      <c r="C2245" s="361" t="s">
        <v>744</v>
      </c>
      <c r="D2245" s="361">
        <v>16</v>
      </c>
      <c r="E2245" s="590">
        <v>35051</v>
      </c>
      <c r="F2245" s="592">
        <v>163</v>
      </c>
    </row>
    <row r="2246" spans="1:6" x14ac:dyDescent="0.25">
      <c r="A2246" s="349" t="s">
        <v>756</v>
      </c>
      <c r="B2246" s="361" t="s">
        <v>757</v>
      </c>
      <c r="C2246" s="361" t="s">
        <v>755</v>
      </c>
      <c r="D2246" s="361">
        <v>16</v>
      </c>
      <c r="E2246" s="590">
        <v>35052</v>
      </c>
      <c r="F2246" s="592">
        <v>100</v>
      </c>
    </row>
    <row r="2247" spans="1:6" x14ac:dyDescent="0.25">
      <c r="A2247" s="349" t="s">
        <v>748</v>
      </c>
      <c r="B2247" s="361" t="s">
        <v>750</v>
      </c>
      <c r="C2247" s="361" t="s">
        <v>737</v>
      </c>
      <c r="D2247" s="361">
        <v>16</v>
      </c>
      <c r="E2247" s="590">
        <v>35053</v>
      </c>
      <c r="F2247" s="592">
        <v>145</v>
      </c>
    </row>
    <row r="2248" spans="1:6" x14ac:dyDescent="0.25">
      <c r="A2248" s="349" t="s">
        <v>752</v>
      </c>
      <c r="B2248" s="361" t="s">
        <v>760</v>
      </c>
      <c r="C2248" s="361" t="s">
        <v>761</v>
      </c>
      <c r="D2248" s="361">
        <v>16</v>
      </c>
      <c r="E2248" s="590">
        <v>35056</v>
      </c>
      <c r="F2248" s="592">
        <v>172</v>
      </c>
    </row>
    <row r="2249" spans="1:6" x14ac:dyDescent="0.25">
      <c r="A2249" s="349" t="s">
        <v>748</v>
      </c>
      <c r="B2249" s="361" t="s">
        <v>749</v>
      </c>
      <c r="C2249" s="361" t="s">
        <v>745</v>
      </c>
      <c r="D2249" s="361">
        <v>8</v>
      </c>
      <c r="E2249" s="590">
        <v>35061</v>
      </c>
      <c r="F2249" s="592">
        <v>135</v>
      </c>
    </row>
    <row r="2250" spans="1:6" x14ac:dyDescent="0.25">
      <c r="A2250" s="349" t="s">
        <v>771</v>
      </c>
      <c r="B2250" s="361" t="s">
        <v>773</v>
      </c>
      <c r="C2250" s="361" t="s">
        <v>747</v>
      </c>
      <c r="D2250" s="361">
        <v>8</v>
      </c>
      <c r="E2250" s="590">
        <v>35061</v>
      </c>
      <c r="F2250" s="592">
        <v>63</v>
      </c>
    </row>
    <row r="2251" spans="1:6" x14ac:dyDescent="0.25">
      <c r="A2251" s="349" t="s">
        <v>738</v>
      </c>
      <c r="B2251" s="361" t="s">
        <v>721</v>
      </c>
      <c r="C2251" s="361" t="s">
        <v>747</v>
      </c>
      <c r="D2251" s="361">
        <v>8</v>
      </c>
      <c r="E2251" s="590">
        <v>35063</v>
      </c>
      <c r="F2251" s="592">
        <v>18</v>
      </c>
    </row>
    <row r="2252" spans="1:6" x14ac:dyDescent="0.25">
      <c r="A2252" s="349" t="s">
        <v>767</v>
      </c>
      <c r="B2252" s="361" t="s">
        <v>768</v>
      </c>
      <c r="C2252" s="361" t="s">
        <v>737</v>
      </c>
      <c r="D2252" s="361">
        <v>16</v>
      </c>
      <c r="E2252" s="590">
        <v>35066</v>
      </c>
      <c r="F2252" s="592">
        <v>71</v>
      </c>
    </row>
    <row r="2253" spans="1:6" x14ac:dyDescent="0.25">
      <c r="A2253" s="349" t="s">
        <v>738</v>
      </c>
      <c r="B2253" s="361" t="s">
        <v>712</v>
      </c>
      <c r="C2253" s="361" t="s">
        <v>744</v>
      </c>
      <c r="D2253" s="361">
        <v>8</v>
      </c>
      <c r="E2253" s="590">
        <v>35066</v>
      </c>
      <c r="F2253" s="592">
        <v>21</v>
      </c>
    </row>
    <row r="2254" spans="1:6" x14ac:dyDescent="0.25">
      <c r="A2254" s="349" t="s">
        <v>728</v>
      </c>
      <c r="B2254" s="361" t="s">
        <v>729</v>
      </c>
      <c r="C2254" s="361" t="s">
        <v>730</v>
      </c>
      <c r="D2254" s="361">
        <v>10</v>
      </c>
      <c r="E2254" s="590">
        <v>35068</v>
      </c>
      <c r="F2254" s="592">
        <v>35</v>
      </c>
    </row>
    <row r="2255" spans="1:6" x14ac:dyDescent="0.25">
      <c r="A2255" s="349" t="s">
        <v>738</v>
      </c>
      <c r="B2255" s="361" t="s">
        <v>723</v>
      </c>
      <c r="C2255" s="361" t="s">
        <v>745</v>
      </c>
      <c r="D2255" s="361">
        <v>8</v>
      </c>
      <c r="E2255" s="590">
        <v>35070</v>
      </c>
      <c r="F2255" s="592">
        <v>168</v>
      </c>
    </row>
    <row r="2256" spans="1:6" x14ac:dyDescent="0.25">
      <c r="A2256" s="349" t="s">
        <v>738</v>
      </c>
      <c r="B2256" s="361" t="s">
        <v>721</v>
      </c>
      <c r="C2256" s="361" t="s">
        <v>747</v>
      </c>
      <c r="D2256" s="361">
        <v>8</v>
      </c>
      <c r="E2256" s="590">
        <v>35073</v>
      </c>
      <c r="F2256" s="592">
        <v>130</v>
      </c>
    </row>
    <row r="2257" spans="1:6" x14ac:dyDescent="0.25">
      <c r="A2257" s="349" t="s">
        <v>728</v>
      </c>
      <c r="B2257" s="361" t="s">
        <v>729</v>
      </c>
      <c r="C2257" s="361" t="s">
        <v>730</v>
      </c>
      <c r="D2257" s="361">
        <v>10</v>
      </c>
      <c r="E2257" s="590">
        <v>35078</v>
      </c>
      <c r="F2257" s="592">
        <v>92</v>
      </c>
    </row>
    <row r="2258" spans="1:6" x14ac:dyDescent="0.25">
      <c r="A2258" s="349" t="s">
        <v>738</v>
      </c>
      <c r="B2258" s="361" t="s">
        <v>714</v>
      </c>
      <c r="C2258" s="361" t="s">
        <v>744</v>
      </c>
      <c r="D2258" s="361">
        <v>8</v>
      </c>
      <c r="E2258" s="590">
        <v>35080</v>
      </c>
      <c r="F2258" s="592">
        <v>187</v>
      </c>
    </row>
    <row r="2259" spans="1:6" x14ac:dyDescent="0.25">
      <c r="A2259" s="349" t="s">
        <v>728</v>
      </c>
      <c r="B2259" s="361" t="s">
        <v>729</v>
      </c>
      <c r="C2259" s="361" t="s">
        <v>730</v>
      </c>
      <c r="D2259" s="361">
        <v>10</v>
      </c>
      <c r="E2259" s="590">
        <v>35085</v>
      </c>
      <c r="F2259" s="592">
        <v>198</v>
      </c>
    </row>
    <row r="2260" spans="1:6" x14ac:dyDescent="0.25">
      <c r="A2260" s="349" t="s">
        <v>748</v>
      </c>
      <c r="B2260" s="361" t="s">
        <v>754</v>
      </c>
      <c r="C2260" s="361" t="s">
        <v>755</v>
      </c>
      <c r="D2260" s="361">
        <v>16</v>
      </c>
      <c r="E2260" s="590">
        <v>35087</v>
      </c>
      <c r="F2260" s="592">
        <v>126</v>
      </c>
    </row>
    <row r="2261" spans="1:6" x14ac:dyDescent="0.25">
      <c r="A2261" s="349" t="s">
        <v>738</v>
      </c>
      <c r="B2261" s="361" t="s">
        <v>721</v>
      </c>
      <c r="C2261" s="361" t="s">
        <v>747</v>
      </c>
      <c r="D2261" s="361">
        <v>8</v>
      </c>
      <c r="E2261" s="350">
        <v>35088</v>
      </c>
      <c r="F2261" s="360">
        <v>73</v>
      </c>
    </row>
    <row r="2262" spans="1:6" x14ac:dyDescent="0.25">
      <c r="A2262" s="349" t="s">
        <v>748</v>
      </c>
      <c r="B2262" s="361" t="s">
        <v>751</v>
      </c>
      <c r="C2262" s="361" t="s">
        <v>747</v>
      </c>
      <c r="D2262" s="361">
        <v>8</v>
      </c>
      <c r="E2262" s="590">
        <v>35093</v>
      </c>
      <c r="F2262" s="592">
        <v>16</v>
      </c>
    </row>
    <row r="2263" spans="1:6" x14ac:dyDescent="0.25">
      <c r="A2263" s="349" t="s">
        <v>765</v>
      </c>
      <c r="B2263" s="361" t="s">
        <v>766</v>
      </c>
      <c r="C2263" s="361" t="s">
        <v>744</v>
      </c>
      <c r="D2263" s="361">
        <v>16</v>
      </c>
      <c r="E2263" s="590">
        <v>35093</v>
      </c>
      <c r="F2263" s="592">
        <v>16</v>
      </c>
    </row>
    <row r="2264" spans="1:6" x14ac:dyDescent="0.25">
      <c r="A2264" s="349" t="s">
        <v>748</v>
      </c>
      <c r="B2264" s="361" t="s">
        <v>750</v>
      </c>
      <c r="C2264" s="361" t="s">
        <v>737</v>
      </c>
      <c r="D2264" s="361">
        <v>16</v>
      </c>
      <c r="E2264" s="590">
        <v>35095</v>
      </c>
      <c r="F2264" s="592">
        <v>42</v>
      </c>
    </row>
    <row r="2265" spans="1:6" x14ac:dyDescent="0.25">
      <c r="A2265" s="349" t="s">
        <v>564</v>
      </c>
      <c r="B2265" s="361" t="s">
        <v>565</v>
      </c>
      <c r="C2265" s="361" t="s">
        <v>745</v>
      </c>
      <c r="D2265" s="361">
        <v>16</v>
      </c>
      <c r="E2265" s="350">
        <v>35098</v>
      </c>
      <c r="F2265" s="360">
        <v>35</v>
      </c>
    </row>
    <row r="2266" spans="1:6" x14ac:dyDescent="0.25">
      <c r="A2266" s="349" t="s">
        <v>728</v>
      </c>
      <c r="B2266" s="361" t="s">
        <v>731</v>
      </c>
      <c r="C2266" s="361" t="s">
        <v>732</v>
      </c>
      <c r="D2266" s="361">
        <v>8</v>
      </c>
      <c r="E2266" s="590">
        <v>35101</v>
      </c>
      <c r="F2266" s="592">
        <v>148</v>
      </c>
    </row>
    <row r="2267" spans="1:6" x14ac:dyDescent="0.25">
      <c r="A2267" s="349" t="s">
        <v>738</v>
      </c>
      <c r="B2267" s="361" t="s">
        <v>723</v>
      </c>
      <c r="C2267" s="361" t="s">
        <v>745</v>
      </c>
      <c r="D2267" s="361">
        <v>8</v>
      </c>
      <c r="E2267" s="590">
        <v>35102</v>
      </c>
      <c r="F2267" s="360">
        <v>33</v>
      </c>
    </row>
    <row r="2268" spans="1:6" x14ac:dyDescent="0.25">
      <c r="A2268" s="349" t="s">
        <v>752</v>
      </c>
      <c r="B2268" s="361" t="s">
        <v>764</v>
      </c>
      <c r="C2268" s="361" t="s">
        <v>737</v>
      </c>
      <c r="D2268" s="361">
        <v>32</v>
      </c>
      <c r="E2268" s="590">
        <v>35112</v>
      </c>
      <c r="F2268" s="592">
        <v>8</v>
      </c>
    </row>
    <row r="2269" spans="1:6" x14ac:dyDescent="0.25">
      <c r="A2269" s="349" t="s">
        <v>756</v>
      </c>
      <c r="B2269" s="361" t="s">
        <v>757</v>
      </c>
      <c r="C2269" s="361" t="s">
        <v>755</v>
      </c>
      <c r="D2269" s="361">
        <v>16</v>
      </c>
      <c r="E2269" s="590">
        <v>35116</v>
      </c>
      <c r="F2269" s="592">
        <v>64</v>
      </c>
    </row>
    <row r="2270" spans="1:6" x14ac:dyDescent="0.25">
      <c r="A2270" s="349" t="s">
        <v>738</v>
      </c>
      <c r="B2270" s="361" t="s">
        <v>719</v>
      </c>
      <c r="C2270" s="361" t="s">
        <v>744</v>
      </c>
      <c r="D2270" s="361">
        <v>8</v>
      </c>
      <c r="E2270" s="350">
        <v>35118</v>
      </c>
      <c r="F2270" s="360">
        <v>59</v>
      </c>
    </row>
    <row r="2271" spans="1:6" x14ac:dyDescent="0.25">
      <c r="A2271" s="349" t="s">
        <v>769</v>
      </c>
      <c r="B2271" s="361" t="s">
        <v>770</v>
      </c>
      <c r="C2271" s="361" t="s">
        <v>745</v>
      </c>
      <c r="D2271" s="361">
        <v>16</v>
      </c>
      <c r="E2271" s="590">
        <v>35118</v>
      </c>
      <c r="F2271" s="592">
        <v>73</v>
      </c>
    </row>
    <row r="2272" spans="1:6" x14ac:dyDescent="0.25">
      <c r="A2272" s="349" t="s">
        <v>564</v>
      </c>
      <c r="B2272" s="361" t="s">
        <v>565</v>
      </c>
      <c r="C2272" s="361" t="s">
        <v>745</v>
      </c>
      <c r="D2272" s="361">
        <v>16</v>
      </c>
      <c r="E2272" s="590">
        <v>35119</v>
      </c>
      <c r="F2272" s="592">
        <v>155</v>
      </c>
    </row>
    <row r="2273" spans="1:6" x14ac:dyDescent="0.25">
      <c r="A2273" s="349" t="s">
        <v>564</v>
      </c>
      <c r="B2273" s="361" t="s">
        <v>566</v>
      </c>
      <c r="C2273" s="361" t="s">
        <v>737</v>
      </c>
      <c r="D2273" s="361">
        <v>16</v>
      </c>
      <c r="E2273" s="590">
        <v>35119</v>
      </c>
      <c r="F2273" s="592">
        <v>72</v>
      </c>
    </row>
    <row r="2274" spans="1:6" x14ac:dyDescent="0.25">
      <c r="A2274" s="349" t="s">
        <v>742</v>
      </c>
      <c r="B2274" s="361" t="s">
        <v>743</v>
      </c>
      <c r="C2274" s="361" t="s">
        <v>744</v>
      </c>
      <c r="D2274" s="361">
        <v>8</v>
      </c>
      <c r="E2274" s="590">
        <v>35127</v>
      </c>
      <c r="F2274" s="592">
        <v>199</v>
      </c>
    </row>
    <row r="2275" spans="1:6" x14ac:dyDescent="0.25">
      <c r="A2275" s="349" t="s">
        <v>738</v>
      </c>
      <c r="B2275" s="361" t="s">
        <v>712</v>
      </c>
      <c r="C2275" s="361" t="s">
        <v>744</v>
      </c>
      <c r="D2275" s="361">
        <v>8</v>
      </c>
      <c r="E2275" s="590">
        <v>35131</v>
      </c>
      <c r="F2275" s="592">
        <v>123</v>
      </c>
    </row>
    <row r="2276" spans="1:6" x14ac:dyDescent="0.25">
      <c r="A2276" s="349" t="s">
        <v>738</v>
      </c>
      <c r="B2276" s="361" t="s">
        <v>719</v>
      </c>
      <c r="C2276" s="361" t="s">
        <v>744</v>
      </c>
      <c r="D2276" s="361">
        <v>8</v>
      </c>
      <c r="E2276" s="590">
        <v>35136</v>
      </c>
      <c r="F2276" s="592">
        <v>52</v>
      </c>
    </row>
    <row r="2277" spans="1:6" x14ac:dyDescent="0.25">
      <c r="A2277" s="349" t="s">
        <v>752</v>
      </c>
      <c r="B2277" s="361" t="s">
        <v>762</v>
      </c>
      <c r="C2277" s="361" t="s">
        <v>761</v>
      </c>
      <c r="D2277" s="361">
        <v>16</v>
      </c>
      <c r="E2277" s="590">
        <v>35142</v>
      </c>
      <c r="F2277" s="360">
        <v>128</v>
      </c>
    </row>
    <row r="2278" spans="1:6" x14ac:dyDescent="0.25">
      <c r="A2278" s="349" t="s">
        <v>769</v>
      </c>
      <c r="B2278" s="361" t="s">
        <v>770</v>
      </c>
      <c r="C2278" s="361" t="s">
        <v>745</v>
      </c>
      <c r="D2278" s="361">
        <v>16</v>
      </c>
      <c r="E2278" s="590">
        <v>35145</v>
      </c>
      <c r="F2278" s="592">
        <v>94</v>
      </c>
    </row>
    <row r="2279" spans="1:6" x14ac:dyDescent="0.25">
      <c r="A2279" s="349" t="s">
        <v>752</v>
      </c>
      <c r="B2279" s="361" t="s">
        <v>759</v>
      </c>
      <c r="C2279" s="361" t="s">
        <v>737</v>
      </c>
      <c r="D2279" s="361">
        <v>16</v>
      </c>
      <c r="E2279" s="590">
        <v>35156</v>
      </c>
      <c r="F2279" s="360">
        <v>186</v>
      </c>
    </row>
    <row r="2280" spans="1:6" x14ac:dyDescent="0.25">
      <c r="A2280" s="349" t="s">
        <v>748</v>
      </c>
      <c r="B2280" s="361" t="s">
        <v>754</v>
      </c>
      <c r="C2280" s="361" t="s">
        <v>755</v>
      </c>
      <c r="D2280" s="361">
        <v>16</v>
      </c>
      <c r="E2280" s="590">
        <v>35157</v>
      </c>
      <c r="F2280" s="592">
        <v>195</v>
      </c>
    </row>
    <row r="2281" spans="1:6" x14ac:dyDescent="0.25">
      <c r="A2281" s="349" t="s">
        <v>765</v>
      </c>
      <c r="B2281" s="361" t="s">
        <v>766</v>
      </c>
      <c r="C2281" s="361" t="s">
        <v>744</v>
      </c>
      <c r="D2281" s="361">
        <v>16</v>
      </c>
      <c r="E2281" s="590">
        <v>35157</v>
      </c>
      <c r="F2281" s="592">
        <v>115</v>
      </c>
    </row>
    <row r="2282" spans="1:6" x14ac:dyDescent="0.25">
      <c r="A2282" s="349" t="s">
        <v>564</v>
      </c>
      <c r="B2282" s="361" t="s">
        <v>568</v>
      </c>
      <c r="C2282" s="361" t="s">
        <v>745</v>
      </c>
      <c r="D2282" s="361">
        <v>16</v>
      </c>
      <c r="E2282" s="590">
        <v>35158</v>
      </c>
      <c r="F2282" s="592">
        <v>164</v>
      </c>
    </row>
    <row r="2283" spans="1:6" x14ac:dyDescent="0.25">
      <c r="A2283" s="349" t="s">
        <v>752</v>
      </c>
      <c r="B2283" s="361" t="s">
        <v>762</v>
      </c>
      <c r="C2283" s="361" t="s">
        <v>761</v>
      </c>
      <c r="D2283" s="361">
        <v>16</v>
      </c>
      <c r="E2283" s="590">
        <v>35163</v>
      </c>
      <c r="F2283" s="592">
        <v>97</v>
      </c>
    </row>
    <row r="2284" spans="1:6" x14ac:dyDescent="0.25">
      <c r="A2284" s="349" t="s">
        <v>756</v>
      </c>
      <c r="B2284" s="361" t="s">
        <v>757</v>
      </c>
      <c r="C2284" s="361" t="s">
        <v>755</v>
      </c>
      <c r="D2284" s="361">
        <v>16</v>
      </c>
      <c r="E2284" s="590">
        <v>35165</v>
      </c>
      <c r="F2284" s="592">
        <v>94</v>
      </c>
    </row>
    <row r="2285" spans="1:6" x14ac:dyDescent="0.25">
      <c r="A2285" s="349" t="s">
        <v>738</v>
      </c>
      <c r="B2285" s="361" t="s">
        <v>715</v>
      </c>
      <c r="C2285" s="361" t="s">
        <v>745</v>
      </c>
      <c r="D2285" s="361">
        <v>16</v>
      </c>
      <c r="E2285" s="590">
        <v>35166</v>
      </c>
      <c r="F2285" s="592">
        <v>156</v>
      </c>
    </row>
    <row r="2286" spans="1:6" x14ac:dyDescent="0.25">
      <c r="A2286" s="349" t="s">
        <v>738</v>
      </c>
      <c r="B2286" s="361" t="s">
        <v>717</v>
      </c>
      <c r="C2286" s="361" t="s">
        <v>745</v>
      </c>
      <c r="D2286" s="361">
        <v>16</v>
      </c>
      <c r="E2286" s="350">
        <v>35166</v>
      </c>
      <c r="F2286" s="360">
        <v>71</v>
      </c>
    </row>
    <row r="2287" spans="1:6" x14ac:dyDescent="0.25">
      <c r="A2287" s="349" t="s">
        <v>752</v>
      </c>
      <c r="B2287" s="361" t="s">
        <v>762</v>
      </c>
      <c r="C2287" s="361" t="s">
        <v>761</v>
      </c>
      <c r="D2287" s="361">
        <v>16</v>
      </c>
      <c r="E2287" s="350">
        <v>35168</v>
      </c>
      <c r="F2287" s="360">
        <v>199</v>
      </c>
    </row>
    <row r="2288" spans="1:6" x14ac:dyDescent="0.25">
      <c r="A2288" s="349" t="s">
        <v>752</v>
      </c>
      <c r="B2288" s="361" t="s">
        <v>764</v>
      </c>
      <c r="C2288" s="361" t="s">
        <v>737</v>
      </c>
      <c r="D2288" s="361">
        <v>32</v>
      </c>
      <c r="E2288" s="350">
        <v>35169</v>
      </c>
      <c r="F2288" s="360">
        <v>65</v>
      </c>
    </row>
    <row r="2289" spans="1:6" x14ac:dyDescent="0.25">
      <c r="A2289" s="349" t="s">
        <v>748</v>
      </c>
      <c r="B2289" s="361" t="s">
        <v>753</v>
      </c>
      <c r="C2289" s="361" t="s">
        <v>732</v>
      </c>
      <c r="D2289" s="361">
        <v>16</v>
      </c>
      <c r="E2289" s="590">
        <v>35173</v>
      </c>
      <c r="F2289" s="592">
        <v>158</v>
      </c>
    </row>
    <row r="2290" spans="1:6" x14ac:dyDescent="0.25">
      <c r="A2290" s="349" t="s">
        <v>564</v>
      </c>
      <c r="B2290" s="361" t="s">
        <v>568</v>
      </c>
      <c r="C2290" s="361" t="s">
        <v>745</v>
      </c>
      <c r="D2290" s="361">
        <v>16</v>
      </c>
      <c r="E2290" s="350">
        <v>35175</v>
      </c>
      <c r="F2290" s="360">
        <v>112</v>
      </c>
    </row>
    <row r="2291" spans="1:6" x14ac:dyDescent="0.25">
      <c r="A2291" s="349" t="s">
        <v>728</v>
      </c>
      <c r="B2291" s="361" t="s">
        <v>731</v>
      </c>
      <c r="C2291" s="361" t="s">
        <v>732</v>
      </c>
      <c r="D2291" s="361">
        <v>8</v>
      </c>
      <c r="E2291" s="590">
        <v>35176</v>
      </c>
      <c r="F2291" s="592">
        <v>153</v>
      </c>
    </row>
    <row r="2292" spans="1:6" x14ac:dyDescent="0.25">
      <c r="A2292" s="349" t="s">
        <v>742</v>
      </c>
      <c r="B2292" s="361" t="s">
        <v>743</v>
      </c>
      <c r="C2292" s="361" t="s">
        <v>744</v>
      </c>
      <c r="D2292" s="361">
        <v>8</v>
      </c>
      <c r="E2292" s="590">
        <v>35177</v>
      </c>
      <c r="F2292" s="592">
        <v>97</v>
      </c>
    </row>
    <row r="2293" spans="1:6" x14ac:dyDescent="0.25">
      <c r="A2293" s="349" t="s">
        <v>738</v>
      </c>
      <c r="B2293" s="361" t="s">
        <v>719</v>
      </c>
      <c r="C2293" s="361" t="s">
        <v>744</v>
      </c>
      <c r="D2293" s="361">
        <v>8</v>
      </c>
      <c r="E2293" s="590">
        <v>35178</v>
      </c>
      <c r="F2293" s="592">
        <v>48</v>
      </c>
    </row>
    <row r="2294" spans="1:6" x14ac:dyDescent="0.25">
      <c r="A2294" s="349" t="s">
        <v>564</v>
      </c>
      <c r="B2294" s="361" t="s">
        <v>565</v>
      </c>
      <c r="C2294" s="361" t="s">
        <v>745</v>
      </c>
      <c r="D2294" s="361">
        <v>16</v>
      </c>
      <c r="E2294" s="590">
        <v>35179</v>
      </c>
      <c r="F2294" s="592">
        <v>95</v>
      </c>
    </row>
    <row r="2295" spans="1:6" x14ac:dyDescent="0.25">
      <c r="A2295" s="349" t="s">
        <v>738</v>
      </c>
      <c r="B2295" s="361" t="s">
        <v>720</v>
      </c>
      <c r="C2295" s="361" t="s">
        <v>747</v>
      </c>
      <c r="D2295" s="361">
        <v>8</v>
      </c>
      <c r="E2295" s="590">
        <v>35180</v>
      </c>
      <c r="F2295" s="592">
        <v>188</v>
      </c>
    </row>
    <row r="2296" spans="1:6" x14ac:dyDescent="0.25">
      <c r="A2296" s="349" t="s">
        <v>564</v>
      </c>
      <c r="B2296" s="361" t="s">
        <v>566</v>
      </c>
      <c r="C2296" s="361" t="s">
        <v>737</v>
      </c>
      <c r="D2296" s="361">
        <v>16</v>
      </c>
      <c r="E2296" s="590">
        <v>35187</v>
      </c>
      <c r="F2296" s="592">
        <v>79</v>
      </c>
    </row>
    <row r="2297" spans="1:6" x14ac:dyDescent="0.25">
      <c r="A2297" s="349" t="s">
        <v>748</v>
      </c>
      <c r="B2297" s="361" t="s">
        <v>754</v>
      </c>
      <c r="C2297" s="361" t="s">
        <v>755</v>
      </c>
      <c r="D2297" s="361">
        <v>16</v>
      </c>
      <c r="E2297" s="590">
        <v>35193</v>
      </c>
      <c r="F2297" s="592">
        <v>57</v>
      </c>
    </row>
    <row r="2298" spans="1:6" x14ac:dyDescent="0.25">
      <c r="A2298" s="349" t="s">
        <v>752</v>
      </c>
      <c r="B2298" s="361" t="s">
        <v>763</v>
      </c>
      <c r="C2298" s="361" t="s">
        <v>745</v>
      </c>
      <c r="D2298" s="361">
        <v>16</v>
      </c>
      <c r="E2298" s="350">
        <v>35194</v>
      </c>
      <c r="F2298" s="360">
        <v>82</v>
      </c>
    </row>
    <row r="2299" spans="1:6" x14ac:dyDescent="0.25">
      <c r="A2299" s="349" t="s">
        <v>738</v>
      </c>
      <c r="B2299" s="361" t="s">
        <v>713</v>
      </c>
      <c r="C2299" s="361" t="s">
        <v>746</v>
      </c>
      <c r="D2299" s="361">
        <v>16</v>
      </c>
      <c r="E2299" s="590">
        <v>35196</v>
      </c>
      <c r="F2299" s="592">
        <v>157</v>
      </c>
    </row>
    <row r="2300" spans="1:6" x14ac:dyDescent="0.25">
      <c r="A2300" s="349" t="s">
        <v>739</v>
      </c>
      <c r="B2300" s="361" t="s">
        <v>740</v>
      </c>
      <c r="C2300" s="361" t="s">
        <v>741</v>
      </c>
      <c r="D2300" s="361">
        <v>8</v>
      </c>
      <c r="E2300" s="350">
        <v>35196</v>
      </c>
      <c r="F2300" s="360">
        <v>103</v>
      </c>
    </row>
    <row r="2301" spans="1:6" x14ac:dyDescent="0.25">
      <c r="A2301" s="349" t="s">
        <v>756</v>
      </c>
      <c r="B2301" s="361" t="s">
        <v>758</v>
      </c>
      <c r="C2301" s="361" t="s">
        <v>746</v>
      </c>
      <c r="D2301" s="361">
        <v>16</v>
      </c>
      <c r="E2301" s="590">
        <v>35197</v>
      </c>
      <c r="F2301" s="592">
        <v>148</v>
      </c>
    </row>
    <row r="2302" spans="1:6" x14ac:dyDescent="0.25">
      <c r="A2302" s="349" t="s">
        <v>769</v>
      </c>
      <c r="B2302" s="361" t="s">
        <v>770</v>
      </c>
      <c r="C2302" s="361" t="s">
        <v>745</v>
      </c>
      <c r="D2302" s="361">
        <v>16</v>
      </c>
      <c r="E2302" s="590">
        <v>35198</v>
      </c>
      <c r="F2302" s="592">
        <v>122</v>
      </c>
    </row>
    <row r="2303" spans="1:6" x14ac:dyDescent="0.25">
      <c r="A2303" s="349" t="s">
        <v>756</v>
      </c>
      <c r="B2303" s="361" t="s">
        <v>757</v>
      </c>
      <c r="C2303" s="361" t="s">
        <v>755</v>
      </c>
      <c r="D2303" s="361">
        <v>16</v>
      </c>
      <c r="E2303" s="350">
        <v>35200</v>
      </c>
      <c r="F2303" s="360">
        <v>26</v>
      </c>
    </row>
    <row r="2304" spans="1:6" x14ac:dyDescent="0.25">
      <c r="A2304" s="349" t="s">
        <v>748</v>
      </c>
      <c r="B2304" s="361" t="s">
        <v>754</v>
      </c>
      <c r="C2304" s="361" t="s">
        <v>755</v>
      </c>
      <c r="D2304" s="361">
        <v>16</v>
      </c>
      <c r="E2304" s="590">
        <v>35200</v>
      </c>
      <c r="F2304" s="592">
        <v>83</v>
      </c>
    </row>
    <row r="2305" spans="1:6" x14ac:dyDescent="0.25">
      <c r="A2305" s="349" t="s">
        <v>752</v>
      </c>
      <c r="B2305" s="361" t="s">
        <v>762</v>
      </c>
      <c r="C2305" s="361" t="s">
        <v>761</v>
      </c>
      <c r="D2305" s="361">
        <v>16</v>
      </c>
      <c r="E2305" s="350">
        <v>35203</v>
      </c>
      <c r="F2305" s="360">
        <v>62</v>
      </c>
    </row>
    <row r="2306" spans="1:6" x14ac:dyDescent="0.25">
      <c r="A2306" s="349" t="s">
        <v>739</v>
      </c>
      <c r="B2306" s="361" t="s">
        <v>740</v>
      </c>
      <c r="C2306" s="361" t="s">
        <v>741</v>
      </c>
      <c r="D2306" s="361">
        <v>8</v>
      </c>
      <c r="E2306" s="590">
        <v>35209</v>
      </c>
      <c r="F2306" s="592">
        <v>145</v>
      </c>
    </row>
    <row r="2307" spans="1:6" x14ac:dyDescent="0.25">
      <c r="A2307" s="349" t="s">
        <v>767</v>
      </c>
      <c r="B2307" s="361" t="s">
        <v>768</v>
      </c>
      <c r="C2307" s="361" t="s">
        <v>737</v>
      </c>
      <c r="D2307" s="361">
        <v>16</v>
      </c>
      <c r="E2307" s="590">
        <v>35212</v>
      </c>
      <c r="F2307" s="592">
        <v>10</v>
      </c>
    </row>
    <row r="2308" spans="1:6" x14ac:dyDescent="0.25">
      <c r="A2308" s="349" t="s">
        <v>728</v>
      </c>
      <c r="B2308" s="361" t="s">
        <v>729</v>
      </c>
      <c r="C2308" s="361" t="s">
        <v>730</v>
      </c>
      <c r="D2308" s="361">
        <v>10</v>
      </c>
      <c r="E2308" s="590">
        <v>35214</v>
      </c>
      <c r="F2308" s="592">
        <v>155</v>
      </c>
    </row>
    <row r="2309" spans="1:6" x14ac:dyDescent="0.25">
      <c r="A2309" s="349" t="s">
        <v>564</v>
      </c>
      <c r="B2309" s="361" t="s">
        <v>565</v>
      </c>
      <c r="C2309" s="361" t="s">
        <v>745</v>
      </c>
      <c r="D2309" s="361">
        <v>16</v>
      </c>
      <c r="E2309" s="590">
        <v>35215</v>
      </c>
      <c r="F2309" s="360">
        <v>61</v>
      </c>
    </row>
    <row r="2310" spans="1:6" x14ac:dyDescent="0.25">
      <c r="A2310" s="349" t="s">
        <v>752</v>
      </c>
      <c r="B2310" s="361" t="s">
        <v>760</v>
      </c>
      <c r="C2310" s="361" t="s">
        <v>761</v>
      </c>
      <c r="D2310" s="361">
        <v>16</v>
      </c>
      <c r="E2310" s="590">
        <v>35215</v>
      </c>
      <c r="F2310" s="592">
        <v>41</v>
      </c>
    </row>
    <row r="2311" spans="1:6" x14ac:dyDescent="0.25">
      <c r="A2311" s="349" t="s">
        <v>738</v>
      </c>
      <c r="B2311" s="361" t="s">
        <v>721</v>
      </c>
      <c r="C2311" s="361" t="s">
        <v>747</v>
      </c>
      <c r="D2311" s="361">
        <v>8</v>
      </c>
      <c r="E2311" s="590">
        <v>35218</v>
      </c>
      <c r="F2311" s="592">
        <v>118</v>
      </c>
    </row>
    <row r="2312" spans="1:6" x14ac:dyDescent="0.25">
      <c r="A2312" s="349" t="s">
        <v>742</v>
      </c>
      <c r="B2312" s="361" t="s">
        <v>743</v>
      </c>
      <c r="C2312" s="361" t="s">
        <v>744</v>
      </c>
      <c r="D2312" s="361">
        <v>8</v>
      </c>
      <c r="E2312" s="590">
        <v>35220</v>
      </c>
      <c r="F2312" s="592">
        <v>43</v>
      </c>
    </row>
    <row r="2313" spans="1:6" x14ac:dyDescent="0.25">
      <c r="A2313" s="349" t="s">
        <v>765</v>
      </c>
      <c r="B2313" s="361" t="s">
        <v>766</v>
      </c>
      <c r="C2313" s="361" t="s">
        <v>744</v>
      </c>
      <c r="D2313" s="361">
        <v>16</v>
      </c>
      <c r="E2313" s="590">
        <v>35222</v>
      </c>
      <c r="F2313" s="592">
        <v>146</v>
      </c>
    </row>
    <row r="2314" spans="1:6" x14ac:dyDescent="0.25">
      <c r="A2314" s="349" t="s">
        <v>748</v>
      </c>
      <c r="B2314" s="361" t="s">
        <v>749</v>
      </c>
      <c r="C2314" s="361" t="s">
        <v>745</v>
      </c>
      <c r="D2314" s="361">
        <v>8</v>
      </c>
      <c r="E2314" s="590">
        <v>35224</v>
      </c>
      <c r="F2314" s="592">
        <v>65</v>
      </c>
    </row>
    <row r="2315" spans="1:6" x14ac:dyDescent="0.25">
      <c r="A2315" s="349" t="s">
        <v>738</v>
      </c>
      <c r="B2315" s="361" t="s">
        <v>715</v>
      </c>
      <c r="C2315" s="361" t="s">
        <v>745</v>
      </c>
      <c r="D2315" s="361">
        <v>16</v>
      </c>
      <c r="E2315" s="590">
        <v>35225</v>
      </c>
      <c r="F2315" s="592">
        <v>183</v>
      </c>
    </row>
    <row r="2316" spans="1:6" x14ac:dyDescent="0.25">
      <c r="A2316" s="349" t="s">
        <v>738</v>
      </c>
      <c r="B2316" s="361" t="s">
        <v>717</v>
      </c>
      <c r="C2316" s="361" t="s">
        <v>745</v>
      </c>
      <c r="D2316" s="361">
        <v>16</v>
      </c>
      <c r="E2316" s="590">
        <v>35230</v>
      </c>
      <c r="F2316" s="592">
        <v>161</v>
      </c>
    </row>
    <row r="2317" spans="1:6" x14ac:dyDescent="0.25">
      <c r="A2317" s="349" t="s">
        <v>767</v>
      </c>
      <c r="B2317" s="361" t="s">
        <v>768</v>
      </c>
      <c r="C2317" s="361" t="s">
        <v>737</v>
      </c>
      <c r="D2317" s="361">
        <v>16</v>
      </c>
      <c r="E2317" s="590">
        <v>35231</v>
      </c>
      <c r="F2317" s="592">
        <v>115</v>
      </c>
    </row>
    <row r="2318" spans="1:6" x14ac:dyDescent="0.25">
      <c r="A2318" s="349" t="s">
        <v>738</v>
      </c>
      <c r="B2318" s="361" t="s">
        <v>716</v>
      </c>
      <c r="C2318" s="361" t="s">
        <v>745</v>
      </c>
      <c r="D2318" s="361">
        <v>16</v>
      </c>
      <c r="E2318" s="590">
        <v>35239</v>
      </c>
      <c r="F2318" s="592">
        <v>122</v>
      </c>
    </row>
    <row r="2319" spans="1:6" x14ac:dyDescent="0.25">
      <c r="A2319" s="354" t="s">
        <v>733</v>
      </c>
      <c r="B2319" s="353" t="s">
        <v>736</v>
      </c>
      <c r="C2319" s="353" t="s">
        <v>737</v>
      </c>
      <c r="D2319" s="353">
        <v>8</v>
      </c>
      <c r="E2319" s="591">
        <v>35242</v>
      </c>
      <c r="F2319" s="593">
        <v>145</v>
      </c>
    </row>
    <row r="2320" spans="1:6" x14ac:dyDescent="0.25">
      <c r="A2320" s="349" t="s">
        <v>756</v>
      </c>
      <c r="B2320" s="361" t="s">
        <v>758</v>
      </c>
      <c r="C2320" s="361" t="s">
        <v>746</v>
      </c>
      <c r="D2320" s="361">
        <v>16</v>
      </c>
      <c r="E2320" s="590">
        <v>35245</v>
      </c>
      <c r="F2320" s="592">
        <v>45</v>
      </c>
    </row>
    <row r="2321" spans="1:6" x14ac:dyDescent="0.25">
      <c r="A2321" s="349" t="s">
        <v>748</v>
      </c>
      <c r="B2321" s="361" t="s">
        <v>753</v>
      </c>
      <c r="C2321" s="361" t="s">
        <v>732</v>
      </c>
      <c r="D2321" s="361">
        <v>16</v>
      </c>
      <c r="E2321" s="590">
        <v>35248</v>
      </c>
      <c r="F2321" s="592">
        <v>124</v>
      </c>
    </row>
    <row r="2322" spans="1:6" x14ac:dyDescent="0.25">
      <c r="A2322" s="349" t="s">
        <v>748</v>
      </c>
      <c r="B2322" s="361" t="s">
        <v>749</v>
      </c>
      <c r="C2322" s="361" t="s">
        <v>745</v>
      </c>
      <c r="D2322" s="361">
        <v>8</v>
      </c>
      <c r="E2322" s="590">
        <v>35250</v>
      </c>
      <c r="F2322" s="592">
        <v>192</v>
      </c>
    </row>
    <row r="2323" spans="1:6" x14ac:dyDescent="0.25">
      <c r="A2323" s="349" t="s">
        <v>767</v>
      </c>
      <c r="B2323" s="361" t="s">
        <v>768</v>
      </c>
      <c r="C2323" s="361" t="s">
        <v>737</v>
      </c>
      <c r="D2323" s="361">
        <v>16</v>
      </c>
      <c r="E2323" s="590">
        <v>35250</v>
      </c>
      <c r="F2323" s="592">
        <v>22</v>
      </c>
    </row>
    <row r="2324" spans="1:6" x14ac:dyDescent="0.25">
      <c r="A2324" s="349" t="s">
        <v>765</v>
      </c>
      <c r="B2324" s="361" t="s">
        <v>766</v>
      </c>
      <c r="C2324" s="361" t="s">
        <v>744</v>
      </c>
      <c r="D2324" s="361">
        <v>16</v>
      </c>
      <c r="E2324" s="590">
        <v>35251</v>
      </c>
      <c r="F2324" s="592">
        <v>93</v>
      </c>
    </row>
    <row r="2325" spans="1:6" x14ac:dyDescent="0.25">
      <c r="A2325" s="349" t="s">
        <v>771</v>
      </c>
      <c r="B2325" s="361" t="s">
        <v>773</v>
      </c>
      <c r="C2325" s="361" t="s">
        <v>747</v>
      </c>
      <c r="D2325" s="361">
        <v>8</v>
      </c>
      <c r="E2325" s="590">
        <v>35256</v>
      </c>
      <c r="F2325" s="592">
        <v>190</v>
      </c>
    </row>
    <row r="2326" spans="1:6" x14ac:dyDescent="0.25">
      <c r="A2326" s="349" t="s">
        <v>738</v>
      </c>
      <c r="B2326" s="361" t="s">
        <v>712</v>
      </c>
      <c r="C2326" s="361" t="s">
        <v>744</v>
      </c>
      <c r="D2326" s="361">
        <v>8</v>
      </c>
      <c r="E2326" s="590">
        <v>35259</v>
      </c>
      <c r="F2326" s="592">
        <v>169</v>
      </c>
    </row>
    <row r="2327" spans="1:6" x14ac:dyDescent="0.25">
      <c r="A2327" s="349" t="s">
        <v>733</v>
      </c>
      <c r="B2327" s="361" t="s">
        <v>736</v>
      </c>
      <c r="C2327" s="361" t="s">
        <v>737</v>
      </c>
      <c r="D2327" s="361">
        <v>8</v>
      </c>
      <c r="E2327" s="590">
        <v>35261</v>
      </c>
      <c r="F2327" s="592">
        <v>135</v>
      </c>
    </row>
    <row r="2328" spans="1:6" x14ac:dyDescent="0.25">
      <c r="A2328" s="349" t="s">
        <v>742</v>
      </c>
      <c r="B2328" s="361" t="s">
        <v>743</v>
      </c>
      <c r="C2328" s="361" t="s">
        <v>744</v>
      </c>
      <c r="D2328" s="361">
        <v>8</v>
      </c>
      <c r="E2328" s="590">
        <v>35262</v>
      </c>
      <c r="F2328" s="592">
        <v>190</v>
      </c>
    </row>
    <row r="2329" spans="1:6" x14ac:dyDescent="0.25">
      <c r="A2329" s="349" t="s">
        <v>738</v>
      </c>
      <c r="B2329" s="361" t="s">
        <v>716</v>
      </c>
      <c r="C2329" s="361" t="s">
        <v>745</v>
      </c>
      <c r="D2329" s="361">
        <v>16</v>
      </c>
      <c r="E2329" s="590">
        <v>35264</v>
      </c>
      <c r="F2329" s="592">
        <v>125</v>
      </c>
    </row>
    <row r="2330" spans="1:6" x14ac:dyDescent="0.25">
      <c r="A2330" s="349" t="s">
        <v>564</v>
      </c>
      <c r="B2330" s="361" t="s">
        <v>568</v>
      </c>
      <c r="C2330" s="361" t="s">
        <v>745</v>
      </c>
      <c r="D2330" s="361">
        <v>16</v>
      </c>
      <c r="E2330" s="590">
        <v>35265</v>
      </c>
      <c r="F2330" s="592">
        <v>173</v>
      </c>
    </row>
    <row r="2331" spans="1:6" x14ac:dyDescent="0.25">
      <c r="A2331" s="349" t="s">
        <v>733</v>
      </c>
      <c r="B2331" s="361" t="s">
        <v>736</v>
      </c>
      <c r="C2331" s="361" t="s">
        <v>737</v>
      </c>
      <c r="D2331" s="361">
        <v>8</v>
      </c>
      <c r="E2331" s="590">
        <v>35266</v>
      </c>
      <c r="F2331" s="592">
        <v>110</v>
      </c>
    </row>
    <row r="2332" spans="1:6" x14ac:dyDescent="0.25">
      <c r="A2332" s="349" t="s">
        <v>738</v>
      </c>
      <c r="B2332" s="361" t="s">
        <v>715</v>
      </c>
      <c r="C2332" s="361" t="s">
        <v>745</v>
      </c>
      <c r="D2332" s="361">
        <v>16</v>
      </c>
      <c r="E2332" s="590">
        <v>35267</v>
      </c>
      <c r="F2332" s="592">
        <v>198</v>
      </c>
    </row>
    <row r="2333" spans="1:6" x14ac:dyDescent="0.25">
      <c r="A2333" s="349" t="s">
        <v>738</v>
      </c>
      <c r="B2333" s="361" t="s">
        <v>719</v>
      </c>
      <c r="C2333" s="361" t="s">
        <v>744</v>
      </c>
      <c r="D2333" s="361">
        <v>8</v>
      </c>
      <c r="E2333" s="590">
        <v>35268</v>
      </c>
      <c r="F2333" s="592">
        <v>94</v>
      </c>
    </row>
    <row r="2334" spans="1:6" x14ac:dyDescent="0.25">
      <c r="A2334" s="349" t="s">
        <v>738</v>
      </c>
      <c r="B2334" s="361" t="s">
        <v>718</v>
      </c>
      <c r="C2334" s="361" t="s">
        <v>747</v>
      </c>
      <c r="D2334" s="361">
        <v>8</v>
      </c>
      <c r="E2334" s="590">
        <v>35270</v>
      </c>
      <c r="F2334" s="592">
        <v>154</v>
      </c>
    </row>
    <row r="2335" spans="1:6" x14ac:dyDescent="0.25">
      <c r="A2335" s="349" t="s">
        <v>564</v>
      </c>
      <c r="B2335" s="361" t="s">
        <v>567</v>
      </c>
      <c r="C2335" s="361" t="s">
        <v>737</v>
      </c>
      <c r="D2335" s="361">
        <v>16</v>
      </c>
      <c r="E2335" s="350">
        <v>35274</v>
      </c>
      <c r="F2335" s="360">
        <v>76</v>
      </c>
    </row>
    <row r="2336" spans="1:6" x14ac:dyDescent="0.25">
      <c r="A2336" s="349" t="s">
        <v>748</v>
      </c>
      <c r="B2336" s="361" t="s">
        <v>753</v>
      </c>
      <c r="C2336" s="361" t="s">
        <v>732</v>
      </c>
      <c r="D2336" s="361">
        <v>16</v>
      </c>
      <c r="E2336" s="590">
        <v>35282</v>
      </c>
      <c r="F2336" s="592">
        <v>14</v>
      </c>
    </row>
    <row r="2337" spans="1:6" x14ac:dyDescent="0.25">
      <c r="A2337" s="349" t="s">
        <v>752</v>
      </c>
      <c r="B2337" s="361" t="s">
        <v>759</v>
      </c>
      <c r="C2337" s="361" t="s">
        <v>737</v>
      </c>
      <c r="D2337" s="361">
        <v>16</v>
      </c>
      <c r="E2337" s="590">
        <v>35286</v>
      </c>
      <c r="F2337" s="592">
        <v>48</v>
      </c>
    </row>
    <row r="2338" spans="1:6" x14ac:dyDescent="0.25">
      <c r="A2338" s="349" t="s">
        <v>752</v>
      </c>
      <c r="B2338" s="361" t="s">
        <v>764</v>
      </c>
      <c r="C2338" s="361" t="s">
        <v>737</v>
      </c>
      <c r="D2338" s="361">
        <v>32</v>
      </c>
      <c r="E2338" s="590">
        <v>35288</v>
      </c>
      <c r="F2338" s="592">
        <v>79</v>
      </c>
    </row>
    <row r="2339" spans="1:6" x14ac:dyDescent="0.25">
      <c r="A2339" s="349" t="s">
        <v>752</v>
      </c>
      <c r="B2339" s="361" t="s">
        <v>763</v>
      </c>
      <c r="C2339" s="361" t="s">
        <v>745</v>
      </c>
      <c r="D2339" s="361">
        <v>16</v>
      </c>
      <c r="E2339" s="590">
        <v>35290</v>
      </c>
      <c r="F2339" s="592">
        <v>122</v>
      </c>
    </row>
    <row r="2340" spans="1:6" x14ac:dyDescent="0.25">
      <c r="A2340" s="349" t="s">
        <v>738</v>
      </c>
      <c r="B2340" s="361" t="s">
        <v>715</v>
      </c>
      <c r="C2340" s="361" t="s">
        <v>745</v>
      </c>
      <c r="D2340" s="361">
        <v>16</v>
      </c>
      <c r="E2340" s="590">
        <v>35296</v>
      </c>
      <c r="F2340" s="592">
        <v>156</v>
      </c>
    </row>
    <row r="2341" spans="1:6" x14ac:dyDescent="0.25">
      <c r="A2341" s="349" t="s">
        <v>765</v>
      </c>
      <c r="B2341" s="361" t="s">
        <v>766</v>
      </c>
      <c r="C2341" s="361" t="s">
        <v>744</v>
      </c>
      <c r="D2341" s="361">
        <v>16</v>
      </c>
      <c r="E2341" s="590">
        <v>35296</v>
      </c>
      <c r="F2341" s="592">
        <v>67</v>
      </c>
    </row>
    <row r="2342" spans="1:6" x14ac:dyDescent="0.25">
      <c r="A2342" s="349" t="s">
        <v>767</v>
      </c>
      <c r="B2342" s="361" t="s">
        <v>768</v>
      </c>
      <c r="C2342" s="361" t="s">
        <v>737</v>
      </c>
      <c r="D2342" s="361">
        <v>16</v>
      </c>
      <c r="E2342" s="590">
        <v>35298</v>
      </c>
      <c r="F2342" s="592">
        <v>168</v>
      </c>
    </row>
    <row r="2343" spans="1:6" x14ac:dyDescent="0.25">
      <c r="A2343" s="349" t="s">
        <v>767</v>
      </c>
      <c r="B2343" s="361" t="s">
        <v>768</v>
      </c>
      <c r="C2343" s="361" t="s">
        <v>737</v>
      </c>
      <c r="D2343" s="361">
        <v>16</v>
      </c>
      <c r="E2343" s="350">
        <v>35300</v>
      </c>
      <c r="F2343" s="360">
        <v>130</v>
      </c>
    </row>
    <row r="2344" spans="1:6" x14ac:dyDescent="0.25">
      <c r="A2344" s="349" t="s">
        <v>738</v>
      </c>
      <c r="B2344" s="361" t="s">
        <v>718</v>
      </c>
      <c r="C2344" s="361" t="s">
        <v>747</v>
      </c>
      <c r="D2344" s="361">
        <v>8</v>
      </c>
      <c r="E2344" s="590">
        <v>35300</v>
      </c>
      <c r="F2344" s="592">
        <v>24</v>
      </c>
    </row>
    <row r="2345" spans="1:6" x14ac:dyDescent="0.25">
      <c r="A2345" s="349" t="s">
        <v>748</v>
      </c>
      <c r="B2345" s="361" t="s">
        <v>749</v>
      </c>
      <c r="C2345" s="361" t="s">
        <v>745</v>
      </c>
      <c r="D2345" s="361">
        <v>8</v>
      </c>
      <c r="E2345" s="590">
        <v>35303</v>
      </c>
      <c r="F2345" s="592">
        <v>106</v>
      </c>
    </row>
    <row r="2346" spans="1:6" x14ac:dyDescent="0.25">
      <c r="A2346" s="349" t="s">
        <v>771</v>
      </c>
      <c r="B2346" s="361" t="s">
        <v>773</v>
      </c>
      <c r="C2346" s="361" t="s">
        <v>747</v>
      </c>
      <c r="D2346" s="361">
        <v>8</v>
      </c>
      <c r="E2346" s="350">
        <v>35304</v>
      </c>
      <c r="F2346" s="360">
        <v>107</v>
      </c>
    </row>
    <row r="2347" spans="1:6" x14ac:dyDescent="0.25">
      <c r="A2347" s="349" t="s">
        <v>564</v>
      </c>
      <c r="B2347" s="361" t="s">
        <v>567</v>
      </c>
      <c r="C2347" s="361" t="s">
        <v>737</v>
      </c>
      <c r="D2347" s="361">
        <v>16</v>
      </c>
      <c r="E2347" s="590">
        <v>35304</v>
      </c>
      <c r="F2347" s="592">
        <v>85</v>
      </c>
    </row>
    <row r="2348" spans="1:6" x14ac:dyDescent="0.25">
      <c r="A2348" s="349" t="s">
        <v>752</v>
      </c>
      <c r="B2348" s="361" t="s">
        <v>763</v>
      </c>
      <c r="C2348" s="361" t="s">
        <v>745</v>
      </c>
      <c r="D2348" s="361">
        <v>16</v>
      </c>
      <c r="E2348" s="590">
        <v>35304</v>
      </c>
      <c r="F2348" s="360">
        <v>80</v>
      </c>
    </row>
    <row r="2349" spans="1:6" x14ac:dyDescent="0.25">
      <c r="A2349" s="349" t="s">
        <v>564</v>
      </c>
      <c r="B2349" s="361" t="s">
        <v>565</v>
      </c>
      <c r="C2349" s="361" t="s">
        <v>745</v>
      </c>
      <c r="D2349" s="361">
        <v>16</v>
      </c>
      <c r="E2349" s="590">
        <v>35305</v>
      </c>
      <c r="F2349" s="592">
        <v>119</v>
      </c>
    </row>
    <row r="2350" spans="1:6" x14ac:dyDescent="0.25">
      <c r="A2350" s="349" t="s">
        <v>738</v>
      </c>
      <c r="B2350" s="361" t="s">
        <v>713</v>
      </c>
      <c r="C2350" s="361" t="s">
        <v>746</v>
      </c>
      <c r="D2350" s="361">
        <v>16</v>
      </c>
      <c r="E2350" s="590">
        <v>35306</v>
      </c>
      <c r="F2350" s="592">
        <v>167</v>
      </c>
    </row>
    <row r="2351" spans="1:6" x14ac:dyDescent="0.25">
      <c r="A2351" s="349" t="s">
        <v>564</v>
      </c>
      <c r="B2351" s="361" t="s">
        <v>569</v>
      </c>
      <c r="C2351" s="361" t="s">
        <v>744</v>
      </c>
      <c r="D2351" s="361">
        <v>16</v>
      </c>
      <c r="E2351" s="590">
        <v>35306</v>
      </c>
      <c r="F2351" s="592">
        <v>17</v>
      </c>
    </row>
    <row r="2352" spans="1:6" x14ac:dyDescent="0.25">
      <c r="A2352" s="349" t="s">
        <v>564</v>
      </c>
      <c r="B2352" s="361" t="s">
        <v>565</v>
      </c>
      <c r="C2352" s="361" t="s">
        <v>745</v>
      </c>
      <c r="D2352" s="361">
        <v>16</v>
      </c>
      <c r="E2352" s="590">
        <v>35308</v>
      </c>
      <c r="F2352" s="592">
        <v>165</v>
      </c>
    </row>
    <row r="2353" spans="1:6" x14ac:dyDescent="0.25">
      <c r="A2353" s="349" t="s">
        <v>738</v>
      </c>
      <c r="B2353" s="361" t="s">
        <v>716</v>
      </c>
      <c r="C2353" s="361" t="s">
        <v>745</v>
      </c>
      <c r="D2353" s="361">
        <v>16</v>
      </c>
      <c r="E2353" s="590">
        <v>35310</v>
      </c>
      <c r="F2353" s="592">
        <v>196</v>
      </c>
    </row>
    <row r="2354" spans="1:6" x14ac:dyDescent="0.25">
      <c r="A2354" s="349" t="s">
        <v>742</v>
      </c>
      <c r="B2354" s="361" t="s">
        <v>743</v>
      </c>
      <c r="C2354" s="361" t="s">
        <v>744</v>
      </c>
      <c r="D2354" s="361">
        <v>8</v>
      </c>
      <c r="E2354" s="590">
        <v>35311</v>
      </c>
      <c r="F2354" s="592">
        <v>43</v>
      </c>
    </row>
    <row r="2355" spans="1:6" x14ac:dyDescent="0.25">
      <c r="A2355" s="349" t="s">
        <v>738</v>
      </c>
      <c r="B2355" s="361" t="s">
        <v>722</v>
      </c>
      <c r="C2355" s="361" t="s">
        <v>747</v>
      </c>
      <c r="D2355" s="361">
        <v>8</v>
      </c>
      <c r="E2355" s="590">
        <v>35316</v>
      </c>
      <c r="F2355" s="592">
        <v>80</v>
      </c>
    </row>
    <row r="2356" spans="1:6" x14ac:dyDescent="0.25">
      <c r="A2356" s="349" t="s">
        <v>564</v>
      </c>
      <c r="B2356" s="361" t="s">
        <v>567</v>
      </c>
      <c r="C2356" s="361" t="s">
        <v>737</v>
      </c>
      <c r="D2356" s="361">
        <v>16</v>
      </c>
      <c r="E2356" s="590">
        <v>35316</v>
      </c>
      <c r="F2356" s="360">
        <v>41</v>
      </c>
    </row>
    <row r="2357" spans="1:6" x14ac:dyDescent="0.25">
      <c r="A2357" s="349" t="s">
        <v>767</v>
      </c>
      <c r="B2357" s="361" t="s">
        <v>768</v>
      </c>
      <c r="C2357" s="361" t="s">
        <v>737</v>
      </c>
      <c r="D2357" s="361">
        <v>16</v>
      </c>
      <c r="E2357" s="350">
        <v>35317</v>
      </c>
      <c r="F2357" s="360">
        <v>170</v>
      </c>
    </row>
    <row r="2358" spans="1:6" x14ac:dyDescent="0.25">
      <c r="A2358" s="349" t="s">
        <v>752</v>
      </c>
      <c r="B2358" s="361" t="s">
        <v>763</v>
      </c>
      <c r="C2358" s="361" t="s">
        <v>745</v>
      </c>
      <c r="D2358" s="361">
        <v>16</v>
      </c>
      <c r="E2358" s="590">
        <v>35322</v>
      </c>
      <c r="F2358" s="592">
        <v>67</v>
      </c>
    </row>
    <row r="2359" spans="1:6" x14ac:dyDescent="0.25">
      <c r="A2359" s="349" t="s">
        <v>738</v>
      </c>
      <c r="B2359" s="361" t="s">
        <v>720</v>
      </c>
      <c r="C2359" s="361" t="s">
        <v>747</v>
      </c>
      <c r="D2359" s="361">
        <v>8</v>
      </c>
      <c r="E2359" s="590">
        <v>35323</v>
      </c>
      <c r="F2359" s="592">
        <v>110</v>
      </c>
    </row>
    <row r="2360" spans="1:6" x14ac:dyDescent="0.25">
      <c r="A2360" s="349" t="s">
        <v>748</v>
      </c>
      <c r="B2360" s="361" t="s">
        <v>751</v>
      </c>
      <c r="C2360" s="361" t="s">
        <v>747</v>
      </c>
      <c r="D2360" s="361">
        <v>8</v>
      </c>
      <c r="E2360" s="590">
        <v>35326</v>
      </c>
      <c r="F2360" s="592">
        <v>21</v>
      </c>
    </row>
    <row r="2361" spans="1:6" x14ac:dyDescent="0.25">
      <c r="A2361" s="349" t="s">
        <v>769</v>
      </c>
      <c r="B2361" s="361" t="s">
        <v>770</v>
      </c>
      <c r="C2361" s="361" t="s">
        <v>745</v>
      </c>
      <c r="D2361" s="361">
        <v>16</v>
      </c>
      <c r="E2361" s="350">
        <v>35332</v>
      </c>
      <c r="F2361" s="360">
        <v>175</v>
      </c>
    </row>
    <row r="2362" spans="1:6" x14ac:dyDescent="0.25">
      <c r="A2362" s="349" t="s">
        <v>728</v>
      </c>
      <c r="B2362" s="361" t="s">
        <v>729</v>
      </c>
      <c r="C2362" s="361" t="s">
        <v>730</v>
      </c>
      <c r="D2362" s="361">
        <v>10</v>
      </c>
      <c r="E2362" s="590">
        <v>35332</v>
      </c>
      <c r="F2362" s="592">
        <v>112</v>
      </c>
    </row>
    <row r="2363" spans="1:6" x14ac:dyDescent="0.25">
      <c r="A2363" s="349" t="s">
        <v>748</v>
      </c>
      <c r="B2363" s="361" t="s">
        <v>749</v>
      </c>
      <c r="C2363" s="361" t="s">
        <v>745</v>
      </c>
      <c r="D2363" s="361">
        <v>8</v>
      </c>
      <c r="E2363" s="350">
        <v>35333</v>
      </c>
      <c r="F2363" s="360">
        <v>30</v>
      </c>
    </row>
    <row r="2364" spans="1:6" x14ac:dyDescent="0.25">
      <c r="A2364" s="349" t="s">
        <v>738</v>
      </c>
      <c r="B2364" s="361" t="s">
        <v>716</v>
      </c>
      <c r="C2364" s="361" t="s">
        <v>745</v>
      </c>
      <c r="D2364" s="361">
        <v>16</v>
      </c>
      <c r="E2364" s="590">
        <v>35333</v>
      </c>
      <c r="F2364" s="592">
        <v>34</v>
      </c>
    </row>
    <row r="2365" spans="1:6" x14ac:dyDescent="0.25">
      <c r="A2365" s="349" t="s">
        <v>738</v>
      </c>
      <c r="B2365" s="361" t="s">
        <v>720</v>
      </c>
      <c r="C2365" s="361" t="s">
        <v>747</v>
      </c>
      <c r="D2365" s="361">
        <v>8</v>
      </c>
      <c r="E2365" s="590">
        <v>35335</v>
      </c>
      <c r="F2365" s="592">
        <v>53</v>
      </c>
    </row>
    <row r="2366" spans="1:6" x14ac:dyDescent="0.25">
      <c r="A2366" s="349" t="s">
        <v>738</v>
      </c>
      <c r="B2366" s="361" t="s">
        <v>722</v>
      </c>
      <c r="C2366" s="361" t="s">
        <v>747</v>
      </c>
      <c r="D2366" s="361">
        <v>8</v>
      </c>
      <c r="E2366" s="590">
        <v>35338</v>
      </c>
      <c r="F2366" s="592">
        <v>130</v>
      </c>
    </row>
    <row r="2367" spans="1:6" x14ac:dyDescent="0.25">
      <c r="A2367" s="349" t="s">
        <v>742</v>
      </c>
      <c r="B2367" s="361" t="s">
        <v>743</v>
      </c>
      <c r="C2367" s="361" t="s">
        <v>744</v>
      </c>
      <c r="D2367" s="361">
        <v>8</v>
      </c>
      <c r="E2367" s="590">
        <v>35340</v>
      </c>
      <c r="F2367" s="592">
        <v>7</v>
      </c>
    </row>
    <row r="2368" spans="1:6" x14ac:dyDescent="0.25">
      <c r="A2368" s="349" t="s">
        <v>564</v>
      </c>
      <c r="B2368" s="361" t="s">
        <v>569</v>
      </c>
      <c r="C2368" s="361" t="s">
        <v>744</v>
      </c>
      <c r="D2368" s="361">
        <v>16</v>
      </c>
      <c r="E2368" s="350">
        <v>35341</v>
      </c>
      <c r="F2368" s="360">
        <v>65</v>
      </c>
    </row>
    <row r="2369" spans="1:6" x14ac:dyDescent="0.25">
      <c r="A2369" s="349" t="s">
        <v>728</v>
      </c>
      <c r="B2369" s="361" t="s">
        <v>731</v>
      </c>
      <c r="C2369" s="361" t="s">
        <v>732</v>
      </c>
      <c r="D2369" s="361">
        <v>8</v>
      </c>
      <c r="E2369" s="590">
        <v>35344</v>
      </c>
      <c r="F2369" s="592">
        <v>80</v>
      </c>
    </row>
    <row r="2370" spans="1:6" x14ac:dyDescent="0.25">
      <c r="A2370" s="349" t="s">
        <v>738</v>
      </c>
      <c r="B2370" s="361" t="s">
        <v>717</v>
      </c>
      <c r="C2370" s="361" t="s">
        <v>745</v>
      </c>
      <c r="D2370" s="361">
        <v>16</v>
      </c>
      <c r="E2370" s="590">
        <v>35346</v>
      </c>
      <c r="F2370" s="592">
        <v>135</v>
      </c>
    </row>
    <row r="2371" spans="1:6" x14ac:dyDescent="0.25">
      <c r="A2371" s="349" t="s">
        <v>738</v>
      </c>
      <c r="B2371" s="361" t="s">
        <v>714</v>
      </c>
      <c r="C2371" s="361" t="s">
        <v>744</v>
      </c>
      <c r="D2371" s="361">
        <v>8</v>
      </c>
      <c r="E2371" s="590">
        <v>35349</v>
      </c>
      <c r="F2371" s="592">
        <v>145</v>
      </c>
    </row>
    <row r="2372" spans="1:6" x14ac:dyDescent="0.25">
      <c r="A2372" s="349" t="s">
        <v>756</v>
      </c>
      <c r="B2372" s="361" t="s">
        <v>758</v>
      </c>
      <c r="C2372" s="361" t="s">
        <v>746</v>
      </c>
      <c r="D2372" s="361">
        <v>16</v>
      </c>
      <c r="E2372" s="590">
        <v>35349</v>
      </c>
      <c r="F2372" s="592">
        <v>48</v>
      </c>
    </row>
    <row r="2373" spans="1:6" x14ac:dyDescent="0.25">
      <c r="A2373" s="349" t="s">
        <v>733</v>
      </c>
      <c r="B2373" s="361" t="s">
        <v>736</v>
      </c>
      <c r="C2373" s="361" t="s">
        <v>737</v>
      </c>
      <c r="D2373" s="361">
        <v>8</v>
      </c>
      <c r="E2373" s="590">
        <v>35349</v>
      </c>
      <c r="F2373" s="592">
        <v>79</v>
      </c>
    </row>
    <row r="2374" spans="1:6" x14ac:dyDescent="0.25">
      <c r="A2374" s="349" t="s">
        <v>738</v>
      </c>
      <c r="B2374" s="361" t="s">
        <v>719</v>
      </c>
      <c r="C2374" s="361" t="s">
        <v>744</v>
      </c>
      <c r="D2374" s="361">
        <v>8</v>
      </c>
      <c r="E2374" s="590">
        <v>35353</v>
      </c>
      <c r="F2374" s="592">
        <v>160</v>
      </c>
    </row>
    <row r="2375" spans="1:6" x14ac:dyDescent="0.25">
      <c r="A2375" s="349" t="s">
        <v>765</v>
      </c>
      <c r="B2375" s="361" t="s">
        <v>766</v>
      </c>
      <c r="C2375" s="361" t="s">
        <v>744</v>
      </c>
      <c r="D2375" s="361">
        <v>16</v>
      </c>
      <c r="E2375" s="590">
        <v>35355</v>
      </c>
      <c r="F2375" s="592">
        <v>184</v>
      </c>
    </row>
    <row r="2376" spans="1:6" x14ac:dyDescent="0.25">
      <c r="A2376" s="349" t="s">
        <v>738</v>
      </c>
      <c r="B2376" s="361" t="s">
        <v>714</v>
      </c>
      <c r="C2376" s="361" t="s">
        <v>744</v>
      </c>
      <c r="D2376" s="361">
        <v>8</v>
      </c>
      <c r="E2376" s="590">
        <v>35357</v>
      </c>
      <c r="F2376" s="592">
        <v>196</v>
      </c>
    </row>
    <row r="2377" spans="1:6" x14ac:dyDescent="0.25">
      <c r="A2377" s="349" t="s">
        <v>738</v>
      </c>
      <c r="B2377" s="361" t="s">
        <v>712</v>
      </c>
      <c r="C2377" s="361" t="s">
        <v>744</v>
      </c>
      <c r="D2377" s="361">
        <v>8</v>
      </c>
      <c r="E2377" s="350">
        <v>35360</v>
      </c>
      <c r="F2377" s="360">
        <v>184</v>
      </c>
    </row>
    <row r="2378" spans="1:6" x14ac:dyDescent="0.25">
      <c r="A2378" s="349" t="s">
        <v>742</v>
      </c>
      <c r="B2378" s="361" t="s">
        <v>743</v>
      </c>
      <c r="C2378" s="361" t="s">
        <v>744</v>
      </c>
      <c r="D2378" s="361">
        <v>8</v>
      </c>
      <c r="E2378" s="590">
        <v>35360</v>
      </c>
      <c r="F2378" s="592">
        <v>52</v>
      </c>
    </row>
    <row r="2379" spans="1:6" x14ac:dyDescent="0.25">
      <c r="A2379" s="349" t="s">
        <v>733</v>
      </c>
      <c r="B2379" s="361" t="s">
        <v>734</v>
      </c>
      <c r="C2379" s="361" t="s">
        <v>735</v>
      </c>
      <c r="D2379" s="361">
        <v>8</v>
      </c>
      <c r="E2379" s="590">
        <v>35361</v>
      </c>
      <c r="F2379" s="360">
        <v>179</v>
      </c>
    </row>
    <row r="2380" spans="1:6" x14ac:dyDescent="0.25">
      <c r="A2380" s="349" t="s">
        <v>756</v>
      </c>
      <c r="B2380" s="361" t="s">
        <v>758</v>
      </c>
      <c r="C2380" s="361" t="s">
        <v>746</v>
      </c>
      <c r="D2380" s="361">
        <v>16</v>
      </c>
      <c r="E2380" s="590">
        <v>35362</v>
      </c>
      <c r="F2380" s="592">
        <v>170</v>
      </c>
    </row>
    <row r="2381" spans="1:6" x14ac:dyDescent="0.25">
      <c r="A2381" s="349" t="s">
        <v>738</v>
      </c>
      <c r="B2381" s="361" t="s">
        <v>715</v>
      </c>
      <c r="C2381" s="361" t="s">
        <v>745</v>
      </c>
      <c r="D2381" s="361">
        <v>16</v>
      </c>
      <c r="E2381" s="590">
        <v>35371</v>
      </c>
      <c r="F2381" s="592">
        <v>83</v>
      </c>
    </row>
    <row r="2382" spans="1:6" x14ac:dyDescent="0.25">
      <c r="A2382" s="349" t="s">
        <v>738</v>
      </c>
      <c r="B2382" s="361" t="s">
        <v>712</v>
      </c>
      <c r="C2382" s="361" t="s">
        <v>744</v>
      </c>
      <c r="D2382" s="361">
        <v>8</v>
      </c>
      <c r="E2382" s="590">
        <v>35371</v>
      </c>
      <c r="F2382" s="592">
        <v>200</v>
      </c>
    </row>
    <row r="2383" spans="1:6" x14ac:dyDescent="0.25">
      <c r="A2383" s="349" t="s">
        <v>738</v>
      </c>
      <c r="B2383" s="361" t="s">
        <v>713</v>
      </c>
      <c r="C2383" s="361" t="s">
        <v>746</v>
      </c>
      <c r="D2383" s="361">
        <v>16</v>
      </c>
      <c r="E2383" s="590">
        <v>35383</v>
      </c>
      <c r="F2383" s="592">
        <v>96</v>
      </c>
    </row>
    <row r="2384" spans="1:6" x14ac:dyDescent="0.25">
      <c r="A2384" s="349" t="s">
        <v>748</v>
      </c>
      <c r="B2384" s="361" t="s">
        <v>754</v>
      </c>
      <c r="C2384" s="361" t="s">
        <v>755</v>
      </c>
      <c r="D2384" s="361">
        <v>16</v>
      </c>
      <c r="E2384" s="590">
        <v>35383</v>
      </c>
      <c r="F2384" s="592">
        <v>41</v>
      </c>
    </row>
    <row r="2385" spans="1:6" x14ac:dyDescent="0.25">
      <c r="A2385" s="349" t="s">
        <v>752</v>
      </c>
      <c r="B2385" s="361" t="s">
        <v>759</v>
      </c>
      <c r="C2385" s="361" t="s">
        <v>737</v>
      </c>
      <c r="D2385" s="361">
        <v>16</v>
      </c>
      <c r="E2385" s="590">
        <v>35392</v>
      </c>
      <c r="F2385" s="592">
        <v>196</v>
      </c>
    </row>
    <row r="2386" spans="1:6" x14ac:dyDescent="0.25">
      <c r="A2386" s="349" t="s">
        <v>564</v>
      </c>
      <c r="B2386" s="361" t="s">
        <v>569</v>
      </c>
      <c r="C2386" s="361" t="s">
        <v>744</v>
      </c>
      <c r="D2386" s="361">
        <v>16</v>
      </c>
      <c r="E2386" s="590">
        <v>35394</v>
      </c>
      <c r="F2386" s="592">
        <v>90</v>
      </c>
    </row>
    <row r="2387" spans="1:6" x14ac:dyDescent="0.25">
      <c r="A2387" s="349" t="s">
        <v>752</v>
      </c>
      <c r="B2387" s="361" t="s">
        <v>760</v>
      </c>
      <c r="C2387" s="361" t="s">
        <v>761</v>
      </c>
      <c r="D2387" s="361">
        <v>16</v>
      </c>
      <c r="E2387" s="590">
        <v>35399</v>
      </c>
      <c r="F2387" s="592">
        <v>98</v>
      </c>
    </row>
    <row r="2388" spans="1:6" x14ac:dyDescent="0.25">
      <c r="A2388" s="349" t="s">
        <v>738</v>
      </c>
      <c r="B2388" s="361" t="s">
        <v>723</v>
      </c>
      <c r="C2388" s="361" t="s">
        <v>745</v>
      </c>
      <c r="D2388" s="361">
        <v>8</v>
      </c>
      <c r="E2388" s="590">
        <v>35400</v>
      </c>
      <c r="F2388" s="592">
        <v>176</v>
      </c>
    </row>
    <row r="2389" spans="1:6" x14ac:dyDescent="0.25">
      <c r="A2389" s="349" t="s">
        <v>733</v>
      </c>
      <c r="B2389" s="361" t="s">
        <v>734</v>
      </c>
      <c r="C2389" s="361" t="s">
        <v>735</v>
      </c>
      <c r="D2389" s="361">
        <v>8</v>
      </c>
      <c r="E2389" s="590">
        <v>35402</v>
      </c>
      <c r="F2389" s="592">
        <v>109</v>
      </c>
    </row>
    <row r="2390" spans="1:6" x14ac:dyDescent="0.25">
      <c r="A2390" s="349" t="s">
        <v>752</v>
      </c>
      <c r="B2390" s="361" t="s">
        <v>760</v>
      </c>
      <c r="C2390" s="361" t="s">
        <v>761</v>
      </c>
      <c r="D2390" s="361">
        <v>16</v>
      </c>
      <c r="E2390" s="590">
        <v>35403</v>
      </c>
      <c r="F2390" s="592">
        <v>94</v>
      </c>
    </row>
    <row r="2391" spans="1:6" x14ac:dyDescent="0.25">
      <c r="A2391" s="349" t="s">
        <v>564</v>
      </c>
      <c r="B2391" s="361" t="s">
        <v>567</v>
      </c>
      <c r="C2391" s="361" t="s">
        <v>737</v>
      </c>
      <c r="D2391" s="361">
        <v>16</v>
      </c>
      <c r="E2391" s="350">
        <v>35404</v>
      </c>
      <c r="F2391" s="360">
        <v>167</v>
      </c>
    </row>
    <row r="2392" spans="1:6" x14ac:dyDescent="0.25">
      <c r="A2392" s="349" t="s">
        <v>733</v>
      </c>
      <c r="B2392" s="361" t="s">
        <v>736</v>
      </c>
      <c r="C2392" s="361" t="s">
        <v>737</v>
      </c>
      <c r="D2392" s="361">
        <v>8</v>
      </c>
      <c r="E2392" s="590">
        <v>35406</v>
      </c>
      <c r="F2392" s="592">
        <v>161</v>
      </c>
    </row>
    <row r="2393" spans="1:6" x14ac:dyDescent="0.25">
      <c r="A2393" s="349" t="s">
        <v>748</v>
      </c>
      <c r="B2393" s="361" t="s">
        <v>749</v>
      </c>
      <c r="C2393" s="361" t="s">
        <v>745</v>
      </c>
      <c r="D2393" s="361">
        <v>8</v>
      </c>
      <c r="E2393" s="590">
        <v>35407</v>
      </c>
      <c r="F2393" s="592">
        <v>120</v>
      </c>
    </row>
    <row r="2394" spans="1:6" x14ac:dyDescent="0.25">
      <c r="A2394" s="349" t="s">
        <v>738</v>
      </c>
      <c r="B2394" s="361" t="s">
        <v>712</v>
      </c>
      <c r="C2394" s="361" t="s">
        <v>744</v>
      </c>
      <c r="D2394" s="361">
        <v>8</v>
      </c>
      <c r="E2394" s="590">
        <v>35409</v>
      </c>
      <c r="F2394" s="592">
        <v>20</v>
      </c>
    </row>
    <row r="2395" spans="1:6" x14ac:dyDescent="0.25">
      <c r="A2395" s="349" t="s">
        <v>728</v>
      </c>
      <c r="B2395" s="361" t="s">
        <v>731</v>
      </c>
      <c r="C2395" s="361" t="s">
        <v>732</v>
      </c>
      <c r="D2395" s="361">
        <v>8</v>
      </c>
      <c r="E2395" s="590">
        <v>35412</v>
      </c>
      <c r="F2395" s="592">
        <v>180</v>
      </c>
    </row>
    <row r="2396" spans="1:6" x14ac:dyDescent="0.25">
      <c r="A2396" s="349" t="s">
        <v>742</v>
      </c>
      <c r="B2396" s="361" t="s">
        <v>743</v>
      </c>
      <c r="C2396" s="361" t="s">
        <v>744</v>
      </c>
      <c r="D2396" s="361">
        <v>8</v>
      </c>
      <c r="E2396" s="590">
        <v>35413</v>
      </c>
      <c r="F2396" s="592">
        <v>99</v>
      </c>
    </row>
    <row r="2397" spans="1:6" x14ac:dyDescent="0.25">
      <c r="A2397" s="349" t="s">
        <v>767</v>
      </c>
      <c r="B2397" s="361" t="s">
        <v>768</v>
      </c>
      <c r="C2397" s="361" t="s">
        <v>737</v>
      </c>
      <c r="D2397" s="361">
        <v>16</v>
      </c>
      <c r="E2397" s="590">
        <v>35415</v>
      </c>
      <c r="F2397" s="592">
        <v>188</v>
      </c>
    </row>
    <row r="2398" spans="1:6" x14ac:dyDescent="0.25">
      <c r="A2398" s="349" t="s">
        <v>728</v>
      </c>
      <c r="B2398" s="361" t="s">
        <v>731</v>
      </c>
      <c r="C2398" s="361" t="s">
        <v>732</v>
      </c>
      <c r="D2398" s="361">
        <v>8</v>
      </c>
      <c r="E2398" s="590">
        <v>35418</v>
      </c>
      <c r="F2398" s="592">
        <v>24</v>
      </c>
    </row>
    <row r="2399" spans="1:6" x14ac:dyDescent="0.25">
      <c r="A2399" s="349" t="s">
        <v>748</v>
      </c>
      <c r="B2399" s="361" t="s">
        <v>750</v>
      </c>
      <c r="C2399" s="361" t="s">
        <v>737</v>
      </c>
      <c r="D2399" s="361">
        <v>16</v>
      </c>
      <c r="E2399" s="590">
        <v>35420</v>
      </c>
      <c r="F2399" s="592">
        <v>72</v>
      </c>
    </row>
    <row r="2400" spans="1:6" x14ac:dyDescent="0.25">
      <c r="A2400" s="349" t="s">
        <v>752</v>
      </c>
      <c r="B2400" s="361" t="s">
        <v>763</v>
      </c>
      <c r="C2400" s="361" t="s">
        <v>745</v>
      </c>
      <c r="D2400" s="361">
        <v>16</v>
      </c>
      <c r="E2400" s="590">
        <v>35421</v>
      </c>
      <c r="F2400" s="592">
        <v>147</v>
      </c>
    </row>
    <row r="2401" spans="1:6" x14ac:dyDescent="0.25">
      <c r="A2401" s="349" t="s">
        <v>765</v>
      </c>
      <c r="B2401" s="361" t="s">
        <v>766</v>
      </c>
      <c r="C2401" s="361" t="s">
        <v>744</v>
      </c>
      <c r="D2401" s="361">
        <v>16</v>
      </c>
      <c r="E2401" s="590">
        <v>35422</v>
      </c>
      <c r="F2401" s="592">
        <v>172</v>
      </c>
    </row>
    <row r="2402" spans="1:6" x14ac:dyDescent="0.25">
      <c r="A2402" s="349" t="s">
        <v>733</v>
      </c>
      <c r="B2402" s="361" t="s">
        <v>734</v>
      </c>
      <c r="C2402" s="361" t="s">
        <v>735</v>
      </c>
      <c r="D2402" s="361">
        <v>8</v>
      </c>
      <c r="E2402" s="590">
        <v>35423</v>
      </c>
      <c r="F2402" s="592">
        <v>85</v>
      </c>
    </row>
    <row r="2403" spans="1:6" x14ac:dyDescent="0.25">
      <c r="A2403" s="349" t="s">
        <v>748</v>
      </c>
      <c r="B2403" s="361" t="s">
        <v>750</v>
      </c>
      <c r="C2403" s="361" t="s">
        <v>737</v>
      </c>
      <c r="D2403" s="361">
        <v>16</v>
      </c>
      <c r="E2403" s="590">
        <v>35425</v>
      </c>
      <c r="F2403" s="592">
        <v>177</v>
      </c>
    </row>
    <row r="2404" spans="1:6" x14ac:dyDescent="0.25">
      <c r="A2404" s="349" t="s">
        <v>752</v>
      </c>
      <c r="B2404" s="361" t="s">
        <v>763</v>
      </c>
      <c r="C2404" s="361" t="s">
        <v>745</v>
      </c>
      <c r="D2404" s="361">
        <v>16</v>
      </c>
      <c r="E2404" s="590">
        <v>35426</v>
      </c>
      <c r="F2404" s="592">
        <v>113</v>
      </c>
    </row>
    <row r="2405" spans="1:6" x14ac:dyDescent="0.25">
      <c r="A2405" s="349" t="s">
        <v>738</v>
      </c>
      <c r="B2405" s="361" t="s">
        <v>718</v>
      </c>
      <c r="C2405" s="361" t="s">
        <v>747</v>
      </c>
      <c r="D2405" s="361">
        <v>8</v>
      </c>
      <c r="E2405" s="590">
        <v>35427</v>
      </c>
      <c r="F2405" s="592">
        <v>5</v>
      </c>
    </row>
    <row r="2406" spans="1:6" x14ac:dyDescent="0.25">
      <c r="A2406" s="349" t="s">
        <v>738</v>
      </c>
      <c r="B2406" s="361" t="s">
        <v>712</v>
      </c>
      <c r="C2406" s="361" t="s">
        <v>744</v>
      </c>
      <c r="D2406" s="361">
        <v>8</v>
      </c>
      <c r="E2406" s="590">
        <v>35436</v>
      </c>
      <c r="F2406" s="592">
        <v>78</v>
      </c>
    </row>
    <row r="2407" spans="1:6" x14ac:dyDescent="0.25">
      <c r="A2407" s="349" t="s">
        <v>738</v>
      </c>
      <c r="B2407" s="361" t="s">
        <v>718</v>
      </c>
      <c r="C2407" s="361" t="s">
        <v>747</v>
      </c>
      <c r="D2407" s="361">
        <v>8</v>
      </c>
      <c r="E2407" s="350">
        <v>35437</v>
      </c>
      <c r="F2407" s="360">
        <v>7</v>
      </c>
    </row>
    <row r="2408" spans="1:6" x14ac:dyDescent="0.25">
      <c r="A2408" s="349" t="s">
        <v>769</v>
      </c>
      <c r="B2408" s="361" t="s">
        <v>770</v>
      </c>
      <c r="C2408" s="361" t="s">
        <v>745</v>
      </c>
      <c r="D2408" s="361">
        <v>16</v>
      </c>
      <c r="E2408" s="590">
        <v>35438</v>
      </c>
      <c r="F2408" s="592">
        <v>107</v>
      </c>
    </row>
    <row r="2409" spans="1:6" x14ac:dyDescent="0.25">
      <c r="A2409" s="349" t="s">
        <v>733</v>
      </c>
      <c r="B2409" s="361" t="s">
        <v>734</v>
      </c>
      <c r="C2409" s="361" t="s">
        <v>735</v>
      </c>
      <c r="D2409" s="361">
        <v>8</v>
      </c>
      <c r="E2409" s="590">
        <v>35439</v>
      </c>
      <c r="F2409" s="592">
        <v>108</v>
      </c>
    </row>
    <row r="2410" spans="1:6" x14ac:dyDescent="0.25">
      <c r="A2410" s="349" t="s">
        <v>564</v>
      </c>
      <c r="B2410" s="361" t="s">
        <v>565</v>
      </c>
      <c r="C2410" s="361" t="s">
        <v>745</v>
      </c>
      <c r="D2410" s="361">
        <v>16</v>
      </c>
      <c r="E2410" s="590">
        <v>35441</v>
      </c>
      <c r="F2410" s="592">
        <v>140</v>
      </c>
    </row>
    <row r="2411" spans="1:6" x14ac:dyDescent="0.25">
      <c r="A2411" s="349" t="s">
        <v>738</v>
      </c>
      <c r="B2411" s="361" t="s">
        <v>718</v>
      </c>
      <c r="C2411" s="361" t="s">
        <v>747</v>
      </c>
      <c r="D2411" s="361">
        <v>8</v>
      </c>
      <c r="E2411" s="590">
        <v>35444</v>
      </c>
      <c r="F2411" s="592">
        <v>181</v>
      </c>
    </row>
    <row r="2412" spans="1:6" x14ac:dyDescent="0.25">
      <c r="A2412" s="349" t="s">
        <v>733</v>
      </c>
      <c r="B2412" s="361" t="s">
        <v>734</v>
      </c>
      <c r="C2412" s="361" t="s">
        <v>735</v>
      </c>
      <c r="D2412" s="361">
        <v>8</v>
      </c>
      <c r="E2412" s="590">
        <v>35445</v>
      </c>
      <c r="F2412" s="592">
        <v>154</v>
      </c>
    </row>
    <row r="2413" spans="1:6" x14ac:dyDescent="0.25">
      <c r="A2413" s="349" t="s">
        <v>738</v>
      </c>
      <c r="B2413" s="361" t="s">
        <v>722</v>
      </c>
      <c r="C2413" s="361" t="s">
        <v>747</v>
      </c>
      <c r="D2413" s="361">
        <v>8</v>
      </c>
      <c r="E2413" s="590">
        <v>35451</v>
      </c>
      <c r="F2413" s="592">
        <v>57</v>
      </c>
    </row>
    <row r="2414" spans="1:6" x14ac:dyDescent="0.25">
      <c r="A2414" s="349" t="s">
        <v>748</v>
      </c>
      <c r="B2414" s="361" t="s">
        <v>751</v>
      </c>
      <c r="C2414" s="361" t="s">
        <v>747</v>
      </c>
      <c r="D2414" s="361">
        <v>8</v>
      </c>
      <c r="E2414" s="590">
        <v>35456</v>
      </c>
      <c r="F2414" s="592">
        <v>197</v>
      </c>
    </row>
    <row r="2415" spans="1:6" x14ac:dyDescent="0.25">
      <c r="A2415" s="349" t="s">
        <v>756</v>
      </c>
      <c r="B2415" s="361" t="s">
        <v>758</v>
      </c>
      <c r="C2415" s="361" t="s">
        <v>746</v>
      </c>
      <c r="D2415" s="361">
        <v>16</v>
      </c>
      <c r="E2415" s="590">
        <v>35457</v>
      </c>
      <c r="F2415" s="592">
        <v>95</v>
      </c>
    </row>
    <row r="2416" spans="1:6" x14ac:dyDescent="0.25">
      <c r="A2416" s="349" t="s">
        <v>738</v>
      </c>
      <c r="B2416" s="361" t="s">
        <v>722</v>
      </c>
      <c r="C2416" s="361" t="s">
        <v>747</v>
      </c>
      <c r="D2416" s="361">
        <v>8</v>
      </c>
      <c r="E2416" s="590">
        <v>35460</v>
      </c>
      <c r="F2416" s="592">
        <v>24</v>
      </c>
    </row>
    <row r="2417" spans="1:6" x14ac:dyDescent="0.25">
      <c r="A2417" s="349" t="s">
        <v>738</v>
      </c>
      <c r="B2417" s="361" t="s">
        <v>718</v>
      </c>
      <c r="C2417" s="361" t="s">
        <v>747</v>
      </c>
      <c r="D2417" s="361">
        <v>8</v>
      </c>
      <c r="E2417" s="590">
        <v>35464</v>
      </c>
      <c r="F2417" s="592">
        <v>124</v>
      </c>
    </row>
    <row r="2418" spans="1:6" x14ac:dyDescent="0.25">
      <c r="A2418" s="349" t="s">
        <v>738</v>
      </c>
      <c r="B2418" s="361" t="s">
        <v>714</v>
      </c>
      <c r="C2418" s="361" t="s">
        <v>744</v>
      </c>
      <c r="D2418" s="361">
        <v>8</v>
      </c>
      <c r="E2418" s="590">
        <v>35468</v>
      </c>
      <c r="F2418" s="592">
        <v>70</v>
      </c>
    </row>
    <row r="2419" spans="1:6" x14ac:dyDescent="0.25">
      <c r="A2419" s="349" t="s">
        <v>738</v>
      </c>
      <c r="B2419" s="361" t="s">
        <v>719</v>
      </c>
      <c r="C2419" s="361" t="s">
        <v>744</v>
      </c>
      <c r="D2419" s="361">
        <v>8</v>
      </c>
      <c r="E2419" s="590">
        <v>35469</v>
      </c>
      <c r="F2419" s="592">
        <v>168</v>
      </c>
    </row>
    <row r="2420" spans="1:6" x14ac:dyDescent="0.25">
      <c r="A2420" s="349" t="s">
        <v>733</v>
      </c>
      <c r="B2420" s="361" t="s">
        <v>736</v>
      </c>
      <c r="C2420" s="361" t="s">
        <v>737</v>
      </c>
      <c r="D2420" s="361">
        <v>8</v>
      </c>
      <c r="E2420" s="590">
        <v>35469</v>
      </c>
      <c r="F2420" s="592">
        <v>163</v>
      </c>
    </row>
    <row r="2421" spans="1:6" x14ac:dyDescent="0.25">
      <c r="A2421" s="349" t="s">
        <v>752</v>
      </c>
      <c r="B2421" s="361" t="s">
        <v>762</v>
      </c>
      <c r="C2421" s="361" t="s">
        <v>761</v>
      </c>
      <c r="D2421" s="361">
        <v>16</v>
      </c>
      <c r="E2421" s="590">
        <v>35473</v>
      </c>
      <c r="F2421" s="592">
        <v>135</v>
      </c>
    </row>
    <row r="2422" spans="1:6" x14ac:dyDescent="0.25">
      <c r="A2422" s="349" t="s">
        <v>733</v>
      </c>
      <c r="B2422" s="361" t="s">
        <v>734</v>
      </c>
      <c r="C2422" s="361" t="s">
        <v>735</v>
      </c>
      <c r="D2422" s="361">
        <v>8</v>
      </c>
      <c r="E2422" s="350">
        <v>35474</v>
      </c>
      <c r="F2422" s="360">
        <v>151</v>
      </c>
    </row>
    <row r="2423" spans="1:6" x14ac:dyDescent="0.25">
      <c r="A2423" s="349" t="s">
        <v>752</v>
      </c>
      <c r="B2423" s="361" t="s">
        <v>763</v>
      </c>
      <c r="C2423" s="361" t="s">
        <v>745</v>
      </c>
      <c r="D2423" s="361">
        <v>16</v>
      </c>
      <c r="E2423" s="590">
        <v>35476</v>
      </c>
      <c r="F2423" s="592">
        <v>132</v>
      </c>
    </row>
    <row r="2424" spans="1:6" x14ac:dyDescent="0.25">
      <c r="A2424" s="349" t="s">
        <v>738</v>
      </c>
      <c r="B2424" s="361" t="s">
        <v>716</v>
      </c>
      <c r="C2424" s="361" t="s">
        <v>745</v>
      </c>
      <c r="D2424" s="361">
        <v>16</v>
      </c>
      <c r="E2424" s="590">
        <v>35477</v>
      </c>
      <c r="F2424" s="592">
        <v>107</v>
      </c>
    </row>
    <row r="2425" spans="1:6" x14ac:dyDescent="0.25">
      <c r="A2425" s="349" t="s">
        <v>748</v>
      </c>
      <c r="B2425" s="361" t="s">
        <v>754</v>
      </c>
      <c r="C2425" s="361" t="s">
        <v>755</v>
      </c>
      <c r="D2425" s="361">
        <v>16</v>
      </c>
      <c r="E2425" s="590">
        <v>35481</v>
      </c>
      <c r="F2425" s="592">
        <v>106</v>
      </c>
    </row>
    <row r="2426" spans="1:6" x14ac:dyDescent="0.25">
      <c r="A2426" s="349" t="s">
        <v>748</v>
      </c>
      <c r="B2426" s="361" t="s">
        <v>750</v>
      </c>
      <c r="C2426" s="361" t="s">
        <v>737</v>
      </c>
      <c r="D2426" s="361">
        <v>16</v>
      </c>
      <c r="E2426" s="590">
        <v>35484</v>
      </c>
      <c r="F2426" s="360">
        <v>59</v>
      </c>
    </row>
    <row r="2427" spans="1:6" x14ac:dyDescent="0.25">
      <c r="A2427" s="349" t="s">
        <v>748</v>
      </c>
      <c r="B2427" s="361" t="s">
        <v>749</v>
      </c>
      <c r="C2427" s="361" t="s">
        <v>745</v>
      </c>
      <c r="D2427" s="361">
        <v>8</v>
      </c>
      <c r="E2427" s="350">
        <v>35485</v>
      </c>
      <c r="F2427" s="360">
        <v>32</v>
      </c>
    </row>
    <row r="2428" spans="1:6" x14ac:dyDescent="0.25">
      <c r="A2428" s="349" t="s">
        <v>728</v>
      </c>
      <c r="B2428" s="361" t="s">
        <v>729</v>
      </c>
      <c r="C2428" s="361" t="s">
        <v>730</v>
      </c>
      <c r="D2428" s="361">
        <v>10</v>
      </c>
      <c r="E2428" s="590">
        <v>35485</v>
      </c>
      <c r="F2428" s="592">
        <v>33</v>
      </c>
    </row>
    <row r="2429" spans="1:6" x14ac:dyDescent="0.25">
      <c r="A2429" s="349" t="s">
        <v>752</v>
      </c>
      <c r="B2429" s="361" t="s">
        <v>762</v>
      </c>
      <c r="C2429" s="361" t="s">
        <v>761</v>
      </c>
      <c r="D2429" s="361">
        <v>16</v>
      </c>
      <c r="E2429" s="350">
        <v>35486</v>
      </c>
      <c r="F2429" s="360">
        <v>162</v>
      </c>
    </row>
    <row r="2430" spans="1:6" x14ac:dyDescent="0.25">
      <c r="A2430" s="349" t="s">
        <v>767</v>
      </c>
      <c r="B2430" s="361" t="s">
        <v>768</v>
      </c>
      <c r="C2430" s="361" t="s">
        <v>737</v>
      </c>
      <c r="D2430" s="361">
        <v>16</v>
      </c>
      <c r="E2430" s="590">
        <v>35489</v>
      </c>
      <c r="F2430" s="592">
        <v>168</v>
      </c>
    </row>
    <row r="2431" spans="1:6" x14ac:dyDescent="0.25">
      <c r="A2431" s="349" t="s">
        <v>564</v>
      </c>
      <c r="B2431" s="361" t="s">
        <v>569</v>
      </c>
      <c r="C2431" s="361" t="s">
        <v>744</v>
      </c>
      <c r="D2431" s="361">
        <v>16</v>
      </c>
      <c r="E2431" s="590">
        <v>35492</v>
      </c>
      <c r="F2431" s="592">
        <v>178</v>
      </c>
    </row>
    <row r="2432" spans="1:6" x14ac:dyDescent="0.25">
      <c r="A2432" s="349" t="s">
        <v>756</v>
      </c>
      <c r="B2432" s="361" t="s">
        <v>757</v>
      </c>
      <c r="C2432" s="361" t="s">
        <v>755</v>
      </c>
      <c r="D2432" s="361">
        <v>16</v>
      </c>
      <c r="E2432" s="590">
        <v>35493</v>
      </c>
      <c r="F2432" s="592">
        <v>152</v>
      </c>
    </row>
    <row r="2433" spans="1:6" x14ac:dyDescent="0.25">
      <c r="A2433" s="349" t="s">
        <v>756</v>
      </c>
      <c r="B2433" s="361" t="s">
        <v>758</v>
      </c>
      <c r="C2433" s="361" t="s">
        <v>746</v>
      </c>
      <c r="D2433" s="361">
        <v>16</v>
      </c>
      <c r="E2433" s="590">
        <v>35493</v>
      </c>
      <c r="F2433" s="592">
        <v>93</v>
      </c>
    </row>
    <row r="2434" spans="1:6" x14ac:dyDescent="0.25">
      <c r="A2434" s="349" t="s">
        <v>748</v>
      </c>
      <c r="B2434" s="361" t="s">
        <v>749</v>
      </c>
      <c r="C2434" s="361" t="s">
        <v>745</v>
      </c>
      <c r="D2434" s="361">
        <v>8</v>
      </c>
      <c r="E2434" s="590">
        <v>35496</v>
      </c>
      <c r="F2434" s="592">
        <v>8</v>
      </c>
    </row>
    <row r="2435" spans="1:6" x14ac:dyDescent="0.25">
      <c r="A2435" s="349" t="s">
        <v>752</v>
      </c>
      <c r="B2435" s="361" t="s">
        <v>763</v>
      </c>
      <c r="C2435" s="361" t="s">
        <v>745</v>
      </c>
      <c r="D2435" s="361">
        <v>16</v>
      </c>
      <c r="E2435" s="590">
        <v>35496</v>
      </c>
      <c r="F2435" s="592">
        <v>23</v>
      </c>
    </row>
    <row r="2436" spans="1:6" x14ac:dyDescent="0.25">
      <c r="A2436" s="349" t="s">
        <v>738</v>
      </c>
      <c r="B2436" s="361" t="s">
        <v>721</v>
      </c>
      <c r="C2436" s="361" t="s">
        <v>747</v>
      </c>
      <c r="D2436" s="361">
        <v>8</v>
      </c>
      <c r="E2436" s="590">
        <v>35498</v>
      </c>
      <c r="F2436" s="592">
        <v>32</v>
      </c>
    </row>
    <row r="2437" spans="1:6" x14ac:dyDescent="0.25">
      <c r="A2437" s="349" t="s">
        <v>738</v>
      </c>
      <c r="B2437" s="361" t="s">
        <v>722</v>
      </c>
      <c r="C2437" s="361" t="s">
        <v>747</v>
      </c>
      <c r="D2437" s="361">
        <v>8</v>
      </c>
      <c r="E2437" s="350">
        <v>35508</v>
      </c>
      <c r="F2437" s="360">
        <v>108</v>
      </c>
    </row>
    <row r="2438" spans="1:6" x14ac:dyDescent="0.25">
      <c r="A2438" s="354" t="s">
        <v>738</v>
      </c>
      <c r="B2438" s="353" t="s">
        <v>714</v>
      </c>
      <c r="C2438" s="353" t="s">
        <v>744</v>
      </c>
      <c r="D2438" s="353">
        <v>8</v>
      </c>
      <c r="E2438" s="591">
        <v>35509</v>
      </c>
      <c r="F2438" s="593">
        <v>59</v>
      </c>
    </row>
    <row r="2439" spans="1:6" x14ac:dyDescent="0.25">
      <c r="A2439" s="349" t="s">
        <v>752</v>
      </c>
      <c r="B2439" s="361" t="s">
        <v>762</v>
      </c>
      <c r="C2439" s="361" t="s">
        <v>761</v>
      </c>
      <c r="D2439" s="361">
        <v>16</v>
      </c>
      <c r="E2439" s="590">
        <v>35511</v>
      </c>
      <c r="F2439" s="592">
        <v>32</v>
      </c>
    </row>
    <row r="2440" spans="1:6" x14ac:dyDescent="0.25">
      <c r="A2440" s="349" t="s">
        <v>748</v>
      </c>
      <c r="B2440" s="361" t="s">
        <v>754</v>
      </c>
      <c r="C2440" s="361" t="s">
        <v>755</v>
      </c>
      <c r="D2440" s="361">
        <v>16</v>
      </c>
      <c r="E2440" s="590">
        <v>35518</v>
      </c>
      <c r="F2440" s="360">
        <v>164</v>
      </c>
    </row>
    <row r="2441" spans="1:6" x14ac:dyDescent="0.25">
      <c r="A2441" s="349" t="s">
        <v>756</v>
      </c>
      <c r="B2441" s="361" t="s">
        <v>758</v>
      </c>
      <c r="C2441" s="361" t="s">
        <v>746</v>
      </c>
      <c r="D2441" s="361">
        <v>16</v>
      </c>
      <c r="E2441" s="590">
        <v>35522</v>
      </c>
      <c r="F2441" s="592">
        <v>134</v>
      </c>
    </row>
    <row r="2442" spans="1:6" x14ac:dyDescent="0.25">
      <c r="A2442" s="349" t="s">
        <v>738</v>
      </c>
      <c r="B2442" s="361" t="s">
        <v>715</v>
      </c>
      <c r="C2442" s="361" t="s">
        <v>745</v>
      </c>
      <c r="D2442" s="361">
        <v>16</v>
      </c>
      <c r="E2442" s="590">
        <v>35523</v>
      </c>
      <c r="F2442" s="592">
        <v>200</v>
      </c>
    </row>
    <row r="2443" spans="1:6" x14ac:dyDescent="0.25">
      <c r="A2443" s="349" t="s">
        <v>752</v>
      </c>
      <c r="B2443" s="361" t="s">
        <v>762</v>
      </c>
      <c r="C2443" s="361" t="s">
        <v>761</v>
      </c>
      <c r="D2443" s="361">
        <v>16</v>
      </c>
      <c r="E2443" s="590">
        <v>35524</v>
      </c>
      <c r="F2443" s="592">
        <v>197</v>
      </c>
    </row>
    <row r="2444" spans="1:6" x14ac:dyDescent="0.25">
      <c r="A2444" s="349" t="s">
        <v>738</v>
      </c>
      <c r="B2444" s="361" t="s">
        <v>714</v>
      </c>
      <c r="C2444" s="361" t="s">
        <v>744</v>
      </c>
      <c r="D2444" s="361">
        <v>8</v>
      </c>
      <c r="E2444" s="350">
        <v>35527</v>
      </c>
      <c r="F2444" s="360">
        <v>18</v>
      </c>
    </row>
    <row r="2445" spans="1:6" x14ac:dyDescent="0.25">
      <c r="A2445" s="349" t="s">
        <v>738</v>
      </c>
      <c r="B2445" s="361" t="s">
        <v>722</v>
      </c>
      <c r="C2445" s="361" t="s">
        <v>747</v>
      </c>
      <c r="D2445" s="361">
        <v>8</v>
      </c>
      <c r="E2445" s="590">
        <v>35528</v>
      </c>
      <c r="F2445" s="360">
        <v>65</v>
      </c>
    </row>
    <row r="2446" spans="1:6" x14ac:dyDescent="0.25">
      <c r="A2446" s="349" t="s">
        <v>733</v>
      </c>
      <c r="B2446" s="361" t="s">
        <v>736</v>
      </c>
      <c r="C2446" s="361" t="s">
        <v>737</v>
      </c>
      <c r="D2446" s="361">
        <v>8</v>
      </c>
      <c r="E2446" s="590">
        <v>35532</v>
      </c>
      <c r="F2446" s="592">
        <v>113</v>
      </c>
    </row>
    <row r="2447" spans="1:6" x14ac:dyDescent="0.25">
      <c r="A2447" s="349" t="s">
        <v>733</v>
      </c>
      <c r="B2447" s="361" t="s">
        <v>734</v>
      </c>
      <c r="C2447" s="361" t="s">
        <v>735</v>
      </c>
      <c r="D2447" s="361">
        <v>8</v>
      </c>
      <c r="E2447" s="590">
        <v>35533</v>
      </c>
      <c r="F2447" s="592">
        <v>149</v>
      </c>
    </row>
    <row r="2448" spans="1:6" x14ac:dyDescent="0.25">
      <c r="A2448" s="349" t="s">
        <v>752</v>
      </c>
      <c r="B2448" s="361" t="s">
        <v>764</v>
      </c>
      <c r="C2448" s="361" t="s">
        <v>737</v>
      </c>
      <c r="D2448" s="361">
        <v>32</v>
      </c>
      <c r="E2448" s="590">
        <v>35536</v>
      </c>
      <c r="F2448" s="592">
        <v>118</v>
      </c>
    </row>
    <row r="2449" spans="1:6" x14ac:dyDescent="0.25">
      <c r="A2449" s="349" t="s">
        <v>769</v>
      </c>
      <c r="B2449" s="361" t="s">
        <v>770</v>
      </c>
      <c r="C2449" s="361" t="s">
        <v>745</v>
      </c>
      <c r="D2449" s="361">
        <v>16</v>
      </c>
      <c r="E2449" s="590">
        <v>35536</v>
      </c>
      <c r="F2449" s="592">
        <v>71</v>
      </c>
    </row>
    <row r="2450" spans="1:6" x14ac:dyDescent="0.25">
      <c r="A2450" s="349" t="s">
        <v>756</v>
      </c>
      <c r="B2450" s="361" t="s">
        <v>758</v>
      </c>
      <c r="C2450" s="361" t="s">
        <v>746</v>
      </c>
      <c r="D2450" s="361">
        <v>16</v>
      </c>
      <c r="E2450" s="350">
        <v>35541</v>
      </c>
      <c r="F2450" s="360">
        <v>65</v>
      </c>
    </row>
    <row r="2451" spans="1:6" x14ac:dyDescent="0.25">
      <c r="A2451" s="349" t="s">
        <v>752</v>
      </c>
      <c r="B2451" s="361" t="s">
        <v>759</v>
      </c>
      <c r="C2451" s="361" t="s">
        <v>737</v>
      </c>
      <c r="D2451" s="361">
        <v>16</v>
      </c>
      <c r="E2451" s="590">
        <v>35542</v>
      </c>
      <c r="F2451" s="592">
        <v>48</v>
      </c>
    </row>
    <row r="2452" spans="1:6" x14ac:dyDescent="0.25">
      <c r="A2452" s="349" t="s">
        <v>738</v>
      </c>
      <c r="B2452" s="361" t="s">
        <v>723</v>
      </c>
      <c r="C2452" s="361" t="s">
        <v>745</v>
      </c>
      <c r="D2452" s="361">
        <v>8</v>
      </c>
      <c r="E2452" s="590">
        <v>35555</v>
      </c>
      <c r="F2452" s="592">
        <v>100</v>
      </c>
    </row>
    <row r="2453" spans="1:6" x14ac:dyDescent="0.25">
      <c r="A2453" s="349" t="s">
        <v>738</v>
      </c>
      <c r="B2453" s="361" t="s">
        <v>723</v>
      </c>
      <c r="C2453" s="361" t="s">
        <v>745</v>
      </c>
      <c r="D2453" s="361">
        <v>8</v>
      </c>
      <c r="E2453" s="590">
        <v>35557</v>
      </c>
      <c r="F2453" s="592">
        <v>172</v>
      </c>
    </row>
    <row r="2454" spans="1:6" x14ac:dyDescent="0.25">
      <c r="A2454" s="349" t="s">
        <v>748</v>
      </c>
      <c r="B2454" s="361" t="s">
        <v>754</v>
      </c>
      <c r="C2454" s="361" t="s">
        <v>755</v>
      </c>
      <c r="D2454" s="361">
        <v>16</v>
      </c>
      <c r="E2454" s="590">
        <v>35557</v>
      </c>
      <c r="F2454" s="360">
        <v>145</v>
      </c>
    </row>
    <row r="2455" spans="1:6" x14ac:dyDescent="0.25">
      <c r="A2455" s="349" t="s">
        <v>748</v>
      </c>
      <c r="B2455" s="361" t="s">
        <v>751</v>
      </c>
      <c r="C2455" s="361" t="s">
        <v>747</v>
      </c>
      <c r="D2455" s="361">
        <v>8</v>
      </c>
      <c r="E2455" s="590">
        <v>35559</v>
      </c>
      <c r="F2455" s="360">
        <v>16</v>
      </c>
    </row>
    <row r="2456" spans="1:6" x14ac:dyDescent="0.25">
      <c r="A2456" s="349" t="s">
        <v>752</v>
      </c>
      <c r="B2456" s="361" t="s">
        <v>762</v>
      </c>
      <c r="C2456" s="361" t="s">
        <v>761</v>
      </c>
      <c r="D2456" s="361">
        <v>16</v>
      </c>
      <c r="E2456" s="590">
        <v>35559</v>
      </c>
      <c r="F2456" s="592">
        <v>149</v>
      </c>
    </row>
    <row r="2457" spans="1:6" x14ac:dyDescent="0.25">
      <c r="A2457" s="349" t="s">
        <v>728</v>
      </c>
      <c r="B2457" s="361" t="s">
        <v>729</v>
      </c>
      <c r="C2457" s="361" t="s">
        <v>730</v>
      </c>
      <c r="D2457" s="361">
        <v>10</v>
      </c>
      <c r="E2457" s="590">
        <v>35560</v>
      </c>
      <c r="F2457" s="592">
        <v>128</v>
      </c>
    </row>
    <row r="2458" spans="1:6" x14ac:dyDescent="0.25">
      <c r="A2458" s="349" t="s">
        <v>771</v>
      </c>
      <c r="B2458" s="361" t="s">
        <v>772</v>
      </c>
      <c r="C2458" s="361" t="s">
        <v>747</v>
      </c>
      <c r="D2458" s="361">
        <v>12</v>
      </c>
      <c r="E2458" s="590">
        <v>35562</v>
      </c>
      <c r="F2458" s="360">
        <v>153</v>
      </c>
    </row>
    <row r="2459" spans="1:6" x14ac:dyDescent="0.25">
      <c r="A2459" s="349" t="s">
        <v>752</v>
      </c>
      <c r="B2459" s="361" t="s">
        <v>764</v>
      </c>
      <c r="C2459" s="361" t="s">
        <v>737</v>
      </c>
      <c r="D2459" s="361">
        <v>32</v>
      </c>
      <c r="E2459" s="590">
        <v>35563</v>
      </c>
      <c r="F2459" s="360">
        <v>50</v>
      </c>
    </row>
    <row r="2460" spans="1:6" x14ac:dyDescent="0.25">
      <c r="A2460" s="349" t="s">
        <v>756</v>
      </c>
      <c r="B2460" s="361" t="s">
        <v>757</v>
      </c>
      <c r="C2460" s="361" t="s">
        <v>755</v>
      </c>
      <c r="D2460" s="361">
        <v>16</v>
      </c>
      <c r="E2460" s="590">
        <v>35566</v>
      </c>
      <c r="F2460" s="592">
        <v>132</v>
      </c>
    </row>
    <row r="2461" spans="1:6" x14ac:dyDescent="0.25">
      <c r="A2461" s="349" t="s">
        <v>756</v>
      </c>
      <c r="B2461" s="361" t="s">
        <v>758</v>
      </c>
      <c r="C2461" s="361" t="s">
        <v>746</v>
      </c>
      <c r="D2461" s="361">
        <v>16</v>
      </c>
      <c r="E2461" s="590">
        <v>35569</v>
      </c>
      <c r="F2461" s="592">
        <v>8</v>
      </c>
    </row>
    <row r="2462" spans="1:6" x14ac:dyDescent="0.25">
      <c r="A2462" s="349" t="s">
        <v>738</v>
      </c>
      <c r="B2462" s="361" t="s">
        <v>719</v>
      </c>
      <c r="C2462" s="361" t="s">
        <v>744</v>
      </c>
      <c r="D2462" s="361">
        <v>8</v>
      </c>
      <c r="E2462" s="590">
        <v>35572</v>
      </c>
      <c r="F2462" s="592">
        <v>123</v>
      </c>
    </row>
    <row r="2463" spans="1:6" x14ac:dyDescent="0.25">
      <c r="A2463" s="349" t="s">
        <v>748</v>
      </c>
      <c r="B2463" s="361" t="s">
        <v>749</v>
      </c>
      <c r="C2463" s="361" t="s">
        <v>745</v>
      </c>
      <c r="D2463" s="361">
        <v>8</v>
      </c>
      <c r="E2463" s="350">
        <v>35572</v>
      </c>
      <c r="F2463" s="360">
        <v>105</v>
      </c>
    </row>
    <row r="2464" spans="1:6" x14ac:dyDescent="0.25">
      <c r="A2464" s="349" t="s">
        <v>738</v>
      </c>
      <c r="B2464" s="361" t="s">
        <v>714</v>
      </c>
      <c r="C2464" s="361" t="s">
        <v>744</v>
      </c>
      <c r="D2464" s="361">
        <v>8</v>
      </c>
      <c r="E2464" s="590">
        <v>35572</v>
      </c>
      <c r="F2464" s="592">
        <v>94</v>
      </c>
    </row>
    <row r="2465" spans="1:6" x14ac:dyDescent="0.25">
      <c r="A2465" s="349" t="s">
        <v>752</v>
      </c>
      <c r="B2465" s="361" t="s">
        <v>762</v>
      </c>
      <c r="C2465" s="361" t="s">
        <v>761</v>
      </c>
      <c r="D2465" s="361">
        <v>16</v>
      </c>
      <c r="E2465" s="590">
        <v>35572</v>
      </c>
      <c r="F2465" s="592">
        <v>131</v>
      </c>
    </row>
    <row r="2466" spans="1:6" x14ac:dyDescent="0.25">
      <c r="A2466" s="349" t="s">
        <v>738</v>
      </c>
      <c r="B2466" s="361" t="s">
        <v>719</v>
      </c>
      <c r="C2466" s="361" t="s">
        <v>744</v>
      </c>
      <c r="D2466" s="361">
        <v>8</v>
      </c>
      <c r="E2466" s="590">
        <v>35575</v>
      </c>
      <c r="F2466" s="592">
        <v>10</v>
      </c>
    </row>
    <row r="2467" spans="1:6" x14ac:dyDescent="0.25">
      <c r="A2467" s="349" t="s">
        <v>738</v>
      </c>
      <c r="B2467" s="361" t="s">
        <v>722</v>
      </c>
      <c r="C2467" s="361" t="s">
        <v>747</v>
      </c>
      <c r="D2467" s="361">
        <v>8</v>
      </c>
      <c r="E2467" s="590">
        <v>35576</v>
      </c>
      <c r="F2467" s="592">
        <v>185</v>
      </c>
    </row>
    <row r="2468" spans="1:6" x14ac:dyDescent="0.25">
      <c r="A2468" s="349" t="s">
        <v>756</v>
      </c>
      <c r="B2468" s="361" t="s">
        <v>757</v>
      </c>
      <c r="C2468" s="361" t="s">
        <v>755</v>
      </c>
      <c r="D2468" s="361">
        <v>16</v>
      </c>
      <c r="E2468" s="590">
        <v>35576</v>
      </c>
      <c r="F2468" s="592">
        <v>63</v>
      </c>
    </row>
    <row r="2469" spans="1:6" x14ac:dyDescent="0.25">
      <c r="A2469" s="349" t="s">
        <v>733</v>
      </c>
      <c r="B2469" s="361" t="s">
        <v>734</v>
      </c>
      <c r="C2469" s="361" t="s">
        <v>735</v>
      </c>
      <c r="D2469" s="361">
        <v>8</v>
      </c>
      <c r="E2469" s="590">
        <v>35577</v>
      </c>
      <c r="F2469" s="592">
        <v>104</v>
      </c>
    </row>
    <row r="2470" spans="1:6" x14ac:dyDescent="0.25">
      <c r="A2470" s="349" t="s">
        <v>738</v>
      </c>
      <c r="B2470" s="361" t="s">
        <v>723</v>
      </c>
      <c r="C2470" s="361" t="s">
        <v>745</v>
      </c>
      <c r="D2470" s="361">
        <v>8</v>
      </c>
      <c r="E2470" s="590">
        <v>35578</v>
      </c>
      <c r="F2470" s="592">
        <v>93</v>
      </c>
    </row>
    <row r="2471" spans="1:6" x14ac:dyDescent="0.25">
      <c r="A2471" s="349" t="s">
        <v>564</v>
      </c>
      <c r="B2471" s="361" t="s">
        <v>565</v>
      </c>
      <c r="C2471" s="361" t="s">
        <v>745</v>
      </c>
      <c r="D2471" s="361">
        <v>16</v>
      </c>
      <c r="E2471" s="590">
        <v>35582</v>
      </c>
      <c r="F2471" s="592">
        <v>131</v>
      </c>
    </row>
    <row r="2472" spans="1:6" x14ac:dyDescent="0.25">
      <c r="A2472" s="349" t="s">
        <v>738</v>
      </c>
      <c r="B2472" s="361" t="s">
        <v>717</v>
      </c>
      <c r="C2472" s="361" t="s">
        <v>745</v>
      </c>
      <c r="D2472" s="361">
        <v>16</v>
      </c>
      <c r="E2472" s="590">
        <v>35583</v>
      </c>
      <c r="F2472" s="592">
        <v>109</v>
      </c>
    </row>
    <row r="2473" spans="1:6" x14ac:dyDescent="0.25">
      <c r="A2473" s="349" t="s">
        <v>738</v>
      </c>
      <c r="B2473" s="361" t="s">
        <v>712</v>
      </c>
      <c r="C2473" s="361" t="s">
        <v>744</v>
      </c>
      <c r="D2473" s="361">
        <v>8</v>
      </c>
      <c r="E2473" s="590">
        <v>35583</v>
      </c>
      <c r="F2473" s="592">
        <v>129</v>
      </c>
    </row>
    <row r="2474" spans="1:6" x14ac:dyDescent="0.25">
      <c r="A2474" s="349" t="s">
        <v>738</v>
      </c>
      <c r="B2474" s="361" t="s">
        <v>715</v>
      </c>
      <c r="C2474" s="361" t="s">
        <v>745</v>
      </c>
      <c r="D2474" s="361">
        <v>16</v>
      </c>
      <c r="E2474" s="590">
        <v>35585</v>
      </c>
      <c r="F2474" s="592">
        <v>40</v>
      </c>
    </row>
    <row r="2475" spans="1:6" x14ac:dyDescent="0.25">
      <c r="A2475" s="349" t="s">
        <v>769</v>
      </c>
      <c r="B2475" s="361" t="s">
        <v>770</v>
      </c>
      <c r="C2475" s="361" t="s">
        <v>745</v>
      </c>
      <c r="D2475" s="361">
        <v>16</v>
      </c>
      <c r="E2475" s="590">
        <v>35586</v>
      </c>
      <c r="F2475" s="592">
        <v>128</v>
      </c>
    </row>
    <row r="2476" spans="1:6" x14ac:dyDescent="0.25">
      <c r="A2476" s="349" t="s">
        <v>738</v>
      </c>
      <c r="B2476" s="361" t="s">
        <v>721</v>
      </c>
      <c r="C2476" s="361" t="s">
        <v>747</v>
      </c>
      <c r="D2476" s="361">
        <v>8</v>
      </c>
      <c r="E2476" s="590">
        <v>35590</v>
      </c>
      <c r="F2476" s="592">
        <v>100</v>
      </c>
    </row>
    <row r="2477" spans="1:6" x14ac:dyDescent="0.25">
      <c r="A2477" s="349" t="s">
        <v>771</v>
      </c>
      <c r="B2477" s="361" t="s">
        <v>773</v>
      </c>
      <c r="C2477" s="361" t="s">
        <v>747</v>
      </c>
      <c r="D2477" s="361">
        <v>8</v>
      </c>
      <c r="E2477" s="590">
        <v>35593</v>
      </c>
      <c r="F2477" s="592">
        <v>46</v>
      </c>
    </row>
    <row r="2478" spans="1:6" x14ac:dyDescent="0.25">
      <c r="A2478" s="354" t="s">
        <v>738</v>
      </c>
      <c r="B2478" s="353" t="s">
        <v>723</v>
      </c>
      <c r="C2478" s="353" t="s">
        <v>745</v>
      </c>
      <c r="D2478" s="353">
        <v>8</v>
      </c>
      <c r="E2478" s="591">
        <v>35594</v>
      </c>
      <c r="F2478" s="351">
        <v>47</v>
      </c>
    </row>
    <row r="2479" spans="1:6" x14ac:dyDescent="0.25">
      <c r="A2479" s="349" t="s">
        <v>738</v>
      </c>
      <c r="B2479" s="361" t="s">
        <v>717</v>
      </c>
      <c r="C2479" s="361" t="s">
        <v>745</v>
      </c>
      <c r="D2479" s="361">
        <v>16</v>
      </c>
      <c r="E2479" s="590">
        <v>35596</v>
      </c>
      <c r="F2479" s="592">
        <v>58</v>
      </c>
    </row>
    <row r="2480" spans="1:6" x14ac:dyDescent="0.25">
      <c r="A2480" s="349" t="s">
        <v>767</v>
      </c>
      <c r="B2480" s="361" t="s">
        <v>768</v>
      </c>
      <c r="C2480" s="361" t="s">
        <v>737</v>
      </c>
      <c r="D2480" s="361">
        <v>16</v>
      </c>
      <c r="E2480" s="590">
        <v>35598</v>
      </c>
      <c r="F2480" s="592">
        <v>20</v>
      </c>
    </row>
    <row r="2481" spans="1:6" x14ac:dyDescent="0.25">
      <c r="A2481" s="349" t="s">
        <v>748</v>
      </c>
      <c r="B2481" s="361" t="s">
        <v>750</v>
      </c>
      <c r="C2481" s="361" t="s">
        <v>737</v>
      </c>
      <c r="D2481" s="361">
        <v>16</v>
      </c>
      <c r="E2481" s="590">
        <v>35600</v>
      </c>
      <c r="F2481" s="592">
        <v>80</v>
      </c>
    </row>
    <row r="2482" spans="1:6" x14ac:dyDescent="0.25">
      <c r="A2482" s="349" t="s">
        <v>765</v>
      </c>
      <c r="B2482" s="361" t="s">
        <v>766</v>
      </c>
      <c r="C2482" s="361" t="s">
        <v>744</v>
      </c>
      <c r="D2482" s="361">
        <v>16</v>
      </c>
      <c r="E2482" s="590">
        <v>35601</v>
      </c>
      <c r="F2482" s="592">
        <v>116</v>
      </c>
    </row>
    <row r="2483" spans="1:6" x14ac:dyDescent="0.25">
      <c r="A2483" s="349" t="s">
        <v>767</v>
      </c>
      <c r="B2483" s="361" t="s">
        <v>768</v>
      </c>
      <c r="C2483" s="361" t="s">
        <v>737</v>
      </c>
      <c r="D2483" s="361">
        <v>16</v>
      </c>
      <c r="E2483" s="590">
        <v>35602</v>
      </c>
      <c r="F2483" s="592">
        <v>158</v>
      </c>
    </row>
    <row r="2484" spans="1:6" x14ac:dyDescent="0.25">
      <c r="A2484" s="349" t="s">
        <v>748</v>
      </c>
      <c r="B2484" s="361" t="s">
        <v>753</v>
      </c>
      <c r="C2484" s="361" t="s">
        <v>732</v>
      </c>
      <c r="D2484" s="361">
        <v>16</v>
      </c>
      <c r="E2484" s="590">
        <v>35606</v>
      </c>
      <c r="F2484" s="360">
        <v>141</v>
      </c>
    </row>
    <row r="2485" spans="1:6" x14ac:dyDescent="0.25">
      <c r="A2485" s="349" t="s">
        <v>752</v>
      </c>
      <c r="B2485" s="361" t="s">
        <v>760</v>
      </c>
      <c r="C2485" s="361" t="s">
        <v>761</v>
      </c>
      <c r="D2485" s="361">
        <v>16</v>
      </c>
      <c r="E2485" s="590">
        <v>35606</v>
      </c>
      <c r="F2485" s="592">
        <v>128</v>
      </c>
    </row>
    <row r="2486" spans="1:6" x14ac:dyDescent="0.25">
      <c r="A2486" s="349" t="s">
        <v>756</v>
      </c>
      <c r="B2486" s="361" t="s">
        <v>758</v>
      </c>
      <c r="C2486" s="361" t="s">
        <v>746</v>
      </c>
      <c r="D2486" s="361">
        <v>16</v>
      </c>
      <c r="E2486" s="350">
        <v>35609</v>
      </c>
      <c r="F2486" s="360">
        <v>59</v>
      </c>
    </row>
    <row r="2487" spans="1:6" x14ac:dyDescent="0.25">
      <c r="A2487" s="349" t="s">
        <v>771</v>
      </c>
      <c r="B2487" s="361" t="s">
        <v>773</v>
      </c>
      <c r="C2487" s="361" t="s">
        <v>747</v>
      </c>
      <c r="D2487" s="361">
        <v>8</v>
      </c>
      <c r="E2487" s="350">
        <v>35611</v>
      </c>
      <c r="F2487" s="360">
        <v>45</v>
      </c>
    </row>
    <row r="2488" spans="1:6" x14ac:dyDescent="0.25">
      <c r="A2488" s="349" t="s">
        <v>742</v>
      </c>
      <c r="B2488" s="361" t="s">
        <v>743</v>
      </c>
      <c r="C2488" s="361" t="s">
        <v>744</v>
      </c>
      <c r="D2488" s="361">
        <v>8</v>
      </c>
      <c r="E2488" s="590">
        <v>35611</v>
      </c>
      <c r="F2488" s="592">
        <v>195</v>
      </c>
    </row>
    <row r="2489" spans="1:6" x14ac:dyDescent="0.25">
      <c r="A2489" s="349" t="s">
        <v>738</v>
      </c>
      <c r="B2489" s="361" t="s">
        <v>723</v>
      </c>
      <c r="C2489" s="361" t="s">
        <v>745</v>
      </c>
      <c r="D2489" s="361">
        <v>8</v>
      </c>
      <c r="E2489" s="590">
        <v>35616</v>
      </c>
      <c r="F2489" s="592">
        <v>86</v>
      </c>
    </row>
    <row r="2490" spans="1:6" x14ac:dyDescent="0.25">
      <c r="A2490" s="349" t="s">
        <v>738</v>
      </c>
      <c r="B2490" s="361" t="s">
        <v>712</v>
      </c>
      <c r="C2490" s="361" t="s">
        <v>744</v>
      </c>
      <c r="D2490" s="361">
        <v>8</v>
      </c>
      <c r="E2490" s="590">
        <v>35618</v>
      </c>
      <c r="F2490" s="592">
        <v>182</v>
      </c>
    </row>
    <row r="2491" spans="1:6" x14ac:dyDescent="0.25">
      <c r="A2491" s="349" t="s">
        <v>767</v>
      </c>
      <c r="B2491" s="361" t="s">
        <v>768</v>
      </c>
      <c r="C2491" s="361" t="s">
        <v>737</v>
      </c>
      <c r="D2491" s="361">
        <v>16</v>
      </c>
      <c r="E2491" s="590">
        <v>35621</v>
      </c>
      <c r="F2491" s="592">
        <v>117</v>
      </c>
    </row>
    <row r="2492" spans="1:6" x14ac:dyDescent="0.25">
      <c r="A2492" s="349" t="s">
        <v>564</v>
      </c>
      <c r="B2492" s="361" t="s">
        <v>567</v>
      </c>
      <c r="C2492" s="361" t="s">
        <v>737</v>
      </c>
      <c r="D2492" s="361">
        <v>16</v>
      </c>
      <c r="E2492" s="590">
        <v>35624</v>
      </c>
      <c r="F2492" s="360">
        <v>22</v>
      </c>
    </row>
    <row r="2493" spans="1:6" x14ac:dyDescent="0.25">
      <c r="A2493" s="349" t="s">
        <v>748</v>
      </c>
      <c r="B2493" s="361" t="s">
        <v>750</v>
      </c>
      <c r="C2493" s="361" t="s">
        <v>737</v>
      </c>
      <c r="D2493" s="361">
        <v>16</v>
      </c>
      <c r="E2493" s="590">
        <v>35626</v>
      </c>
      <c r="F2493" s="360">
        <v>103</v>
      </c>
    </row>
    <row r="2494" spans="1:6" x14ac:dyDescent="0.25">
      <c r="A2494" s="349" t="s">
        <v>771</v>
      </c>
      <c r="B2494" s="361" t="s">
        <v>773</v>
      </c>
      <c r="C2494" s="361" t="s">
        <v>747</v>
      </c>
      <c r="D2494" s="361">
        <v>8</v>
      </c>
      <c r="E2494" s="590">
        <v>35628</v>
      </c>
      <c r="F2494" s="592">
        <v>160</v>
      </c>
    </row>
    <row r="2495" spans="1:6" x14ac:dyDescent="0.25">
      <c r="A2495" s="349" t="s">
        <v>752</v>
      </c>
      <c r="B2495" s="361" t="s">
        <v>762</v>
      </c>
      <c r="C2495" s="361" t="s">
        <v>761</v>
      </c>
      <c r="D2495" s="361">
        <v>16</v>
      </c>
      <c r="E2495" s="590">
        <v>35631</v>
      </c>
      <c r="F2495" s="592">
        <v>95</v>
      </c>
    </row>
    <row r="2496" spans="1:6" x14ac:dyDescent="0.25">
      <c r="A2496" s="349" t="s">
        <v>769</v>
      </c>
      <c r="B2496" s="361" t="s">
        <v>770</v>
      </c>
      <c r="C2496" s="361" t="s">
        <v>745</v>
      </c>
      <c r="D2496" s="361">
        <v>16</v>
      </c>
      <c r="E2496" s="590">
        <v>35635</v>
      </c>
      <c r="F2496" s="592">
        <v>5</v>
      </c>
    </row>
    <row r="2497" spans="1:6" x14ac:dyDescent="0.25">
      <c r="A2497" s="349" t="s">
        <v>752</v>
      </c>
      <c r="B2497" s="361" t="s">
        <v>763</v>
      </c>
      <c r="C2497" s="361" t="s">
        <v>745</v>
      </c>
      <c r="D2497" s="361">
        <v>16</v>
      </c>
      <c r="E2497" s="590">
        <v>35636</v>
      </c>
      <c r="F2497" s="592">
        <v>41</v>
      </c>
    </row>
    <row r="2498" spans="1:6" x14ac:dyDescent="0.25">
      <c r="A2498" s="349" t="s">
        <v>738</v>
      </c>
      <c r="B2498" s="361" t="s">
        <v>714</v>
      </c>
      <c r="C2498" s="361" t="s">
        <v>744</v>
      </c>
      <c r="D2498" s="361">
        <v>8</v>
      </c>
      <c r="E2498" s="590">
        <v>35638</v>
      </c>
      <c r="F2498" s="592">
        <v>170</v>
      </c>
    </row>
    <row r="2499" spans="1:6" x14ac:dyDescent="0.25">
      <c r="A2499" s="349" t="s">
        <v>738</v>
      </c>
      <c r="B2499" s="361" t="s">
        <v>717</v>
      </c>
      <c r="C2499" s="361" t="s">
        <v>745</v>
      </c>
      <c r="D2499" s="361">
        <v>16</v>
      </c>
      <c r="E2499" s="590">
        <v>35641</v>
      </c>
      <c r="F2499" s="592">
        <v>75</v>
      </c>
    </row>
    <row r="2500" spans="1:6" x14ac:dyDescent="0.25">
      <c r="A2500" s="349" t="s">
        <v>742</v>
      </c>
      <c r="B2500" s="361" t="s">
        <v>743</v>
      </c>
      <c r="C2500" s="361" t="s">
        <v>744</v>
      </c>
      <c r="D2500" s="361">
        <v>8</v>
      </c>
      <c r="E2500" s="590">
        <v>35641</v>
      </c>
      <c r="F2500" s="592">
        <v>165</v>
      </c>
    </row>
    <row r="2501" spans="1:6" x14ac:dyDescent="0.25">
      <c r="A2501" s="349" t="s">
        <v>742</v>
      </c>
      <c r="B2501" s="361" t="s">
        <v>743</v>
      </c>
      <c r="C2501" s="361" t="s">
        <v>744</v>
      </c>
      <c r="D2501" s="361">
        <v>8</v>
      </c>
      <c r="E2501" s="590">
        <v>35643</v>
      </c>
      <c r="F2501" s="592">
        <v>178</v>
      </c>
    </row>
    <row r="2502" spans="1:6" x14ac:dyDescent="0.25">
      <c r="A2502" s="349" t="s">
        <v>733</v>
      </c>
      <c r="B2502" s="361" t="s">
        <v>734</v>
      </c>
      <c r="C2502" s="361" t="s">
        <v>735</v>
      </c>
      <c r="D2502" s="361">
        <v>8</v>
      </c>
      <c r="E2502" s="590">
        <v>35652</v>
      </c>
      <c r="F2502" s="592">
        <v>164</v>
      </c>
    </row>
    <row r="2503" spans="1:6" x14ac:dyDescent="0.25">
      <c r="A2503" s="349" t="s">
        <v>733</v>
      </c>
      <c r="B2503" s="361" t="s">
        <v>736</v>
      </c>
      <c r="C2503" s="361" t="s">
        <v>737</v>
      </c>
      <c r="D2503" s="361">
        <v>8</v>
      </c>
      <c r="E2503" s="590">
        <v>35654</v>
      </c>
      <c r="F2503" s="360">
        <v>38</v>
      </c>
    </row>
    <row r="2504" spans="1:6" x14ac:dyDescent="0.25">
      <c r="A2504" s="349" t="s">
        <v>738</v>
      </c>
      <c r="B2504" s="361" t="s">
        <v>721</v>
      </c>
      <c r="C2504" s="361" t="s">
        <v>747</v>
      </c>
      <c r="D2504" s="361">
        <v>8</v>
      </c>
      <c r="E2504" s="590">
        <v>35655</v>
      </c>
      <c r="F2504" s="592">
        <v>11</v>
      </c>
    </row>
    <row r="2505" spans="1:6" x14ac:dyDescent="0.25">
      <c r="A2505" s="349" t="s">
        <v>769</v>
      </c>
      <c r="B2505" s="361" t="s">
        <v>770</v>
      </c>
      <c r="C2505" s="361" t="s">
        <v>745</v>
      </c>
      <c r="D2505" s="361">
        <v>16</v>
      </c>
      <c r="E2505" s="590">
        <v>35655</v>
      </c>
      <c r="F2505" s="592">
        <v>32</v>
      </c>
    </row>
    <row r="2506" spans="1:6" x14ac:dyDescent="0.25">
      <c r="A2506" s="349" t="s">
        <v>738</v>
      </c>
      <c r="B2506" s="361" t="s">
        <v>722</v>
      </c>
      <c r="C2506" s="361" t="s">
        <v>747</v>
      </c>
      <c r="D2506" s="361">
        <v>8</v>
      </c>
      <c r="E2506" s="590">
        <v>35659</v>
      </c>
      <c r="F2506" s="592">
        <v>28</v>
      </c>
    </row>
    <row r="2507" spans="1:6" x14ac:dyDescent="0.25">
      <c r="A2507" s="349" t="s">
        <v>771</v>
      </c>
      <c r="B2507" s="361" t="s">
        <v>773</v>
      </c>
      <c r="C2507" s="361" t="s">
        <v>747</v>
      </c>
      <c r="D2507" s="361">
        <v>8</v>
      </c>
      <c r="E2507" s="590">
        <v>35659</v>
      </c>
      <c r="F2507" s="592">
        <v>65</v>
      </c>
    </row>
    <row r="2508" spans="1:6" x14ac:dyDescent="0.25">
      <c r="A2508" s="349" t="s">
        <v>738</v>
      </c>
      <c r="B2508" s="361" t="s">
        <v>719</v>
      </c>
      <c r="C2508" s="361" t="s">
        <v>744</v>
      </c>
      <c r="D2508" s="361">
        <v>8</v>
      </c>
      <c r="E2508" s="590">
        <v>35661</v>
      </c>
      <c r="F2508" s="360">
        <v>54</v>
      </c>
    </row>
    <row r="2509" spans="1:6" x14ac:dyDescent="0.25">
      <c r="A2509" s="349" t="s">
        <v>738</v>
      </c>
      <c r="B2509" s="361" t="s">
        <v>715</v>
      </c>
      <c r="C2509" s="361" t="s">
        <v>745</v>
      </c>
      <c r="D2509" s="361">
        <v>16</v>
      </c>
      <c r="E2509" s="590">
        <v>35663</v>
      </c>
      <c r="F2509" s="592">
        <v>93</v>
      </c>
    </row>
    <row r="2510" spans="1:6" x14ac:dyDescent="0.25">
      <c r="A2510" s="349" t="s">
        <v>733</v>
      </c>
      <c r="B2510" s="361" t="s">
        <v>734</v>
      </c>
      <c r="C2510" s="361" t="s">
        <v>735</v>
      </c>
      <c r="D2510" s="361">
        <v>8</v>
      </c>
      <c r="E2510" s="590">
        <v>35667</v>
      </c>
      <c r="F2510" s="592">
        <v>191</v>
      </c>
    </row>
    <row r="2511" spans="1:6" x14ac:dyDescent="0.25">
      <c r="A2511" s="349" t="s">
        <v>752</v>
      </c>
      <c r="B2511" s="361" t="s">
        <v>764</v>
      </c>
      <c r="C2511" s="361" t="s">
        <v>737</v>
      </c>
      <c r="D2511" s="361">
        <v>32</v>
      </c>
      <c r="E2511" s="590">
        <v>35670</v>
      </c>
      <c r="F2511" s="360">
        <v>190</v>
      </c>
    </row>
    <row r="2512" spans="1:6" x14ac:dyDescent="0.25">
      <c r="A2512" s="349" t="s">
        <v>728</v>
      </c>
      <c r="B2512" s="361" t="s">
        <v>729</v>
      </c>
      <c r="C2512" s="361" t="s">
        <v>730</v>
      </c>
      <c r="D2512" s="361">
        <v>10</v>
      </c>
      <c r="E2512" s="590">
        <v>35680</v>
      </c>
      <c r="F2512" s="592">
        <v>35</v>
      </c>
    </row>
    <row r="2513" spans="1:6" x14ac:dyDescent="0.25">
      <c r="A2513" s="349" t="s">
        <v>564</v>
      </c>
      <c r="B2513" s="361" t="s">
        <v>565</v>
      </c>
      <c r="C2513" s="361" t="s">
        <v>745</v>
      </c>
      <c r="D2513" s="361">
        <v>16</v>
      </c>
      <c r="E2513" s="350">
        <v>35682</v>
      </c>
      <c r="F2513" s="360">
        <v>51</v>
      </c>
    </row>
    <row r="2514" spans="1:6" x14ac:dyDescent="0.25">
      <c r="A2514" s="349" t="s">
        <v>739</v>
      </c>
      <c r="B2514" s="361" t="s">
        <v>740</v>
      </c>
      <c r="C2514" s="361" t="s">
        <v>741</v>
      </c>
      <c r="D2514" s="361">
        <v>8</v>
      </c>
      <c r="E2514" s="590">
        <v>35683</v>
      </c>
      <c r="F2514" s="592">
        <v>196</v>
      </c>
    </row>
    <row r="2515" spans="1:6" x14ac:dyDescent="0.25">
      <c r="A2515" s="349" t="s">
        <v>564</v>
      </c>
      <c r="B2515" s="361" t="s">
        <v>566</v>
      </c>
      <c r="C2515" s="361" t="s">
        <v>737</v>
      </c>
      <c r="D2515" s="361">
        <v>16</v>
      </c>
      <c r="E2515" s="590">
        <v>35685</v>
      </c>
      <c r="F2515" s="592">
        <v>107</v>
      </c>
    </row>
    <row r="2516" spans="1:6" x14ac:dyDescent="0.25">
      <c r="A2516" s="349" t="s">
        <v>748</v>
      </c>
      <c r="B2516" s="361" t="s">
        <v>753</v>
      </c>
      <c r="C2516" s="361" t="s">
        <v>732</v>
      </c>
      <c r="D2516" s="361">
        <v>16</v>
      </c>
      <c r="E2516" s="590">
        <v>35686</v>
      </c>
      <c r="F2516" s="592">
        <v>138</v>
      </c>
    </row>
    <row r="2517" spans="1:6" x14ac:dyDescent="0.25">
      <c r="A2517" s="349" t="s">
        <v>738</v>
      </c>
      <c r="B2517" s="361" t="s">
        <v>714</v>
      </c>
      <c r="C2517" s="361" t="s">
        <v>744</v>
      </c>
      <c r="D2517" s="361">
        <v>8</v>
      </c>
      <c r="E2517" s="590">
        <v>35688</v>
      </c>
      <c r="F2517" s="592">
        <v>72</v>
      </c>
    </row>
    <row r="2518" spans="1:6" x14ac:dyDescent="0.25">
      <c r="A2518" s="349" t="s">
        <v>738</v>
      </c>
      <c r="B2518" s="361" t="s">
        <v>713</v>
      </c>
      <c r="C2518" s="361" t="s">
        <v>746</v>
      </c>
      <c r="D2518" s="361">
        <v>16</v>
      </c>
      <c r="E2518" s="590">
        <v>35689</v>
      </c>
      <c r="F2518" s="592">
        <v>115</v>
      </c>
    </row>
    <row r="2519" spans="1:6" x14ac:dyDescent="0.25">
      <c r="A2519" s="349" t="s">
        <v>733</v>
      </c>
      <c r="B2519" s="361" t="s">
        <v>736</v>
      </c>
      <c r="C2519" s="361" t="s">
        <v>737</v>
      </c>
      <c r="D2519" s="361">
        <v>8</v>
      </c>
      <c r="E2519" s="590">
        <v>35694</v>
      </c>
      <c r="F2519" s="592">
        <v>56</v>
      </c>
    </row>
    <row r="2520" spans="1:6" x14ac:dyDescent="0.25">
      <c r="A2520" s="349" t="s">
        <v>728</v>
      </c>
      <c r="B2520" s="361" t="s">
        <v>729</v>
      </c>
      <c r="C2520" s="361" t="s">
        <v>730</v>
      </c>
      <c r="D2520" s="361">
        <v>10</v>
      </c>
      <c r="E2520" s="590">
        <v>35695</v>
      </c>
      <c r="F2520" s="360">
        <v>163</v>
      </c>
    </row>
    <row r="2521" spans="1:6" x14ac:dyDescent="0.25">
      <c r="A2521" s="349" t="s">
        <v>564</v>
      </c>
      <c r="B2521" s="361" t="s">
        <v>565</v>
      </c>
      <c r="C2521" s="361" t="s">
        <v>745</v>
      </c>
      <c r="D2521" s="361">
        <v>16</v>
      </c>
      <c r="E2521" s="590">
        <v>35697</v>
      </c>
      <c r="F2521" s="592">
        <v>37</v>
      </c>
    </row>
    <row r="2522" spans="1:6" x14ac:dyDescent="0.25">
      <c r="A2522" s="349" t="s">
        <v>564</v>
      </c>
      <c r="B2522" s="361" t="s">
        <v>566</v>
      </c>
      <c r="C2522" s="361" t="s">
        <v>737</v>
      </c>
      <c r="D2522" s="361">
        <v>16</v>
      </c>
      <c r="E2522" s="590">
        <v>35698</v>
      </c>
      <c r="F2522" s="592">
        <v>43</v>
      </c>
    </row>
    <row r="2523" spans="1:6" x14ac:dyDescent="0.25">
      <c r="A2523" s="349" t="s">
        <v>756</v>
      </c>
      <c r="B2523" s="361" t="s">
        <v>757</v>
      </c>
      <c r="C2523" s="361" t="s">
        <v>755</v>
      </c>
      <c r="D2523" s="361">
        <v>16</v>
      </c>
      <c r="E2523" s="590">
        <v>35701</v>
      </c>
      <c r="F2523" s="592">
        <v>83</v>
      </c>
    </row>
    <row r="2524" spans="1:6" x14ac:dyDescent="0.25">
      <c r="A2524" s="349" t="s">
        <v>728</v>
      </c>
      <c r="B2524" s="361" t="s">
        <v>729</v>
      </c>
      <c r="C2524" s="361" t="s">
        <v>730</v>
      </c>
      <c r="D2524" s="361">
        <v>10</v>
      </c>
      <c r="E2524" s="350">
        <v>35704</v>
      </c>
      <c r="F2524" s="360">
        <v>76</v>
      </c>
    </row>
    <row r="2525" spans="1:6" x14ac:dyDescent="0.25">
      <c r="A2525" s="349" t="s">
        <v>739</v>
      </c>
      <c r="B2525" s="361" t="s">
        <v>740</v>
      </c>
      <c r="C2525" s="361" t="s">
        <v>741</v>
      </c>
      <c r="D2525" s="361">
        <v>8</v>
      </c>
      <c r="E2525" s="590">
        <v>35718</v>
      </c>
      <c r="F2525" s="360">
        <v>200</v>
      </c>
    </row>
    <row r="2526" spans="1:6" x14ac:dyDescent="0.25">
      <c r="A2526" s="349" t="s">
        <v>733</v>
      </c>
      <c r="B2526" s="361" t="s">
        <v>734</v>
      </c>
      <c r="C2526" s="361" t="s">
        <v>735</v>
      </c>
      <c r="D2526" s="361">
        <v>8</v>
      </c>
      <c r="E2526" s="590">
        <v>35719</v>
      </c>
      <c r="F2526" s="592">
        <v>99</v>
      </c>
    </row>
    <row r="2527" spans="1:6" x14ac:dyDescent="0.25">
      <c r="A2527" s="349" t="s">
        <v>765</v>
      </c>
      <c r="B2527" s="361" t="s">
        <v>766</v>
      </c>
      <c r="C2527" s="361" t="s">
        <v>744</v>
      </c>
      <c r="D2527" s="361">
        <v>16</v>
      </c>
      <c r="E2527" s="590">
        <v>35724</v>
      </c>
      <c r="F2527" s="592">
        <v>102</v>
      </c>
    </row>
    <row r="2528" spans="1:6" x14ac:dyDescent="0.25">
      <c r="A2528" s="349" t="s">
        <v>738</v>
      </c>
      <c r="B2528" s="361" t="s">
        <v>715</v>
      </c>
      <c r="C2528" s="361" t="s">
        <v>745</v>
      </c>
      <c r="D2528" s="361">
        <v>16</v>
      </c>
      <c r="E2528" s="350">
        <v>35727</v>
      </c>
      <c r="F2528" s="360">
        <v>124</v>
      </c>
    </row>
    <row r="2529" spans="1:6" x14ac:dyDescent="0.25">
      <c r="A2529" s="349" t="s">
        <v>756</v>
      </c>
      <c r="B2529" s="361" t="s">
        <v>758</v>
      </c>
      <c r="C2529" s="361" t="s">
        <v>746</v>
      </c>
      <c r="D2529" s="361">
        <v>16</v>
      </c>
      <c r="E2529" s="590">
        <v>35728</v>
      </c>
      <c r="F2529" s="592">
        <v>51</v>
      </c>
    </row>
    <row r="2530" spans="1:6" x14ac:dyDescent="0.25">
      <c r="A2530" s="349" t="s">
        <v>564</v>
      </c>
      <c r="B2530" s="361" t="s">
        <v>568</v>
      </c>
      <c r="C2530" s="361" t="s">
        <v>745</v>
      </c>
      <c r="D2530" s="361">
        <v>16</v>
      </c>
      <c r="E2530" s="590">
        <v>35734</v>
      </c>
      <c r="F2530" s="592">
        <v>32</v>
      </c>
    </row>
    <row r="2531" spans="1:6" x14ac:dyDescent="0.25">
      <c r="A2531" s="349" t="s">
        <v>748</v>
      </c>
      <c r="B2531" s="361" t="s">
        <v>753</v>
      </c>
      <c r="C2531" s="361" t="s">
        <v>732</v>
      </c>
      <c r="D2531" s="361">
        <v>16</v>
      </c>
      <c r="E2531" s="590">
        <v>35736</v>
      </c>
      <c r="F2531" s="592">
        <v>23</v>
      </c>
    </row>
    <row r="2532" spans="1:6" x14ac:dyDescent="0.25">
      <c r="A2532" s="349" t="s">
        <v>733</v>
      </c>
      <c r="B2532" s="361" t="s">
        <v>734</v>
      </c>
      <c r="C2532" s="361" t="s">
        <v>735</v>
      </c>
      <c r="D2532" s="361">
        <v>8</v>
      </c>
      <c r="E2532" s="590">
        <v>35738</v>
      </c>
      <c r="F2532" s="592">
        <v>135</v>
      </c>
    </row>
    <row r="2533" spans="1:6" x14ac:dyDescent="0.25">
      <c r="A2533" s="349" t="s">
        <v>752</v>
      </c>
      <c r="B2533" s="361" t="s">
        <v>760</v>
      </c>
      <c r="C2533" s="361" t="s">
        <v>761</v>
      </c>
      <c r="D2533" s="361">
        <v>16</v>
      </c>
      <c r="E2533" s="590">
        <v>35743</v>
      </c>
      <c r="F2533" s="360">
        <v>193</v>
      </c>
    </row>
    <row r="2534" spans="1:6" x14ac:dyDescent="0.25">
      <c r="A2534" s="349" t="s">
        <v>564</v>
      </c>
      <c r="B2534" s="361" t="s">
        <v>569</v>
      </c>
      <c r="C2534" s="361" t="s">
        <v>744</v>
      </c>
      <c r="D2534" s="361">
        <v>16</v>
      </c>
      <c r="E2534" s="590">
        <v>35746</v>
      </c>
      <c r="F2534" s="592">
        <v>119</v>
      </c>
    </row>
    <row r="2535" spans="1:6" x14ac:dyDescent="0.25">
      <c r="A2535" s="349" t="s">
        <v>752</v>
      </c>
      <c r="B2535" s="361" t="s">
        <v>763</v>
      </c>
      <c r="C2535" s="361" t="s">
        <v>745</v>
      </c>
      <c r="D2535" s="361">
        <v>16</v>
      </c>
      <c r="E2535" s="590">
        <v>35746</v>
      </c>
      <c r="F2535" s="592">
        <v>56</v>
      </c>
    </row>
    <row r="2536" spans="1:6" x14ac:dyDescent="0.25">
      <c r="A2536" s="349" t="s">
        <v>748</v>
      </c>
      <c r="B2536" s="361" t="s">
        <v>751</v>
      </c>
      <c r="C2536" s="361" t="s">
        <v>747</v>
      </c>
      <c r="D2536" s="361">
        <v>8</v>
      </c>
      <c r="E2536" s="590">
        <v>35748</v>
      </c>
      <c r="F2536" s="592">
        <v>86</v>
      </c>
    </row>
    <row r="2537" spans="1:6" x14ac:dyDescent="0.25">
      <c r="A2537" s="349" t="s">
        <v>733</v>
      </c>
      <c r="B2537" s="361" t="s">
        <v>734</v>
      </c>
      <c r="C2537" s="361" t="s">
        <v>735</v>
      </c>
      <c r="D2537" s="361">
        <v>8</v>
      </c>
      <c r="E2537" s="590">
        <v>35750</v>
      </c>
      <c r="F2537" s="360">
        <v>176</v>
      </c>
    </row>
    <row r="2538" spans="1:6" x14ac:dyDescent="0.25">
      <c r="A2538" s="349" t="s">
        <v>765</v>
      </c>
      <c r="B2538" s="361" t="s">
        <v>766</v>
      </c>
      <c r="C2538" s="361" t="s">
        <v>744</v>
      </c>
      <c r="D2538" s="361">
        <v>16</v>
      </c>
      <c r="E2538" s="590">
        <v>35753</v>
      </c>
      <c r="F2538" s="592">
        <v>156</v>
      </c>
    </row>
    <row r="2539" spans="1:6" x14ac:dyDescent="0.25">
      <c r="A2539" s="349" t="s">
        <v>748</v>
      </c>
      <c r="B2539" s="361" t="s">
        <v>749</v>
      </c>
      <c r="C2539" s="361" t="s">
        <v>745</v>
      </c>
      <c r="D2539" s="361">
        <v>8</v>
      </c>
      <c r="E2539" s="590">
        <v>35756</v>
      </c>
      <c r="F2539" s="592">
        <v>187</v>
      </c>
    </row>
    <row r="2540" spans="1:6" x14ac:dyDescent="0.25">
      <c r="A2540" s="349" t="s">
        <v>748</v>
      </c>
      <c r="B2540" s="361" t="s">
        <v>751</v>
      </c>
      <c r="C2540" s="361" t="s">
        <v>747</v>
      </c>
      <c r="D2540" s="361">
        <v>8</v>
      </c>
      <c r="E2540" s="590">
        <v>35757</v>
      </c>
      <c r="F2540" s="592">
        <v>157</v>
      </c>
    </row>
    <row r="2541" spans="1:6" x14ac:dyDescent="0.25">
      <c r="A2541" s="349" t="s">
        <v>752</v>
      </c>
      <c r="B2541" s="361" t="s">
        <v>763</v>
      </c>
      <c r="C2541" s="361" t="s">
        <v>745</v>
      </c>
      <c r="D2541" s="361">
        <v>16</v>
      </c>
      <c r="E2541" s="590">
        <v>35758</v>
      </c>
      <c r="F2541" s="592">
        <v>54</v>
      </c>
    </row>
    <row r="2542" spans="1:6" x14ac:dyDescent="0.25">
      <c r="A2542" s="349" t="s">
        <v>742</v>
      </c>
      <c r="B2542" s="361" t="s">
        <v>743</v>
      </c>
      <c r="C2542" s="361" t="s">
        <v>744</v>
      </c>
      <c r="D2542" s="361">
        <v>8</v>
      </c>
      <c r="E2542" s="590">
        <v>35763</v>
      </c>
      <c r="F2542" s="592">
        <v>189</v>
      </c>
    </row>
    <row r="2543" spans="1:6" x14ac:dyDescent="0.25">
      <c r="A2543" s="349" t="s">
        <v>738</v>
      </c>
      <c r="B2543" s="361" t="s">
        <v>721</v>
      </c>
      <c r="C2543" s="361" t="s">
        <v>747</v>
      </c>
      <c r="D2543" s="361">
        <v>8</v>
      </c>
      <c r="E2543" s="590">
        <v>35766</v>
      </c>
      <c r="F2543" s="592">
        <v>60</v>
      </c>
    </row>
    <row r="2544" spans="1:6" x14ac:dyDescent="0.25">
      <c r="A2544" s="349" t="s">
        <v>771</v>
      </c>
      <c r="B2544" s="361" t="s">
        <v>772</v>
      </c>
      <c r="C2544" s="361" t="s">
        <v>747</v>
      </c>
      <c r="D2544" s="361">
        <v>12</v>
      </c>
      <c r="E2544" s="590">
        <v>35767</v>
      </c>
      <c r="F2544" s="592">
        <v>165</v>
      </c>
    </row>
    <row r="2545" spans="1:6" x14ac:dyDescent="0.25">
      <c r="A2545" s="349" t="s">
        <v>771</v>
      </c>
      <c r="B2545" s="361" t="s">
        <v>772</v>
      </c>
      <c r="C2545" s="361" t="s">
        <v>747</v>
      </c>
      <c r="D2545" s="361">
        <v>12</v>
      </c>
      <c r="E2545" s="590">
        <v>35769</v>
      </c>
      <c r="F2545" s="592">
        <v>10</v>
      </c>
    </row>
    <row r="2546" spans="1:6" x14ac:dyDescent="0.25">
      <c r="A2546" s="349" t="s">
        <v>748</v>
      </c>
      <c r="B2546" s="361" t="s">
        <v>754</v>
      </c>
      <c r="C2546" s="361" t="s">
        <v>755</v>
      </c>
      <c r="D2546" s="361">
        <v>16</v>
      </c>
      <c r="E2546" s="590">
        <v>35770</v>
      </c>
      <c r="F2546" s="592">
        <v>143</v>
      </c>
    </row>
    <row r="2547" spans="1:6" x14ac:dyDescent="0.25">
      <c r="A2547" s="349" t="s">
        <v>564</v>
      </c>
      <c r="B2547" s="361" t="s">
        <v>569</v>
      </c>
      <c r="C2547" s="361" t="s">
        <v>744</v>
      </c>
      <c r="D2547" s="361">
        <v>16</v>
      </c>
      <c r="E2547" s="590">
        <v>35772</v>
      </c>
      <c r="F2547" s="592">
        <v>113</v>
      </c>
    </row>
    <row r="2548" spans="1:6" x14ac:dyDescent="0.25">
      <c r="A2548" s="349" t="s">
        <v>752</v>
      </c>
      <c r="B2548" s="361" t="s">
        <v>760</v>
      </c>
      <c r="C2548" s="361" t="s">
        <v>761</v>
      </c>
      <c r="D2548" s="361">
        <v>16</v>
      </c>
      <c r="E2548" s="590">
        <v>35773</v>
      </c>
      <c r="F2548" s="592">
        <v>176</v>
      </c>
    </row>
    <row r="2549" spans="1:6" x14ac:dyDescent="0.25">
      <c r="A2549" s="349" t="s">
        <v>733</v>
      </c>
      <c r="B2549" s="361" t="s">
        <v>736</v>
      </c>
      <c r="C2549" s="361" t="s">
        <v>737</v>
      </c>
      <c r="D2549" s="361">
        <v>8</v>
      </c>
      <c r="E2549" s="590">
        <v>35783</v>
      </c>
      <c r="F2549" s="592">
        <v>197</v>
      </c>
    </row>
    <row r="2550" spans="1:6" x14ac:dyDescent="0.25">
      <c r="A2550" s="349" t="s">
        <v>564</v>
      </c>
      <c r="B2550" s="361" t="s">
        <v>567</v>
      </c>
      <c r="C2550" s="361" t="s">
        <v>737</v>
      </c>
      <c r="D2550" s="361">
        <v>16</v>
      </c>
      <c r="E2550" s="590">
        <v>35784</v>
      </c>
      <c r="F2550" s="592">
        <v>127</v>
      </c>
    </row>
    <row r="2551" spans="1:6" x14ac:dyDescent="0.25">
      <c r="A2551" s="349" t="s">
        <v>748</v>
      </c>
      <c r="B2551" s="361" t="s">
        <v>754</v>
      </c>
      <c r="C2551" s="361" t="s">
        <v>755</v>
      </c>
      <c r="D2551" s="361">
        <v>16</v>
      </c>
      <c r="E2551" s="590">
        <v>35785</v>
      </c>
      <c r="F2551" s="592">
        <v>14</v>
      </c>
    </row>
    <row r="2552" spans="1:6" x14ac:dyDescent="0.25">
      <c r="A2552" s="349" t="s">
        <v>748</v>
      </c>
      <c r="B2552" s="361" t="s">
        <v>753</v>
      </c>
      <c r="C2552" s="361" t="s">
        <v>732</v>
      </c>
      <c r="D2552" s="361">
        <v>16</v>
      </c>
      <c r="E2552" s="350">
        <v>35791</v>
      </c>
      <c r="F2552" s="360">
        <v>83</v>
      </c>
    </row>
    <row r="2553" spans="1:6" x14ac:dyDescent="0.25">
      <c r="A2553" s="349" t="s">
        <v>748</v>
      </c>
      <c r="B2553" s="361" t="s">
        <v>751</v>
      </c>
      <c r="C2553" s="361" t="s">
        <v>747</v>
      </c>
      <c r="D2553" s="361">
        <v>8</v>
      </c>
      <c r="E2553" s="590">
        <v>35791</v>
      </c>
      <c r="F2553" s="592">
        <v>65</v>
      </c>
    </row>
    <row r="2554" spans="1:6" x14ac:dyDescent="0.25">
      <c r="A2554" s="349" t="s">
        <v>738</v>
      </c>
      <c r="B2554" s="361" t="s">
        <v>712</v>
      </c>
      <c r="C2554" s="361" t="s">
        <v>744</v>
      </c>
      <c r="D2554" s="361">
        <v>8</v>
      </c>
      <c r="E2554" s="590">
        <v>35793</v>
      </c>
      <c r="F2554" s="592">
        <v>156</v>
      </c>
    </row>
    <row r="2555" spans="1:6" x14ac:dyDescent="0.25">
      <c r="A2555" s="349" t="s">
        <v>738</v>
      </c>
      <c r="B2555" s="361" t="s">
        <v>723</v>
      </c>
      <c r="C2555" s="361" t="s">
        <v>745</v>
      </c>
      <c r="D2555" s="361">
        <v>8</v>
      </c>
      <c r="E2555" s="350">
        <v>35796</v>
      </c>
      <c r="F2555" s="360">
        <v>32</v>
      </c>
    </row>
    <row r="2556" spans="1:6" x14ac:dyDescent="0.25">
      <c r="A2556" s="349" t="s">
        <v>738</v>
      </c>
      <c r="B2556" s="361" t="s">
        <v>719</v>
      </c>
      <c r="C2556" s="361" t="s">
        <v>744</v>
      </c>
      <c r="D2556" s="361">
        <v>8</v>
      </c>
      <c r="E2556" s="590">
        <v>35797</v>
      </c>
      <c r="F2556" s="592">
        <v>123</v>
      </c>
    </row>
    <row r="2557" spans="1:6" x14ac:dyDescent="0.25">
      <c r="A2557" s="349" t="s">
        <v>756</v>
      </c>
      <c r="B2557" s="361" t="s">
        <v>757</v>
      </c>
      <c r="C2557" s="361" t="s">
        <v>755</v>
      </c>
      <c r="D2557" s="361">
        <v>16</v>
      </c>
      <c r="E2557" s="590">
        <v>35797</v>
      </c>
      <c r="F2557" s="592">
        <v>50</v>
      </c>
    </row>
    <row r="2558" spans="1:6" x14ac:dyDescent="0.25">
      <c r="A2558" s="354" t="s">
        <v>752</v>
      </c>
      <c r="B2558" s="353" t="s">
        <v>760</v>
      </c>
      <c r="C2558" s="353" t="s">
        <v>761</v>
      </c>
      <c r="D2558" s="353">
        <v>16</v>
      </c>
      <c r="E2558" s="591">
        <v>35800</v>
      </c>
      <c r="F2558" s="593">
        <v>40</v>
      </c>
    </row>
    <row r="2559" spans="1:6" x14ac:dyDescent="0.25">
      <c r="A2559" s="349" t="s">
        <v>738</v>
      </c>
      <c r="B2559" s="361" t="s">
        <v>716</v>
      </c>
      <c r="C2559" s="361" t="s">
        <v>745</v>
      </c>
      <c r="D2559" s="361">
        <v>16</v>
      </c>
      <c r="E2559" s="590">
        <v>35809</v>
      </c>
      <c r="F2559" s="592">
        <v>69</v>
      </c>
    </row>
    <row r="2560" spans="1:6" x14ac:dyDescent="0.25">
      <c r="A2560" s="349" t="s">
        <v>752</v>
      </c>
      <c r="B2560" s="361" t="s">
        <v>762</v>
      </c>
      <c r="C2560" s="361" t="s">
        <v>761</v>
      </c>
      <c r="D2560" s="361">
        <v>16</v>
      </c>
      <c r="E2560" s="590">
        <v>35813</v>
      </c>
      <c r="F2560" s="592">
        <v>124</v>
      </c>
    </row>
    <row r="2561" spans="1:6" x14ac:dyDescent="0.25">
      <c r="A2561" s="349" t="s">
        <v>752</v>
      </c>
      <c r="B2561" s="361" t="s">
        <v>759</v>
      </c>
      <c r="C2561" s="361" t="s">
        <v>737</v>
      </c>
      <c r="D2561" s="361">
        <v>16</v>
      </c>
      <c r="E2561" s="350">
        <v>35817</v>
      </c>
      <c r="F2561" s="360">
        <v>138</v>
      </c>
    </row>
    <row r="2562" spans="1:6" x14ac:dyDescent="0.25">
      <c r="A2562" s="349" t="s">
        <v>756</v>
      </c>
      <c r="B2562" s="361" t="s">
        <v>758</v>
      </c>
      <c r="C2562" s="361" t="s">
        <v>746</v>
      </c>
      <c r="D2562" s="361">
        <v>16</v>
      </c>
      <c r="E2562" s="590">
        <v>35822</v>
      </c>
      <c r="F2562" s="592">
        <v>163</v>
      </c>
    </row>
    <row r="2563" spans="1:6" x14ac:dyDescent="0.25">
      <c r="A2563" s="349" t="s">
        <v>564</v>
      </c>
      <c r="B2563" s="361" t="s">
        <v>567</v>
      </c>
      <c r="C2563" s="361" t="s">
        <v>737</v>
      </c>
      <c r="D2563" s="361">
        <v>16</v>
      </c>
      <c r="E2563" s="590">
        <v>35824</v>
      </c>
      <c r="F2563" s="592">
        <v>166</v>
      </c>
    </row>
    <row r="2564" spans="1:6" x14ac:dyDescent="0.25">
      <c r="A2564" s="349" t="s">
        <v>564</v>
      </c>
      <c r="B2564" s="361" t="s">
        <v>566</v>
      </c>
      <c r="C2564" s="361" t="s">
        <v>737</v>
      </c>
      <c r="D2564" s="361">
        <v>16</v>
      </c>
      <c r="E2564" s="590">
        <v>35825</v>
      </c>
      <c r="F2564" s="592">
        <v>36</v>
      </c>
    </row>
    <row r="2565" spans="1:6" x14ac:dyDescent="0.25">
      <c r="A2565" s="349" t="s">
        <v>752</v>
      </c>
      <c r="B2565" s="361" t="s">
        <v>763</v>
      </c>
      <c r="C2565" s="361" t="s">
        <v>745</v>
      </c>
      <c r="D2565" s="361">
        <v>16</v>
      </c>
      <c r="E2565" s="590">
        <v>35829</v>
      </c>
      <c r="F2565" s="592">
        <v>170</v>
      </c>
    </row>
    <row r="2566" spans="1:6" x14ac:dyDescent="0.25">
      <c r="A2566" s="349" t="s">
        <v>738</v>
      </c>
      <c r="B2566" s="361" t="s">
        <v>721</v>
      </c>
      <c r="C2566" s="361" t="s">
        <v>747</v>
      </c>
      <c r="D2566" s="361">
        <v>8</v>
      </c>
      <c r="E2566" s="590">
        <v>35831</v>
      </c>
      <c r="F2566" s="592">
        <v>122</v>
      </c>
    </row>
    <row r="2567" spans="1:6" x14ac:dyDescent="0.25">
      <c r="A2567" s="349" t="s">
        <v>748</v>
      </c>
      <c r="B2567" s="361" t="s">
        <v>754</v>
      </c>
      <c r="C2567" s="361" t="s">
        <v>755</v>
      </c>
      <c r="D2567" s="361">
        <v>16</v>
      </c>
      <c r="E2567" s="590">
        <v>35832</v>
      </c>
      <c r="F2567" s="592">
        <v>158</v>
      </c>
    </row>
    <row r="2568" spans="1:6" x14ac:dyDescent="0.25">
      <c r="A2568" s="349" t="s">
        <v>739</v>
      </c>
      <c r="B2568" s="361" t="s">
        <v>740</v>
      </c>
      <c r="C2568" s="361" t="s">
        <v>741</v>
      </c>
      <c r="D2568" s="361">
        <v>8</v>
      </c>
      <c r="E2568" s="590">
        <v>35834</v>
      </c>
      <c r="F2568" s="592">
        <v>120</v>
      </c>
    </row>
    <row r="2569" spans="1:6" x14ac:dyDescent="0.25">
      <c r="A2569" s="349" t="s">
        <v>752</v>
      </c>
      <c r="B2569" s="361" t="s">
        <v>760</v>
      </c>
      <c r="C2569" s="361" t="s">
        <v>761</v>
      </c>
      <c r="D2569" s="361">
        <v>16</v>
      </c>
      <c r="E2569" s="590">
        <v>35834</v>
      </c>
      <c r="F2569" s="360">
        <v>37</v>
      </c>
    </row>
    <row r="2570" spans="1:6" x14ac:dyDescent="0.25">
      <c r="A2570" s="349" t="s">
        <v>738</v>
      </c>
      <c r="B2570" s="361" t="s">
        <v>720</v>
      </c>
      <c r="C2570" s="361" t="s">
        <v>747</v>
      </c>
      <c r="D2570" s="361">
        <v>8</v>
      </c>
      <c r="E2570" s="590">
        <v>35840</v>
      </c>
      <c r="F2570" s="592">
        <v>75</v>
      </c>
    </row>
    <row r="2571" spans="1:6" x14ac:dyDescent="0.25">
      <c r="A2571" s="349" t="s">
        <v>752</v>
      </c>
      <c r="B2571" s="361" t="s">
        <v>762</v>
      </c>
      <c r="C2571" s="361" t="s">
        <v>761</v>
      </c>
      <c r="D2571" s="361">
        <v>16</v>
      </c>
      <c r="E2571" s="590">
        <v>35840</v>
      </c>
      <c r="F2571" s="592">
        <v>154</v>
      </c>
    </row>
    <row r="2572" spans="1:6" x14ac:dyDescent="0.25">
      <c r="A2572" s="349" t="s">
        <v>728</v>
      </c>
      <c r="B2572" s="361" t="s">
        <v>731</v>
      </c>
      <c r="C2572" s="361" t="s">
        <v>732</v>
      </c>
      <c r="D2572" s="361">
        <v>8</v>
      </c>
      <c r="E2572" s="590">
        <v>35841</v>
      </c>
      <c r="F2572" s="592">
        <v>119</v>
      </c>
    </row>
    <row r="2573" spans="1:6" x14ac:dyDescent="0.25">
      <c r="A2573" s="349" t="s">
        <v>738</v>
      </c>
      <c r="B2573" s="361" t="s">
        <v>719</v>
      </c>
      <c r="C2573" s="361" t="s">
        <v>744</v>
      </c>
      <c r="D2573" s="361">
        <v>8</v>
      </c>
      <c r="E2573" s="590">
        <v>35842</v>
      </c>
      <c r="F2573" s="592">
        <v>169</v>
      </c>
    </row>
    <row r="2574" spans="1:6" x14ac:dyDescent="0.25">
      <c r="A2574" s="349" t="s">
        <v>748</v>
      </c>
      <c r="B2574" s="361" t="s">
        <v>754</v>
      </c>
      <c r="C2574" s="361" t="s">
        <v>755</v>
      </c>
      <c r="D2574" s="361">
        <v>16</v>
      </c>
      <c r="E2574" s="350">
        <v>35842</v>
      </c>
      <c r="F2574" s="360">
        <v>167</v>
      </c>
    </row>
    <row r="2575" spans="1:6" x14ac:dyDescent="0.25">
      <c r="A2575" s="349" t="s">
        <v>756</v>
      </c>
      <c r="B2575" s="361" t="s">
        <v>758</v>
      </c>
      <c r="C2575" s="361" t="s">
        <v>746</v>
      </c>
      <c r="D2575" s="361">
        <v>16</v>
      </c>
      <c r="E2575" s="590">
        <v>35842</v>
      </c>
      <c r="F2575" s="360">
        <v>78</v>
      </c>
    </row>
    <row r="2576" spans="1:6" x14ac:dyDescent="0.25">
      <c r="A2576" s="349" t="s">
        <v>564</v>
      </c>
      <c r="B2576" s="361" t="s">
        <v>569</v>
      </c>
      <c r="C2576" s="361" t="s">
        <v>744</v>
      </c>
      <c r="D2576" s="361">
        <v>16</v>
      </c>
      <c r="E2576" s="590">
        <v>35844</v>
      </c>
      <c r="F2576" s="360">
        <v>83</v>
      </c>
    </row>
    <row r="2577" spans="1:6" x14ac:dyDescent="0.25">
      <c r="A2577" s="349" t="s">
        <v>738</v>
      </c>
      <c r="B2577" s="361" t="s">
        <v>718</v>
      </c>
      <c r="C2577" s="361" t="s">
        <v>747</v>
      </c>
      <c r="D2577" s="361">
        <v>8</v>
      </c>
      <c r="E2577" s="590">
        <v>35846</v>
      </c>
      <c r="F2577" s="592">
        <v>154</v>
      </c>
    </row>
    <row r="2578" spans="1:6" x14ac:dyDescent="0.25">
      <c r="A2578" s="349" t="s">
        <v>738</v>
      </c>
      <c r="B2578" s="361" t="s">
        <v>723</v>
      </c>
      <c r="C2578" s="361" t="s">
        <v>745</v>
      </c>
      <c r="D2578" s="361">
        <v>8</v>
      </c>
      <c r="E2578" s="590">
        <v>35849</v>
      </c>
      <c r="F2578" s="592">
        <v>151</v>
      </c>
    </row>
    <row r="2579" spans="1:6" x14ac:dyDescent="0.25">
      <c r="A2579" s="349" t="s">
        <v>564</v>
      </c>
      <c r="B2579" s="361" t="s">
        <v>566</v>
      </c>
      <c r="C2579" s="361" t="s">
        <v>737</v>
      </c>
      <c r="D2579" s="361">
        <v>16</v>
      </c>
      <c r="E2579" s="590">
        <v>35850</v>
      </c>
      <c r="F2579" s="592">
        <v>195</v>
      </c>
    </row>
    <row r="2580" spans="1:6" x14ac:dyDescent="0.25">
      <c r="A2580" s="349" t="s">
        <v>752</v>
      </c>
      <c r="B2580" s="361" t="s">
        <v>762</v>
      </c>
      <c r="C2580" s="361" t="s">
        <v>761</v>
      </c>
      <c r="D2580" s="361">
        <v>16</v>
      </c>
      <c r="E2580" s="590">
        <v>35855</v>
      </c>
      <c r="F2580" s="592">
        <v>113</v>
      </c>
    </row>
    <row r="2581" spans="1:6" x14ac:dyDescent="0.25">
      <c r="A2581" s="349" t="s">
        <v>752</v>
      </c>
      <c r="B2581" s="361" t="s">
        <v>759</v>
      </c>
      <c r="C2581" s="361" t="s">
        <v>737</v>
      </c>
      <c r="D2581" s="361">
        <v>16</v>
      </c>
      <c r="E2581" s="590">
        <v>35856</v>
      </c>
      <c r="F2581" s="592">
        <v>137</v>
      </c>
    </row>
    <row r="2582" spans="1:6" x14ac:dyDescent="0.25">
      <c r="A2582" s="349" t="s">
        <v>752</v>
      </c>
      <c r="B2582" s="361" t="s">
        <v>760</v>
      </c>
      <c r="C2582" s="361" t="s">
        <v>761</v>
      </c>
      <c r="D2582" s="361">
        <v>16</v>
      </c>
      <c r="E2582" s="590">
        <v>35860</v>
      </c>
      <c r="F2582" s="592">
        <v>199</v>
      </c>
    </row>
    <row r="2583" spans="1:6" x14ac:dyDescent="0.25">
      <c r="A2583" s="349" t="s">
        <v>738</v>
      </c>
      <c r="B2583" s="361" t="s">
        <v>723</v>
      </c>
      <c r="C2583" s="361" t="s">
        <v>745</v>
      </c>
      <c r="D2583" s="361">
        <v>8</v>
      </c>
      <c r="E2583" s="590">
        <v>35861</v>
      </c>
      <c r="F2583" s="592">
        <v>98</v>
      </c>
    </row>
    <row r="2584" spans="1:6" x14ac:dyDescent="0.25">
      <c r="A2584" s="349" t="s">
        <v>752</v>
      </c>
      <c r="B2584" s="361" t="s">
        <v>764</v>
      </c>
      <c r="C2584" s="361" t="s">
        <v>737</v>
      </c>
      <c r="D2584" s="361">
        <v>32</v>
      </c>
      <c r="E2584" s="590">
        <v>35866</v>
      </c>
      <c r="F2584" s="592">
        <v>175</v>
      </c>
    </row>
    <row r="2585" spans="1:6" x14ac:dyDescent="0.25">
      <c r="A2585" s="349" t="s">
        <v>738</v>
      </c>
      <c r="B2585" s="361" t="s">
        <v>713</v>
      </c>
      <c r="C2585" s="361" t="s">
        <v>746</v>
      </c>
      <c r="D2585" s="361">
        <v>16</v>
      </c>
      <c r="E2585" s="590">
        <v>35868</v>
      </c>
      <c r="F2585" s="592">
        <v>194</v>
      </c>
    </row>
    <row r="2586" spans="1:6" x14ac:dyDescent="0.25">
      <c r="A2586" s="349" t="s">
        <v>748</v>
      </c>
      <c r="B2586" s="361" t="s">
        <v>750</v>
      </c>
      <c r="C2586" s="361" t="s">
        <v>737</v>
      </c>
      <c r="D2586" s="361">
        <v>16</v>
      </c>
      <c r="E2586" s="590">
        <v>35875</v>
      </c>
      <c r="F2586" s="592">
        <v>138</v>
      </c>
    </row>
    <row r="2587" spans="1:6" x14ac:dyDescent="0.25">
      <c r="A2587" s="349" t="s">
        <v>752</v>
      </c>
      <c r="B2587" s="361" t="s">
        <v>763</v>
      </c>
      <c r="C2587" s="361" t="s">
        <v>745</v>
      </c>
      <c r="D2587" s="361">
        <v>16</v>
      </c>
      <c r="E2587" s="590">
        <v>35875</v>
      </c>
      <c r="F2587" s="592">
        <v>178</v>
      </c>
    </row>
    <row r="2588" spans="1:6" x14ac:dyDescent="0.25">
      <c r="A2588" s="349" t="s">
        <v>738</v>
      </c>
      <c r="B2588" s="361" t="s">
        <v>716</v>
      </c>
      <c r="C2588" s="361" t="s">
        <v>745</v>
      </c>
      <c r="D2588" s="361">
        <v>16</v>
      </c>
      <c r="E2588" s="590">
        <v>35876</v>
      </c>
      <c r="F2588" s="360">
        <v>41</v>
      </c>
    </row>
    <row r="2589" spans="1:6" x14ac:dyDescent="0.25">
      <c r="A2589" s="349" t="s">
        <v>742</v>
      </c>
      <c r="B2589" s="361" t="s">
        <v>743</v>
      </c>
      <c r="C2589" s="361" t="s">
        <v>744</v>
      </c>
      <c r="D2589" s="361">
        <v>8</v>
      </c>
      <c r="E2589" s="350">
        <v>35876</v>
      </c>
      <c r="F2589" s="360">
        <v>163</v>
      </c>
    </row>
    <row r="2590" spans="1:6" x14ac:dyDescent="0.25">
      <c r="A2590" s="349" t="s">
        <v>738</v>
      </c>
      <c r="B2590" s="361" t="s">
        <v>723</v>
      </c>
      <c r="C2590" s="361" t="s">
        <v>745</v>
      </c>
      <c r="D2590" s="361">
        <v>8</v>
      </c>
      <c r="E2590" s="590">
        <v>35880</v>
      </c>
      <c r="F2590" s="592">
        <v>189</v>
      </c>
    </row>
    <row r="2591" spans="1:6" x14ac:dyDescent="0.25">
      <c r="A2591" s="349" t="s">
        <v>748</v>
      </c>
      <c r="B2591" s="361" t="s">
        <v>754</v>
      </c>
      <c r="C2591" s="361" t="s">
        <v>755</v>
      </c>
      <c r="D2591" s="361">
        <v>16</v>
      </c>
      <c r="E2591" s="590">
        <v>35881</v>
      </c>
      <c r="F2591" s="360">
        <v>187</v>
      </c>
    </row>
    <row r="2592" spans="1:6" x14ac:dyDescent="0.25">
      <c r="A2592" s="349" t="s">
        <v>752</v>
      </c>
      <c r="B2592" s="361" t="s">
        <v>762</v>
      </c>
      <c r="C2592" s="361" t="s">
        <v>761</v>
      </c>
      <c r="D2592" s="361">
        <v>16</v>
      </c>
      <c r="E2592" s="590">
        <v>35882</v>
      </c>
      <c r="F2592" s="592">
        <v>68</v>
      </c>
    </row>
    <row r="2593" spans="1:6" x14ac:dyDescent="0.25">
      <c r="A2593" s="349" t="s">
        <v>748</v>
      </c>
      <c r="B2593" s="361" t="s">
        <v>753</v>
      </c>
      <c r="C2593" s="361" t="s">
        <v>732</v>
      </c>
      <c r="D2593" s="361">
        <v>16</v>
      </c>
      <c r="E2593" s="590">
        <v>35885</v>
      </c>
      <c r="F2593" s="360">
        <v>99</v>
      </c>
    </row>
    <row r="2594" spans="1:6" x14ac:dyDescent="0.25">
      <c r="A2594" s="349" t="s">
        <v>738</v>
      </c>
      <c r="B2594" s="361" t="s">
        <v>716</v>
      </c>
      <c r="C2594" s="361" t="s">
        <v>745</v>
      </c>
      <c r="D2594" s="361">
        <v>16</v>
      </c>
      <c r="E2594" s="590">
        <v>35888</v>
      </c>
      <c r="F2594" s="592">
        <v>94</v>
      </c>
    </row>
    <row r="2595" spans="1:6" x14ac:dyDescent="0.25">
      <c r="A2595" s="349" t="s">
        <v>738</v>
      </c>
      <c r="B2595" s="361" t="s">
        <v>717</v>
      </c>
      <c r="C2595" s="361" t="s">
        <v>745</v>
      </c>
      <c r="D2595" s="361">
        <v>16</v>
      </c>
      <c r="E2595" s="590">
        <v>35890</v>
      </c>
      <c r="F2595" s="592">
        <v>167</v>
      </c>
    </row>
    <row r="2596" spans="1:6" x14ac:dyDescent="0.25">
      <c r="A2596" s="349" t="s">
        <v>752</v>
      </c>
      <c r="B2596" s="361" t="s">
        <v>759</v>
      </c>
      <c r="C2596" s="361" t="s">
        <v>737</v>
      </c>
      <c r="D2596" s="361">
        <v>16</v>
      </c>
      <c r="E2596" s="590">
        <v>35890</v>
      </c>
      <c r="F2596" s="592">
        <v>54</v>
      </c>
    </row>
    <row r="2597" spans="1:6" x14ac:dyDescent="0.25">
      <c r="A2597" s="349" t="s">
        <v>752</v>
      </c>
      <c r="B2597" s="361" t="s">
        <v>759</v>
      </c>
      <c r="C2597" s="361" t="s">
        <v>737</v>
      </c>
      <c r="D2597" s="361">
        <v>16</v>
      </c>
      <c r="E2597" s="590">
        <v>35894</v>
      </c>
      <c r="F2597" s="592">
        <v>113</v>
      </c>
    </row>
    <row r="2598" spans="1:6" x14ac:dyDescent="0.25">
      <c r="A2598" s="349" t="s">
        <v>564</v>
      </c>
      <c r="B2598" s="361" t="s">
        <v>568</v>
      </c>
      <c r="C2598" s="361" t="s">
        <v>745</v>
      </c>
      <c r="D2598" s="361">
        <v>16</v>
      </c>
      <c r="E2598" s="590">
        <v>35897</v>
      </c>
      <c r="F2598" s="592">
        <v>116</v>
      </c>
    </row>
    <row r="2599" spans="1:6" x14ac:dyDescent="0.25">
      <c r="A2599" s="349" t="s">
        <v>738</v>
      </c>
      <c r="B2599" s="361" t="s">
        <v>720</v>
      </c>
      <c r="C2599" s="361" t="s">
        <v>747</v>
      </c>
      <c r="D2599" s="361">
        <v>8</v>
      </c>
      <c r="E2599" s="590">
        <v>35899</v>
      </c>
      <c r="F2599" s="592">
        <v>16</v>
      </c>
    </row>
    <row r="2600" spans="1:6" x14ac:dyDescent="0.25">
      <c r="A2600" s="349" t="s">
        <v>752</v>
      </c>
      <c r="B2600" s="361" t="s">
        <v>759</v>
      </c>
      <c r="C2600" s="361" t="s">
        <v>737</v>
      </c>
      <c r="D2600" s="361">
        <v>16</v>
      </c>
      <c r="E2600" s="590">
        <v>35900</v>
      </c>
      <c r="F2600" s="592">
        <v>70</v>
      </c>
    </row>
    <row r="2601" spans="1:6" x14ac:dyDescent="0.25">
      <c r="A2601" s="349" t="s">
        <v>733</v>
      </c>
      <c r="B2601" s="361" t="s">
        <v>734</v>
      </c>
      <c r="C2601" s="361" t="s">
        <v>735</v>
      </c>
      <c r="D2601" s="361">
        <v>8</v>
      </c>
      <c r="E2601" s="590">
        <v>35902</v>
      </c>
      <c r="F2601" s="592">
        <v>8</v>
      </c>
    </row>
    <row r="2602" spans="1:6" x14ac:dyDescent="0.25">
      <c r="A2602" s="349" t="s">
        <v>564</v>
      </c>
      <c r="B2602" s="361" t="s">
        <v>566</v>
      </c>
      <c r="C2602" s="361" t="s">
        <v>737</v>
      </c>
      <c r="D2602" s="361">
        <v>16</v>
      </c>
      <c r="E2602" s="590">
        <v>35903</v>
      </c>
      <c r="F2602" s="592">
        <v>49</v>
      </c>
    </row>
    <row r="2603" spans="1:6" x14ac:dyDescent="0.25">
      <c r="A2603" s="349" t="s">
        <v>752</v>
      </c>
      <c r="B2603" s="361" t="s">
        <v>760</v>
      </c>
      <c r="C2603" s="361" t="s">
        <v>761</v>
      </c>
      <c r="D2603" s="361">
        <v>16</v>
      </c>
      <c r="E2603" s="590">
        <v>35907</v>
      </c>
      <c r="F2603" s="592">
        <v>165</v>
      </c>
    </row>
    <row r="2604" spans="1:6" x14ac:dyDescent="0.25">
      <c r="A2604" s="349" t="s">
        <v>564</v>
      </c>
      <c r="B2604" s="361" t="s">
        <v>569</v>
      </c>
      <c r="C2604" s="361" t="s">
        <v>744</v>
      </c>
      <c r="D2604" s="361">
        <v>16</v>
      </c>
      <c r="E2604" s="590">
        <v>35913</v>
      </c>
      <c r="F2604" s="592">
        <v>73</v>
      </c>
    </row>
    <row r="2605" spans="1:6" x14ac:dyDescent="0.25">
      <c r="A2605" s="349" t="s">
        <v>748</v>
      </c>
      <c r="B2605" s="361" t="s">
        <v>749</v>
      </c>
      <c r="C2605" s="361" t="s">
        <v>745</v>
      </c>
      <c r="D2605" s="361">
        <v>8</v>
      </c>
      <c r="E2605" s="590">
        <v>35914</v>
      </c>
      <c r="F2605" s="360">
        <v>33</v>
      </c>
    </row>
    <row r="2606" spans="1:6" x14ac:dyDescent="0.25">
      <c r="A2606" s="349" t="s">
        <v>748</v>
      </c>
      <c r="B2606" s="361" t="s">
        <v>753</v>
      </c>
      <c r="C2606" s="361" t="s">
        <v>732</v>
      </c>
      <c r="D2606" s="361">
        <v>16</v>
      </c>
      <c r="E2606" s="590">
        <v>35915</v>
      </c>
      <c r="F2606" s="592">
        <v>168</v>
      </c>
    </row>
    <row r="2607" spans="1:6" x14ac:dyDescent="0.25">
      <c r="A2607" s="349" t="s">
        <v>728</v>
      </c>
      <c r="B2607" s="361" t="s">
        <v>729</v>
      </c>
      <c r="C2607" s="361" t="s">
        <v>730</v>
      </c>
      <c r="D2607" s="361">
        <v>10</v>
      </c>
      <c r="E2607" s="590">
        <v>35916</v>
      </c>
      <c r="F2607" s="592">
        <v>82</v>
      </c>
    </row>
    <row r="2608" spans="1:6" x14ac:dyDescent="0.25">
      <c r="A2608" s="349" t="s">
        <v>752</v>
      </c>
      <c r="B2608" s="361" t="s">
        <v>759</v>
      </c>
      <c r="C2608" s="361" t="s">
        <v>737</v>
      </c>
      <c r="D2608" s="361">
        <v>16</v>
      </c>
      <c r="E2608" s="590">
        <v>35917</v>
      </c>
      <c r="F2608" s="592">
        <v>161</v>
      </c>
    </row>
    <row r="2609" spans="1:6" x14ac:dyDescent="0.25">
      <c r="A2609" s="349" t="s">
        <v>748</v>
      </c>
      <c r="B2609" s="361" t="s">
        <v>754</v>
      </c>
      <c r="C2609" s="361" t="s">
        <v>755</v>
      </c>
      <c r="D2609" s="361">
        <v>16</v>
      </c>
      <c r="E2609" s="350">
        <v>35918</v>
      </c>
      <c r="F2609" s="360">
        <v>66</v>
      </c>
    </row>
    <row r="2610" spans="1:6" x14ac:dyDescent="0.25">
      <c r="A2610" s="349" t="s">
        <v>738</v>
      </c>
      <c r="B2610" s="361" t="s">
        <v>721</v>
      </c>
      <c r="C2610" s="361" t="s">
        <v>747</v>
      </c>
      <c r="D2610" s="361">
        <v>8</v>
      </c>
      <c r="E2610" s="590">
        <v>35920</v>
      </c>
      <c r="F2610" s="592">
        <v>193</v>
      </c>
    </row>
    <row r="2611" spans="1:6" x14ac:dyDescent="0.25">
      <c r="A2611" s="349" t="s">
        <v>738</v>
      </c>
      <c r="B2611" s="361" t="s">
        <v>714</v>
      </c>
      <c r="C2611" s="361" t="s">
        <v>744</v>
      </c>
      <c r="D2611" s="361">
        <v>8</v>
      </c>
      <c r="E2611" s="590">
        <v>35924</v>
      </c>
      <c r="F2611" s="592">
        <v>88</v>
      </c>
    </row>
    <row r="2612" spans="1:6" x14ac:dyDescent="0.25">
      <c r="A2612" s="349" t="s">
        <v>752</v>
      </c>
      <c r="B2612" s="361" t="s">
        <v>760</v>
      </c>
      <c r="C2612" s="361" t="s">
        <v>761</v>
      </c>
      <c r="D2612" s="361">
        <v>16</v>
      </c>
      <c r="E2612" s="590">
        <v>35928</v>
      </c>
      <c r="F2612" s="592">
        <v>178</v>
      </c>
    </row>
    <row r="2613" spans="1:6" x14ac:dyDescent="0.25">
      <c r="A2613" s="349" t="s">
        <v>728</v>
      </c>
      <c r="B2613" s="361" t="s">
        <v>729</v>
      </c>
      <c r="C2613" s="361" t="s">
        <v>730</v>
      </c>
      <c r="D2613" s="361">
        <v>10</v>
      </c>
      <c r="E2613" s="590">
        <v>35934</v>
      </c>
      <c r="F2613" s="592">
        <v>27</v>
      </c>
    </row>
    <row r="2614" spans="1:6" x14ac:dyDescent="0.25">
      <c r="A2614" s="349" t="s">
        <v>738</v>
      </c>
      <c r="B2614" s="361" t="s">
        <v>714</v>
      </c>
      <c r="C2614" s="361" t="s">
        <v>744</v>
      </c>
      <c r="D2614" s="361">
        <v>8</v>
      </c>
      <c r="E2614" s="590">
        <v>35935</v>
      </c>
      <c r="F2614" s="592">
        <v>26</v>
      </c>
    </row>
    <row r="2615" spans="1:6" x14ac:dyDescent="0.25">
      <c r="A2615" s="349" t="s">
        <v>767</v>
      </c>
      <c r="B2615" s="361" t="s">
        <v>768</v>
      </c>
      <c r="C2615" s="361" t="s">
        <v>737</v>
      </c>
      <c r="D2615" s="361">
        <v>16</v>
      </c>
      <c r="E2615" s="590">
        <v>35938</v>
      </c>
      <c r="F2615" s="592">
        <v>94</v>
      </c>
    </row>
    <row r="2616" spans="1:6" x14ac:dyDescent="0.25">
      <c r="A2616" s="349" t="s">
        <v>738</v>
      </c>
      <c r="B2616" s="361" t="s">
        <v>722</v>
      </c>
      <c r="C2616" s="361" t="s">
        <v>747</v>
      </c>
      <c r="D2616" s="361">
        <v>8</v>
      </c>
      <c r="E2616" s="590">
        <v>35939</v>
      </c>
      <c r="F2616" s="592">
        <v>197</v>
      </c>
    </row>
    <row r="2617" spans="1:6" x14ac:dyDescent="0.25">
      <c r="A2617" s="349" t="s">
        <v>738</v>
      </c>
      <c r="B2617" s="361" t="s">
        <v>716</v>
      </c>
      <c r="C2617" s="361" t="s">
        <v>745</v>
      </c>
      <c r="D2617" s="361">
        <v>16</v>
      </c>
      <c r="E2617" s="350">
        <v>35939</v>
      </c>
      <c r="F2617" s="360">
        <v>76</v>
      </c>
    </row>
    <row r="2618" spans="1:6" x14ac:dyDescent="0.25">
      <c r="A2618" s="349" t="s">
        <v>728</v>
      </c>
      <c r="B2618" s="361" t="s">
        <v>731</v>
      </c>
      <c r="C2618" s="361" t="s">
        <v>732</v>
      </c>
      <c r="D2618" s="361">
        <v>8</v>
      </c>
      <c r="E2618" s="590">
        <v>35939</v>
      </c>
      <c r="F2618" s="592">
        <v>65</v>
      </c>
    </row>
    <row r="2619" spans="1:6" x14ac:dyDescent="0.25">
      <c r="A2619" s="349" t="s">
        <v>752</v>
      </c>
      <c r="B2619" s="361" t="s">
        <v>764</v>
      </c>
      <c r="C2619" s="361" t="s">
        <v>737</v>
      </c>
      <c r="D2619" s="361">
        <v>32</v>
      </c>
      <c r="E2619" s="590">
        <v>35944</v>
      </c>
      <c r="F2619" s="360">
        <v>119</v>
      </c>
    </row>
    <row r="2620" spans="1:6" x14ac:dyDescent="0.25">
      <c r="A2620" s="349" t="s">
        <v>748</v>
      </c>
      <c r="B2620" s="361" t="s">
        <v>749</v>
      </c>
      <c r="C2620" s="361" t="s">
        <v>745</v>
      </c>
      <c r="D2620" s="361">
        <v>8</v>
      </c>
      <c r="E2620" s="590">
        <v>35947</v>
      </c>
      <c r="F2620" s="592">
        <v>43</v>
      </c>
    </row>
    <row r="2621" spans="1:6" x14ac:dyDescent="0.25">
      <c r="A2621" s="349" t="s">
        <v>738</v>
      </c>
      <c r="B2621" s="361" t="s">
        <v>715</v>
      </c>
      <c r="C2621" s="361" t="s">
        <v>745</v>
      </c>
      <c r="D2621" s="361">
        <v>16</v>
      </c>
      <c r="E2621" s="590">
        <v>35947</v>
      </c>
      <c r="F2621" s="592">
        <v>179</v>
      </c>
    </row>
    <row r="2622" spans="1:6" x14ac:dyDescent="0.25">
      <c r="A2622" s="349" t="s">
        <v>748</v>
      </c>
      <c r="B2622" s="361" t="s">
        <v>753</v>
      </c>
      <c r="C2622" s="361" t="s">
        <v>732</v>
      </c>
      <c r="D2622" s="361">
        <v>16</v>
      </c>
      <c r="E2622" s="590">
        <v>35950</v>
      </c>
      <c r="F2622" s="592">
        <v>185</v>
      </c>
    </row>
    <row r="2623" spans="1:6" x14ac:dyDescent="0.25">
      <c r="A2623" s="349" t="s">
        <v>738</v>
      </c>
      <c r="B2623" s="361" t="s">
        <v>719</v>
      </c>
      <c r="C2623" s="361" t="s">
        <v>744</v>
      </c>
      <c r="D2623" s="361">
        <v>8</v>
      </c>
      <c r="E2623" s="350">
        <v>35950</v>
      </c>
      <c r="F2623" s="360">
        <v>58</v>
      </c>
    </row>
    <row r="2624" spans="1:6" x14ac:dyDescent="0.25">
      <c r="A2624" s="349" t="s">
        <v>564</v>
      </c>
      <c r="B2624" s="361" t="s">
        <v>565</v>
      </c>
      <c r="C2624" s="361" t="s">
        <v>745</v>
      </c>
      <c r="D2624" s="361">
        <v>16</v>
      </c>
      <c r="E2624" s="590">
        <v>35953</v>
      </c>
      <c r="F2624" s="592">
        <v>186</v>
      </c>
    </row>
    <row r="2625" spans="1:6" x14ac:dyDescent="0.25">
      <c r="A2625" s="349" t="s">
        <v>748</v>
      </c>
      <c r="B2625" s="361" t="s">
        <v>753</v>
      </c>
      <c r="C2625" s="361" t="s">
        <v>732</v>
      </c>
      <c r="D2625" s="361">
        <v>16</v>
      </c>
      <c r="E2625" s="590">
        <v>35956</v>
      </c>
      <c r="F2625" s="592">
        <v>90</v>
      </c>
    </row>
    <row r="2626" spans="1:6" x14ac:dyDescent="0.25">
      <c r="A2626" s="349" t="s">
        <v>738</v>
      </c>
      <c r="B2626" s="361" t="s">
        <v>718</v>
      </c>
      <c r="C2626" s="361" t="s">
        <v>747</v>
      </c>
      <c r="D2626" s="361">
        <v>8</v>
      </c>
      <c r="E2626" s="590">
        <v>35958</v>
      </c>
      <c r="F2626" s="592">
        <v>72</v>
      </c>
    </row>
    <row r="2627" spans="1:6" x14ac:dyDescent="0.25">
      <c r="A2627" s="349" t="s">
        <v>752</v>
      </c>
      <c r="B2627" s="361" t="s">
        <v>759</v>
      </c>
      <c r="C2627" s="361" t="s">
        <v>737</v>
      </c>
      <c r="D2627" s="361">
        <v>16</v>
      </c>
      <c r="E2627" s="590">
        <v>35958</v>
      </c>
      <c r="F2627" s="592">
        <v>167</v>
      </c>
    </row>
    <row r="2628" spans="1:6" x14ac:dyDescent="0.25">
      <c r="A2628" s="349" t="s">
        <v>748</v>
      </c>
      <c r="B2628" s="361" t="s">
        <v>751</v>
      </c>
      <c r="C2628" s="361" t="s">
        <v>747</v>
      </c>
      <c r="D2628" s="361">
        <v>8</v>
      </c>
      <c r="E2628" s="590">
        <v>35960</v>
      </c>
      <c r="F2628" s="592">
        <v>76</v>
      </c>
    </row>
    <row r="2629" spans="1:6" x14ac:dyDescent="0.25">
      <c r="A2629" s="349" t="s">
        <v>752</v>
      </c>
      <c r="B2629" s="361" t="s">
        <v>762</v>
      </c>
      <c r="C2629" s="361" t="s">
        <v>761</v>
      </c>
      <c r="D2629" s="361">
        <v>16</v>
      </c>
      <c r="E2629" s="590">
        <v>35960</v>
      </c>
      <c r="F2629" s="592">
        <v>55</v>
      </c>
    </row>
    <row r="2630" spans="1:6" x14ac:dyDescent="0.25">
      <c r="A2630" s="349" t="s">
        <v>738</v>
      </c>
      <c r="B2630" s="361" t="s">
        <v>713</v>
      </c>
      <c r="C2630" s="361" t="s">
        <v>746</v>
      </c>
      <c r="D2630" s="361">
        <v>16</v>
      </c>
      <c r="E2630" s="590">
        <v>35962</v>
      </c>
      <c r="F2630" s="592">
        <v>113</v>
      </c>
    </row>
    <row r="2631" spans="1:6" x14ac:dyDescent="0.25">
      <c r="A2631" s="349" t="s">
        <v>748</v>
      </c>
      <c r="B2631" s="361" t="s">
        <v>749</v>
      </c>
      <c r="C2631" s="361" t="s">
        <v>745</v>
      </c>
      <c r="D2631" s="361">
        <v>8</v>
      </c>
      <c r="E2631" s="590">
        <v>35966</v>
      </c>
      <c r="F2631" s="592">
        <v>107</v>
      </c>
    </row>
    <row r="2632" spans="1:6" x14ac:dyDescent="0.25">
      <c r="A2632" s="349" t="s">
        <v>564</v>
      </c>
      <c r="B2632" s="361" t="s">
        <v>569</v>
      </c>
      <c r="C2632" s="361" t="s">
        <v>744</v>
      </c>
      <c r="D2632" s="361">
        <v>16</v>
      </c>
      <c r="E2632" s="590">
        <v>35967</v>
      </c>
      <c r="F2632" s="360">
        <v>48</v>
      </c>
    </row>
    <row r="2633" spans="1:6" x14ac:dyDescent="0.25">
      <c r="A2633" s="349" t="s">
        <v>767</v>
      </c>
      <c r="B2633" s="361" t="s">
        <v>768</v>
      </c>
      <c r="C2633" s="361" t="s">
        <v>737</v>
      </c>
      <c r="D2633" s="361">
        <v>16</v>
      </c>
      <c r="E2633" s="590">
        <v>35970</v>
      </c>
      <c r="F2633" s="592">
        <v>14</v>
      </c>
    </row>
    <row r="2634" spans="1:6" x14ac:dyDescent="0.25">
      <c r="A2634" s="349" t="s">
        <v>738</v>
      </c>
      <c r="B2634" s="361" t="s">
        <v>722</v>
      </c>
      <c r="C2634" s="361" t="s">
        <v>747</v>
      </c>
      <c r="D2634" s="361">
        <v>8</v>
      </c>
      <c r="E2634" s="350">
        <v>35974</v>
      </c>
      <c r="F2634" s="360">
        <v>64</v>
      </c>
    </row>
    <row r="2635" spans="1:6" x14ac:dyDescent="0.25">
      <c r="A2635" s="349" t="s">
        <v>738</v>
      </c>
      <c r="B2635" s="361" t="s">
        <v>714</v>
      </c>
      <c r="C2635" s="361" t="s">
        <v>744</v>
      </c>
      <c r="D2635" s="361">
        <v>8</v>
      </c>
      <c r="E2635" s="590">
        <v>35975</v>
      </c>
      <c r="F2635" s="592">
        <v>52</v>
      </c>
    </row>
    <row r="2636" spans="1:6" x14ac:dyDescent="0.25">
      <c r="A2636" s="349" t="s">
        <v>771</v>
      </c>
      <c r="B2636" s="361" t="s">
        <v>772</v>
      </c>
      <c r="C2636" s="361" t="s">
        <v>747</v>
      </c>
      <c r="D2636" s="361">
        <v>12</v>
      </c>
      <c r="E2636" s="590">
        <v>35975</v>
      </c>
      <c r="F2636" s="592">
        <v>35</v>
      </c>
    </row>
    <row r="2637" spans="1:6" x14ac:dyDescent="0.25">
      <c r="A2637" s="349" t="s">
        <v>742</v>
      </c>
      <c r="B2637" s="361" t="s">
        <v>743</v>
      </c>
      <c r="C2637" s="361" t="s">
        <v>744</v>
      </c>
      <c r="D2637" s="361">
        <v>8</v>
      </c>
      <c r="E2637" s="590">
        <v>35976</v>
      </c>
      <c r="F2637" s="592">
        <v>198</v>
      </c>
    </row>
    <row r="2638" spans="1:6" x14ac:dyDescent="0.25">
      <c r="A2638" s="354" t="s">
        <v>738</v>
      </c>
      <c r="B2638" s="353" t="s">
        <v>723</v>
      </c>
      <c r="C2638" s="353" t="s">
        <v>745</v>
      </c>
      <c r="D2638" s="353">
        <v>8</v>
      </c>
      <c r="E2638" s="591">
        <v>35980</v>
      </c>
      <c r="F2638" s="593">
        <v>161</v>
      </c>
    </row>
    <row r="2639" spans="1:6" x14ac:dyDescent="0.25">
      <c r="A2639" s="349" t="s">
        <v>771</v>
      </c>
      <c r="B2639" s="361" t="s">
        <v>773</v>
      </c>
      <c r="C2639" s="361" t="s">
        <v>747</v>
      </c>
      <c r="D2639" s="361">
        <v>8</v>
      </c>
      <c r="E2639" s="590">
        <v>35980</v>
      </c>
      <c r="F2639" s="592">
        <v>35</v>
      </c>
    </row>
    <row r="2640" spans="1:6" x14ac:dyDescent="0.25">
      <c r="A2640" s="349" t="s">
        <v>564</v>
      </c>
      <c r="B2640" s="361" t="s">
        <v>568</v>
      </c>
      <c r="C2640" s="361" t="s">
        <v>745</v>
      </c>
      <c r="D2640" s="361">
        <v>16</v>
      </c>
      <c r="E2640" s="590">
        <v>35981</v>
      </c>
      <c r="F2640" s="592">
        <v>161</v>
      </c>
    </row>
    <row r="2641" spans="1:6" x14ac:dyDescent="0.25">
      <c r="A2641" s="349" t="s">
        <v>752</v>
      </c>
      <c r="B2641" s="361" t="s">
        <v>759</v>
      </c>
      <c r="C2641" s="361" t="s">
        <v>737</v>
      </c>
      <c r="D2641" s="361">
        <v>16</v>
      </c>
      <c r="E2641" s="350">
        <v>35985</v>
      </c>
      <c r="F2641" s="360">
        <v>12</v>
      </c>
    </row>
    <row r="2642" spans="1:6" x14ac:dyDescent="0.25">
      <c r="A2642" s="349" t="s">
        <v>728</v>
      </c>
      <c r="B2642" s="361" t="s">
        <v>731</v>
      </c>
      <c r="C2642" s="361" t="s">
        <v>732</v>
      </c>
      <c r="D2642" s="361">
        <v>8</v>
      </c>
      <c r="E2642" s="350">
        <v>35986</v>
      </c>
      <c r="F2642" s="360">
        <v>143</v>
      </c>
    </row>
    <row r="2643" spans="1:6" x14ac:dyDescent="0.25">
      <c r="A2643" s="349" t="s">
        <v>738</v>
      </c>
      <c r="B2643" s="361" t="s">
        <v>715</v>
      </c>
      <c r="C2643" s="361" t="s">
        <v>745</v>
      </c>
      <c r="D2643" s="361">
        <v>16</v>
      </c>
      <c r="E2643" s="590">
        <v>35987</v>
      </c>
      <c r="F2643" s="592">
        <v>122</v>
      </c>
    </row>
    <row r="2644" spans="1:6" x14ac:dyDescent="0.25">
      <c r="A2644" s="349" t="s">
        <v>738</v>
      </c>
      <c r="B2644" s="361" t="s">
        <v>723</v>
      </c>
      <c r="C2644" s="361" t="s">
        <v>745</v>
      </c>
      <c r="D2644" s="361">
        <v>8</v>
      </c>
      <c r="E2644" s="590">
        <v>35990</v>
      </c>
      <c r="F2644" s="592">
        <v>174</v>
      </c>
    </row>
    <row r="2645" spans="1:6" x14ac:dyDescent="0.25">
      <c r="A2645" s="349" t="s">
        <v>728</v>
      </c>
      <c r="B2645" s="361" t="s">
        <v>731</v>
      </c>
      <c r="C2645" s="361" t="s">
        <v>732</v>
      </c>
      <c r="D2645" s="361">
        <v>8</v>
      </c>
      <c r="E2645" s="590">
        <v>35990</v>
      </c>
      <c r="F2645" s="592">
        <v>38</v>
      </c>
    </row>
    <row r="2646" spans="1:6" x14ac:dyDescent="0.25">
      <c r="A2646" s="349" t="s">
        <v>752</v>
      </c>
      <c r="B2646" s="361" t="s">
        <v>760</v>
      </c>
      <c r="C2646" s="361" t="s">
        <v>761</v>
      </c>
      <c r="D2646" s="361">
        <v>16</v>
      </c>
      <c r="E2646" s="590">
        <v>35992</v>
      </c>
      <c r="F2646" s="592">
        <v>55</v>
      </c>
    </row>
    <row r="2647" spans="1:6" x14ac:dyDescent="0.25">
      <c r="A2647" s="349" t="s">
        <v>748</v>
      </c>
      <c r="B2647" s="361" t="s">
        <v>754</v>
      </c>
      <c r="C2647" s="361" t="s">
        <v>755</v>
      </c>
      <c r="D2647" s="361">
        <v>16</v>
      </c>
      <c r="E2647" s="590">
        <v>35994</v>
      </c>
      <c r="F2647" s="360">
        <v>181</v>
      </c>
    </row>
    <row r="2648" spans="1:6" x14ac:dyDescent="0.25">
      <c r="A2648" s="349" t="s">
        <v>564</v>
      </c>
      <c r="B2648" s="361" t="s">
        <v>566</v>
      </c>
      <c r="C2648" s="361" t="s">
        <v>737</v>
      </c>
      <c r="D2648" s="361">
        <v>16</v>
      </c>
      <c r="E2648" s="590">
        <v>35995</v>
      </c>
      <c r="F2648" s="592">
        <v>74</v>
      </c>
    </row>
    <row r="2649" spans="1:6" x14ac:dyDescent="0.25">
      <c r="A2649" s="349" t="s">
        <v>739</v>
      </c>
      <c r="B2649" s="361" t="s">
        <v>740</v>
      </c>
      <c r="C2649" s="361" t="s">
        <v>741</v>
      </c>
      <c r="D2649" s="361">
        <v>8</v>
      </c>
      <c r="E2649" s="590">
        <v>35995</v>
      </c>
      <c r="F2649" s="592">
        <v>140</v>
      </c>
    </row>
    <row r="2650" spans="1:6" x14ac:dyDescent="0.25">
      <c r="A2650" s="349" t="s">
        <v>752</v>
      </c>
      <c r="B2650" s="361" t="s">
        <v>762</v>
      </c>
      <c r="C2650" s="361" t="s">
        <v>761</v>
      </c>
      <c r="D2650" s="361">
        <v>16</v>
      </c>
      <c r="E2650" s="350">
        <v>35998</v>
      </c>
      <c r="F2650" s="360">
        <v>188</v>
      </c>
    </row>
    <row r="2651" spans="1:6" x14ac:dyDescent="0.25">
      <c r="A2651" s="349" t="s">
        <v>752</v>
      </c>
      <c r="B2651" s="361" t="s">
        <v>764</v>
      </c>
      <c r="C2651" s="361" t="s">
        <v>737</v>
      </c>
      <c r="D2651" s="361">
        <v>32</v>
      </c>
      <c r="E2651" s="590">
        <v>36002</v>
      </c>
      <c r="F2651" s="592">
        <v>22</v>
      </c>
    </row>
    <row r="2652" spans="1:6" x14ac:dyDescent="0.25">
      <c r="A2652" s="349" t="s">
        <v>742</v>
      </c>
      <c r="B2652" s="361" t="s">
        <v>743</v>
      </c>
      <c r="C2652" s="361" t="s">
        <v>744</v>
      </c>
      <c r="D2652" s="361">
        <v>8</v>
      </c>
      <c r="E2652" s="590">
        <v>36002</v>
      </c>
      <c r="F2652" s="592">
        <v>73</v>
      </c>
    </row>
    <row r="2653" spans="1:6" x14ac:dyDescent="0.25">
      <c r="A2653" s="349" t="s">
        <v>748</v>
      </c>
      <c r="B2653" s="361" t="s">
        <v>753</v>
      </c>
      <c r="C2653" s="361" t="s">
        <v>732</v>
      </c>
      <c r="D2653" s="361">
        <v>16</v>
      </c>
      <c r="E2653" s="590">
        <v>36003</v>
      </c>
      <c r="F2653" s="592">
        <v>33</v>
      </c>
    </row>
    <row r="2654" spans="1:6" x14ac:dyDescent="0.25">
      <c r="A2654" s="349" t="s">
        <v>742</v>
      </c>
      <c r="B2654" s="361" t="s">
        <v>743</v>
      </c>
      <c r="C2654" s="361" t="s">
        <v>744</v>
      </c>
      <c r="D2654" s="361">
        <v>8</v>
      </c>
      <c r="E2654" s="590">
        <v>36003</v>
      </c>
      <c r="F2654" s="592">
        <v>21</v>
      </c>
    </row>
    <row r="2655" spans="1:6" x14ac:dyDescent="0.25">
      <c r="A2655" s="349" t="s">
        <v>738</v>
      </c>
      <c r="B2655" s="361" t="s">
        <v>720</v>
      </c>
      <c r="C2655" s="361" t="s">
        <v>747</v>
      </c>
      <c r="D2655" s="361">
        <v>8</v>
      </c>
      <c r="E2655" s="590">
        <v>36006</v>
      </c>
      <c r="F2655" s="592">
        <v>88</v>
      </c>
    </row>
    <row r="2656" spans="1:6" x14ac:dyDescent="0.25">
      <c r="A2656" s="349" t="s">
        <v>738</v>
      </c>
      <c r="B2656" s="361" t="s">
        <v>722</v>
      </c>
      <c r="C2656" s="361" t="s">
        <v>747</v>
      </c>
      <c r="D2656" s="361">
        <v>8</v>
      </c>
      <c r="E2656" s="590">
        <v>36008</v>
      </c>
      <c r="F2656" s="592">
        <v>187</v>
      </c>
    </row>
    <row r="2657" spans="1:6" x14ac:dyDescent="0.25">
      <c r="A2657" s="349" t="s">
        <v>752</v>
      </c>
      <c r="B2657" s="361" t="s">
        <v>759</v>
      </c>
      <c r="C2657" s="361" t="s">
        <v>737</v>
      </c>
      <c r="D2657" s="361">
        <v>16</v>
      </c>
      <c r="E2657" s="590">
        <v>36008</v>
      </c>
      <c r="F2657" s="592">
        <v>56</v>
      </c>
    </row>
    <row r="2658" spans="1:6" x14ac:dyDescent="0.25">
      <c r="A2658" s="349" t="s">
        <v>756</v>
      </c>
      <c r="B2658" s="361" t="s">
        <v>758</v>
      </c>
      <c r="C2658" s="361" t="s">
        <v>746</v>
      </c>
      <c r="D2658" s="361">
        <v>16</v>
      </c>
      <c r="E2658" s="590">
        <v>36009</v>
      </c>
      <c r="F2658" s="592">
        <v>33</v>
      </c>
    </row>
    <row r="2659" spans="1:6" x14ac:dyDescent="0.25">
      <c r="A2659" s="349" t="s">
        <v>742</v>
      </c>
      <c r="B2659" s="361" t="s">
        <v>743</v>
      </c>
      <c r="C2659" s="361" t="s">
        <v>744</v>
      </c>
      <c r="D2659" s="361">
        <v>8</v>
      </c>
      <c r="E2659" s="590">
        <v>36013</v>
      </c>
      <c r="F2659" s="592">
        <v>168</v>
      </c>
    </row>
    <row r="2660" spans="1:6" x14ac:dyDescent="0.25">
      <c r="A2660" s="349" t="s">
        <v>742</v>
      </c>
      <c r="B2660" s="361" t="s">
        <v>743</v>
      </c>
      <c r="C2660" s="361" t="s">
        <v>744</v>
      </c>
      <c r="D2660" s="361">
        <v>8</v>
      </c>
      <c r="E2660" s="590">
        <v>36015</v>
      </c>
      <c r="F2660" s="592">
        <v>80</v>
      </c>
    </row>
    <row r="2661" spans="1:6" x14ac:dyDescent="0.25">
      <c r="A2661" s="349" t="s">
        <v>756</v>
      </c>
      <c r="B2661" s="361" t="s">
        <v>758</v>
      </c>
      <c r="C2661" s="361" t="s">
        <v>746</v>
      </c>
      <c r="D2661" s="361">
        <v>16</v>
      </c>
      <c r="E2661" s="590">
        <v>36018</v>
      </c>
      <c r="F2661" s="592">
        <v>132</v>
      </c>
    </row>
    <row r="2662" spans="1:6" x14ac:dyDescent="0.25">
      <c r="A2662" s="349" t="s">
        <v>738</v>
      </c>
      <c r="B2662" s="361" t="s">
        <v>715</v>
      </c>
      <c r="C2662" s="361" t="s">
        <v>745</v>
      </c>
      <c r="D2662" s="361">
        <v>16</v>
      </c>
      <c r="E2662" s="590">
        <v>36019</v>
      </c>
      <c r="F2662" s="592">
        <v>170</v>
      </c>
    </row>
    <row r="2663" spans="1:6" x14ac:dyDescent="0.25">
      <c r="A2663" s="349" t="s">
        <v>738</v>
      </c>
      <c r="B2663" s="361" t="s">
        <v>723</v>
      </c>
      <c r="C2663" s="361" t="s">
        <v>745</v>
      </c>
      <c r="D2663" s="361">
        <v>8</v>
      </c>
      <c r="E2663" s="590">
        <v>36020</v>
      </c>
      <c r="F2663" s="592">
        <v>70</v>
      </c>
    </row>
    <row r="2664" spans="1:6" x14ac:dyDescent="0.25">
      <c r="A2664" s="349" t="s">
        <v>748</v>
      </c>
      <c r="B2664" s="361" t="s">
        <v>749</v>
      </c>
      <c r="C2664" s="361" t="s">
        <v>745</v>
      </c>
      <c r="D2664" s="361">
        <v>8</v>
      </c>
      <c r="E2664" s="590">
        <v>36021</v>
      </c>
      <c r="F2664" s="592">
        <v>199</v>
      </c>
    </row>
    <row r="2665" spans="1:6" x14ac:dyDescent="0.25">
      <c r="A2665" s="349" t="s">
        <v>756</v>
      </c>
      <c r="B2665" s="361" t="s">
        <v>757</v>
      </c>
      <c r="C2665" s="361" t="s">
        <v>755</v>
      </c>
      <c r="D2665" s="361">
        <v>16</v>
      </c>
      <c r="E2665" s="590">
        <v>36021</v>
      </c>
      <c r="F2665" s="592">
        <v>59</v>
      </c>
    </row>
    <row r="2666" spans="1:6" x14ac:dyDescent="0.25">
      <c r="A2666" s="349" t="s">
        <v>742</v>
      </c>
      <c r="B2666" s="361" t="s">
        <v>743</v>
      </c>
      <c r="C2666" s="361" t="s">
        <v>744</v>
      </c>
      <c r="D2666" s="361">
        <v>8</v>
      </c>
      <c r="E2666" s="590">
        <v>36024</v>
      </c>
      <c r="F2666" s="592">
        <v>48</v>
      </c>
    </row>
    <row r="2667" spans="1:6" x14ac:dyDescent="0.25">
      <c r="A2667" s="349" t="s">
        <v>756</v>
      </c>
      <c r="B2667" s="361" t="s">
        <v>758</v>
      </c>
      <c r="C2667" s="361" t="s">
        <v>746</v>
      </c>
      <c r="D2667" s="361">
        <v>16</v>
      </c>
      <c r="E2667" s="590">
        <v>36026</v>
      </c>
      <c r="F2667" s="592">
        <v>98</v>
      </c>
    </row>
    <row r="2668" spans="1:6" x14ac:dyDescent="0.25">
      <c r="A2668" s="349" t="s">
        <v>728</v>
      </c>
      <c r="B2668" s="361" t="s">
        <v>729</v>
      </c>
      <c r="C2668" s="361" t="s">
        <v>730</v>
      </c>
      <c r="D2668" s="361">
        <v>10</v>
      </c>
      <c r="E2668" s="350">
        <v>36028</v>
      </c>
      <c r="F2668" s="360">
        <v>32</v>
      </c>
    </row>
    <row r="2669" spans="1:6" x14ac:dyDescent="0.25">
      <c r="A2669" s="349" t="s">
        <v>771</v>
      </c>
      <c r="B2669" s="361" t="s">
        <v>773</v>
      </c>
      <c r="C2669" s="361" t="s">
        <v>747</v>
      </c>
      <c r="D2669" s="361">
        <v>8</v>
      </c>
      <c r="E2669" s="590">
        <v>36030</v>
      </c>
      <c r="F2669" s="592">
        <v>78</v>
      </c>
    </row>
    <row r="2670" spans="1:6" x14ac:dyDescent="0.25">
      <c r="A2670" s="349" t="s">
        <v>738</v>
      </c>
      <c r="B2670" s="361" t="s">
        <v>712</v>
      </c>
      <c r="C2670" s="361" t="s">
        <v>744</v>
      </c>
      <c r="D2670" s="361">
        <v>8</v>
      </c>
      <c r="E2670" s="590">
        <v>36037</v>
      </c>
      <c r="F2670" s="592">
        <v>31</v>
      </c>
    </row>
    <row r="2671" spans="1:6" x14ac:dyDescent="0.25">
      <c r="A2671" s="349" t="s">
        <v>738</v>
      </c>
      <c r="B2671" s="361" t="s">
        <v>718</v>
      </c>
      <c r="C2671" s="361" t="s">
        <v>747</v>
      </c>
      <c r="D2671" s="361">
        <v>8</v>
      </c>
      <c r="E2671" s="590">
        <v>36043</v>
      </c>
      <c r="F2671" s="592">
        <v>123</v>
      </c>
    </row>
    <row r="2672" spans="1:6" x14ac:dyDescent="0.25">
      <c r="A2672" s="349" t="s">
        <v>738</v>
      </c>
      <c r="B2672" s="361" t="s">
        <v>718</v>
      </c>
      <c r="C2672" s="361" t="s">
        <v>747</v>
      </c>
      <c r="D2672" s="361">
        <v>8</v>
      </c>
      <c r="E2672" s="350">
        <v>36046</v>
      </c>
      <c r="F2672" s="360">
        <v>28</v>
      </c>
    </row>
    <row r="2673" spans="1:6" x14ac:dyDescent="0.25">
      <c r="A2673" s="349" t="s">
        <v>752</v>
      </c>
      <c r="B2673" s="361" t="s">
        <v>760</v>
      </c>
      <c r="C2673" s="361" t="s">
        <v>761</v>
      </c>
      <c r="D2673" s="361">
        <v>16</v>
      </c>
      <c r="E2673" s="590">
        <v>36049</v>
      </c>
      <c r="F2673" s="592">
        <v>70</v>
      </c>
    </row>
    <row r="2674" spans="1:6" x14ac:dyDescent="0.25">
      <c r="A2674" s="349" t="s">
        <v>748</v>
      </c>
      <c r="B2674" s="361" t="s">
        <v>753</v>
      </c>
      <c r="C2674" s="361" t="s">
        <v>732</v>
      </c>
      <c r="D2674" s="361">
        <v>16</v>
      </c>
      <c r="E2674" s="590">
        <v>36053</v>
      </c>
      <c r="F2674" s="360">
        <v>72</v>
      </c>
    </row>
    <row r="2675" spans="1:6" x14ac:dyDescent="0.25">
      <c r="A2675" s="349" t="s">
        <v>752</v>
      </c>
      <c r="B2675" s="361" t="s">
        <v>764</v>
      </c>
      <c r="C2675" s="361" t="s">
        <v>737</v>
      </c>
      <c r="D2675" s="361">
        <v>32</v>
      </c>
      <c r="E2675" s="590">
        <v>36053</v>
      </c>
      <c r="F2675" s="360">
        <v>190</v>
      </c>
    </row>
    <row r="2676" spans="1:6" x14ac:dyDescent="0.25">
      <c r="A2676" s="349" t="s">
        <v>738</v>
      </c>
      <c r="B2676" s="361" t="s">
        <v>717</v>
      </c>
      <c r="C2676" s="361" t="s">
        <v>745</v>
      </c>
      <c r="D2676" s="361">
        <v>16</v>
      </c>
      <c r="E2676" s="590">
        <v>36055</v>
      </c>
      <c r="F2676" s="360">
        <v>176</v>
      </c>
    </row>
    <row r="2677" spans="1:6" x14ac:dyDescent="0.25">
      <c r="A2677" s="349" t="s">
        <v>752</v>
      </c>
      <c r="B2677" s="361" t="s">
        <v>762</v>
      </c>
      <c r="C2677" s="361" t="s">
        <v>761</v>
      </c>
      <c r="D2677" s="361">
        <v>16</v>
      </c>
      <c r="E2677" s="590">
        <v>36056</v>
      </c>
      <c r="F2677" s="592">
        <v>126</v>
      </c>
    </row>
    <row r="2678" spans="1:6" x14ac:dyDescent="0.25">
      <c r="A2678" s="349" t="s">
        <v>738</v>
      </c>
      <c r="B2678" s="361" t="s">
        <v>721</v>
      </c>
      <c r="C2678" s="361" t="s">
        <v>747</v>
      </c>
      <c r="D2678" s="361">
        <v>8</v>
      </c>
      <c r="E2678" s="590">
        <v>36058</v>
      </c>
      <c r="F2678" s="592">
        <v>19</v>
      </c>
    </row>
    <row r="2679" spans="1:6" x14ac:dyDescent="0.25">
      <c r="A2679" s="349" t="s">
        <v>752</v>
      </c>
      <c r="B2679" s="361" t="s">
        <v>760</v>
      </c>
      <c r="C2679" s="361" t="s">
        <v>761</v>
      </c>
      <c r="D2679" s="361">
        <v>16</v>
      </c>
      <c r="E2679" s="590">
        <v>36063</v>
      </c>
      <c r="F2679" s="592">
        <v>102</v>
      </c>
    </row>
    <row r="2680" spans="1:6" x14ac:dyDescent="0.25">
      <c r="A2680" s="349" t="s">
        <v>733</v>
      </c>
      <c r="B2680" s="361" t="s">
        <v>736</v>
      </c>
      <c r="C2680" s="361" t="s">
        <v>737</v>
      </c>
      <c r="D2680" s="361">
        <v>8</v>
      </c>
      <c r="E2680" s="590">
        <v>36063</v>
      </c>
      <c r="F2680" s="592">
        <v>191</v>
      </c>
    </row>
    <row r="2681" spans="1:6" x14ac:dyDescent="0.25">
      <c r="A2681" s="349" t="s">
        <v>738</v>
      </c>
      <c r="B2681" s="361" t="s">
        <v>719</v>
      </c>
      <c r="C2681" s="361" t="s">
        <v>744</v>
      </c>
      <c r="D2681" s="361">
        <v>8</v>
      </c>
      <c r="E2681" s="590">
        <v>36064</v>
      </c>
      <c r="F2681" s="592">
        <v>105</v>
      </c>
    </row>
    <row r="2682" spans="1:6" x14ac:dyDescent="0.25">
      <c r="A2682" s="349" t="s">
        <v>733</v>
      </c>
      <c r="B2682" s="361" t="s">
        <v>736</v>
      </c>
      <c r="C2682" s="361" t="s">
        <v>737</v>
      </c>
      <c r="D2682" s="361">
        <v>8</v>
      </c>
      <c r="E2682" s="590">
        <v>36068</v>
      </c>
      <c r="F2682" s="592">
        <v>199</v>
      </c>
    </row>
    <row r="2683" spans="1:6" x14ac:dyDescent="0.25">
      <c r="A2683" s="349" t="s">
        <v>738</v>
      </c>
      <c r="B2683" s="361" t="s">
        <v>712</v>
      </c>
      <c r="C2683" s="361" t="s">
        <v>744</v>
      </c>
      <c r="D2683" s="361">
        <v>8</v>
      </c>
      <c r="E2683" s="590">
        <v>36069</v>
      </c>
      <c r="F2683" s="592">
        <v>53</v>
      </c>
    </row>
    <row r="2684" spans="1:6" x14ac:dyDescent="0.25">
      <c r="A2684" s="349" t="s">
        <v>738</v>
      </c>
      <c r="B2684" s="361" t="s">
        <v>723</v>
      </c>
      <c r="C2684" s="361" t="s">
        <v>745</v>
      </c>
      <c r="D2684" s="361">
        <v>8</v>
      </c>
      <c r="E2684" s="590">
        <v>36071</v>
      </c>
      <c r="F2684" s="360">
        <v>69</v>
      </c>
    </row>
    <row r="2685" spans="1:6" x14ac:dyDescent="0.25">
      <c r="A2685" s="349" t="s">
        <v>748</v>
      </c>
      <c r="B2685" s="361" t="s">
        <v>749</v>
      </c>
      <c r="C2685" s="361" t="s">
        <v>745</v>
      </c>
      <c r="D2685" s="361">
        <v>8</v>
      </c>
      <c r="E2685" s="590">
        <v>36073</v>
      </c>
      <c r="F2685" s="592">
        <v>37</v>
      </c>
    </row>
    <row r="2686" spans="1:6" x14ac:dyDescent="0.25">
      <c r="A2686" s="349" t="s">
        <v>756</v>
      </c>
      <c r="B2686" s="361" t="s">
        <v>757</v>
      </c>
      <c r="C2686" s="361" t="s">
        <v>755</v>
      </c>
      <c r="D2686" s="361">
        <v>16</v>
      </c>
      <c r="E2686" s="590">
        <v>36074</v>
      </c>
      <c r="F2686" s="592">
        <v>29</v>
      </c>
    </row>
    <row r="2687" spans="1:6" x14ac:dyDescent="0.25">
      <c r="A2687" s="349" t="s">
        <v>769</v>
      </c>
      <c r="B2687" s="361" t="s">
        <v>770</v>
      </c>
      <c r="C2687" s="361" t="s">
        <v>745</v>
      </c>
      <c r="D2687" s="361">
        <v>16</v>
      </c>
      <c r="E2687" s="590">
        <v>36076</v>
      </c>
      <c r="F2687" s="592">
        <v>38</v>
      </c>
    </row>
    <row r="2688" spans="1:6" x14ac:dyDescent="0.25">
      <c r="A2688" s="349" t="s">
        <v>767</v>
      </c>
      <c r="B2688" s="361" t="s">
        <v>768</v>
      </c>
      <c r="C2688" s="361" t="s">
        <v>737</v>
      </c>
      <c r="D2688" s="361">
        <v>16</v>
      </c>
      <c r="E2688" s="350">
        <v>36079</v>
      </c>
      <c r="F2688" s="360">
        <v>12</v>
      </c>
    </row>
    <row r="2689" spans="1:6" x14ac:dyDescent="0.25">
      <c r="A2689" s="349" t="s">
        <v>756</v>
      </c>
      <c r="B2689" s="361" t="s">
        <v>757</v>
      </c>
      <c r="C2689" s="361" t="s">
        <v>755</v>
      </c>
      <c r="D2689" s="361">
        <v>16</v>
      </c>
      <c r="E2689" s="350">
        <v>36079</v>
      </c>
      <c r="F2689" s="360">
        <v>97</v>
      </c>
    </row>
    <row r="2690" spans="1:6" x14ac:dyDescent="0.25">
      <c r="A2690" s="349" t="s">
        <v>738</v>
      </c>
      <c r="B2690" s="361" t="s">
        <v>712</v>
      </c>
      <c r="C2690" s="361" t="s">
        <v>744</v>
      </c>
      <c r="D2690" s="361">
        <v>8</v>
      </c>
      <c r="E2690" s="590">
        <v>36081</v>
      </c>
      <c r="F2690" s="360">
        <v>51</v>
      </c>
    </row>
    <row r="2691" spans="1:6" x14ac:dyDescent="0.25">
      <c r="A2691" s="349" t="s">
        <v>738</v>
      </c>
      <c r="B2691" s="361" t="s">
        <v>713</v>
      </c>
      <c r="C2691" s="361" t="s">
        <v>746</v>
      </c>
      <c r="D2691" s="361">
        <v>16</v>
      </c>
      <c r="E2691" s="590">
        <v>36088</v>
      </c>
      <c r="F2691" s="592">
        <v>54</v>
      </c>
    </row>
    <row r="2692" spans="1:6" x14ac:dyDescent="0.25">
      <c r="A2692" s="349" t="s">
        <v>771</v>
      </c>
      <c r="B2692" s="361" t="s">
        <v>772</v>
      </c>
      <c r="C2692" s="361" t="s">
        <v>747</v>
      </c>
      <c r="D2692" s="361">
        <v>12</v>
      </c>
      <c r="E2692" s="590">
        <v>36090</v>
      </c>
      <c r="F2692" s="592">
        <v>180</v>
      </c>
    </row>
    <row r="2693" spans="1:6" x14ac:dyDescent="0.25">
      <c r="A2693" s="349" t="s">
        <v>756</v>
      </c>
      <c r="B2693" s="361" t="s">
        <v>758</v>
      </c>
      <c r="C2693" s="361" t="s">
        <v>746</v>
      </c>
      <c r="D2693" s="361">
        <v>16</v>
      </c>
      <c r="E2693" s="590">
        <v>36100</v>
      </c>
      <c r="F2693" s="592">
        <v>79</v>
      </c>
    </row>
    <row r="2694" spans="1:6" x14ac:dyDescent="0.25">
      <c r="A2694" s="349" t="s">
        <v>733</v>
      </c>
      <c r="B2694" s="361" t="s">
        <v>736</v>
      </c>
      <c r="C2694" s="361" t="s">
        <v>737</v>
      </c>
      <c r="D2694" s="361">
        <v>8</v>
      </c>
      <c r="E2694" s="590">
        <v>36100</v>
      </c>
      <c r="F2694" s="360">
        <v>176</v>
      </c>
    </row>
    <row r="2695" spans="1:6" x14ac:dyDescent="0.25">
      <c r="A2695" s="349" t="s">
        <v>748</v>
      </c>
      <c r="B2695" s="361" t="s">
        <v>754</v>
      </c>
      <c r="C2695" s="361" t="s">
        <v>755</v>
      </c>
      <c r="D2695" s="361">
        <v>16</v>
      </c>
      <c r="E2695" s="350">
        <v>36101</v>
      </c>
      <c r="F2695" s="360">
        <v>21</v>
      </c>
    </row>
    <row r="2696" spans="1:6" x14ac:dyDescent="0.25">
      <c r="A2696" s="349" t="s">
        <v>765</v>
      </c>
      <c r="B2696" s="361" t="s">
        <v>766</v>
      </c>
      <c r="C2696" s="361" t="s">
        <v>744</v>
      </c>
      <c r="D2696" s="361">
        <v>16</v>
      </c>
      <c r="E2696" s="590">
        <v>36101</v>
      </c>
      <c r="F2696" s="592">
        <v>34</v>
      </c>
    </row>
    <row r="2697" spans="1:6" x14ac:dyDescent="0.25">
      <c r="A2697" s="349" t="s">
        <v>756</v>
      </c>
      <c r="B2697" s="361" t="s">
        <v>758</v>
      </c>
      <c r="C2697" s="361" t="s">
        <v>746</v>
      </c>
      <c r="D2697" s="361">
        <v>16</v>
      </c>
      <c r="E2697" s="590">
        <v>36102</v>
      </c>
      <c r="F2697" s="592">
        <v>5</v>
      </c>
    </row>
    <row r="2698" spans="1:6" x14ac:dyDescent="0.25">
      <c r="A2698" s="349" t="s">
        <v>738</v>
      </c>
      <c r="B2698" s="361" t="s">
        <v>720</v>
      </c>
      <c r="C2698" s="361" t="s">
        <v>747</v>
      </c>
      <c r="D2698" s="361">
        <v>8</v>
      </c>
      <c r="E2698" s="590">
        <v>36105</v>
      </c>
      <c r="F2698" s="592">
        <v>196</v>
      </c>
    </row>
    <row r="2699" spans="1:6" x14ac:dyDescent="0.25">
      <c r="A2699" s="349" t="s">
        <v>752</v>
      </c>
      <c r="B2699" s="361" t="s">
        <v>759</v>
      </c>
      <c r="C2699" s="361" t="s">
        <v>737</v>
      </c>
      <c r="D2699" s="361">
        <v>16</v>
      </c>
      <c r="E2699" s="590">
        <v>36105</v>
      </c>
      <c r="F2699" s="592">
        <v>68</v>
      </c>
    </row>
    <row r="2700" spans="1:6" x14ac:dyDescent="0.25">
      <c r="A2700" s="349" t="s">
        <v>769</v>
      </c>
      <c r="B2700" s="361" t="s">
        <v>770</v>
      </c>
      <c r="C2700" s="361" t="s">
        <v>745</v>
      </c>
      <c r="D2700" s="361">
        <v>16</v>
      </c>
      <c r="E2700" s="590">
        <v>36110</v>
      </c>
      <c r="F2700" s="592">
        <v>34</v>
      </c>
    </row>
    <row r="2701" spans="1:6" x14ac:dyDescent="0.25">
      <c r="A2701" s="349" t="s">
        <v>752</v>
      </c>
      <c r="B2701" s="361" t="s">
        <v>764</v>
      </c>
      <c r="C2701" s="361" t="s">
        <v>737</v>
      </c>
      <c r="D2701" s="361">
        <v>32</v>
      </c>
      <c r="E2701" s="590">
        <v>36111</v>
      </c>
      <c r="F2701" s="592">
        <v>82</v>
      </c>
    </row>
    <row r="2702" spans="1:6" x14ac:dyDescent="0.25">
      <c r="A2702" s="349" t="s">
        <v>748</v>
      </c>
      <c r="B2702" s="361" t="s">
        <v>749</v>
      </c>
      <c r="C2702" s="361" t="s">
        <v>745</v>
      </c>
      <c r="D2702" s="361">
        <v>8</v>
      </c>
      <c r="E2702" s="590">
        <v>36115</v>
      </c>
      <c r="F2702" s="592">
        <v>40</v>
      </c>
    </row>
    <row r="2703" spans="1:6" x14ac:dyDescent="0.25">
      <c r="A2703" s="349" t="s">
        <v>752</v>
      </c>
      <c r="B2703" s="361" t="s">
        <v>762</v>
      </c>
      <c r="C2703" s="361" t="s">
        <v>761</v>
      </c>
      <c r="D2703" s="361">
        <v>16</v>
      </c>
      <c r="E2703" s="590">
        <v>36123</v>
      </c>
      <c r="F2703" s="592">
        <v>89</v>
      </c>
    </row>
    <row r="2704" spans="1:6" x14ac:dyDescent="0.25">
      <c r="A2704" s="349" t="s">
        <v>564</v>
      </c>
      <c r="B2704" s="361" t="s">
        <v>567</v>
      </c>
      <c r="C2704" s="361" t="s">
        <v>737</v>
      </c>
      <c r="D2704" s="361">
        <v>16</v>
      </c>
      <c r="E2704" s="590">
        <v>36124</v>
      </c>
      <c r="F2704" s="592">
        <v>109</v>
      </c>
    </row>
    <row r="2705" spans="1:6" x14ac:dyDescent="0.25">
      <c r="A2705" s="349" t="s">
        <v>738</v>
      </c>
      <c r="B2705" s="361" t="s">
        <v>713</v>
      </c>
      <c r="C2705" s="361" t="s">
        <v>746</v>
      </c>
      <c r="D2705" s="361">
        <v>16</v>
      </c>
      <c r="E2705" s="590">
        <v>36126</v>
      </c>
      <c r="F2705" s="592">
        <v>135</v>
      </c>
    </row>
    <row r="2706" spans="1:6" x14ac:dyDescent="0.25">
      <c r="A2706" s="349" t="s">
        <v>738</v>
      </c>
      <c r="B2706" s="361" t="s">
        <v>719</v>
      </c>
      <c r="C2706" s="361" t="s">
        <v>744</v>
      </c>
      <c r="D2706" s="361">
        <v>8</v>
      </c>
      <c r="E2706" s="590">
        <v>36128</v>
      </c>
      <c r="F2706" s="592">
        <v>26</v>
      </c>
    </row>
    <row r="2707" spans="1:6" x14ac:dyDescent="0.25">
      <c r="A2707" s="349" t="s">
        <v>564</v>
      </c>
      <c r="B2707" s="361" t="s">
        <v>566</v>
      </c>
      <c r="C2707" s="361" t="s">
        <v>737</v>
      </c>
      <c r="D2707" s="361">
        <v>16</v>
      </c>
      <c r="E2707" s="590">
        <v>36135</v>
      </c>
      <c r="F2707" s="360">
        <v>138</v>
      </c>
    </row>
    <row r="2708" spans="1:6" x14ac:dyDescent="0.25">
      <c r="A2708" s="349" t="s">
        <v>738</v>
      </c>
      <c r="B2708" s="361" t="s">
        <v>719</v>
      </c>
      <c r="C2708" s="361" t="s">
        <v>744</v>
      </c>
      <c r="D2708" s="361">
        <v>8</v>
      </c>
      <c r="E2708" s="590">
        <v>36136</v>
      </c>
      <c r="F2708" s="592">
        <v>168</v>
      </c>
    </row>
    <row r="2709" spans="1:6" x14ac:dyDescent="0.25">
      <c r="A2709" s="349" t="s">
        <v>752</v>
      </c>
      <c r="B2709" s="361" t="s">
        <v>764</v>
      </c>
      <c r="C2709" s="361" t="s">
        <v>737</v>
      </c>
      <c r="D2709" s="361">
        <v>32</v>
      </c>
      <c r="E2709" s="590">
        <v>36138</v>
      </c>
      <c r="F2709" s="592">
        <v>50</v>
      </c>
    </row>
    <row r="2710" spans="1:6" x14ac:dyDescent="0.25">
      <c r="A2710" s="349" t="s">
        <v>748</v>
      </c>
      <c r="B2710" s="361" t="s">
        <v>749</v>
      </c>
      <c r="C2710" s="361" t="s">
        <v>745</v>
      </c>
      <c r="D2710" s="361">
        <v>8</v>
      </c>
      <c r="E2710" s="590">
        <v>36139</v>
      </c>
      <c r="F2710" s="592">
        <v>144</v>
      </c>
    </row>
    <row r="2711" spans="1:6" x14ac:dyDescent="0.25">
      <c r="A2711" s="349" t="s">
        <v>738</v>
      </c>
      <c r="B2711" s="361" t="s">
        <v>712</v>
      </c>
      <c r="C2711" s="361" t="s">
        <v>744</v>
      </c>
      <c r="D2711" s="361">
        <v>8</v>
      </c>
      <c r="E2711" s="590">
        <v>36141</v>
      </c>
      <c r="F2711" s="592">
        <v>167</v>
      </c>
    </row>
    <row r="2712" spans="1:6" x14ac:dyDescent="0.25">
      <c r="A2712" s="349" t="s">
        <v>738</v>
      </c>
      <c r="B2712" s="361" t="s">
        <v>713</v>
      </c>
      <c r="C2712" s="361" t="s">
        <v>746</v>
      </c>
      <c r="D2712" s="361">
        <v>16</v>
      </c>
      <c r="E2712" s="590">
        <v>36144</v>
      </c>
      <c r="F2712" s="592">
        <v>21</v>
      </c>
    </row>
    <row r="2713" spans="1:6" x14ac:dyDescent="0.25">
      <c r="A2713" s="349" t="s">
        <v>769</v>
      </c>
      <c r="B2713" s="361" t="s">
        <v>770</v>
      </c>
      <c r="C2713" s="361" t="s">
        <v>745</v>
      </c>
      <c r="D2713" s="361">
        <v>16</v>
      </c>
      <c r="E2713" s="590">
        <v>36144</v>
      </c>
      <c r="F2713" s="360">
        <v>184</v>
      </c>
    </row>
    <row r="2714" spans="1:6" x14ac:dyDescent="0.25">
      <c r="A2714" s="349" t="s">
        <v>564</v>
      </c>
      <c r="B2714" s="361" t="s">
        <v>566</v>
      </c>
      <c r="C2714" s="361" t="s">
        <v>737</v>
      </c>
      <c r="D2714" s="361">
        <v>16</v>
      </c>
      <c r="E2714" s="590">
        <v>36146</v>
      </c>
      <c r="F2714" s="592">
        <v>89</v>
      </c>
    </row>
    <row r="2715" spans="1:6" x14ac:dyDescent="0.25">
      <c r="A2715" s="349" t="s">
        <v>738</v>
      </c>
      <c r="B2715" s="361" t="s">
        <v>714</v>
      </c>
      <c r="C2715" s="361" t="s">
        <v>744</v>
      </c>
      <c r="D2715" s="361">
        <v>8</v>
      </c>
      <c r="E2715" s="590">
        <v>36147</v>
      </c>
      <c r="F2715" s="592">
        <v>143</v>
      </c>
    </row>
    <row r="2716" spans="1:6" x14ac:dyDescent="0.25">
      <c r="A2716" s="349" t="s">
        <v>738</v>
      </c>
      <c r="B2716" s="361" t="s">
        <v>719</v>
      </c>
      <c r="C2716" s="361" t="s">
        <v>744</v>
      </c>
      <c r="D2716" s="361">
        <v>8</v>
      </c>
      <c r="E2716" s="590">
        <v>36148</v>
      </c>
      <c r="F2716" s="592">
        <v>180</v>
      </c>
    </row>
    <row r="2717" spans="1:6" x14ac:dyDescent="0.25">
      <c r="A2717" s="349" t="s">
        <v>748</v>
      </c>
      <c r="B2717" s="361" t="s">
        <v>749</v>
      </c>
      <c r="C2717" s="361" t="s">
        <v>745</v>
      </c>
      <c r="D2717" s="361">
        <v>8</v>
      </c>
      <c r="E2717" s="590">
        <v>36149</v>
      </c>
      <c r="F2717" s="592">
        <v>132</v>
      </c>
    </row>
    <row r="2718" spans="1:6" x14ac:dyDescent="0.25">
      <c r="A2718" s="354" t="s">
        <v>748</v>
      </c>
      <c r="B2718" s="353" t="s">
        <v>753</v>
      </c>
      <c r="C2718" s="353" t="s">
        <v>732</v>
      </c>
      <c r="D2718" s="353">
        <v>16</v>
      </c>
      <c r="E2718" s="591">
        <v>36155</v>
      </c>
      <c r="F2718" s="351">
        <v>163</v>
      </c>
    </row>
    <row r="2719" spans="1:6" x14ac:dyDescent="0.25">
      <c r="A2719" s="349" t="s">
        <v>748</v>
      </c>
      <c r="B2719" s="361" t="s">
        <v>750</v>
      </c>
      <c r="C2719" s="361" t="s">
        <v>737</v>
      </c>
      <c r="D2719" s="361">
        <v>16</v>
      </c>
      <c r="E2719" s="590">
        <v>36155</v>
      </c>
      <c r="F2719" s="592">
        <v>116</v>
      </c>
    </row>
    <row r="2720" spans="1:6" x14ac:dyDescent="0.25">
      <c r="A2720" s="349" t="s">
        <v>752</v>
      </c>
      <c r="B2720" s="361" t="s">
        <v>764</v>
      </c>
      <c r="C2720" s="361" t="s">
        <v>737</v>
      </c>
      <c r="D2720" s="361">
        <v>32</v>
      </c>
      <c r="E2720" s="590">
        <v>36157</v>
      </c>
      <c r="F2720" s="592">
        <v>175</v>
      </c>
    </row>
    <row r="2721" spans="1:6" x14ac:dyDescent="0.25">
      <c r="A2721" s="349" t="s">
        <v>765</v>
      </c>
      <c r="B2721" s="361" t="s">
        <v>766</v>
      </c>
      <c r="C2721" s="361" t="s">
        <v>744</v>
      </c>
      <c r="D2721" s="361">
        <v>16</v>
      </c>
      <c r="E2721" s="350">
        <v>36157</v>
      </c>
      <c r="F2721" s="360">
        <v>142</v>
      </c>
    </row>
    <row r="2722" spans="1:6" x14ac:dyDescent="0.25">
      <c r="A2722" s="349" t="s">
        <v>728</v>
      </c>
      <c r="B2722" s="361" t="s">
        <v>729</v>
      </c>
      <c r="C2722" s="361" t="s">
        <v>730</v>
      </c>
      <c r="D2722" s="361">
        <v>10</v>
      </c>
      <c r="E2722" s="590">
        <v>36158</v>
      </c>
      <c r="F2722" s="592">
        <v>146</v>
      </c>
    </row>
    <row r="2723" spans="1:6" x14ac:dyDescent="0.25">
      <c r="A2723" s="349" t="s">
        <v>738</v>
      </c>
      <c r="B2723" s="361" t="s">
        <v>714</v>
      </c>
      <c r="C2723" s="361" t="s">
        <v>744</v>
      </c>
      <c r="D2723" s="361">
        <v>8</v>
      </c>
      <c r="E2723" s="590">
        <v>36164</v>
      </c>
      <c r="F2723" s="592">
        <v>98</v>
      </c>
    </row>
    <row r="2724" spans="1:6" x14ac:dyDescent="0.25">
      <c r="A2724" s="349" t="s">
        <v>738</v>
      </c>
      <c r="B2724" s="361" t="s">
        <v>712</v>
      </c>
      <c r="C2724" s="361" t="s">
        <v>744</v>
      </c>
      <c r="D2724" s="361">
        <v>8</v>
      </c>
      <c r="E2724" s="590">
        <v>36167</v>
      </c>
      <c r="F2724" s="592">
        <v>48</v>
      </c>
    </row>
    <row r="2725" spans="1:6" x14ac:dyDescent="0.25">
      <c r="A2725" s="349" t="s">
        <v>728</v>
      </c>
      <c r="B2725" s="361" t="s">
        <v>731</v>
      </c>
      <c r="C2725" s="361" t="s">
        <v>732</v>
      </c>
      <c r="D2725" s="361">
        <v>8</v>
      </c>
      <c r="E2725" s="590">
        <v>36170</v>
      </c>
      <c r="F2725" s="592">
        <v>51</v>
      </c>
    </row>
    <row r="2726" spans="1:6" x14ac:dyDescent="0.25">
      <c r="A2726" s="349" t="s">
        <v>564</v>
      </c>
      <c r="B2726" s="361" t="s">
        <v>569</v>
      </c>
      <c r="C2726" s="361" t="s">
        <v>744</v>
      </c>
      <c r="D2726" s="361">
        <v>16</v>
      </c>
      <c r="E2726" s="590">
        <v>36172</v>
      </c>
      <c r="F2726" s="592">
        <v>8</v>
      </c>
    </row>
    <row r="2727" spans="1:6" x14ac:dyDescent="0.25">
      <c r="A2727" s="349" t="s">
        <v>742</v>
      </c>
      <c r="B2727" s="361" t="s">
        <v>743</v>
      </c>
      <c r="C2727" s="361" t="s">
        <v>744</v>
      </c>
      <c r="D2727" s="361">
        <v>8</v>
      </c>
      <c r="E2727" s="590">
        <v>36173</v>
      </c>
      <c r="F2727" s="592">
        <v>140</v>
      </c>
    </row>
    <row r="2728" spans="1:6" x14ac:dyDescent="0.25">
      <c r="A2728" s="349" t="s">
        <v>738</v>
      </c>
      <c r="B2728" s="361" t="s">
        <v>718</v>
      </c>
      <c r="C2728" s="361" t="s">
        <v>747</v>
      </c>
      <c r="D2728" s="361">
        <v>8</v>
      </c>
      <c r="E2728" s="590">
        <v>36179</v>
      </c>
      <c r="F2728" s="592">
        <v>51</v>
      </c>
    </row>
    <row r="2729" spans="1:6" x14ac:dyDescent="0.25">
      <c r="A2729" s="349" t="s">
        <v>752</v>
      </c>
      <c r="B2729" s="361" t="s">
        <v>759</v>
      </c>
      <c r="C2729" s="361" t="s">
        <v>737</v>
      </c>
      <c r="D2729" s="361">
        <v>16</v>
      </c>
      <c r="E2729" s="590">
        <v>36180</v>
      </c>
      <c r="F2729" s="360">
        <v>47</v>
      </c>
    </row>
    <row r="2730" spans="1:6" x14ac:dyDescent="0.25">
      <c r="A2730" s="349" t="s">
        <v>564</v>
      </c>
      <c r="B2730" s="361" t="s">
        <v>567</v>
      </c>
      <c r="C2730" s="361" t="s">
        <v>737</v>
      </c>
      <c r="D2730" s="361">
        <v>16</v>
      </c>
      <c r="E2730" s="590">
        <v>36185</v>
      </c>
      <c r="F2730" s="592">
        <v>163</v>
      </c>
    </row>
    <row r="2731" spans="1:6" x14ac:dyDescent="0.25">
      <c r="A2731" s="349" t="s">
        <v>738</v>
      </c>
      <c r="B2731" s="361" t="s">
        <v>723</v>
      </c>
      <c r="C2731" s="361" t="s">
        <v>745</v>
      </c>
      <c r="D2731" s="361">
        <v>8</v>
      </c>
      <c r="E2731" s="590">
        <v>36187</v>
      </c>
      <c r="F2731" s="592">
        <v>89</v>
      </c>
    </row>
    <row r="2732" spans="1:6" x14ac:dyDescent="0.25">
      <c r="A2732" s="349" t="s">
        <v>748</v>
      </c>
      <c r="B2732" s="361" t="s">
        <v>754</v>
      </c>
      <c r="C2732" s="361" t="s">
        <v>755</v>
      </c>
      <c r="D2732" s="361">
        <v>16</v>
      </c>
      <c r="E2732" s="590">
        <v>36197</v>
      </c>
      <c r="F2732" s="592">
        <v>78</v>
      </c>
    </row>
    <row r="2733" spans="1:6" x14ac:dyDescent="0.25">
      <c r="A2733" s="349" t="s">
        <v>748</v>
      </c>
      <c r="B2733" s="361" t="s">
        <v>749</v>
      </c>
      <c r="C2733" s="361" t="s">
        <v>745</v>
      </c>
      <c r="D2733" s="361">
        <v>8</v>
      </c>
      <c r="E2733" s="590">
        <v>36198</v>
      </c>
      <c r="F2733" s="592">
        <v>92</v>
      </c>
    </row>
    <row r="2734" spans="1:6" x14ac:dyDescent="0.25">
      <c r="A2734" s="349" t="s">
        <v>738</v>
      </c>
      <c r="B2734" s="361" t="s">
        <v>716</v>
      </c>
      <c r="C2734" s="361" t="s">
        <v>745</v>
      </c>
      <c r="D2734" s="361">
        <v>16</v>
      </c>
      <c r="E2734" s="590">
        <v>36201</v>
      </c>
      <c r="F2734" s="360">
        <v>147</v>
      </c>
    </row>
    <row r="2735" spans="1:6" x14ac:dyDescent="0.25">
      <c r="A2735" s="349" t="s">
        <v>748</v>
      </c>
      <c r="B2735" s="361" t="s">
        <v>749</v>
      </c>
      <c r="C2735" s="361" t="s">
        <v>745</v>
      </c>
      <c r="D2735" s="361">
        <v>8</v>
      </c>
      <c r="E2735" s="590">
        <v>36203</v>
      </c>
      <c r="F2735" s="592">
        <v>167</v>
      </c>
    </row>
    <row r="2736" spans="1:6" x14ac:dyDescent="0.25">
      <c r="A2736" s="349" t="s">
        <v>752</v>
      </c>
      <c r="B2736" s="361" t="s">
        <v>760</v>
      </c>
      <c r="C2736" s="361" t="s">
        <v>761</v>
      </c>
      <c r="D2736" s="361">
        <v>16</v>
      </c>
      <c r="E2736" s="590">
        <v>36204</v>
      </c>
      <c r="F2736" s="592">
        <v>124</v>
      </c>
    </row>
    <row r="2737" spans="1:6" x14ac:dyDescent="0.25">
      <c r="A2737" s="349" t="s">
        <v>748</v>
      </c>
      <c r="B2737" s="361" t="s">
        <v>754</v>
      </c>
      <c r="C2737" s="361" t="s">
        <v>755</v>
      </c>
      <c r="D2737" s="361">
        <v>16</v>
      </c>
      <c r="E2737" s="590">
        <v>36206</v>
      </c>
      <c r="F2737" s="592">
        <v>57</v>
      </c>
    </row>
    <row r="2738" spans="1:6" x14ac:dyDescent="0.25">
      <c r="A2738" s="349" t="s">
        <v>769</v>
      </c>
      <c r="B2738" s="361" t="s">
        <v>770</v>
      </c>
      <c r="C2738" s="361" t="s">
        <v>745</v>
      </c>
      <c r="D2738" s="361">
        <v>16</v>
      </c>
      <c r="E2738" s="590">
        <v>36208</v>
      </c>
      <c r="F2738" s="592">
        <v>111</v>
      </c>
    </row>
    <row r="2739" spans="1:6" x14ac:dyDescent="0.25">
      <c r="A2739" s="349" t="s">
        <v>765</v>
      </c>
      <c r="B2739" s="361" t="s">
        <v>766</v>
      </c>
      <c r="C2739" s="361" t="s">
        <v>744</v>
      </c>
      <c r="D2739" s="361">
        <v>16</v>
      </c>
      <c r="E2739" s="590">
        <v>36211</v>
      </c>
      <c r="F2739" s="592">
        <v>125</v>
      </c>
    </row>
    <row r="2740" spans="1:6" x14ac:dyDescent="0.25">
      <c r="A2740" s="349" t="s">
        <v>748</v>
      </c>
      <c r="B2740" s="361" t="s">
        <v>753</v>
      </c>
      <c r="C2740" s="361" t="s">
        <v>732</v>
      </c>
      <c r="D2740" s="361">
        <v>16</v>
      </c>
      <c r="E2740" s="590">
        <v>36213</v>
      </c>
      <c r="F2740" s="592">
        <v>194</v>
      </c>
    </row>
    <row r="2741" spans="1:6" x14ac:dyDescent="0.25">
      <c r="A2741" s="349" t="s">
        <v>752</v>
      </c>
      <c r="B2741" s="361" t="s">
        <v>760</v>
      </c>
      <c r="C2741" s="361" t="s">
        <v>761</v>
      </c>
      <c r="D2741" s="361">
        <v>16</v>
      </c>
      <c r="E2741" s="590">
        <v>36217</v>
      </c>
      <c r="F2741" s="592">
        <v>113</v>
      </c>
    </row>
    <row r="2742" spans="1:6" x14ac:dyDescent="0.25">
      <c r="A2742" s="349" t="s">
        <v>769</v>
      </c>
      <c r="B2742" s="361" t="s">
        <v>770</v>
      </c>
      <c r="C2742" s="361" t="s">
        <v>745</v>
      </c>
      <c r="D2742" s="361">
        <v>16</v>
      </c>
      <c r="E2742" s="590">
        <v>36217</v>
      </c>
      <c r="F2742" s="592">
        <v>48</v>
      </c>
    </row>
    <row r="2743" spans="1:6" x14ac:dyDescent="0.25">
      <c r="A2743" s="349" t="s">
        <v>771</v>
      </c>
      <c r="B2743" s="361" t="s">
        <v>772</v>
      </c>
      <c r="C2743" s="361" t="s">
        <v>747</v>
      </c>
      <c r="D2743" s="361">
        <v>12</v>
      </c>
      <c r="E2743" s="590">
        <v>36229</v>
      </c>
      <c r="F2743" s="592">
        <v>146</v>
      </c>
    </row>
    <row r="2744" spans="1:6" x14ac:dyDescent="0.25">
      <c r="A2744" s="349" t="s">
        <v>564</v>
      </c>
      <c r="B2744" s="361" t="s">
        <v>568</v>
      </c>
      <c r="C2744" s="361" t="s">
        <v>745</v>
      </c>
      <c r="D2744" s="361">
        <v>16</v>
      </c>
      <c r="E2744" s="590">
        <v>36238</v>
      </c>
      <c r="F2744" s="360">
        <v>177</v>
      </c>
    </row>
    <row r="2745" spans="1:6" x14ac:dyDescent="0.25">
      <c r="A2745" s="349" t="s">
        <v>738</v>
      </c>
      <c r="B2745" s="361" t="s">
        <v>716</v>
      </c>
      <c r="C2745" s="361" t="s">
        <v>745</v>
      </c>
      <c r="D2745" s="361">
        <v>16</v>
      </c>
      <c r="E2745" s="590">
        <v>36243</v>
      </c>
      <c r="F2745" s="592">
        <v>36</v>
      </c>
    </row>
    <row r="2746" spans="1:6" x14ac:dyDescent="0.25">
      <c r="A2746" s="349" t="s">
        <v>733</v>
      </c>
      <c r="B2746" s="361" t="s">
        <v>736</v>
      </c>
      <c r="C2746" s="361" t="s">
        <v>737</v>
      </c>
      <c r="D2746" s="361">
        <v>8</v>
      </c>
      <c r="E2746" s="590">
        <v>36243</v>
      </c>
      <c r="F2746" s="592">
        <v>22</v>
      </c>
    </row>
    <row r="2747" spans="1:6" x14ac:dyDescent="0.25">
      <c r="A2747" s="349" t="s">
        <v>771</v>
      </c>
      <c r="B2747" s="361" t="s">
        <v>772</v>
      </c>
      <c r="C2747" s="361" t="s">
        <v>747</v>
      </c>
      <c r="D2747" s="361">
        <v>12</v>
      </c>
      <c r="E2747" s="590">
        <v>36247</v>
      </c>
      <c r="F2747" s="592">
        <v>157</v>
      </c>
    </row>
    <row r="2748" spans="1:6" x14ac:dyDescent="0.25">
      <c r="A2748" s="349" t="s">
        <v>564</v>
      </c>
      <c r="B2748" s="361" t="s">
        <v>567</v>
      </c>
      <c r="C2748" s="361" t="s">
        <v>737</v>
      </c>
      <c r="D2748" s="361">
        <v>16</v>
      </c>
      <c r="E2748" s="590">
        <v>36249</v>
      </c>
      <c r="F2748" s="592">
        <v>86</v>
      </c>
    </row>
    <row r="2749" spans="1:6" x14ac:dyDescent="0.25">
      <c r="A2749" s="349" t="s">
        <v>738</v>
      </c>
      <c r="B2749" s="361" t="s">
        <v>723</v>
      </c>
      <c r="C2749" s="361" t="s">
        <v>745</v>
      </c>
      <c r="D2749" s="361">
        <v>8</v>
      </c>
      <c r="E2749" s="590">
        <v>36250</v>
      </c>
      <c r="F2749" s="592">
        <v>189</v>
      </c>
    </row>
    <row r="2750" spans="1:6" x14ac:dyDescent="0.25">
      <c r="A2750" s="349" t="s">
        <v>738</v>
      </c>
      <c r="B2750" s="361" t="s">
        <v>718</v>
      </c>
      <c r="C2750" s="361" t="s">
        <v>747</v>
      </c>
      <c r="D2750" s="361">
        <v>8</v>
      </c>
      <c r="E2750" s="590">
        <v>36250</v>
      </c>
      <c r="F2750" s="360">
        <v>137</v>
      </c>
    </row>
    <row r="2751" spans="1:6" x14ac:dyDescent="0.25">
      <c r="A2751" s="349" t="s">
        <v>769</v>
      </c>
      <c r="B2751" s="361" t="s">
        <v>770</v>
      </c>
      <c r="C2751" s="361" t="s">
        <v>745</v>
      </c>
      <c r="D2751" s="361">
        <v>16</v>
      </c>
      <c r="E2751" s="590">
        <v>36254</v>
      </c>
      <c r="F2751" s="592">
        <v>132</v>
      </c>
    </row>
    <row r="2752" spans="1:6" x14ac:dyDescent="0.25">
      <c r="A2752" s="349" t="s">
        <v>756</v>
      </c>
      <c r="B2752" s="361" t="s">
        <v>758</v>
      </c>
      <c r="C2752" s="361" t="s">
        <v>746</v>
      </c>
      <c r="D2752" s="361">
        <v>16</v>
      </c>
      <c r="E2752" s="590">
        <v>36255</v>
      </c>
      <c r="F2752" s="360">
        <v>121</v>
      </c>
    </row>
    <row r="2753" spans="1:6" x14ac:dyDescent="0.25">
      <c r="A2753" s="349" t="s">
        <v>738</v>
      </c>
      <c r="B2753" s="361" t="s">
        <v>712</v>
      </c>
      <c r="C2753" s="361" t="s">
        <v>744</v>
      </c>
      <c r="D2753" s="361">
        <v>8</v>
      </c>
      <c r="E2753" s="590">
        <v>36257</v>
      </c>
      <c r="F2753" s="360">
        <v>46</v>
      </c>
    </row>
    <row r="2754" spans="1:6" x14ac:dyDescent="0.25">
      <c r="A2754" s="349" t="s">
        <v>738</v>
      </c>
      <c r="B2754" s="361" t="s">
        <v>712</v>
      </c>
      <c r="C2754" s="361" t="s">
        <v>744</v>
      </c>
      <c r="D2754" s="361">
        <v>8</v>
      </c>
      <c r="E2754" s="590">
        <v>36266</v>
      </c>
      <c r="F2754" s="592">
        <v>120</v>
      </c>
    </row>
    <row r="2755" spans="1:6" x14ac:dyDescent="0.25">
      <c r="A2755" s="349" t="s">
        <v>748</v>
      </c>
      <c r="B2755" s="361" t="s">
        <v>754</v>
      </c>
      <c r="C2755" s="361" t="s">
        <v>755</v>
      </c>
      <c r="D2755" s="361">
        <v>16</v>
      </c>
      <c r="E2755" s="590">
        <v>36275</v>
      </c>
      <c r="F2755" s="592">
        <v>190</v>
      </c>
    </row>
    <row r="2756" spans="1:6" x14ac:dyDescent="0.25">
      <c r="A2756" s="349" t="s">
        <v>738</v>
      </c>
      <c r="B2756" s="361" t="s">
        <v>720</v>
      </c>
      <c r="C2756" s="361" t="s">
        <v>747</v>
      </c>
      <c r="D2756" s="361">
        <v>8</v>
      </c>
      <c r="E2756" s="590">
        <v>36279</v>
      </c>
      <c r="F2756" s="592">
        <v>100</v>
      </c>
    </row>
    <row r="2757" spans="1:6" x14ac:dyDescent="0.25">
      <c r="A2757" s="349" t="s">
        <v>738</v>
      </c>
      <c r="B2757" s="361" t="s">
        <v>713</v>
      </c>
      <c r="C2757" s="361" t="s">
        <v>746</v>
      </c>
      <c r="D2757" s="361">
        <v>16</v>
      </c>
      <c r="E2757" s="590">
        <v>36279</v>
      </c>
      <c r="F2757" s="592">
        <v>106</v>
      </c>
    </row>
    <row r="2758" spans="1:6" x14ac:dyDescent="0.25">
      <c r="A2758" s="349" t="s">
        <v>738</v>
      </c>
      <c r="B2758" s="361" t="s">
        <v>723</v>
      </c>
      <c r="C2758" s="361" t="s">
        <v>745</v>
      </c>
      <c r="D2758" s="361">
        <v>8</v>
      </c>
      <c r="E2758" s="590">
        <v>36281</v>
      </c>
      <c r="F2758" s="592">
        <v>34</v>
      </c>
    </row>
    <row r="2759" spans="1:6" x14ac:dyDescent="0.25">
      <c r="A2759" s="349" t="s">
        <v>738</v>
      </c>
      <c r="B2759" s="361" t="s">
        <v>712</v>
      </c>
      <c r="C2759" s="361" t="s">
        <v>744</v>
      </c>
      <c r="D2759" s="361">
        <v>8</v>
      </c>
      <c r="E2759" s="590">
        <v>36282</v>
      </c>
      <c r="F2759" s="592">
        <v>80</v>
      </c>
    </row>
    <row r="2760" spans="1:6" x14ac:dyDescent="0.25">
      <c r="A2760" s="349" t="s">
        <v>748</v>
      </c>
      <c r="B2760" s="361" t="s">
        <v>751</v>
      </c>
      <c r="C2760" s="361" t="s">
        <v>747</v>
      </c>
      <c r="D2760" s="361">
        <v>8</v>
      </c>
      <c r="E2760" s="350">
        <v>36283</v>
      </c>
      <c r="F2760" s="360">
        <v>197</v>
      </c>
    </row>
    <row r="2761" spans="1:6" x14ac:dyDescent="0.25">
      <c r="A2761" s="349" t="s">
        <v>752</v>
      </c>
      <c r="B2761" s="361" t="s">
        <v>760</v>
      </c>
      <c r="C2761" s="361" t="s">
        <v>761</v>
      </c>
      <c r="D2761" s="361">
        <v>16</v>
      </c>
      <c r="E2761" s="590">
        <v>36283</v>
      </c>
      <c r="F2761" s="592">
        <v>169</v>
      </c>
    </row>
    <row r="2762" spans="1:6" x14ac:dyDescent="0.25">
      <c r="A2762" s="349" t="s">
        <v>769</v>
      </c>
      <c r="B2762" s="361" t="s">
        <v>770</v>
      </c>
      <c r="C2762" s="361" t="s">
        <v>745</v>
      </c>
      <c r="D2762" s="361">
        <v>16</v>
      </c>
      <c r="E2762" s="590">
        <v>36284</v>
      </c>
      <c r="F2762" s="592">
        <v>55</v>
      </c>
    </row>
    <row r="2763" spans="1:6" x14ac:dyDescent="0.25">
      <c r="A2763" s="349" t="s">
        <v>752</v>
      </c>
      <c r="B2763" s="361" t="s">
        <v>763</v>
      </c>
      <c r="C2763" s="361" t="s">
        <v>745</v>
      </c>
      <c r="D2763" s="361">
        <v>16</v>
      </c>
      <c r="E2763" s="590">
        <v>36286</v>
      </c>
      <c r="F2763" s="592">
        <v>131</v>
      </c>
    </row>
    <row r="2764" spans="1:6" x14ac:dyDescent="0.25">
      <c r="A2764" s="349" t="s">
        <v>564</v>
      </c>
      <c r="B2764" s="361" t="s">
        <v>568</v>
      </c>
      <c r="C2764" s="361" t="s">
        <v>745</v>
      </c>
      <c r="D2764" s="361">
        <v>16</v>
      </c>
      <c r="E2764" s="590">
        <v>36286</v>
      </c>
      <c r="F2764" s="592">
        <v>39</v>
      </c>
    </row>
    <row r="2765" spans="1:6" x14ac:dyDescent="0.25">
      <c r="A2765" s="349" t="s">
        <v>564</v>
      </c>
      <c r="B2765" s="361" t="s">
        <v>565</v>
      </c>
      <c r="C2765" s="361" t="s">
        <v>745</v>
      </c>
      <c r="D2765" s="361">
        <v>16</v>
      </c>
      <c r="E2765" s="590">
        <v>36289</v>
      </c>
      <c r="F2765" s="592">
        <v>192</v>
      </c>
    </row>
    <row r="2766" spans="1:6" x14ac:dyDescent="0.25">
      <c r="A2766" s="349" t="s">
        <v>738</v>
      </c>
      <c r="B2766" s="361" t="s">
        <v>712</v>
      </c>
      <c r="C2766" s="361" t="s">
        <v>744</v>
      </c>
      <c r="D2766" s="361">
        <v>8</v>
      </c>
      <c r="E2766" s="590">
        <v>36305</v>
      </c>
      <c r="F2766" s="592">
        <v>8</v>
      </c>
    </row>
    <row r="2767" spans="1:6" x14ac:dyDescent="0.25">
      <c r="A2767" s="349" t="s">
        <v>728</v>
      </c>
      <c r="B2767" s="361" t="s">
        <v>729</v>
      </c>
      <c r="C2767" s="361" t="s">
        <v>730</v>
      </c>
      <c r="D2767" s="361">
        <v>10</v>
      </c>
      <c r="E2767" s="590">
        <v>36306</v>
      </c>
      <c r="F2767" s="592">
        <v>185</v>
      </c>
    </row>
    <row r="2768" spans="1:6" x14ac:dyDescent="0.25">
      <c r="A2768" s="349" t="s">
        <v>748</v>
      </c>
      <c r="B2768" s="361" t="s">
        <v>750</v>
      </c>
      <c r="C2768" s="361" t="s">
        <v>737</v>
      </c>
      <c r="D2768" s="361">
        <v>16</v>
      </c>
      <c r="E2768" s="350">
        <v>36308</v>
      </c>
      <c r="F2768" s="360">
        <v>196</v>
      </c>
    </row>
    <row r="2769" spans="1:6" x14ac:dyDescent="0.25">
      <c r="A2769" s="349" t="s">
        <v>752</v>
      </c>
      <c r="B2769" s="361" t="s">
        <v>762</v>
      </c>
      <c r="C2769" s="361" t="s">
        <v>761</v>
      </c>
      <c r="D2769" s="361">
        <v>16</v>
      </c>
      <c r="E2769" s="590">
        <v>36309</v>
      </c>
      <c r="F2769" s="592">
        <v>162</v>
      </c>
    </row>
    <row r="2770" spans="1:6" x14ac:dyDescent="0.25">
      <c r="A2770" s="349" t="s">
        <v>738</v>
      </c>
      <c r="B2770" s="361" t="s">
        <v>716</v>
      </c>
      <c r="C2770" s="361" t="s">
        <v>745</v>
      </c>
      <c r="D2770" s="361">
        <v>16</v>
      </c>
      <c r="E2770" s="590">
        <v>36318</v>
      </c>
      <c r="F2770" s="592">
        <v>44</v>
      </c>
    </row>
    <row r="2771" spans="1:6" x14ac:dyDescent="0.25">
      <c r="A2771" s="349" t="s">
        <v>564</v>
      </c>
      <c r="B2771" s="361" t="s">
        <v>565</v>
      </c>
      <c r="C2771" s="361" t="s">
        <v>745</v>
      </c>
      <c r="D2771" s="361">
        <v>16</v>
      </c>
      <c r="E2771" s="590">
        <v>36321</v>
      </c>
      <c r="F2771" s="360">
        <v>32</v>
      </c>
    </row>
    <row r="2772" spans="1:6" x14ac:dyDescent="0.25">
      <c r="A2772" s="349" t="s">
        <v>738</v>
      </c>
      <c r="B2772" s="361" t="s">
        <v>722</v>
      </c>
      <c r="C2772" s="361" t="s">
        <v>747</v>
      </c>
      <c r="D2772" s="361">
        <v>8</v>
      </c>
      <c r="E2772" s="350">
        <v>36322</v>
      </c>
      <c r="F2772" s="360">
        <v>53</v>
      </c>
    </row>
    <row r="2773" spans="1:6" x14ac:dyDescent="0.25">
      <c r="A2773" s="349" t="s">
        <v>564</v>
      </c>
      <c r="B2773" s="361" t="s">
        <v>568</v>
      </c>
      <c r="C2773" s="361" t="s">
        <v>745</v>
      </c>
      <c r="D2773" s="361">
        <v>16</v>
      </c>
      <c r="E2773" s="590">
        <v>36326</v>
      </c>
      <c r="F2773" s="592">
        <v>33</v>
      </c>
    </row>
    <row r="2774" spans="1:6" x14ac:dyDescent="0.25">
      <c r="A2774" s="349" t="s">
        <v>738</v>
      </c>
      <c r="B2774" s="361" t="s">
        <v>720</v>
      </c>
      <c r="C2774" s="361" t="s">
        <v>747</v>
      </c>
      <c r="D2774" s="361">
        <v>8</v>
      </c>
      <c r="E2774" s="590">
        <v>36327</v>
      </c>
      <c r="F2774" s="592">
        <v>87</v>
      </c>
    </row>
    <row r="2775" spans="1:6" x14ac:dyDescent="0.25">
      <c r="A2775" s="349" t="s">
        <v>733</v>
      </c>
      <c r="B2775" s="361" t="s">
        <v>736</v>
      </c>
      <c r="C2775" s="361" t="s">
        <v>737</v>
      </c>
      <c r="D2775" s="361">
        <v>8</v>
      </c>
      <c r="E2775" s="590">
        <v>36327</v>
      </c>
      <c r="F2775" s="592">
        <v>68</v>
      </c>
    </row>
    <row r="2776" spans="1:6" x14ac:dyDescent="0.25">
      <c r="A2776" s="349" t="s">
        <v>752</v>
      </c>
      <c r="B2776" s="361" t="s">
        <v>759</v>
      </c>
      <c r="C2776" s="361" t="s">
        <v>737</v>
      </c>
      <c r="D2776" s="361">
        <v>16</v>
      </c>
      <c r="E2776" s="590">
        <v>36330</v>
      </c>
      <c r="F2776" s="592">
        <v>25</v>
      </c>
    </row>
    <row r="2777" spans="1:6" x14ac:dyDescent="0.25">
      <c r="A2777" s="349" t="s">
        <v>752</v>
      </c>
      <c r="B2777" s="361" t="s">
        <v>763</v>
      </c>
      <c r="C2777" s="361" t="s">
        <v>745</v>
      </c>
      <c r="D2777" s="361">
        <v>16</v>
      </c>
      <c r="E2777" s="590">
        <v>36330</v>
      </c>
      <c r="F2777" s="592">
        <v>33</v>
      </c>
    </row>
    <row r="2778" spans="1:6" x14ac:dyDescent="0.25">
      <c r="A2778" s="349" t="s">
        <v>748</v>
      </c>
      <c r="B2778" s="361" t="s">
        <v>754</v>
      </c>
      <c r="C2778" s="361" t="s">
        <v>755</v>
      </c>
      <c r="D2778" s="361">
        <v>16</v>
      </c>
      <c r="E2778" s="590">
        <v>36333</v>
      </c>
      <c r="F2778" s="592">
        <v>53</v>
      </c>
    </row>
    <row r="2779" spans="1:6" x14ac:dyDescent="0.25">
      <c r="A2779" s="349" t="s">
        <v>738</v>
      </c>
      <c r="B2779" s="361" t="s">
        <v>720</v>
      </c>
      <c r="C2779" s="361" t="s">
        <v>747</v>
      </c>
      <c r="D2779" s="361">
        <v>8</v>
      </c>
      <c r="E2779" s="590">
        <v>36335</v>
      </c>
      <c r="F2779" s="592">
        <v>113</v>
      </c>
    </row>
    <row r="2780" spans="1:6" x14ac:dyDescent="0.25">
      <c r="A2780" s="349" t="s">
        <v>733</v>
      </c>
      <c r="B2780" s="361" t="s">
        <v>736</v>
      </c>
      <c r="C2780" s="361" t="s">
        <v>737</v>
      </c>
      <c r="D2780" s="361">
        <v>8</v>
      </c>
      <c r="E2780" s="590">
        <v>36344</v>
      </c>
      <c r="F2780" s="592">
        <v>25</v>
      </c>
    </row>
    <row r="2781" spans="1:6" x14ac:dyDescent="0.25">
      <c r="A2781" s="349" t="s">
        <v>733</v>
      </c>
      <c r="B2781" s="361" t="s">
        <v>736</v>
      </c>
      <c r="C2781" s="361" t="s">
        <v>737</v>
      </c>
      <c r="D2781" s="361">
        <v>8</v>
      </c>
      <c r="E2781" s="590">
        <v>36344</v>
      </c>
      <c r="F2781" s="592">
        <v>103</v>
      </c>
    </row>
    <row r="2782" spans="1:6" x14ac:dyDescent="0.25">
      <c r="A2782" s="349" t="s">
        <v>738</v>
      </c>
      <c r="B2782" s="361" t="s">
        <v>716</v>
      </c>
      <c r="C2782" s="361" t="s">
        <v>745</v>
      </c>
      <c r="D2782" s="361">
        <v>16</v>
      </c>
      <c r="E2782" s="590">
        <v>36346</v>
      </c>
      <c r="F2782" s="592">
        <v>24</v>
      </c>
    </row>
    <row r="2783" spans="1:6" x14ac:dyDescent="0.25">
      <c r="A2783" s="349" t="s">
        <v>564</v>
      </c>
      <c r="B2783" s="361" t="s">
        <v>569</v>
      </c>
      <c r="C2783" s="361" t="s">
        <v>744</v>
      </c>
      <c r="D2783" s="361">
        <v>16</v>
      </c>
      <c r="E2783" s="350">
        <v>36346</v>
      </c>
      <c r="F2783" s="360">
        <v>107</v>
      </c>
    </row>
    <row r="2784" spans="1:6" x14ac:dyDescent="0.25">
      <c r="A2784" s="349" t="s">
        <v>738</v>
      </c>
      <c r="B2784" s="361" t="s">
        <v>718</v>
      </c>
      <c r="C2784" s="361" t="s">
        <v>747</v>
      </c>
      <c r="D2784" s="361">
        <v>8</v>
      </c>
      <c r="E2784" s="590">
        <v>36348</v>
      </c>
      <c r="F2784" s="360">
        <v>136</v>
      </c>
    </row>
    <row r="2785" spans="1:6" x14ac:dyDescent="0.25">
      <c r="A2785" s="349" t="s">
        <v>752</v>
      </c>
      <c r="B2785" s="361" t="s">
        <v>764</v>
      </c>
      <c r="C2785" s="361" t="s">
        <v>737</v>
      </c>
      <c r="D2785" s="361">
        <v>32</v>
      </c>
      <c r="E2785" s="590">
        <v>36348</v>
      </c>
      <c r="F2785" s="592">
        <v>166</v>
      </c>
    </row>
    <row r="2786" spans="1:6" x14ac:dyDescent="0.25">
      <c r="A2786" s="349" t="s">
        <v>771</v>
      </c>
      <c r="B2786" s="361" t="s">
        <v>772</v>
      </c>
      <c r="C2786" s="361" t="s">
        <v>747</v>
      </c>
      <c r="D2786" s="361">
        <v>12</v>
      </c>
      <c r="E2786" s="350">
        <v>36352</v>
      </c>
      <c r="F2786" s="360">
        <v>46</v>
      </c>
    </row>
    <row r="2787" spans="1:6" x14ac:dyDescent="0.25">
      <c r="A2787" s="349" t="s">
        <v>564</v>
      </c>
      <c r="B2787" s="361" t="s">
        <v>566</v>
      </c>
      <c r="C2787" s="361" t="s">
        <v>737</v>
      </c>
      <c r="D2787" s="361">
        <v>16</v>
      </c>
      <c r="E2787" s="590">
        <v>36355</v>
      </c>
      <c r="F2787" s="592">
        <v>56</v>
      </c>
    </row>
    <row r="2788" spans="1:6" x14ac:dyDescent="0.25">
      <c r="A2788" s="349" t="s">
        <v>738</v>
      </c>
      <c r="B2788" s="361" t="s">
        <v>714</v>
      </c>
      <c r="C2788" s="361" t="s">
        <v>744</v>
      </c>
      <c r="D2788" s="361">
        <v>8</v>
      </c>
      <c r="E2788" s="590">
        <v>36359</v>
      </c>
      <c r="F2788" s="592">
        <v>26</v>
      </c>
    </row>
    <row r="2789" spans="1:6" x14ac:dyDescent="0.25">
      <c r="A2789" s="349" t="s">
        <v>564</v>
      </c>
      <c r="B2789" s="361" t="s">
        <v>568</v>
      </c>
      <c r="C2789" s="361" t="s">
        <v>745</v>
      </c>
      <c r="D2789" s="361">
        <v>16</v>
      </c>
      <c r="E2789" s="590">
        <v>36360</v>
      </c>
      <c r="F2789" s="592">
        <v>148</v>
      </c>
    </row>
    <row r="2790" spans="1:6" x14ac:dyDescent="0.25">
      <c r="A2790" s="349" t="s">
        <v>748</v>
      </c>
      <c r="B2790" s="361" t="s">
        <v>749</v>
      </c>
      <c r="C2790" s="361" t="s">
        <v>745</v>
      </c>
      <c r="D2790" s="361">
        <v>8</v>
      </c>
      <c r="E2790" s="590">
        <v>36361</v>
      </c>
      <c r="F2790" s="592">
        <v>24</v>
      </c>
    </row>
    <row r="2791" spans="1:6" x14ac:dyDescent="0.25">
      <c r="A2791" s="349" t="s">
        <v>564</v>
      </c>
      <c r="B2791" s="361" t="s">
        <v>565</v>
      </c>
      <c r="C2791" s="361" t="s">
        <v>745</v>
      </c>
      <c r="D2791" s="361">
        <v>16</v>
      </c>
      <c r="E2791" s="350">
        <v>36362</v>
      </c>
      <c r="F2791" s="360">
        <v>164</v>
      </c>
    </row>
    <row r="2792" spans="1:6" x14ac:dyDescent="0.25">
      <c r="A2792" s="349" t="s">
        <v>564</v>
      </c>
      <c r="B2792" s="361" t="s">
        <v>569</v>
      </c>
      <c r="C2792" s="361" t="s">
        <v>744</v>
      </c>
      <c r="D2792" s="361">
        <v>16</v>
      </c>
      <c r="E2792" s="590">
        <v>36363</v>
      </c>
      <c r="F2792" s="592">
        <v>7</v>
      </c>
    </row>
    <row r="2793" spans="1:6" x14ac:dyDescent="0.25">
      <c r="A2793" s="349" t="s">
        <v>728</v>
      </c>
      <c r="B2793" s="361" t="s">
        <v>729</v>
      </c>
      <c r="C2793" s="361" t="s">
        <v>730</v>
      </c>
      <c r="D2793" s="361">
        <v>10</v>
      </c>
      <c r="E2793" s="590">
        <v>36367</v>
      </c>
      <c r="F2793" s="592">
        <v>175</v>
      </c>
    </row>
    <row r="2794" spans="1:6" x14ac:dyDescent="0.25">
      <c r="A2794" s="349" t="s">
        <v>738</v>
      </c>
      <c r="B2794" s="361" t="s">
        <v>722</v>
      </c>
      <c r="C2794" s="361" t="s">
        <v>747</v>
      </c>
      <c r="D2794" s="361">
        <v>8</v>
      </c>
      <c r="E2794" s="590">
        <v>36368</v>
      </c>
      <c r="F2794" s="592">
        <v>25</v>
      </c>
    </row>
    <row r="2795" spans="1:6" x14ac:dyDescent="0.25">
      <c r="A2795" s="349" t="s">
        <v>728</v>
      </c>
      <c r="B2795" s="361" t="s">
        <v>731</v>
      </c>
      <c r="C2795" s="361" t="s">
        <v>732</v>
      </c>
      <c r="D2795" s="361">
        <v>8</v>
      </c>
      <c r="E2795" s="590">
        <v>36368</v>
      </c>
      <c r="F2795" s="360">
        <v>138</v>
      </c>
    </row>
    <row r="2796" spans="1:6" x14ac:dyDescent="0.25">
      <c r="A2796" s="349" t="s">
        <v>756</v>
      </c>
      <c r="B2796" s="361" t="s">
        <v>757</v>
      </c>
      <c r="C2796" s="361" t="s">
        <v>755</v>
      </c>
      <c r="D2796" s="361">
        <v>16</v>
      </c>
      <c r="E2796" s="590">
        <v>36375</v>
      </c>
      <c r="F2796" s="592">
        <v>69</v>
      </c>
    </row>
    <row r="2797" spans="1:6" x14ac:dyDescent="0.25">
      <c r="A2797" s="349" t="s">
        <v>564</v>
      </c>
      <c r="B2797" s="361" t="s">
        <v>569</v>
      </c>
      <c r="C2797" s="361" t="s">
        <v>744</v>
      </c>
      <c r="D2797" s="361">
        <v>16</v>
      </c>
      <c r="E2797" s="590">
        <v>36379</v>
      </c>
      <c r="F2797" s="592">
        <v>41</v>
      </c>
    </row>
    <row r="2798" spans="1:6" x14ac:dyDescent="0.25">
      <c r="A2798" s="349" t="s">
        <v>738</v>
      </c>
      <c r="B2798" s="361" t="s">
        <v>719</v>
      </c>
      <c r="C2798" s="361" t="s">
        <v>744</v>
      </c>
      <c r="D2798" s="361">
        <v>8</v>
      </c>
      <c r="E2798" s="590">
        <v>36380</v>
      </c>
      <c r="F2798" s="592">
        <v>133</v>
      </c>
    </row>
    <row r="2799" spans="1:6" x14ac:dyDescent="0.25">
      <c r="A2799" s="349" t="s">
        <v>767</v>
      </c>
      <c r="B2799" s="361" t="s">
        <v>768</v>
      </c>
      <c r="C2799" s="361" t="s">
        <v>737</v>
      </c>
      <c r="D2799" s="361">
        <v>16</v>
      </c>
      <c r="E2799" s="590">
        <v>36381</v>
      </c>
      <c r="F2799" s="592">
        <v>175</v>
      </c>
    </row>
    <row r="2800" spans="1:6" x14ac:dyDescent="0.25">
      <c r="A2800" s="349" t="s">
        <v>748</v>
      </c>
      <c r="B2800" s="361" t="s">
        <v>751</v>
      </c>
      <c r="C2800" s="361" t="s">
        <v>747</v>
      </c>
      <c r="D2800" s="361">
        <v>8</v>
      </c>
      <c r="E2800" s="590">
        <v>36381</v>
      </c>
      <c r="F2800" s="592">
        <v>198</v>
      </c>
    </row>
    <row r="2801" spans="1:6" x14ac:dyDescent="0.25">
      <c r="A2801" s="349" t="s">
        <v>738</v>
      </c>
      <c r="B2801" s="361" t="s">
        <v>722</v>
      </c>
      <c r="C2801" s="361" t="s">
        <v>747</v>
      </c>
      <c r="D2801" s="361">
        <v>8</v>
      </c>
      <c r="E2801" s="590">
        <v>36382</v>
      </c>
      <c r="F2801" s="592">
        <v>122</v>
      </c>
    </row>
    <row r="2802" spans="1:6" x14ac:dyDescent="0.25">
      <c r="A2802" s="349" t="s">
        <v>733</v>
      </c>
      <c r="B2802" s="361" t="s">
        <v>734</v>
      </c>
      <c r="C2802" s="361" t="s">
        <v>735</v>
      </c>
      <c r="D2802" s="361">
        <v>8</v>
      </c>
      <c r="E2802" s="590">
        <v>36384</v>
      </c>
      <c r="F2802" s="592">
        <v>165</v>
      </c>
    </row>
    <row r="2803" spans="1:6" x14ac:dyDescent="0.25">
      <c r="A2803" s="349" t="s">
        <v>738</v>
      </c>
      <c r="B2803" s="361" t="s">
        <v>718</v>
      </c>
      <c r="C2803" s="361" t="s">
        <v>747</v>
      </c>
      <c r="D2803" s="361">
        <v>8</v>
      </c>
      <c r="E2803" s="590">
        <v>36386</v>
      </c>
      <c r="F2803" s="592">
        <v>50</v>
      </c>
    </row>
    <row r="2804" spans="1:6" x14ac:dyDescent="0.25">
      <c r="A2804" s="349" t="s">
        <v>756</v>
      </c>
      <c r="B2804" s="361" t="s">
        <v>757</v>
      </c>
      <c r="C2804" s="361" t="s">
        <v>755</v>
      </c>
      <c r="D2804" s="361">
        <v>16</v>
      </c>
      <c r="E2804" s="350">
        <v>36387</v>
      </c>
      <c r="F2804" s="360">
        <v>132</v>
      </c>
    </row>
    <row r="2805" spans="1:6" x14ac:dyDescent="0.25">
      <c r="A2805" s="349" t="s">
        <v>738</v>
      </c>
      <c r="B2805" s="361" t="s">
        <v>722</v>
      </c>
      <c r="C2805" s="361" t="s">
        <v>747</v>
      </c>
      <c r="D2805" s="361">
        <v>8</v>
      </c>
      <c r="E2805" s="590">
        <v>36391</v>
      </c>
      <c r="F2805" s="592">
        <v>15</v>
      </c>
    </row>
    <row r="2806" spans="1:6" x14ac:dyDescent="0.25">
      <c r="A2806" s="349" t="s">
        <v>738</v>
      </c>
      <c r="B2806" s="361" t="s">
        <v>723</v>
      </c>
      <c r="C2806" s="361" t="s">
        <v>745</v>
      </c>
      <c r="D2806" s="361">
        <v>8</v>
      </c>
      <c r="E2806" s="590">
        <v>36392</v>
      </c>
      <c r="F2806" s="592">
        <v>32</v>
      </c>
    </row>
    <row r="2807" spans="1:6" x14ac:dyDescent="0.25">
      <c r="A2807" s="349" t="s">
        <v>769</v>
      </c>
      <c r="B2807" s="361" t="s">
        <v>770</v>
      </c>
      <c r="C2807" s="361" t="s">
        <v>745</v>
      </c>
      <c r="D2807" s="361">
        <v>16</v>
      </c>
      <c r="E2807" s="590">
        <v>36392</v>
      </c>
      <c r="F2807" s="592">
        <v>105</v>
      </c>
    </row>
    <row r="2808" spans="1:6" x14ac:dyDescent="0.25">
      <c r="A2808" s="349" t="s">
        <v>738</v>
      </c>
      <c r="B2808" s="361" t="s">
        <v>712</v>
      </c>
      <c r="C2808" s="361" t="s">
        <v>744</v>
      </c>
      <c r="D2808" s="361">
        <v>8</v>
      </c>
      <c r="E2808" s="590">
        <v>36395</v>
      </c>
      <c r="F2808" s="592">
        <v>108</v>
      </c>
    </row>
    <row r="2809" spans="1:6" x14ac:dyDescent="0.25">
      <c r="A2809" s="349" t="s">
        <v>752</v>
      </c>
      <c r="B2809" s="361" t="s">
        <v>764</v>
      </c>
      <c r="C2809" s="361" t="s">
        <v>737</v>
      </c>
      <c r="D2809" s="361">
        <v>32</v>
      </c>
      <c r="E2809" s="590">
        <v>36396</v>
      </c>
      <c r="F2809" s="592">
        <v>174</v>
      </c>
    </row>
    <row r="2810" spans="1:6" x14ac:dyDescent="0.25">
      <c r="A2810" s="349" t="s">
        <v>564</v>
      </c>
      <c r="B2810" s="361" t="s">
        <v>567</v>
      </c>
      <c r="C2810" s="361" t="s">
        <v>737</v>
      </c>
      <c r="D2810" s="361">
        <v>16</v>
      </c>
      <c r="E2810" s="590">
        <v>36398</v>
      </c>
      <c r="F2810" s="592">
        <v>28</v>
      </c>
    </row>
    <row r="2811" spans="1:6" x14ac:dyDescent="0.25">
      <c r="A2811" s="349" t="s">
        <v>739</v>
      </c>
      <c r="B2811" s="361" t="s">
        <v>740</v>
      </c>
      <c r="C2811" s="361" t="s">
        <v>741</v>
      </c>
      <c r="D2811" s="361">
        <v>8</v>
      </c>
      <c r="E2811" s="350">
        <v>36399</v>
      </c>
      <c r="F2811" s="360">
        <v>110</v>
      </c>
    </row>
    <row r="2812" spans="1:6" x14ac:dyDescent="0.25">
      <c r="A2812" s="349" t="s">
        <v>738</v>
      </c>
      <c r="B2812" s="361" t="s">
        <v>721</v>
      </c>
      <c r="C2812" s="361" t="s">
        <v>747</v>
      </c>
      <c r="D2812" s="361">
        <v>8</v>
      </c>
      <c r="E2812" s="590">
        <v>36401</v>
      </c>
      <c r="F2812" s="592">
        <v>14</v>
      </c>
    </row>
    <row r="2813" spans="1:6" x14ac:dyDescent="0.25">
      <c r="A2813" s="349" t="s">
        <v>752</v>
      </c>
      <c r="B2813" s="361" t="s">
        <v>760</v>
      </c>
      <c r="C2813" s="361" t="s">
        <v>761</v>
      </c>
      <c r="D2813" s="361">
        <v>16</v>
      </c>
      <c r="E2813" s="590">
        <v>36405</v>
      </c>
      <c r="F2813" s="592">
        <v>200</v>
      </c>
    </row>
    <row r="2814" spans="1:6" x14ac:dyDescent="0.25">
      <c r="A2814" s="349" t="s">
        <v>738</v>
      </c>
      <c r="B2814" s="361" t="s">
        <v>722</v>
      </c>
      <c r="C2814" s="361" t="s">
        <v>747</v>
      </c>
      <c r="D2814" s="361">
        <v>8</v>
      </c>
      <c r="E2814" s="590">
        <v>36406</v>
      </c>
      <c r="F2814" s="592">
        <v>44</v>
      </c>
    </row>
    <row r="2815" spans="1:6" x14ac:dyDescent="0.25">
      <c r="A2815" s="349" t="s">
        <v>752</v>
      </c>
      <c r="B2815" s="361" t="s">
        <v>759</v>
      </c>
      <c r="C2815" s="361" t="s">
        <v>737</v>
      </c>
      <c r="D2815" s="361">
        <v>16</v>
      </c>
      <c r="E2815" s="590">
        <v>36410</v>
      </c>
      <c r="F2815" s="592">
        <v>128</v>
      </c>
    </row>
    <row r="2816" spans="1:6" x14ac:dyDescent="0.25">
      <c r="A2816" s="349" t="s">
        <v>738</v>
      </c>
      <c r="B2816" s="361" t="s">
        <v>715</v>
      </c>
      <c r="C2816" s="361" t="s">
        <v>745</v>
      </c>
      <c r="D2816" s="361">
        <v>16</v>
      </c>
      <c r="E2816" s="590">
        <v>36411</v>
      </c>
      <c r="F2816" s="592">
        <v>187</v>
      </c>
    </row>
    <row r="2817" spans="1:6" x14ac:dyDescent="0.25">
      <c r="A2817" s="349" t="s">
        <v>756</v>
      </c>
      <c r="B2817" s="361" t="s">
        <v>757</v>
      </c>
      <c r="C2817" s="361" t="s">
        <v>755</v>
      </c>
      <c r="D2817" s="361">
        <v>16</v>
      </c>
      <c r="E2817" s="590">
        <v>36412</v>
      </c>
      <c r="F2817" s="592">
        <v>185</v>
      </c>
    </row>
    <row r="2818" spans="1:6" x14ac:dyDescent="0.25">
      <c r="A2818" s="349" t="s">
        <v>748</v>
      </c>
      <c r="B2818" s="361" t="s">
        <v>749</v>
      </c>
      <c r="C2818" s="361" t="s">
        <v>745</v>
      </c>
      <c r="D2818" s="361">
        <v>8</v>
      </c>
      <c r="E2818" s="590">
        <v>36413</v>
      </c>
      <c r="F2818" s="592">
        <v>84</v>
      </c>
    </row>
    <row r="2819" spans="1:6" x14ac:dyDescent="0.25">
      <c r="A2819" s="349" t="s">
        <v>738</v>
      </c>
      <c r="B2819" s="361" t="s">
        <v>717</v>
      </c>
      <c r="C2819" s="361" t="s">
        <v>745</v>
      </c>
      <c r="D2819" s="361">
        <v>16</v>
      </c>
      <c r="E2819" s="590">
        <v>36417</v>
      </c>
      <c r="F2819" s="592">
        <v>100</v>
      </c>
    </row>
    <row r="2820" spans="1:6" x14ac:dyDescent="0.25">
      <c r="A2820" s="349" t="s">
        <v>738</v>
      </c>
      <c r="B2820" s="361" t="s">
        <v>714</v>
      </c>
      <c r="C2820" s="361" t="s">
        <v>744</v>
      </c>
      <c r="D2820" s="361">
        <v>8</v>
      </c>
      <c r="E2820" s="590">
        <v>36419</v>
      </c>
      <c r="F2820" s="360">
        <v>78</v>
      </c>
    </row>
    <row r="2821" spans="1:6" x14ac:dyDescent="0.25">
      <c r="A2821" s="349" t="s">
        <v>738</v>
      </c>
      <c r="B2821" s="361" t="s">
        <v>712</v>
      </c>
      <c r="C2821" s="361" t="s">
        <v>744</v>
      </c>
      <c r="D2821" s="361">
        <v>8</v>
      </c>
      <c r="E2821" s="590">
        <v>36420</v>
      </c>
      <c r="F2821" s="592">
        <v>178</v>
      </c>
    </row>
    <row r="2822" spans="1:6" x14ac:dyDescent="0.25">
      <c r="A2822" s="349" t="s">
        <v>752</v>
      </c>
      <c r="B2822" s="361" t="s">
        <v>763</v>
      </c>
      <c r="C2822" s="361" t="s">
        <v>745</v>
      </c>
      <c r="D2822" s="361">
        <v>16</v>
      </c>
      <c r="E2822" s="590">
        <v>36422</v>
      </c>
      <c r="F2822" s="592">
        <v>154</v>
      </c>
    </row>
    <row r="2823" spans="1:6" x14ac:dyDescent="0.25">
      <c r="A2823" s="349" t="s">
        <v>771</v>
      </c>
      <c r="B2823" s="361" t="s">
        <v>773</v>
      </c>
      <c r="C2823" s="361" t="s">
        <v>747</v>
      </c>
      <c r="D2823" s="361">
        <v>8</v>
      </c>
      <c r="E2823" s="590">
        <v>36423</v>
      </c>
      <c r="F2823" s="592">
        <v>163</v>
      </c>
    </row>
    <row r="2824" spans="1:6" x14ac:dyDescent="0.25">
      <c r="A2824" s="349" t="s">
        <v>771</v>
      </c>
      <c r="B2824" s="361" t="s">
        <v>772</v>
      </c>
      <c r="C2824" s="361" t="s">
        <v>747</v>
      </c>
      <c r="D2824" s="361">
        <v>12</v>
      </c>
      <c r="E2824" s="590">
        <v>36428</v>
      </c>
      <c r="F2824" s="592">
        <v>114</v>
      </c>
    </row>
    <row r="2825" spans="1:6" x14ac:dyDescent="0.25">
      <c r="A2825" s="349" t="s">
        <v>738</v>
      </c>
      <c r="B2825" s="361" t="s">
        <v>721</v>
      </c>
      <c r="C2825" s="361" t="s">
        <v>747</v>
      </c>
      <c r="D2825" s="361">
        <v>8</v>
      </c>
      <c r="E2825" s="350">
        <v>36431</v>
      </c>
      <c r="F2825" s="360">
        <v>197</v>
      </c>
    </row>
    <row r="2826" spans="1:6" x14ac:dyDescent="0.25">
      <c r="A2826" s="349" t="s">
        <v>756</v>
      </c>
      <c r="B2826" s="361" t="s">
        <v>757</v>
      </c>
      <c r="C2826" s="361" t="s">
        <v>755</v>
      </c>
      <c r="D2826" s="361">
        <v>16</v>
      </c>
      <c r="E2826" s="590">
        <v>36432</v>
      </c>
      <c r="F2826" s="592">
        <v>114</v>
      </c>
    </row>
    <row r="2827" spans="1:6" x14ac:dyDescent="0.25">
      <c r="A2827" s="349" t="s">
        <v>738</v>
      </c>
      <c r="B2827" s="361" t="s">
        <v>713</v>
      </c>
      <c r="C2827" s="361" t="s">
        <v>746</v>
      </c>
      <c r="D2827" s="361">
        <v>16</v>
      </c>
      <c r="E2827" s="590">
        <v>36436</v>
      </c>
      <c r="F2827" s="592">
        <v>68</v>
      </c>
    </row>
    <row r="2828" spans="1:6" x14ac:dyDescent="0.25">
      <c r="A2828" s="349" t="s">
        <v>748</v>
      </c>
      <c r="B2828" s="361" t="s">
        <v>751</v>
      </c>
      <c r="C2828" s="361" t="s">
        <v>747</v>
      </c>
      <c r="D2828" s="361">
        <v>8</v>
      </c>
      <c r="E2828" s="590">
        <v>36436</v>
      </c>
      <c r="F2828" s="592">
        <v>166</v>
      </c>
    </row>
    <row r="2829" spans="1:6" x14ac:dyDescent="0.25">
      <c r="A2829" s="349" t="s">
        <v>748</v>
      </c>
      <c r="B2829" s="361" t="s">
        <v>750</v>
      </c>
      <c r="C2829" s="361" t="s">
        <v>737</v>
      </c>
      <c r="D2829" s="361">
        <v>16</v>
      </c>
      <c r="E2829" s="590">
        <v>36437</v>
      </c>
      <c r="F2829" s="592">
        <v>142</v>
      </c>
    </row>
    <row r="2830" spans="1:6" x14ac:dyDescent="0.25">
      <c r="A2830" s="349" t="s">
        <v>748</v>
      </c>
      <c r="B2830" s="361" t="s">
        <v>750</v>
      </c>
      <c r="C2830" s="361" t="s">
        <v>737</v>
      </c>
      <c r="D2830" s="361">
        <v>16</v>
      </c>
      <c r="E2830" s="590">
        <v>36437</v>
      </c>
      <c r="F2830" s="592">
        <v>64</v>
      </c>
    </row>
    <row r="2831" spans="1:6" x14ac:dyDescent="0.25">
      <c r="A2831" s="349" t="s">
        <v>739</v>
      </c>
      <c r="B2831" s="361" t="s">
        <v>740</v>
      </c>
      <c r="C2831" s="361" t="s">
        <v>741</v>
      </c>
      <c r="D2831" s="361">
        <v>8</v>
      </c>
      <c r="E2831" s="590">
        <v>36444</v>
      </c>
      <c r="F2831" s="592">
        <v>69</v>
      </c>
    </row>
    <row r="2832" spans="1:6" x14ac:dyDescent="0.25">
      <c r="A2832" s="349" t="s">
        <v>742</v>
      </c>
      <c r="B2832" s="361" t="s">
        <v>743</v>
      </c>
      <c r="C2832" s="361" t="s">
        <v>744</v>
      </c>
      <c r="D2832" s="361">
        <v>8</v>
      </c>
      <c r="E2832" s="590">
        <v>36444</v>
      </c>
      <c r="F2832" s="592">
        <v>128</v>
      </c>
    </row>
    <row r="2833" spans="1:6" x14ac:dyDescent="0.25">
      <c r="A2833" s="349" t="s">
        <v>564</v>
      </c>
      <c r="B2833" s="361" t="s">
        <v>565</v>
      </c>
      <c r="C2833" s="361" t="s">
        <v>745</v>
      </c>
      <c r="D2833" s="361">
        <v>16</v>
      </c>
      <c r="E2833" s="590">
        <v>36445</v>
      </c>
      <c r="F2833" s="592">
        <v>52</v>
      </c>
    </row>
    <row r="2834" spans="1:6" x14ac:dyDescent="0.25">
      <c r="A2834" s="349" t="s">
        <v>738</v>
      </c>
      <c r="B2834" s="361" t="s">
        <v>721</v>
      </c>
      <c r="C2834" s="361" t="s">
        <v>747</v>
      </c>
      <c r="D2834" s="361">
        <v>8</v>
      </c>
      <c r="E2834" s="590">
        <v>36448</v>
      </c>
      <c r="F2834" s="592">
        <v>170</v>
      </c>
    </row>
    <row r="2835" spans="1:6" x14ac:dyDescent="0.25">
      <c r="A2835" s="349" t="s">
        <v>771</v>
      </c>
      <c r="B2835" s="361" t="s">
        <v>773</v>
      </c>
      <c r="C2835" s="361" t="s">
        <v>747</v>
      </c>
      <c r="D2835" s="361">
        <v>8</v>
      </c>
      <c r="E2835" s="590">
        <v>36448</v>
      </c>
      <c r="F2835" s="592">
        <v>116</v>
      </c>
    </row>
    <row r="2836" spans="1:6" x14ac:dyDescent="0.25">
      <c r="A2836" s="349" t="s">
        <v>752</v>
      </c>
      <c r="B2836" s="361" t="s">
        <v>762</v>
      </c>
      <c r="C2836" s="361" t="s">
        <v>761</v>
      </c>
      <c r="D2836" s="361">
        <v>16</v>
      </c>
      <c r="E2836" s="590">
        <v>36448</v>
      </c>
      <c r="F2836" s="592">
        <v>61</v>
      </c>
    </row>
    <row r="2837" spans="1:6" x14ac:dyDescent="0.25">
      <c r="A2837" s="354" t="s">
        <v>756</v>
      </c>
      <c r="B2837" s="353" t="s">
        <v>757</v>
      </c>
      <c r="C2837" s="353" t="s">
        <v>755</v>
      </c>
      <c r="D2837" s="353">
        <v>16</v>
      </c>
      <c r="E2837" s="591">
        <v>36455</v>
      </c>
      <c r="F2837" s="593">
        <v>112</v>
      </c>
    </row>
    <row r="2838" spans="1:6" x14ac:dyDescent="0.25">
      <c r="A2838" s="349" t="s">
        <v>564</v>
      </c>
      <c r="B2838" s="361" t="s">
        <v>568</v>
      </c>
      <c r="C2838" s="361" t="s">
        <v>745</v>
      </c>
      <c r="D2838" s="361">
        <v>16</v>
      </c>
      <c r="E2838" s="590">
        <v>36456</v>
      </c>
      <c r="F2838" s="592">
        <v>153</v>
      </c>
    </row>
    <row r="2839" spans="1:6" x14ac:dyDescent="0.25">
      <c r="A2839" s="349" t="s">
        <v>564</v>
      </c>
      <c r="B2839" s="361" t="s">
        <v>568</v>
      </c>
      <c r="C2839" s="361" t="s">
        <v>745</v>
      </c>
      <c r="D2839" s="361">
        <v>16</v>
      </c>
      <c r="E2839" s="350">
        <v>36462</v>
      </c>
      <c r="F2839" s="360">
        <v>53</v>
      </c>
    </row>
    <row r="2840" spans="1:6" x14ac:dyDescent="0.25">
      <c r="A2840" s="349" t="s">
        <v>738</v>
      </c>
      <c r="B2840" s="361" t="s">
        <v>723</v>
      </c>
      <c r="C2840" s="361" t="s">
        <v>745</v>
      </c>
      <c r="D2840" s="361">
        <v>8</v>
      </c>
      <c r="E2840" s="590">
        <v>36464</v>
      </c>
      <c r="F2840" s="592">
        <v>119</v>
      </c>
    </row>
    <row r="2841" spans="1:6" x14ac:dyDescent="0.25">
      <c r="A2841" s="349" t="s">
        <v>733</v>
      </c>
      <c r="B2841" s="361" t="s">
        <v>734</v>
      </c>
      <c r="C2841" s="361" t="s">
        <v>735</v>
      </c>
      <c r="D2841" s="361">
        <v>8</v>
      </c>
      <c r="E2841" s="590">
        <v>36465</v>
      </c>
      <c r="F2841" s="592">
        <v>23</v>
      </c>
    </row>
    <row r="2842" spans="1:6" x14ac:dyDescent="0.25">
      <c r="A2842" s="349" t="s">
        <v>738</v>
      </c>
      <c r="B2842" s="361" t="s">
        <v>717</v>
      </c>
      <c r="C2842" s="361" t="s">
        <v>745</v>
      </c>
      <c r="D2842" s="361">
        <v>16</v>
      </c>
      <c r="E2842" s="590">
        <v>36471</v>
      </c>
      <c r="F2842" s="592">
        <v>136</v>
      </c>
    </row>
    <row r="2843" spans="1:6" x14ac:dyDescent="0.25">
      <c r="A2843" s="349" t="s">
        <v>738</v>
      </c>
      <c r="B2843" s="361" t="s">
        <v>718</v>
      </c>
      <c r="C2843" s="361" t="s">
        <v>747</v>
      </c>
      <c r="D2843" s="361">
        <v>8</v>
      </c>
      <c r="E2843" s="590">
        <v>36471</v>
      </c>
      <c r="F2843" s="592">
        <v>130</v>
      </c>
    </row>
    <row r="2844" spans="1:6" x14ac:dyDescent="0.25">
      <c r="A2844" s="349" t="s">
        <v>767</v>
      </c>
      <c r="B2844" s="361" t="s">
        <v>768</v>
      </c>
      <c r="C2844" s="361" t="s">
        <v>737</v>
      </c>
      <c r="D2844" s="361">
        <v>16</v>
      </c>
      <c r="E2844" s="590">
        <v>36475</v>
      </c>
      <c r="F2844" s="592">
        <v>49</v>
      </c>
    </row>
    <row r="2845" spans="1:6" x14ac:dyDescent="0.25">
      <c r="A2845" s="349" t="s">
        <v>564</v>
      </c>
      <c r="B2845" s="361" t="s">
        <v>568</v>
      </c>
      <c r="C2845" s="361" t="s">
        <v>745</v>
      </c>
      <c r="D2845" s="361">
        <v>16</v>
      </c>
      <c r="E2845" s="590">
        <v>36477</v>
      </c>
      <c r="F2845" s="592">
        <v>148</v>
      </c>
    </row>
    <row r="2846" spans="1:6" x14ac:dyDescent="0.25">
      <c r="A2846" s="349" t="s">
        <v>738</v>
      </c>
      <c r="B2846" s="361" t="s">
        <v>712</v>
      </c>
      <c r="C2846" s="361" t="s">
        <v>744</v>
      </c>
      <c r="D2846" s="361">
        <v>8</v>
      </c>
      <c r="E2846" s="590">
        <v>36483</v>
      </c>
      <c r="F2846" s="592">
        <v>28</v>
      </c>
    </row>
    <row r="2847" spans="1:6" x14ac:dyDescent="0.25">
      <c r="A2847" s="349" t="s">
        <v>739</v>
      </c>
      <c r="B2847" s="361" t="s">
        <v>740</v>
      </c>
      <c r="C2847" s="361" t="s">
        <v>741</v>
      </c>
      <c r="D2847" s="361">
        <v>8</v>
      </c>
      <c r="E2847" s="590">
        <v>36484</v>
      </c>
      <c r="F2847" s="592">
        <v>35</v>
      </c>
    </row>
    <row r="2848" spans="1:6" x14ac:dyDescent="0.25">
      <c r="A2848" s="349" t="s">
        <v>771</v>
      </c>
      <c r="B2848" s="361" t="s">
        <v>773</v>
      </c>
      <c r="C2848" s="361" t="s">
        <v>747</v>
      </c>
      <c r="D2848" s="361">
        <v>8</v>
      </c>
      <c r="E2848" s="590">
        <v>36485</v>
      </c>
      <c r="F2848" s="592">
        <v>176</v>
      </c>
    </row>
    <row r="2849" spans="1:6" x14ac:dyDescent="0.25">
      <c r="A2849" s="349" t="s">
        <v>771</v>
      </c>
      <c r="B2849" s="361" t="s">
        <v>772</v>
      </c>
      <c r="C2849" s="361" t="s">
        <v>747</v>
      </c>
      <c r="D2849" s="361">
        <v>12</v>
      </c>
      <c r="E2849" s="590">
        <v>36486</v>
      </c>
      <c r="F2849" s="592">
        <v>96</v>
      </c>
    </row>
    <row r="2850" spans="1:6" x14ac:dyDescent="0.25">
      <c r="A2850" s="349" t="s">
        <v>748</v>
      </c>
      <c r="B2850" s="361" t="s">
        <v>753</v>
      </c>
      <c r="C2850" s="361" t="s">
        <v>732</v>
      </c>
      <c r="D2850" s="361">
        <v>16</v>
      </c>
      <c r="E2850" s="590">
        <v>36488</v>
      </c>
      <c r="F2850" s="592">
        <v>133</v>
      </c>
    </row>
    <row r="2851" spans="1:6" x14ac:dyDescent="0.25">
      <c r="A2851" s="349" t="s">
        <v>767</v>
      </c>
      <c r="B2851" s="361" t="s">
        <v>768</v>
      </c>
      <c r="C2851" s="361" t="s">
        <v>737</v>
      </c>
      <c r="D2851" s="361">
        <v>16</v>
      </c>
      <c r="E2851" s="590">
        <v>36488</v>
      </c>
      <c r="F2851" s="360">
        <v>160</v>
      </c>
    </row>
    <row r="2852" spans="1:6" x14ac:dyDescent="0.25">
      <c r="A2852" s="349" t="s">
        <v>752</v>
      </c>
      <c r="B2852" s="361" t="s">
        <v>763</v>
      </c>
      <c r="C2852" s="361" t="s">
        <v>745</v>
      </c>
      <c r="D2852" s="361">
        <v>16</v>
      </c>
      <c r="E2852" s="590">
        <v>36488</v>
      </c>
      <c r="F2852" s="592">
        <v>157</v>
      </c>
    </row>
    <row r="2853" spans="1:6" x14ac:dyDescent="0.25">
      <c r="A2853" s="349" t="s">
        <v>738</v>
      </c>
      <c r="B2853" s="361" t="s">
        <v>718</v>
      </c>
      <c r="C2853" s="361" t="s">
        <v>747</v>
      </c>
      <c r="D2853" s="361">
        <v>8</v>
      </c>
      <c r="E2853" s="590">
        <v>36489</v>
      </c>
      <c r="F2853" s="592">
        <v>194</v>
      </c>
    </row>
    <row r="2854" spans="1:6" x14ac:dyDescent="0.25">
      <c r="A2854" s="349" t="s">
        <v>564</v>
      </c>
      <c r="B2854" s="361" t="s">
        <v>569</v>
      </c>
      <c r="C2854" s="361" t="s">
        <v>744</v>
      </c>
      <c r="D2854" s="361">
        <v>16</v>
      </c>
      <c r="E2854" s="350">
        <v>36495</v>
      </c>
      <c r="F2854" s="360">
        <v>97</v>
      </c>
    </row>
    <row r="2855" spans="1:6" x14ac:dyDescent="0.25">
      <c r="A2855" s="349" t="s">
        <v>748</v>
      </c>
      <c r="B2855" s="361" t="s">
        <v>754</v>
      </c>
      <c r="C2855" s="361" t="s">
        <v>755</v>
      </c>
      <c r="D2855" s="361">
        <v>16</v>
      </c>
      <c r="E2855" s="590">
        <v>36495</v>
      </c>
      <c r="F2855" s="592">
        <v>141</v>
      </c>
    </row>
    <row r="2856" spans="1:6" x14ac:dyDescent="0.25">
      <c r="A2856" s="349" t="s">
        <v>739</v>
      </c>
      <c r="B2856" s="361" t="s">
        <v>740</v>
      </c>
      <c r="C2856" s="361" t="s">
        <v>741</v>
      </c>
      <c r="D2856" s="361">
        <v>8</v>
      </c>
      <c r="E2856" s="350">
        <v>36499</v>
      </c>
      <c r="F2856" s="360">
        <v>188</v>
      </c>
    </row>
    <row r="2857" spans="1:6" x14ac:dyDescent="0.25">
      <c r="A2857" s="349" t="s">
        <v>748</v>
      </c>
      <c r="B2857" s="361" t="s">
        <v>754</v>
      </c>
      <c r="C2857" s="361" t="s">
        <v>755</v>
      </c>
      <c r="D2857" s="361">
        <v>16</v>
      </c>
      <c r="E2857" s="590">
        <v>36501</v>
      </c>
      <c r="F2857" s="592">
        <v>85</v>
      </c>
    </row>
    <row r="2858" spans="1:6" x14ac:dyDescent="0.25">
      <c r="A2858" s="349" t="s">
        <v>765</v>
      </c>
      <c r="B2858" s="361" t="s">
        <v>766</v>
      </c>
      <c r="C2858" s="361" t="s">
        <v>744</v>
      </c>
      <c r="D2858" s="361">
        <v>16</v>
      </c>
      <c r="E2858" s="590">
        <v>36501</v>
      </c>
      <c r="F2858" s="360">
        <v>180</v>
      </c>
    </row>
    <row r="2859" spans="1:6" x14ac:dyDescent="0.25">
      <c r="A2859" s="349" t="s">
        <v>752</v>
      </c>
      <c r="B2859" s="361" t="s">
        <v>764</v>
      </c>
      <c r="C2859" s="361" t="s">
        <v>737</v>
      </c>
      <c r="D2859" s="361">
        <v>32</v>
      </c>
      <c r="E2859" s="590">
        <v>36502</v>
      </c>
      <c r="F2859" s="592">
        <v>175</v>
      </c>
    </row>
    <row r="2860" spans="1:6" x14ac:dyDescent="0.25">
      <c r="A2860" s="349" t="s">
        <v>767</v>
      </c>
      <c r="B2860" s="361" t="s">
        <v>768</v>
      </c>
      <c r="C2860" s="361" t="s">
        <v>737</v>
      </c>
      <c r="D2860" s="361">
        <v>16</v>
      </c>
      <c r="E2860" s="590">
        <v>36503</v>
      </c>
      <c r="F2860" s="592">
        <v>73</v>
      </c>
    </row>
    <row r="2861" spans="1:6" x14ac:dyDescent="0.25">
      <c r="A2861" s="349" t="s">
        <v>748</v>
      </c>
      <c r="B2861" s="361" t="s">
        <v>750</v>
      </c>
      <c r="C2861" s="361" t="s">
        <v>737</v>
      </c>
      <c r="D2861" s="361">
        <v>16</v>
      </c>
      <c r="E2861" s="590">
        <v>36504</v>
      </c>
      <c r="F2861" s="592">
        <v>113</v>
      </c>
    </row>
    <row r="2862" spans="1:6" x14ac:dyDescent="0.25">
      <c r="A2862" s="349" t="s">
        <v>738</v>
      </c>
      <c r="B2862" s="361" t="s">
        <v>717</v>
      </c>
      <c r="C2862" s="361" t="s">
        <v>745</v>
      </c>
      <c r="D2862" s="361">
        <v>16</v>
      </c>
      <c r="E2862" s="590">
        <v>36507</v>
      </c>
      <c r="F2862" s="360">
        <v>144</v>
      </c>
    </row>
    <row r="2863" spans="1:6" x14ac:dyDescent="0.25">
      <c r="A2863" s="349" t="s">
        <v>752</v>
      </c>
      <c r="B2863" s="361" t="s">
        <v>760</v>
      </c>
      <c r="C2863" s="361" t="s">
        <v>761</v>
      </c>
      <c r="D2863" s="361">
        <v>16</v>
      </c>
      <c r="E2863" s="590">
        <v>36507</v>
      </c>
      <c r="F2863" s="592">
        <v>115</v>
      </c>
    </row>
    <row r="2864" spans="1:6" x14ac:dyDescent="0.25">
      <c r="A2864" s="349" t="s">
        <v>748</v>
      </c>
      <c r="B2864" s="361" t="s">
        <v>749</v>
      </c>
      <c r="C2864" s="361" t="s">
        <v>745</v>
      </c>
      <c r="D2864" s="361">
        <v>8</v>
      </c>
      <c r="E2864" s="590">
        <v>36510</v>
      </c>
      <c r="F2864" s="360">
        <v>78</v>
      </c>
    </row>
    <row r="2865" spans="1:6" x14ac:dyDescent="0.25">
      <c r="A2865" s="349" t="s">
        <v>738</v>
      </c>
      <c r="B2865" s="361" t="s">
        <v>720</v>
      </c>
      <c r="C2865" s="361" t="s">
        <v>747</v>
      </c>
      <c r="D2865" s="361">
        <v>8</v>
      </c>
      <c r="E2865" s="590">
        <v>36510</v>
      </c>
      <c r="F2865" s="592">
        <v>89</v>
      </c>
    </row>
    <row r="2866" spans="1:6" x14ac:dyDescent="0.25">
      <c r="A2866" s="349" t="s">
        <v>748</v>
      </c>
      <c r="B2866" s="361" t="s">
        <v>753</v>
      </c>
      <c r="C2866" s="361" t="s">
        <v>732</v>
      </c>
      <c r="D2866" s="361">
        <v>16</v>
      </c>
      <c r="E2866" s="590">
        <v>36512</v>
      </c>
      <c r="F2866" s="592">
        <v>42</v>
      </c>
    </row>
    <row r="2867" spans="1:6" x14ac:dyDescent="0.25">
      <c r="A2867" s="349" t="s">
        <v>738</v>
      </c>
      <c r="B2867" s="361" t="s">
        <v>716</v>
      </c>
      <c r="C2867" s="361" t="s">
        <v>745</v>
      </c>
      <c r="D2867" s="361">
        <v>16</v>
      </c>
      <c r="E2867" s="590">
        <v>36515</v>
      </c>
      <c r="F2867" s="592">
        <v>100</v>
      </c>
    </row>
    <row r="2868" spans="1:6" x14ac:dyDescent="0.25">
      <c r="A2868" s="349" t="s">
        <v>564</v>
      </c>
      <c r="B2868" s="361" t="s">
        <v>566</v>
      </c>
      <c r="C2868" s="361" t="s">
        <v>737</v>
      </c>
      <c r="D2868" s="361">
        <v>16</v>
      </c>
      <c r="E2868" s="590">
        <v>36517</v>
      </c>
      <c r="F2868" s="592">
        <v>163</v>
      </c>
    </row>
    <row r="2869" spans="1:6" x14ac:dyDescent="0.25">
      <c r="A2869" s="349" t="s">
        <v>738</v>
      </c>
      <c r="B2869" s="361" t="s">
        <v>720</v>
      </c>
      <c r="C2869" s="361" t="s">
        <v>747</v>
      </c>
      <c r="D2869" s="361">
        <v>8</v>
      </c>
      <c r="E2869" s="590">
        <v>36530</v>
      </c>
      <c r="F2869" s="592">
        <v>104</v>
      </c>
    </row>
    <row r="2870" spans="1:6" x14ac:dyDescent="0.25">
      <c r="A2870" s="349" t="s">
        <v>756</v>
      </c>
      <c r="B2870" s="361" t="s">
        <v>757</v>
      </c>
      <c r="C2870" s="361" t="s">
        <v>755</v>
      </c>
      <c r="D2870" s="361">
        <v>16</v>
      </c>
      <c r="E2870" s="590">
        <v>36530</v>
      </c>
      <c r="F2870" s="592">
        <v>35</v>
      </c>
    </row>
    <row r="2871" spans="1:6" x14ac:dyDescent="0.25">
      <c r="A2871" s="349" t="s">
        <v>738</v>
      </c>
      <c r="B2871" s="361" t="s">
        <v>712</v>
      </c>
      <c r="C2871" s="361" t="s">
        <v>744</v>
      </c>
      <c r="D2871" s="361">
        <v>8</v>
      </c>
      <c r="E2871" s="590">
        <v>36534</v>
      </c>
      <c r="F2871" s="592">
        <v>67</v>
      </c>
    </row>
    <row r="2872" spans="1:6" x14ac:dyDescent="0.25">
      <c r="A2872" s="349" t="s">
        <v>769</v>
      </c>
      <c r="B2872" s="361" t="s">
        <v>770</v>
      </c>
      <c r="C2872" s="361" t="s">
        <v>745</v>
      </c>
      <c r="D2872" s="361">
        <v>16</v>
      </c>
      <c r="E2872" s="590">
        <v>36534</v>
      </c>
      <c r="F2872" s="592">
        <v>94</v>
      </c>
    </row>
    <row r="2873" spans="1:6" x14ac:dyDescent="0.25">
      <c r="A2873" s="349" t="s">
        <v>748</v>
      </c>
      <c r="B2873" s="361" t="s">
        <v>749</v>
      </c>
      <c r="C2873" s="361" t="s">
        <v>745</v>
      </c>
      <c r="D2873" s="361">
        <v>8</v>
      </c>
      <c r="E2873" s="590">
        <v>36537</v>
      </c>
      <c r="F2873" s="592">
        <v>94</v>
      </c>
    </row>
    <row r="2874" spans="1:6" x14ac:dyDescent="0.25">
      <c r="A2874" s="349" t="s">
        <v>752</v>
      </c>
      <c r="B2874" s="361" t="s">
        <v>763</v>
      </c>
      <c r="C2874" s="361" t="s">
        <v>745</v>
      </c>
      <c r="D2874" s="361">
        <v>16</v>
      </c>
      <c r="E2874" s="590">
        <v>36538</v>
      </c>
      <c r="F2874" s="592">
        <v>17</v>
      </c>
    </row>
    <row r="2875" spans="1:6" x14ac:dyDescent="0.25">
      <c r="A2875" s="349" t="s">
        <v>738</v>
      </c>
      <c r="B2875" s="361" t="s">
        <v>714</v>
      </c>
      <c r="C2875" s="361" t="s">
        <v>744</v>
      </c>
      <c r="D2875" s="361">
        <v>8</v>
      </c>
      <c r="E2875" s="590">
        <v>36539</v>
      </c>
      <c r="F2875" s="592">
        <v>79</v>
      </c>
    </row>
    <row r="2876" spans="1:6" x14ac:dyDescent="0.25">
      <c r="A2876" s="349" t="s">
        <v>738</v>
      </c>
      <c r="B2876" s="361" t="s">
        <v>723</v>
      </c>
      <c r="C2876" s="361" t="s">
        <v>745</v>
      </c>
      <c r="D2876" s="361">
        <v>8</v>
      </c>
      <c r="E2876" s="590">
        <v>36543</v>
      </c>
      <c r="F2876" s="592">
        <v>160</v>
      </c>
    </row>
    <row r="2877" spans="1:6" x14ac:dyDescent="0.25">
      <c r="A2877" s="354" t="s">
        <v>738</v>
      </c>
      <c r="B2877" s="353" t="s">
        <v>712</v>
      </c>
      <c r="C2877" s="353" t="s">
        <v>744</v>
      </c>
      <c r="D2877" s="353">
        <v>8</v>
      </c>
      <c r="E2877" s="591">
        <v>36543</v>
      </c>
      <c r="F2877" s="593">
        <v>152</v>
      </c>
    </row>
    <row r="2878" spans="1:6" x14ac:dyDescent="0.25">
      <c r="A2878" s="349" t="s">
        <v>771</v>
      </c>
      <c r="B2878" s="361" t="s">
        <v>773</v>
      </c>
      <c r="C2878" s="361" t="s">
        <v>747</v>
      </c>
      <c r="D2878" s="361">
        <v>8</v>
      </c>
      <c r="E2878" s="590">
        <v>36544</v>
      </c>
      <c r="F2878" s="592">
        <v>138</v>
      </c>
    </row>
    <row r="2879" spans="1:6" x14ac:dyDescent="0.25">
      <c r="A2879" s="349" t="s">
        <v>752</v>
      </c>
      <c r="B2879" s="361" t="s">
        <v>764</v>
      </c>
      <c r="C2879" s="361" t="s">
        <v>737</v>
      </c>
      <c r="D2879" s="361">
        <v>32</v>
      </c>
      <c r="E2879" s="590">
        <v>36553</v>
      </c>
      <c r="F2879" s="592">
        <v>91</v>
      </c>
    </row>
    <row r="2880" spans="1:6" x14ac:dyDescent="0.25">
      <c r="A2880" s="349" t="s">
        <v>738</v>
      </c>
      <c r="B2880" s="361" t="s">
        <v>717</v>
      </c>
      <c r="C2880" s="361" t="s">
        <v>745</v>
      </c>
      <c r="D2880" s="361">
        <v>16</v>
      </c>
      <c r="E2880" s="590">
        <v>36555</v>
      </c>
      <c r="F2880" s="592">
        <v>188</v>
      </c>
    </row>
    <row r="2881" spans="1:6" x14ac:dyDescent="0.25">
      <c r="A2881" s="349" t="s">
        <v>738</v>
      </c>
      <c r="B2881" s="361" t="s">
        <v>713</v>
      </c>
      <c r="C2881" s="361" t="s">
        <v>746</v>
      </c>
      <c r="D2881" s="361">
        <v>16</v>
      </c>
      <c r="E2881" s="590">
        <v>36559</v>
      </c>
      <c r="F2881" s="592">
        <v>81</v>
      </c>
    </row>
    <row r="2882" spans="1:6" x14ac:dyDescent="0.25">
      <c r="A2882" s="349" t="s">
        <v>752</v>
      </c>
      <c r="B2882" s="361" t="s">
        <v>760</v>
      </c>
      <c r="C2882" s="361" t="s">
        <v>761</v>
      </c>
      <c r="D2882" s="361">
        <v>16</v>
      </c>
      <c r="E2882" s="590">
        <v>36563</v>
      </c>
      <c r="F2882" s="592">
        <v>71</v>
      </c>
    </row>
    <row r="2883" spans="1:6" x14ac:dyDescent="0.25">
      <c r="A2883" s="349" t="s">
        <v>752</v>
      </c>
      <c r="B2883" s="361" t="s">
        <v>764</v>
      </c>
      <c r="C2883" s="361" t="s">
        <v>737</v>
      </c>
      <c r="D2883" s="361">
        <v>32</v>
      </c>
      <c r="E2883" s="590">
        <v>36566</v>
      </c>
      <c r="F2883" s="592">
        <v>99</v>
      </c>
    </row>
    <row r="2884" spans="1:6" x14ac:dyDescent="0.25">
      <c r="A2884" s="349" t="s">
        <v>738</v>
      </c>
      <c r="B2884" s="361" t="s">
        <v>715</v>
      </c>
      <c r="C2884" s="361" t="s">
        <v>745</v>
      </c>
      <c r="D2884" s="361">
        <v>16</v>
      </c>
      <c r="E2884" s="590">
        <v>36568</v>
      </c>
      <c r="F2884" s="592">
        <v>64</v>
      </c>
    </row>
    <row r="2885" spans="1:6" x14ac:dyDescent="0.25">
      <c r="A2885" s="349" t="s">
        <v>738</v>
      </c>
      <c r="B2885" s="361" t="s">
        <v>713</v>
      </c>
      <c r="C2885" s="361" t="s">
        <v>746</v>
      </c>
      <c r="D2885" s="361">
        <v>16</v>
      </c>
      <c r="E2885" s="590">
        <v>36568</v>
      </c>
      <c r="F2885" s="592">
        <v>157</v>
      </c>
    </row>
    <row r="2886" spans="1:6" x14ac:dyDescent="0.25">
      <c r="A2886" s="349" t="s">
        <v>564</v>
      </c>
      <c r="B2886" s="361" t="s">
        <v>565</v>
      </c>
      <c r="C2886" s="361" t="s">
        <v>745</v>
      </c>
      <c r="D2886" s="361">
        <v>16</v>
      </c>
      <c r="E2886" s="590">
        <v>36568</v>
      </c>
      <c r="F2886" s="592">
        <v>159</v>
      </c>
    </row>
    <row r="2887" spans="1:6" x14ac:dyDescent="0.25">
      <c r="A2887" s="349" t="s">
        <v>738</v>
      </c>
      <c r="B2887" s="361" t="s">
        <v>720</v>
      </c>
      <c r="C2887" s="361" t="s">
        <v>747</v>
      </c>
      <c r="D2887" s="361">
        <v>8</v>
      </c>
      <c r="E2887" s="590">
        <v>36570</v>
      </c>
      <c r="F2887" s="592">
        <v>157</v>
      </c>
    </row>
    <row r="2888" spans="1:6" x14ac:dyDescent="0.25">
      <c r="A2888" s="349" t="s">
        <v>564</v>
      </c>
      <c r="B2888" s="361" t="s">
        <v>565</v>
      </c>
      <c r="C2888" s="361" t="s">
        <v>745</v>
      </c>
      <c r="D2888" s="361">
        <v>16</v>
      </c>
      <c r="E2888" s="590">
        <v>36570</v>
      </c>
      <c r="F2888" s="592">
        <v>42</v>
      </c>
    </row>
    <row r="2889" spans="1:6" x14ac:dyDescent="0.25">
      <c r="A2889" s="349" t="s">
        <v>738</v>
      </c>
      <c r="B2889" s="361" t="s">
        <v>718</v>
      </c>
      <c r="C2889" s="361" t="s">
        <v>747</v>
      </c>
      <c r="D2889" s="361">
        <v>8</v>
      </c>
      <c r="E2889" s="590">
        <v>36571</v>
      </c>
      <c r="F2889" s="592">
        <v>47</v>
      </c>
    </row>
    <row r="2890" spans="1:6" x14ac:dyDescent="0.25">
      <c r="A2890" s="349" t="s">
        <v>564</v>
      </c>
      <c r="B2890" s="361" t="s">
        <v>566</v>
      </c>
      <c r="C2890" s="361" t="s">
        <v>737</v>
      </c>
      <c r="D2890" s="361">
        <v>16</v>
      </c>
      <c r="E2890" s="590">
        <v>36572</v>
      </c>
      <c r="F2890" s="592">
        <v>103</v>
      </c>
    </row>
    <row r="2891" spans="1:6" x14ac:dyDescent="0.25">
      <c r="A2891" s="349" t="s">
        <v>769</v>
      </c>
      <c r="B2891" s="361" t="s">
        <v>770</v>
      </c>
      <c r="C2891" s="361" t="s">
        <v>745</v>
      </c>
      <c r="D2891" s="361">
        <v>16</v>
      </c>
      <c r="E2891" s="590">
        <v>36573</v>
      </c>
      <c r="F2891" s="592">
        <v>81</v>
      </c>
    </row>
    <row r="2892" spans="1:6" x14ac:dyDescent="0.25">
      <c r="A2892" s="349" t="s">
        <v>738</v>
      </c>
      <c r="B2892" s="361" t="s">
        <v>713</v>
      </c>
      <c r="C2892" s="361" t="s">
        <v>746</v>
      </c>
      <c r="D2892" s="361">
        <v>16</v>
      </c>
      <c r="E2892" s="590">
        <v>36574</v>
      </c>
      <c r="F2892" s="592">
        <v>191</v>
      </c>
    </row>
    <row r="2893" spans="1:6" x14ac:dyDescent="0.25">
      <c r="A2893" s="349" t="s">
        <v>771</v>
      </c>
      <c r="B2893" s="361" t="s">
        <v>773</v>
      </c>
      <c r="C2893" s="361" t="s">
        <v>747</v>
      </c>
      <c r="D2893" s="361">
        <v>8</v>
      </c>
      <c r="E2893" s="590">
        <v>36578</v>
      </c>
      <c r="F2893" s="592">
        <v>33</v>
      </c>
    </row>
    <row r="2894" spans="1:6" x14ac:dyDescent="0.25">
      <c r="A2894" s="349" t="s">
        <v>738</v>
      </c>
      <c r="B2894" s="361" t="s">
        <v>716</v>
      </c>
      <c r="C2894" s="361" t="s">
        <v>745</v>
      </c>
      <c r="D2894" s="361">
        <v>16</v>
      </c>
      <c r="E2894" s="590">
        <v>36580</v>
      </c>
      <c r="F2894" s="360">
        <v>6</v>
      </c>
    </row>
    <row r="2895" spans="1:6" x14ac:dyDescent="0.25">
      <c r="A2895" s="349" t="s">
        <v>738</v>
      </c>
      <c r="B2895" s="361" t="s">
        <v>713</v>
      </c>
      <c r="C2895" s="361" t="s">
        <v>746</v>
      </c>
      <c r="D2895" s="361">
        <v>16</v>
      </c>
      <c r="E2895" s="590">
        <v>36585</v>
      </c>
      <c r="F2895" s="592">
        <v>144</v>
      </c>
    </row>
    <row r="2896" spans="1:6" x14ac:dyDescent="0.25">
      <c r="A2896" s="349" t="s">
        <v>738</v>
      </c>
      <c r="B2896" s="361" t="s">
        <v>720</v>
      </c>
      <c r="C2896" s="361" t="s">
        <v>747</v>
      </c>
      <c r="D2896" s="361">
        <v>8</v>
      </c>
      <c r="E2896" s="590">
        <v>36586</v>
      </c>
      <c r="F2896" s="360">
        <v>153</v>
      </c>
    </row>
    <row r="2897" spans="1:6" x14ac:dyDescent="0.25">
      <c r="A2897" s="349" t="s">
        <v>752</v>
      </c>
      <c r="B2897" s="361" t="s">
        <v>762</v>
      </c>
      <c r="C2897" s="361" t="s">
        <v>761</v>
      </c>
      <c r="D2897" s="361">
        <v>16</v>
      </c>
      <c r="E2897" s="590">
        <v>36589</v>
      </c>
      <c r="F2897" s="360">
        <v>135</v>
      </c>
    </row>
    <row r="2898" spans="1:6" x14ac:dyDescent="0.25">
      <c r="A2898" s="349" t="s">
        <v>756</v>
      </c>
      <c r="B2898" s="361" t="s">
        <v>757</v>
      </c>
      <c r="C2898" s="361" t="s">
        <v>755</v>
      </c>
      <c r="D2898" s="361">
        <v>16</v>
      </c>
      <c r="E2898" s="590">
        <v>36591</v>
      </c>
      <c r="F2898" s="592">
        <v>183</v>
      </c>
    </row>
    <row r="2899" spans="1:6" x14ac:dyDescent="0.25">
      <c r="A2899" s="349" t="s">
        <v>728</v>
      </c>
      <c r="B2899" s="361" t="s">
        <v>731</v>
      </c>
      <c r="C2899" s="361" t="s">
        <v>732</v>
      </c>
      <c r="D2899" s="361">
        <v>8</v>
      </c>
      <c r="E2899" s="590">
        <v>36591</v>
      </c>
      <c r="F2899" s="592">
        <v>159</v>
      </c>
    </row>
    <row r="2900" spans="1:6" x14ac:dyDescent="0.25">
      <c r="A2900" s="349" t="s">
        <v>752</v>
      </c>
      <c r="B2900" s="361" t="s">
        <v>762</v>
      </c>
      <c r="C2900" s="361" t="s">
        <v>761</v>
      </c>
      <c r="D2900" s="361">
        <v>16</v>
      </c>
      <c r="E2900" s="350">
        <v>36597</v>
      </c>
      <c r="F2900" s="360">
        <v>30</v>
      </c>
    </row>
    <row r="2901" spans="1:6" x14ac:dyDescent="0.25">
      <c r="A2901" s="349" t="s">
        <v>748</v>
      </c>
      <c r="B2901" s="361" t="s">
        <v>750</v>
      </c>
      <c r="C2901" s="361" t="s">
        <v>737</v>
      </c>
      <c r="D2901" s="361">
        <v>16</v>
      </c>
      <c r="E2901" s="590">
        <v>36599</v>
      </c>
      <c r="F2901" s="592">
        <v>44</v>
      </c>
    </row>
    <row r="2902" spans="1:6" x14ac:dyDescent="0.25">
      <c r="A2902" s="349" t="s">
        <v>738</v>
      </c>
      <c r="B2902" s="361" t="s">
        <v>721</v>
      </c>
      <c r="C2902" s="361" t="s">
        <v>747</v>
      </c>
      <c r="D2902" s="361">
        <v>8</v>
      </c>
      <c r="E2902" s="590">
        <v>36600</v>
      </c>
      <c r="F2902" s="592">
        <v>26</v>
      </c>
    </row>
    <row r="2903" spans="1:6" x14ac:dyDescent="0.25">
      <c r="A2903" s="349" t="s">
        <v>738</v>
      </c>
      <c r="B2903" s="361" t="s">
        <v>714</v>
      </c>
      <c r="C2903" s="361" t="s">
        <v>744</v>
      </c>
      <c r="D2903" s="361">
        <v>8</v>
      </c>
      <c r="E2903" s="590">
        <v>36600</v>
      </c>
      <c r="F2903" s="592">
        <v>64</v>
      </c>
    </row>
    <row r="2904" spans="1:6" x14ac:dyDescent="0.25">
      <c r="A2904" s="349" t="s">
        <v>748</v>
      </c>
      <c r="B2904" s="361" t="s">
        <v>753</v>
      </c>
      <c r="C2904" s="361" t="s">
        <v>732</v>
      </c>
      <c r="D2904" s="361">
        <v>16</v>
      </c>
      <c r="E2904" s="350">
        <v>36604</v>
      </c>
      <c r="F2904" s="360">
        <v>97</v>
      </c>
    </row>
    <row r="2905" spans="1:6" x14ac:dyDescent="0.25">
      <c r="A2905" s="349" t="s">
        <v>564</v>
      </c>
      <c r="B2905" s="361" t="s">
        <v>569</v>
      </c>
      <c r="C2905" s="361" t="s">
        <v>744</v>
      </c>
      <c r="D2905" s="361">
        <v>16</v>
      </c>
      <c r="E2905" s="590">
        <v>36607</v>
      </c>
      <c r="F2905" s="592">
        <v>141</v>
      </c>
    </row>
    <row r="2906" spans="1:6" x14ac:dyDescent="0.25">
      <c r="A2906" s="349" t="s">
        <v>748</v>
      </c>
      <c r="B2906" s="361" t="s">
        <v>754</v>
      </c>
      <c r="C2906" s="361" t="s">
        <v>755</v>
      </c>
      <c r="D2906" s="361">
        <v>16</v>
      </c>
      <c r="E2906" s="590">
        <v>36608</v>
      </c>
      <c r="F2906" s="592">
        <v>29</v>
      </c>
    </row>
    <row r="2907" spans="1:6" x14ac:dyDescent="0.25">
      <c r="A2907" s="349" t="s">
        <v>564</v>
      </c>
      <c r="B2907" s="361" t="s">
        <v>568</v>
      </c>
      <c r="C2907" s="361" t="s">
        <v>745</v>
      </c>
      <c r="D2907" s="361">
        <v>16</v>
      </c>
      <c r="E2907" s="590">
        <v>36610</v>
      </c>
      <c r="F2907" s="360">
        <v>143</v>
      </c>
    </row>
    <row r="2908" spans="1:6" x14ac:dyDescent="0.25">
      <c r="A2908" s="349" t="s">
        <v>748</v>
      </c>
      <c r="B2908" s="361" t="s">
        <v>754</v>
      </c>
      <c r="C2908" s="361" t="s">
        <v>755</v>
      </c>
      <c r="D2908" s="361">
        <v>16</v>
      </c>
      <c r="E2908" s="350">
        <v>36611</v>
      </c>
      <c r="F2908" s="360">
        <v>44</v>
      </c>
    </row>
    <row r="2909" spans="1:6" x14ac:dyDescent="0.25">
      <c r="A2909" s="349" t="s">
        <v>564</v>
      </c>
      <c r="B2909" s="361" t="s">
        <v>565</v>
      </c>
      <c r="C2909" s="361" t="s">
        <v>745</v>
      </c>
      <c r="D2909" s="361">
        <v>16</v>
      </c>
      <c r="E2909" s="590">
        <v>36612</v>
      </c>
      <c r="F2909" s="592">
        <v>26</v>
      </c>
    </row>
    <row r="2910" spans="1:6" x14ac:dyDescent="0.25">
      <c r="A2910" s="349" t="s">
        <v>769</v>
      </c>
      <c r="B2910" s="361" t="s">
        <v>770</v>
      </c>
      <c r="C2910" s="361" t="s">
        <v>745</v>
      </c>
      <c r="D2910" s="361">
        <v>16</v>
      </c>
      <c r="E2910" s="590">
        <v>36620</v>
      </c>
      <c r="F2910" s="592">
        <v>25</v>
      </c>
    </row>
    <row r="2911" spans="1:6" x14ac:dyDescent="0.25">
      <c r="A2911" s="349" t="s">
        <v>748</v>
      </c>
      <c r="B2911" s="361" t="s">
        <v>754</v>
      </c>
      <c r="C2911" s="361" t="s">
        <v>755</v>
      </c>
      <c r="D2911" s="361">
        <v>16</v>
      </c>
      <c r="E2911" s="590">
        <v>36634</v>
      </c>
      <c r="F2911" s="592">
        <v>13</v>
      </c>
    </row>
    <row r="2912" spans="1:6" x14ac:dyDescent="0.25">
      <c r="A2912" s="349" t="s">
        <v>738</v>
      </c>
      <c r="B2912" s="361" t="s">
        <v>720</v>
      </c>
      <c r="C2912" s="361" t="s">
        <v>747</v>
      </c>
      <c r="D2912" s="361">
        <v>8</v>
      </c>
      <c r="E2912" s="590">
        <v>36635</v>
      </c>
      <c r="F2912" s="592">
        <v>58</v>
      </c>
    </row>
    <row r="2913" spans="1:6" x14ac:dyDescent="0.25">
      <c r="A2913" s="349" t="s">
        <v>733</v>
      </c>
      <c r="B2913" s="361" t="s">
        <v>736</v>
      </c>
      <c r="C2913" s="361" t="s">
        <v>737</v>
      </c>
      <c r="D2913" s="361">
        <v>8</v>
      </c>
      <c r="E2913" s="590">
        <v>36635</v>
      </c>
      <c r="F2913" s="592">
        <v>122</v>
      </c>
    </row>
    <row r="2914" spans="1:6" x14ac:dyDescent="0.25">
      <c r="A2914" s="349" t="s">
        <v>738</v>
      </c>
      <c r="B2914" s="361" t="s">
        <v>720</v>
      </c>
      <c r="C2914" s="361" t="s">
        <v>747</v>
      </c>
      <c r="D2914" s="361">
        <v>8</v>
      </c>
      <c r="E2914" s="590">
        <v>36636</v>
      </c>
      <c r="F2914" s="592">
        <v>67</v>
      </c>
    </row>
    <row r="2915" spans="1:6" x14ac:dyDescent="0.25">
      <c r="A2915" s="349" t="s">
        <v>756</v>
      </c>
      <c r="B2915" s="361" t="s">
        <v>757</v>
      </c>
      <c r="C2915" s="361" t="s">
        <v>755</v>
      </c>
      <c r="D2915" s="361">
        <v>16</v>
      </c>
      <c r="E2915" s="590">
        <v>36636</v>
      </c>
      <c r="F2915" s="592">
        <v>152</v>
      </c>
    </row>
    <row r="2916" spans="1:6" x14ac:dyDescent="0.25">
      <c r="A2916" s="349" t="s">
        <v>742</v>
      </c>
      <c r="B2916" s="361" t="s">
        <v>743</v>
      </c>
      <c r="C2916" s="361" t="s">
        <v>744</v>
      </c>
      <c r="D2916" s="361">
        <v>8</v>
      </c>
      <c r="E2916" s="590">
        <v>36642</v>
      </c>
      <c r="F2916" s="592">
        <v>29</v>
      </c>
    </row>
    <row r="2917" spans="1:6" x14ac:dyDescent="0.25">
      <c r="A2917" s="349" t="s">
        <v>564</v>
      </c>
      <c r="B2917" s="361" t="s">
        <v>565</v>
      </c>
      <c r="C2917" s="361" t="s">
        <v>745</v>
      </c>
      <c r="D2917" s="361">
        <v>16</v>
      </c>
      <c r="E2917" s="590">
        <v>36643</v>
      </c>
      <c r="F2917" s="592">
        <v>39</v>
      </c>
    </row>
    <row r="2918" spans="1:6" x14ac:dyDescent="0.25">
      <c r="A2918" s="349" t="s">
        <v>733</v>
      </c>
      <c r="B2918" s="361" t="s">
        <v>736</v>
      </c>
      <c r="C2918" s="361" t="s">
        <v>737</v>
      </c>
      <c r="D2918" s="361">
        <v>8</v>
      </c>
      <c r="E2918" s="590">
        <v>36650</v>
      </c>
      <c r="F2918" s="360">
        <v>133</v>
      </c>
    </row>
    <row r="2919" spans="1:6" x14ac:dyDescent="0.25">
      <c r="A2919" s="349" t="s">
        <v>771</v>
      </c>
      <c r="B2919" s="361" t="s">
        <v>772</v>
      </c>
      <c r="C2919" s="361" t="s">
        <v>747</v>
      </c>
      <c r="D2919" s="361">
        <v>12</v>
      </c>
      <c r="E2919" s="590">
        <v>36651</v>
      </c>
      <c r="F2919" s="592">
        <v>174</v>
      </c>
    </row>
    <row r="2920" spans="1:6" x14ac:dyDescent="0.25">
      <c r="A2920" s="349" t="s">
        <v>739</v>
      </c>
      <c r="B2920" s="361" t="s">
        <v>740</v>
      </c>
      <c r="C2920" s="361" t="s">
        <v>741</v>
      </c>
      <c r="D2920" s="361">
        <v>8</v>
      </c>
      <c r="E2920" s="590">
        <v>36655</v>
      </c>
      <c r="F2920" s="592">
        <v>150</v>
      </c>
    </row>
    <row r="2921" spans="1:6" x14ac:dyDescent="0.25">
      <c r="A2921" s="349" t="s">
        <v>564</v>
      </c>
      <c r="B2921" s="361" t="s">
        <v>568</v>
      </c>
      <c r="C2921" s="361" t="s">
        <v>745</v>
      </c>
      <c r="D2921" s="361">
        <v>16</v>
      </c>
      <c r="E2921" s="590">
        <v>36661</v>
      </c>
      <c r="F2921" s="592">
        <v>20</v>
      </c>
    </row>
    <row r="2922" spans="1:6" x14ac:dyDescent="0.25">
      <c r="A2922" s="349" t="s">
        <v>738</v>
      </c>
      <c r="B2922" s="361" t="s">
        <v>720</v>
      </c>
      <c r="C2922" s="361" t="s">
        <v>747</v>
      </c>
      <c r="D2922" s="361">
        <v>8</v>
      </c>
      <c r="E2922" s="590">
        <v>36662</v>
      </c>
      <c r="F2922" s="592">
        <v>113</v>
      </c>
    </row>
    <row r="2923" spans="1:6" x14ac:dyDescent="0.25">
      <c r="A2923" s="349" t="s">
        <v>733</v>
      </c>
      <c r="B2923" s="361" t="s">
        <v>736</v>
      </c>
      <c r="C2923" s="361" t="s">
        <v>737</v>
      </c>
      <c r="D2923" s="361">
        <v>8</v>
      </c>
      <c r="E2923" s="590">
        <v>36668</v>
      </c>
      <c r="F2923" s="592">
        <v>76</v>
      </c>
    </row>
    <row r="2924" spans="1:6" x14ac:dyDescent="0.25">
      <c r="A2924" s="349" t="s">
        <v>738</v>
      </c>
      <c r="B2924" s="361" t="s">
        <v>719</v>
      </c>
      <c r="C2924" s="361" t="s">
        <v>744</v>
      </c>
      <c r="D2924" s="361">
        <v>8</v>
      </c>
      <c r="E2924" s="590">
        <v>36669</v>
      </c>
      <c r="F2924" s="592">
        <v>53</v>
      </c>
    </row>
    <row r="2925" spans="1:6" x14ac:dyDescent="0.25">
      <c r="A2925" s="349" t="s">
        <v>738</v>
      </c>
      <c r="B2925" s="361" t="s">
        <v>721</v>
      </c>
      <c r="C2925" s="361" t="s">
        <v>747</v>
      </c>
      <c r="D2925" s="361">
        <v>8</v>
      </c>
      <c r="E2925" s="590">
        <v>36669</v>
      </c>
      <c r="F2925" s="592">
        <v>108</v>
      </c>
    </row>
    <row r="2926" spans="1:6" x14ac:dyDescent="0.25">
      <c r="A2926" s="349" t="s">
        <v>564</v>
      </c>
      <c r="B2926" s="361" t="s">
        <v>568</v>
      </c>
      <c r="C2926" s="361" t="s">
        <v>745</v>
      </c>
      <c r="D2926" s="361">
        <v>16</v>
      </c>
      <c r="E2926" s="350">
        <v>36674</v>
      </c>
      <c r="F2926" s="360">
        <v>147</v>
      </c>
    </row>
    <row r="2927" spans="1:6" x14ac:dyDescent="0.25">
      <c r="A2927" s="349" t="s">
        <v>738</v>
      </c>
      <c r="B2927" s="361" t="s">
        <v>717</v>
      </c>
      <c r="C2927" s="361" t="s">
        <v>745</v>
      </c>
      <c r="D2927" s="361">
        <v>16</v>
      </c>
      <c r="E2927" s="590">
        <v>36676</v>
      </c>
      <c r="F2927" s="360">
        <v>61</v>
      </c>
    </row>
    <row r="2928" spans="1:6" x14ac:dyDescent="0.25">
      <c r="A2928" s="349" t="s">
        <v>738</v>
      </c>
      <c r="B2928" s="361" t="s">
        <v>722</v>
      </c>
      <c r="C2928" s="361" t="s">
        <v>747</v>
      </c>
      <c r="D2928" s="361">
        <v>8</v>
      </c>
      <c r="E2928" s="590">
        <v>36679</v>
      </c>
      <c r="F2928" s="592">
        <v>108</v>
      </c>
    </row>
    <row r="2929" spans="1:6" x14ac:dyDescent="0.25">
      <c r="A2929" s="349" t="s">
        <v>738</v>
      </c>
      <c r="B2929" s="361" t="s">
        <v>722</v>
      </c>
      <c r="C2929" s="361" t="s">
        <v>747</v>
      </c>
      <c r="D2929" s="361">
        <v>8</v>
      </c>
      <c r="E2929" s="590">
        <v>36680</v>
      </c>
      <c r="F2929" s="360">
        <v>55</v>
      </c>
    </row>
    <row r="2930" spans="1:6" x14ac:dyDescent="0.25">
      <c r="A2930" s="349" t="s">
        <v>738</v>
      </c>
      <c r="B2930" s="361" t="s">
        <v>714</v>
      </c>
      <c r="C2930" s="361" t="s">
        <v>744</v>
      </c>
      <c r="D2930" s="361">
        <v>8</v>
      </c>
      <c r="E2930" s="350">
        <v>36680</v>
      </c>
      <c r="F2930" s="360">
        <v>75</v>
      </c>
    </row>
    <row r="2931" spans="1:6" x14ac:dyDescent="0.25">
      <c r="A2931" s="349" t="s">
        <v>748</v>
      </c>
      <c r="B2931" s="361" t="s">
        <v>750</v>
      </c>
      <c r="C2931" s="361" t="s">
        <v>737</v>
      </c>
      <c r="D2931" s="361">
        <v>16</v>
      </c>
      <c r="E2931" s="590">
        <v>36682</v>
      </c>
      <c r="F2931" s="360">
        <v>10</v>
      </c>
    </row>
    <row r="2932" spans="1:6" x14ac:dyDescent="0.25">
      <c r="A2932" s="349" t="s">
        <v>564</v>
      </c>
      <c r="B2932" s="361" t="s">
        <v>567</v>
      </c>
      <c r="C2932" s="361" t="s">
        <v>737</v>
      </c>
      <c r="D2932" s="361">
        <v>16</v>
      </c>
      <c r="E2932" s="590">
        <v>36683</v>
      </c>
      <c r="F2932" s="592">
        <v>18</v>
      </c>
    </row>
    <row r="2933" spans="1:6" x14ac:dyDescent="0.25">
      <c r="A2933" s="349" t="s">
        <v>765</v>
      </c>
      <c r="B2933" s="361" t="s">
        <v>766</v>
      </c>
      <c r="C2933" s="361" t="s">
        <v>744</v>
      </c>
      <c r="D2933" s="361">
        <v>16</v>
      </c>
      <c r="E2933" s="590">
        <v>36683</v>
      </c>
      <c r="F2933" s="592">
        <v>121</v>
      </c>
    </row>
    <row r="2934" spans="1:6" x14ac:dyDescent="0.25">
      <c r="A2934" s="349" t="s">
        <v>564</v>
      </c>
      <c r="B2934" s="361" t="s">
        <v>566</v>
      </c>
      <c r="C2934" s="361" t="s">
        <v>737</v>
      </c>
      <c r="D2934" s="361">
        <v>16</v>
      </c>
      <c r="E2934" s="590">
        <v>36684</v>
      </c>
      <c r="F2934" s="360">
        <v>121</v>
      </c>
    </row>
    <row r="2935" spans="1:6" x14ac:dyDescent="0.25">
      <c r="A2935" s="349" t="s">
        <v>765</v>
      </c>
      <c r="B2935" s="361" t="s">
        <v>766</v>
      </c>
      <c r="C2935" s="361" t="s">
        <v>744</v>
      </c>
      <c r="D2935" s="361">
        <v>16</v>
      </c>
      <c r="E2935" s="590">
        <v>36687</v>
      </c>
      <c r="F2935" s="592">
        <v>31</v>
      </c>
    </row>
    <row r="2936" spans="1:6" x14ac:dyDescent="0.25">
      <c r="A2936" s="349" t="s">
        <v>738</v>
      </c>
      <c r="B2936" s="361" t="s">
        <v>713</v>
      </c>
      <c r="C2936" s="361" t="s">
        <v>746</v>
      </c>
      <c r="D2936" s="361">
        <v>16</v>
      </c>
      <c r="E2936" s="590">
        <v>36688</v>
      </c>
      <c r="F2936" s="592">
        <v>11</v>
      </c>
    </row>
    <row r="2937" spans="1:6" x14ac:dyDescent="0.25">
      <c r="A2937" s="349" t="s">
        <v>769</v>
      </c>
      <c r="B2937" s="361" t="s">
        <v>770</v>
      </c>
      <c r="C2937" s="361" t="s">
        <v>745</v>
      </c>
      <c r="D2937" s="361">
        <v>16</v>
      </c>
      <c r="E2937" s="590">
        <v>36688</v>
      </c>
      <c r="F2937" s="592">
        <v>182</v>
      </c>
    </row>
    <row r="2938" spans="1:6" x14ac:dyDescent="0.25">
      <c r="A2938" s="349" t="s">
        <v>738</v>
      </c>
      <c r="B2938" s="361" t="s">
        <v>719</v>
      </c>
      <c r="C2938" s="361" t="s">
        <v>744</v>
      </c>
      <c r="D2938" s="361">
        <v>8</v>
      </c>
      <c r="E2938" s="590">
        <v>36691</v>
      </c>
      <c r="F2938" s="592">
        <v>145</v>
      </c>
    </row>
    <row r="2939" spans="1:6" x14ac:dyDescent="0.25">
      <c r="A2939" s="349" t="s">
        <v>738</v>
      </c>
      <c r="B2939" s="361" t="s">
        <v>717</v>
      </c>
      <c r="C2939" s="361" t="s">
        <v>745</v>
      </c>
      <c r="D2939" s="361">
        <v>16</v>
      </c>
      <c r="E2939" s="590">
        <v>36691</v>
      </c>
      <c r="F2939" s="592">
        <v>10</v>
      </c>
    </row>
    <row r="2940" spans="1:6" x14ac:dyDescent="0.25">
      <c r="A2940" s="349" t="s">
        <v>756</v>
      </c>
      <c r="B2940" s="361" t="s">
        <v>757</v>
      </c>
      <c r="C2940" s="361" t="s">
        <v>755</v>
      </c>
      <c r="D2940" s="361">
        <v>16</v>
      </c>
      <c r="E2940" s="590">
        <v>36691</v>
      </c>
      <c r="F2940" s="360">
        <v>120</v>
      </c>
    </row>
    <row r="2941" spans="1:6" x14ac:dyDescent="0.25">
      <c r="A2941" s="349" t="s">
        <v>738</v>
      </c>
      <c r="B2941" s="361" t="s">
        <v>722</v>
      </c>
      <c r="C2941" s="361" t="s">
        <v>747</v>
      </c>
      <c r="D2941" s="361">
        <v>8</v>
      </c>
      <c r="E2941" s="590">
        <v>36696</v>
      </c>
      <c r="F2941" s="592">
        <v>20</v>
      </c>
    </row>
    <row r="2942" spans="1:6" x14ac:dyDescent="0.25">
      <c r="A2942" s="349" t="s">
        <v>748</v>
      </c>
      <c r="B2942" s="361" t="s">
        <v>750</v>
      </c>
      <c r="C2942" s="361" t="s">
        <v>737</v>
      </c>
      <c r="D2942" s="361">
        <v>16</v>
      </c>
      <c r="E2942" s="590">
        <v>36696</v>
      </c>
      <c r="F2942" s="592">
        <v>38</v>
      </c>
    </row>
    <row r="2943" spans="1:6" x14ac:dyDescent="0.25">
      <c r="A2943" s="349" t="s">
        <v>728</v>
      </c>
      <c r="B2943" s="361" t="s">
        <v>729</v>
      </c>
      <c r="C2943" s="361" t="s">
        <v>730</v>
      </c>
      <c r="D2943" s="361">
        <v>10</v>
      </c>
      <c r="E2943" s="590">
        <v>36700</v>
      </c>
      <c r="F2943" s="592">
        <v>46</v>
      </c>
    </row>
    <row r="2944" spans="1:6" x14ac:dyDescent="0.25">
      <c r="A2944" s="349" t="s">
        <v>767</v>
      </c>
      <c r="B2944" s="361" t="s">
        <v>768</v>
      </c>
      <c r="C2944" s="361" t="s">
        <v>737</v>
      </c>
      <c r="D2944" s="361">
        <v>16</v>
      </c>
      <c r="E2944" s="590">
        <v>36701</v>
      </c>
      <c r="F2944" s="592">
        <v>155</v>
      </c>
    </row>
    <row r="2945" spans="1:6" x14ac:dyDescent="0.25">
      <c r="A2945" s="349" t="s">
        <v>748</v>
      </c>
      <c r="B2945" s="361" t="s">
        <v>751</v>
      </c>
      <c r="C2945" s="361" t="s">
        <v>747</v>
      </c>
      <c r="D2945" s="361">
        <v>8</v>
      </c>
      <c r="E2945" s="590">
        <v>36703</v>
      </c>
      <c r="F2945" s="360">
        <v>126</v>
      </c>
    </row>
    <row r="2946" spans="1:6" x14ac:dyDescent="0.25">
      <c r="A2946" s="349" t="s">
        <v>564</v>
      </c>
      <c r="B2946" s="361" t="s">
        <v>565</v>
      </c>
      <c r="C2946" s="361" t="s">
        <v>745</v>
      </c>
      <c r="D2946" s="361">
        <v>16</v>
      </c>
      <c r="E2946" s="590">
        <v>36706</v>
      </c>
      <c r="F2946" s="360">
        <v>94</v>
      </c>
    </row>
    <row r="2947" spans="1:6" x14ac:dyDescent="0.25">
      <c r="A2947" s="349" t="s">
        <v>738</v>
      </c>
      <c r="B2947" s="361" t="s">
        <v>714</v>
      </c>
      <c r="C2947" s="361" t="s">
        <v>744</v>
      </c>
      <c r="D2947" s="361">
        <v>8</v>
      </c>
      <c r="E2947" s="590">
        <v>36708</v>
      </c>
      <c r="F2947" s="592">
        <v>150</v>
      </c>
    </row>
    <row r="2948" spans="1:6" x14ac:dyDescent="0.25">
      <c r="A2948" s="349" t="s">
        <v>748</v>
      </c>
      <c r="B2948" s="361" t="s">
        <v>753</v>
      </c>
      <c r="C2948" s="361" t="s">
        <v>732</v>
      </c>
      <c r="D2948" s="361">
        <v>16</v>
      </c>
      <c r="E2948" s="590">
        <v>36711</v>
      </c>
      <c r="F2948" s="592">
        <v>44</v>
      </c>
    </row>
    <row r="2949" spans="1:6" x14ac:dyDescent="0.25">
      <c r="A2949" s="349" t="s">
        <v>748</v>
      </c>
      <c r="B2949" s="361" t="s">
        <v>751</v>
      </c>
      <c r="C2949" s="361" t="s">
        <v>747</v>
      </c>
      <c r="D2949" s="361">
        <v>8</v>
      </c>
      <c r="E2949" s="350">
        <v>36717</v>
      </c>
      <c r="F2949" s="360">
        <v>92</v>
      </c>
    </row>
    <row r="2950" spans="1:6" x14ac:dyDescent="0.25">
      <c r="A2950" s="349" t="s">
        <v>752</v>
      </c>
      <c r="B2950" s="361" t="s">
        <v>764</v>
      </c>
      <c r="C2950" s="361" t="s">
        <v>737</v>
      </c>
      <c r="D2950" s="361">
        <v>32</v>
      </c>
      <c r="E2950" s="590">
        <v>36720</v>
      </c>
      <c r="F2950" s="592">
        <v>56</v>
      </c>
    </row>
    <row r="2951" spans="1:6" x14ac:dyDescent="0.25">
      <c r="A2951" s="349" t="s">
        <v>564</v>
      </c>
      <c r="B2951" s="361" t="s">
        <v>567</v>
      </c>
      <c r="C2951" s="361" t="s">
        <v>737</v>
      </c>
      <c r="D2951" s="361">
        <v>16</v>
      </c>
      <c r="E2951" s="590">
        <v>36722</v>
      </c>
      <c r="F2951" s="592">
        <v>78</v>
      </c>
    </row>
    <row r="2952" spans="1:6" x14ac:dyDescent="0.25">
      <c r="A2952" s="349" t="s">
        <v>748</v>
      </c>
      <c r="B2952" s="361" t="s">
        <v>754</v>
      </c>
      <c r="C2952" s="361" t="s">
        <v>755</v>
      </c>
      <c r="D2952" s="361">
        <v>16</v>
      </c>
      <c r="E2952" s="590">
        <v>36727</v>
      </c>
      <c r="F2952" s="592">
        <v>55</v>
      </c>
    </row>
    <row r="2953" spans="1:6" x14ac:dyDescent="0.25">
      <c r="A2953" s="349" t="s">
        <v>564</v>
      </c>
      <c r="B2953" s="361" t="s">
        <v>568</v>
      </c>
      <c r="C2953" s="361" t="s">
        <v>745</v>
      </c>
      <c r="D2953" s="361">
        <v>16</v>
      </c>
      <c r="E2953" s="590">
        <v>36727</v>
      </c>
      <c r="F2953" s="360">
        <v>129</v>
      </c>
    </row>
    <row r="2954" spans="1:6" x14ac:dyDescent="0.25">
      <c r="A2954" s="349" t="s">
        <v>738</v>
      </c>
      <c r="B2954" s="361" t="s">
        <v>720</v>
      </c>
      <c r="C2954" s="361" t="s">
        <v>747</v>
      </c>
      <c r="D2954" s="361">
        <v>8</v>
      </c>
      <c r="E2954" s="590">
        <v>36730</v>
      </c>
      <c r="F2954" s="592">
        <v>197</v>
      </c>
    </row>
    <row r="2955" spans="1:6" x14ac:dyDescent="0.25">
      <c r="A2955" s="349" t="s">
        <v>728</v>
      </c>
      <c r="B2955" s="361" t="s">
        <v>731</v>
      </c>
      <c r="C2955" s="361" t="s">
        <v>732</v>
      </c>
      <c r="D2955" s="361">
        <v>8</v>
      </c>
      <c r="E2955" s="590">
        <v>36736</v>
      </c>
      <c r="F2955" s="592">
        <v>165</v>
      </c>
    </row>
    <row r="2956" spans="1:6" x14ac:dyDescent="0.25">
      <c r="A2956" s="349" t="s">
        <v>748</v>
      </c>
      <c r="B2956" s="361" t="s">
        <v>750</v>
      </c>
      <c r="C2956" s="361" t="s">
        <v>737</v>
      </c>
      <c r="D2956" s="361">
        <v>16</v>
      </c>
      <c r="E2956" s="590">
        <v>36738</v>
      </c>
      <c r="F2956" s="592">
        <v>183</v>
      </c>
    </row>
    <row r="2957" spans="1:6" x14ac:dyDescent="0.25">
      <c r="A2957" s="354" t="s">
        <v>564</v>
      </c>
      <c r="B2957" s="353" t="s">
        <v>566</v>
      </c>
      <c r="C2957" s="353" t="s">
        <v>737</v>
      </c>
      <c r="D2957" s="353">
        <v>16</v>
      </c>
      <c r="E2957" s="591">
        <v>36740</v>
      </c>
      <c r="F2957" s="593">
        <v>41</v>
      </c>
    </row>
    <row r="2958" spans="1:6" x14ac:dyDescent="0.25">
      <c r="A2958" s="349" t="s">
        <v>738</v>
      </c>
      <c r="B2958" s="361" t="s">
        <v>715</v>
      </c>
      <c r="C2958" s="361" t="s">
        <v>745</v>
      </c>
      <c r="D2958" s="361">
        <v>16</v>
      </c>
      <c r="E2958" s="590">
        <v>36742</v>
      </c>
      <c r="F2958" s="592">
        <v>30</v>
      </c>
    </row>
    <row r="2959" spans="1:6" x14ac:dyDescent="0.25">
      <c r="A2959" s="349" t="s">
        <v>765</v>
      </c>
      <c r="B2959" s="361" t="s">
        <v>766</v>
      </c>
      <c r="C2959" s="361" t="s">
        <v>744</v>
      </c>
      <c r="D2959" s="361">
        <v>16</v>
      </c>
      <c r="E2959" s="590">
        <v>36743</v>
      </c>
      <c r="F2959" s="592">
        <v>5</v>
      </c>
    </row>
    <row r="2960" spans="1:6" x14ac:dyDescent="0.25">
      <c r="A2960" s="349" t="s">
        <v>728</v>
      </c>
      <c r="B2960" s="361" t="s">
        <v>729</v>
      </c>
      <c r="C2960" s="361" t="s">
        <v>730</v>
      </c>
      <c r="D2960" s="361">
        <v>10</v>
      </c>
      <c r="E2960" s="590">
        <v>36746</v>
      </c>
      <c r="F2960" s="360">
        <v>88</v>
      </c>
    </row>
    <row r="2961" spans="1:6" x14ac:dyDescent="0.25">
      <c r="A2961" s="349" t="s">
        <v>738</v>
      </c>
      <c r="B2961" s="361" t="s">
        <v>723</v>
      </c>
      <c r="C2961" s="361" t="s">
        <v>745</v>
      </c>
      <c r="D2961" s="361">
        <v>8</v>
      </c>
      <c r="E2961" s="590">
        <v>36749</v>
      </c>
      <c r="F2961" s="360">
        <v>56</v>
      </c>
    </row>
    <row r="2962" spans="1:6" x14ac:dyDescent="0.25">
      <c r="A2962" s="349" t="s">
        <v>752</v>
      </c>
      <c r="B2962" s="361" t="s">
        <v>762</v>
      </c>
      <c r="C2962" s="361" t="s">
        <v>761</v>
      </c>
      <c r="D2962" s="361">
        <v>16</v>
      </c>
      <c r="E2962" s="590">
        <v>36756</v>
      </c>
      <c r="F2962" s="592">
        <v>16</v>
      </c>
    </row>
    <row r="2963" spans="1:6" x14ac:dyDescent="0.25">
      <c r="A2963" s="349" t="s">
        <v>752</v>
      </c>
      <c r="B2963" s="361" t="s">
        <v>763</v>
      </c>
      <c r="C2963" s="361" t="s">
        <v>745</v>
      </c>
      <c r="D2963" s="361">
        <v>16</v>
      </c>
      <c r="E2963" s="590">
        <v>36758</v>
      </c>
      <c r="F2963" s="592">
        <v>50</v>
      </c>
    </row>
    <row r="2964" spans="1:6" x14ac:dyDescent="0.25">
      <c r="A2964" s="349" t="s">
        <v>769</v>
      </c>
      <c r="B2964" s="361" t="s">
        <v>770</v>
      </c>
      <c r="C2964" s="361" t="s">
        <v>745</v>
      </c>
      <c r="D2964" s="361">
        <v>16</v>
      </c>
      <c r="E2964" s="590">
        <v>36761</v>
      </c>
      <c r="F2964" s="592">
        <v>172</v>
      </c>
    </row>
    <row r="2965" spans="1:6" x14ac:dyDescent="0.25">
      <c r="A2965" s="349" t="s">
        <v>769</v>
      </c>
      <c r="B2965" s="361" t="s">
        <v>770</v>
      </c>
      <c r="C2965" s="361" t="s">
        <v>745</v>
      </c>
      <c r="D2965" s="361">
        <v>16</v>
      </c>
      <c r="E2965" s="590">
        <v>36763</v>
      </c>
      <c r="F2965" s="592">
        <v>24</v>
      </c>
    </row>
    <row r="2966" spans="1:6" x14ac:dyDescent="0.25">
      <c r="A2966" s="349" t="s">
        <v>728</v>
      </c>
      <c r="B2966" s="361" t="s">
        <v>731</v>
      </c>
      <c r="C2966" s="361" t="s">
        <v>732</v>
      </c>
      <c r="D2966" s="361">
        <v>8</v>
      </c>
      <c r="E2966" s="590">
        <v>36763</v>
      </c>
      <c r="F2966" s="360">
        <v>90</v>
      </c>
    </row>
    <row r="2967" spans="1:6" x14ac:dyDescent="0.25">
      <c r="A2967" s="349" t="s">
        <v>752</v>
      </c>
      <c r="B2967" s="361" t="s">
        <v>760</v>
      </c>
      <c r="C2967" s="361" t="s">
        <v>761</v>
      </c>
      <c r="D2967" s="361">
        <v>16</v>
      </c>
      <c r="E2967" s="590">
        <v>36765</v>
      </c>
      <c r="F2967" s="360">
        <v>140</v>
      </c>
    </row>
    <row r="2968" spans="1:6" x14ac:dyDescent="0.25">
      <c r="A2968" s="349" t="s">
        <v>748</v>
      </c>
      <c r="B2968" s="361" t="s">
        <v>750</v>
      </c>
      <c r="C2968" s="361" t="s">
        <v>737</v>
      </c>
      <c r="D2968" s="361">
        <v>16</v>
      </c>
      <c r="E2968" s="590">
        <v>36767</v>
      </c>
      <c r="F2968" s="592">
        <v>126</v>
      </c>
    </row>
    <row r="2969" spans="1:6" x14ac:dyDescent="0.25">
      <c r="A2969" s="349" t="s">
        <v>752</v>
      </c>
      <c r="B2969" s="361" t="s">
        <v>764</v>
      </c>
      <c r="C2969" s="361" t="s">
        <v>737</v>
      </c>
      <c r="D2969" s="361">
        <v>32</v>
      </c>
      <c r="E2969" s="590">
        <v>36767</v>
      </c>
      <c r="F2969" s="592">
        <v>135</v>
      </c>
    </row>
    <row r="2970" spans="1:6" x14ac:dyDescent="0.25">
      <c r="A2970" s="349" t="s">
        <v>738</v>
      </c>
      <c r="B2970" s="361" t="s">
        <v>718</v>
      </c>
      <c r="C2970" s="361" t="s">
        <v>747</v>
      </c>
      <c r="D2970" s="361">
        <v>8</v>
      </c>
      <c r="E2970" s="590">
        <v>36768</v>
      </c>
      <c r="F2970" s="592">
        <v>126</v>
      </c>
    </row>
    <row r="2971" spans="1:6" x14ac:dyDescent="0.25">
      <c r="A2971" s="349" t="s">
        <v>738</v>
      </c>
      <c r="B2971" s="361" t="s">
        <v>719</v>
      </c>
      <c r="C2971" s="361" t="s">
        <v>744</v>
      </c>
      <c r="D2971" s="361">
        <v>8</v>
      </c>
      <c r="E2971" s="590">
        <v>36769</v>
      </c>
      <c r="F2971" s="592">
        <v>179</v>
      </c>
    </row>
    <row r="2972" spans="1:6" x14ac:dyDescent="0.25">
      <c r="A2972" s="349" t="s">
        <v>733</v>
      </c>
      <c r="B2972" s="361" t="s">
        <v>734</v>
      </c>
      <c r="C2972" s="361" t="s">
        <v>735</v>
      </c>
      <c r="D2972" s="361">
        <v>8</v>
      </c>
      <c r="E2972" s="590">
        <v>36770</v>
      </c>
      <c r="F2972" s="592">
        <v>93</v>
      </c>
    </row>
    <row r="2973" spans="1:6" x14ac:dyDescent="0.25">
      <c r="A2973" s="349" t="s">
        <v>564</v>
      </c>
      <c r="B2973" s="361" t="s">
        <v>569</v>
      </c>
      <c r="C2973" s="361" t="s">
        <v>744</v>
      </c>
      <c r="D2973" s="361">
        <v>16</v>
      </c>
      <c r="E2973" s="590">
        <v>36773</v>
      </c>
      <c r="F2973" s="592">
        <v>180</v>
      </c>
    </row>
    <row r="2974" spans="1:6" x14ac:dyDescent="0.25">
      <c r="A2974" s="349" t="s">
        <v>564</v>
      </c>
      <c r="B2974" s="361" t="s">
        <v>568</v>
      </c>
      <c r="C2974" s="361" t="s">
        <v>745</v>
      </c>
      <c r="D2974" s="361">
        <v>16</v>
      </c>
      <c r="E2974" s="590">
        <v>36774</v>
      </c>
      <c r="F2974" s="592">
        <v>80</v>
      </c>
    </row>
    <row r="2975" spans="1:6" x14ac:dyDescent="0.25">
      <c r="A2975" s="349" t="s">
        <v>564</v>
      </c>
      <c r="B2975" s="361" t="s">
        <v>567</v>
      </c>
      <c r="C2975" s="361" t="s">
        <v>737</v>
      </c>
      <c r="D2975" s="361">
        <v>16</v>
      </c>
      <c r="E2975" s="590">
        <v>36779</v>
      </c>
      <c r="F2975" s="592">
        <v>80</v>
      </c>
    </row>
    <row r="2976" spans="1:6" x14ac:dyDescent="0.25">
      <c r="A2976" s="349" t="s">
        <v>752</v>
      </c>
      <c r="B2976" s="361" t="s">
        <v>759</v>
      </c>
      <c r="C2976" s="361" t="s">
        <v>737</v>
      </c>
      <c r="D2976" s="361">
        <v>16</v>
      </c>
      <c r="E2976" s="350">
        <v>36780</v>
      </c>
      <c r="F2976" s="360">
        <v>9</v>
      </c>
    </row>
    <row r="2977" spans="1:6" x14ac:dyDescent="0.25">
      <c r="A2977" s="349" t="s">
        <v>738</v>
      </c>
      <c r="B2977" s="361" t="s">
        <v>721</v>
      </c>
      <c r="C2977" s="361" t="s">
        <v>747</v>
      </c>
      <c r="D2977" s="361">
        <v>8</v>
      </c>
      <c r="E2977" s="590">
        <v>36781</v>
      </c>
      <c r="F2977" s="592">
        <v>78</v>
      </c>
    </row>
    <row r="2978" spans="1:6" x14ac:dyDescent="0.25">
      <c r="A2978" s="349" t="s">
        <v>771</v>
      </c>
      <c r="B2978" s="361" t="s">
        <v>772</v>
      </c>
      <c r="C2978" s="361" t="s">
        <v>747</v>
      </c>
      <c r="D2978" s="361">
        <v>12</v>
      </c>
      <c r="E2978" s="590">
        <v>36781</v>
      </c>
      <c r="F2978" s="592">
        <v>98</v>
      </c>
    </row>
    <row r="2979" spans="1:6" x14ac:dyDescent="0.25">
      <c r="A2979" s="349" t="s">
        <v>733</v>
      </c>
      <c r="B2979" s="361" t="s">
        <v>736</v>
      </c>
      <c r="C2979" s="361" t="s">
        <v>737</v>
      </c>
      <c r="D2979" s="361">
        <v>8</v>
      </c>
      <c r="E2979" s="350">
        <v>36782</v>
      </c>
      <c r="F2979" s="360">
        <v>200</v>
      </c>
    </row>
    <row r="2980" spans="1:6" x14ac:dyDescent="0.25">
      <c r="A2980" s="349" t="s">
        <v>738</v>
      </c>
      <c r="B2980" s="361" t="s">
        <v>712</v>
      </c>
      <c r="C2980" s="361" t="s">
        <v>744</v>
      </c>
      <c r="D2980" s="361">
        <v>8</v>
      </c>
      <c r="E2980" s="590">
        <v>36789</v>
      </c>
      <c r="F2980" s="592">
        <v>44</v>
      </c>
    </row>
    <row r="2981" spans="1:6" x14ac:dyDescent="0.25">
      <c r="A2981" s="349" t="s">
        <v>738</v>
      </c>
      <c r="B2981" s="361" t="s">
        <v>720</v>
      </c>
      <c r="C2981" s="361" t="s">
        <v>747</v>
      </c>
      <c r="D2981" s="361">
        <v>8</v>
      </c>
      <c r="E2981" s="350">
        <v>36793</v>
      </c>
      <c r="F2981" s="360">
        <v>153</v>
      </c>
    </row>
    <row r="2982" spans="1:6" x14ac:dyDescent="0.25">
      <c r="A2982" s="349" t="s">
        <v>564</v>
      </c>
      <c r="B2982" s="361" t="s">
        <v>569</v>
      </c>
      <c r="C2982" s="361" t="s">
        <v>744</v>
      </c>
      <c r="D2982" s="361">
        <v>16</v>
      </c>
      <c r="E2982" s="590">
        <v>36798</v>
      </c>
      <c r="F2982" s="592">
        <v>52</v>
      </c>
    </row>
    <row r="2983" spans="1:6" x14ac:dyDescent="0.25">
      <c r="A2983" s="349" t="s">
        <v>738</v>
      </c>
      <c r="B2983" s="361" t="s">
        <v>720</v>
      </c>
      <c r="C2983" s="361" t="s">
        <v>747</v>
      </c>
      <c r="D2983" s="361">
        <v>8</v>
      </c>
      <c r="E2983" s="590">
        <v>36799</v>
      </c>
      <c r="F2983" s="592">
        <v>94</v>
      </c>
    </row>
    <row r="2984" spans="1:6" x14ac:dyDescent="0.25">
      <c r="A2984" s="349" t="s">
        <v>738</v>
      </c>
      <c r="B2984" s="361" t="s">
        <v>718</v>
      </c>
      <c r="C2984" s="361" t="s">
        <v>747</v>
      </c>
      <c r="D2984" s="361">
        <v>8</v>
      </c>
      <c r="E2984" s="590">
        <v>36799</v>
      </c>
      <c r="F2984" s="592">
        <v>141</v>
      </c>
    </row>
    <row r="2985" spans="1:6" x14ac:dyDescent="0.25">
      <c r="A2985" s="349" t="s">
        <v>752</v>
      </c>
      <c r="B2985" s="361" t="s">
        <v>763</v>
      </c>
      <c r="C2985" s="361" t="s">
        <v>745</v>
      </c>
      <c r="D2985" s="361">
        <v>16</v>
      </c>
      <c r="E2985" s="590">
        <v>36800</v>
      </c>
      <c r="F2985" s="592">
        <v>80</v>
      </c>
    </row>
    <row r="2986" spans="1:6" x14ac:dyDescent="0.25">
      <c r="A2986" s="349" t="s">
        <v>738</v>
      </c>
      <c r="B2986" s="361" t="s">
        <v>722</v>
      </c>
      <c r="C2986" s="361" t="s">
        <v>747</v>
      </c>
      <c r="D2986" s="361">
        <v>8</v>
      </c>
      <c r="E2986" s="350">
        <v>36803</v>
      </c>
      <c r="F2986" s="360">
        <v>23</v>
      </c>
    </row>
    <row r="2987" spans="1:6" x14ac:dyDescent="0.25">
      <c r="A2987" s="349" t="s">
        <v>738</v>
      </c>
      <c r="B2987" s="361" t="s">
        <v>718</v>
      </c>
      <c r="C2987" s="361" t="s">
        <v>747</v>
      </c>
      <c r="D2987" s="361">
        <v>8</v>
      </c>
      <c r="E2987" s="590">
        <v>36806</v>
      </c>
      <c r="F2987" s="592">
        <v>72</v>
      </c>
    </row>
    <row r="2988" spans="1:6" x14ac:dyDescent="0.25">
      <c r="A2988" s="349" t="s">
        <v>738</v>
      </c>
      <c r="B2988" s="361" t="s">
        <v>714</v>
      </c>
      <c r="C2988" s="361" t="s">
        <v>744</v>
      </c>
      <c r="D2988" s="361">
        <v>8</v>
      </c>
      <c r="E2988" s="590">
        <v>36814</v>
      </c>
      <c r="F2988" s="592">
        <v>145</v>
      </c>
    </row>
    <row r="2989" spans="1:6" x14ac:dyDescent="0.25">
      <c r="A2989" s="349" t="s">
        <v>564</v>
      </c>
      <c r="B2989" s="361" t="s">
        <v>565</v>
      </c>
      <c r="C2989" s="361" t="s">
        <v>745</v>
      </c>
      <c r="D2989" s="361">
        <v>16</v>
      </c>
      <c r="E2989" s="590">
        <v>36815</v>
      </c>
      <c r="F2989" s="592">
        <v>196</v>
      </c>
    </row>
    <row r="2990" spans="1:6" x14ac:dyDescent="0.25">
      <c r="A2990" s="349" t="s">
        <v>748</v>
      </c>
      <c r="B2990" s="361" t="s">
        <v>751</v>
      </c>
      <c r="C2990" s="361" t="s">
        <v>747</v>
      </c>
      <c r="D2990" s="361">
        <v>8</v>
      </c>
      <c r="E2990" s="590">
        <v>36817</v>
      </c>
      <c r="F2990" s="592">
        <v>16</v>
      </c>
    </row>
    <row r="2991" spans="1:6" x14ac:dyDescent="0.25">
      <c r="A2991" s="349" t="s">
        <v>748</v>
      </c>
      <c r="B2991" s="361" t="s">
        <v>751</v>
      </c>
      <c r="C2991" s="361" t="s">
        <v>747</v>
      </c>
      <c r="D2991" s="361">
        <v>8</v>
      </c>
      <c r="E2991" s="590">
        <v>36817</v>
      </c>
      <c r="F2991" s="592">
        <v>25</v>
      </c>
    </row>
    <row r="2992" spans="1:6" x14ac:dyDescent="0.25">
      <c r="A2992" s="349" t="s">
        <v>752</v>
      </c>
      <c r="B2992" s="361" t="s">
        <v>762</v>
      </c>
      <c r="C2992" s="361" t="s">
        <v>761</v>
      </c>
      <c r="D2992" s="361">
        <v>16</v>
      </c>
      <c r="E2992" s="590">
        <v>36820</v>
      </c>
      <c r="F2992" s="592">
        <v>22</v>
      </c>
    </row>
    <row r="2993" spans="1:6" x14ac:dyDescent="0.25">
      <c r="A2993" s="349" t="s">
        <v>752</v>
      </c>
      <c r="B2993" s="361" t="s">
        <v>760</v>
      </c>
      <c r="C2993" s="361" t="s">
        <v>761</v>
      </c>
      <c r="D2993" s="361">
        <v>16</v>
      </c>
      <c r="E2993" s="590">
        <v>36820</v>
      </c>
      <c r="F2993" s="592">
        <v>90</v>
      </c>
    </row>
    <row r="2994" spans="1:6" x14ac:dyDescent="0.25">
      <c r="A2994" s="349" t="s">
        <v>728</v>
      </c>
      <c r="B2994" s="361" t="s">
        <v>731</v>
      </c>
      <c r="C2994" s="361" t="s">
        <v>732</v>
      </c>
      <c r="D2994" s="361">
        <v>8</v>
      </c>
      <c r="E2994" s="590">
        <v>36820</v>
      </c>
      <c r="F2994" s="592">
        <v>192</v>
      </c>
    </row>
    <row r="2995" spans="1:6" x14ac:dyDescent="0.25">
      <c r="A2995" s="349" t="s">
        <v>564</v>
      </c>
      <c r="B2995" s="361" t="s">
        <v>565</v>
      </c>
      <c r="C2995" s="361" t="s">
        <v>745</v>
      </c>
      <c r="D2995" s="361">
        <v>16</v>
      </c>
      <c r="E2995" s="350">
        <v>36821</v>
      </c>
      <c r="F2995" s="360">
        <v>184</v>
      </c>
    </row>
    <row r="2996" spans="1:6" x14ac:dyDescent="0.25">
      <c r="A2996" s="349" t="s">
        <v>756</v>
      </c>
      <c r="B2996" s="361" t="s">
        <v>757</v>
      </c>
      <c r="C2996" s="361" t="s">
        <v>755</v>
      </c>
      <c r="D2996" s="361">
        <v>16</v>
      </c>
      <c r="E2996" s="590">
        <v>36821</v>
      </c>
      <c r="F2996" s="592">
        <v>87</v>
      </c>
    </row>
    <row r="2997" spans="1:6" x14ac:dyDescent="0.25">
      <c r="A2997" s="349" t="s">
        <v>752</v>
      </c>
      <c r="B2997" s="361" t="s">
        <v>763</v>
      </c>
      <c r="C2997" s="361" t="s">
        <v>745</v>
      </c>
      <c r="D2997" s="361">
        <v>16</v>
      </c>
      <c r="E2997" s="590">
        <v>36822</v>
      </c>
      <c r="F2997" s="592">
        <v>13</v>
      </c>
    </row>
    <row r="2998" spans="1:6" x14ac:dyDescent="0.25">
      <c r="A2998" s="349" t="s">
        <v>738</v>
      </c>
      <c r="B2998" s="361" t="s">
        <v>723</v>
      </c>
      <c r="C2998" s="361" t="s">
        <v>745</v>
      </c>
      <c r="D2998" s="361">
        <v>8</v>
      </c>
      <c r="E2998" s="590">
        <v>36823</v>
      </c>
      <c r="F2998" s="592">
        <v>174</v>
      </c>
    </row>
    <row r="2999" spans="1:6" x14ac:dyDescent="0.25">
      <c r="A2999" s="349" t="s">
        <v>752</v>
      </c>
      <c r="B2999" s="361" t="s">
        <v>764</v>
      </c>
      <c r="C2999" s="361" t="s">
        <v>737</v>
      </c>
      <c r="D2999" s="361">
        <v>32</v>
      </c>
      <c r="E2999" s="590">
        <v>36828</v>
      </c>
      <c r="F2999" s="592">
        <v>153</v>
      </c>
    </row>
    <row r="3000" spans="1:6" x14ac:dyDescent="0.25">
      <c r="A3000" s="349" t="s">
        <v>738</v>
      </c>
      <c r="B3000" s="361" t="s">
        <v>715</v>
      </c>
      <c r="C3000" s="361" t="s">
        <v>745</v>
      </c>
      <c r="D3000" s="361">
        <v>16</v>
      </c>
      <c r="E3000" s="590">
        <v>36831</v>
      </c>
      <c r="F3000" s="592">
        <v>59</v>
      </c>
    </row>
    <row r="3001" spans="1:6" x14ac:dyDescent="0.25">
      <c r="A3001" s="349" t="s">
        <v>748</v>
      </c>
      <c r="B3001" s="361" t="s">
        <v>749</v>
      </c>
      <c r="C3001" s="361" t="s">
        <v>745</v>
      </c>
      <c r="D3001" s="361">
        <v>8</v>
      </c>
      <c r="E3001" s="590">
        <v>36833</v>
      </c>
      <c r="F3001" s="592">
        <v>111</v>
      </c>
    </row>
    <row r="3002" spans="1:6" x14ac:dyDescent="0.25">
      <c r="A3002" s="349" t="s">
        <v>738</v>
      </c>
      <c r="B3002" s="361" t="s">
        <v>719</v>
      </c>
      <c r="C3002" s="361" t="s">
        <v>744</v>
      </c>
      <c r="D3002" s="361">
        <v>8</v>
      </c>
      <c r="E3002" s="590">
        <v>36834</v>
      </c>
      <c r="F3002" s="592">
        <v>138</v>
      </c>
    </row>
    <row r="3003" spans="1:6" x14ac:dyDescent="0.25">
      <c r="A3003" s="349" t="s">
        <v>752</v>
      </c>
      <c r="B3003" s="361" t="s">
        <v>759</v>
      </c>
      <c r="C3003" s="361" t="s">
        <v>737</v>
      </c>
      <c r="D3003" s="361">
        <v>16</v>
      </c>
      <c r="E3003" s="590">
        <v>36834</v>
      </c>
      <c r="F3003" s="592">
        <v>53</v>
      </c>
    </row>
    <row r="3004" spans="1:6" x14ac:dyDescent="0.25">
      <c r="A3004" s="349" t="s">
        <v>738</v>
      </c>
      <c r="B3004" s="361" t="s">
        <v>713</v>
      </c>
      <c r="C3004" s="361" t="s">
        <v>746</v>
      </c>
      <c r="D3004" s="361">
        <v>16</v>
      </c>
      <c r="E3004" s="350">
        <v>36835</v>
      </c>
      <c r="F3004" s="360">
        <v>24</v>
      </c>
    </row>
    <row r="3005" spans="1:6" x14ac:dyDescent="0.25">
      <c r="A3005" s="349" t="s">
        <v>752</v>
      </c>
      <c r="B3005" s="361" t="s">
        <v>759</v>
      </c>
      <c r="C3005" s="361" t="s">
        <v>737</v>
      </c>
      <c r="D3005" s="361">
        <v>16</v>
      </c>
      <c r="E3005" s="590">
        <v>36835</v>
      </c>
      <c r="F3005" s="592">
        <v>93</v>
      </c>
    </row>
    <row r="3006" spans="1:6" x14ac:dyDescent="0.25">
      <c r="A3006" s="349" t="s">
        <v>739</v>
      </c>
      <c r="B3006" s="361" t="s">
        <v>740</v>
      </c>
      <c r="C3006" s="361" t="s">
        <v>741</v>
      </c>
      <c r="D3006" s="361">
        <v>8</v>
      </c>
      <c r="E3006" s="590">
        <v>36836</v>
      </c>
      <c r="F3006" s="592">
        <v>12</v>
      </c>
    </row>
    <row r="3007" spans="1:6" x14ac:dyDescent="0.25">
      <c r="A3007" s="349" t="s">
        <v>738</v>
      </c>
      <c r="B3007" s="361" t="s">
        <v>712</v>
      </c>
      <c r="C3007" s="361" t="s">
        <v>744</v>
      </c>
      <c r="D3007" s="361">
        <v>8</v>
      </c>
      <c r="E3007" s="590">
        <v>36838</v>
      </c>
      <c r="F3007" s="592">
        <v>77</v>
      </c>
    </row>
    <row r="3008" spans="1:6" x14ac:dyDescent="0.25">
      <c r="A3008" s="349" t="s">
        <v>564</v>
      </c>
      <c r="B3008" s="361" t="s">
        <v>566</v>
      </c>
      <c r="C3008" s="361" t="s">
        <v>737</v>
      </c>
      <c r="D3008" s="361">
        <v>16</v>
      </c>
      <c r="E3008" s="590">
        <v>36843</v>
      </c>
      <c r="F3008" s="592">
        <v>10</v>
      </c>
    </row>
    <row r="3009" spans="1:6" x14ac:dyDescent="0.25">
      <c r="A3009" s="349" t="s">
        <v>748</v>
      </c>
      <c r="B3009" s="361" t="s">
        <v>751</v>
      </c>
      <c r="C3009" s="361" t="s">
        <v>747</v>
      </c>
      <c r="D3009" s="361">
        <v>8</v>
      </c>
      <c r="E3009" s="590">
        <v>36846</v>
      </c>
      <c r="F3009" s="592">
        <v>136</v>
      </c>
    </row>
    <row r="3010" spans="1:6" x14ac:dyDescent="0.25">
      <c r="A3010" s="349" t="s">
        <v>738</v>
      </c>
      <c r="B3010" s="361" t="s">
        <v>713</v>
      </c>
      <c r="C3010" s="361" t="s">
        <v>746</v>
      </c>
      <c r="D3010" s="361">
        <v>16</v>
      </c>
      <c r="E3010" s="590">
        <v>36850</v>
      </c>
      <c r="F3010" s="592">
        <v>184</v>
      </c>
    </row>
    <row r="3011" spans="1:6" x14ac:dyDescent="0.25">
      <c r="A3011" s="349" t="s">
        <v>728</v>
      </c>
      <c r="B3011" s="361" t="s">
        <v>729</v>
      </c>
      <c r="C3011" s="361" t="s">
        <v>730</v>
      </c>
      <c r="D3011" s="361">
        <v>10</v>
      </c>
      <c r="E3011" s="590">
        <v>36851</v>
      </c>
      <c r="F3011" s="592">
        <v>177</v>
      </c>
    </row>
    <row r="3012" spans="1:6" x14ac:dyDescent="0.25">
      <c r="A3012" s="349" t="s">
        <v>564</v>
      </c>
      <c r="B3012" s="361" t="s">
        <v>565</v>
      </c>
      <c r="C3012" s="361" t="s">
        <v>745</v>
      </c>
      <c r="D3012" s="361">
        <v>16</v>
      </c>
      <c r="E3012" s="590">
        <v>36858</v>
      </c>
      <c r="F3012" s="592">
        <v>44</v>
      </c>
    </row>
    <row r="3013" spans="1:6" x14ac:dyDescent="0.25">
      <c r="A3013" s="349" t="s">
        <v>738</v>
      </c>
      <c r="B3013" s="361" t="s">
        <v>712</v>
      </c>
      <c r="C3013" s="361" t="s">
        <v>744</v>
      </c>
      <c r="D3013" s="361">
        <v>8</v>
      </c>
      <c r="E3013" s="590">
        <v>36859</v>
      </c>
      <c r="F3013" s="592">
        <v>84</v>
      </c>
    </row>
    <row r="3014" spans="1:6" x14ac:dyDescent="0.25">
      <c r="A3014" s="349" t="s">
        <v>738</v>
      </c>
      <c r="B3014" s="361" t="s">
        <v>712</v>
      </c>
      <c r="C3014" s="361" t="s">
        <v>744</v>
      </c>
      <c r="D3014" s="361">
        <v>8</v>
      </c>
      <c r="E3014" s="590">
        <v>36861</v>
      </c>
      <c r="F3014" s="592">
        <v>125</v>
      </c>
    </row>
    <row r="3015" spans="1:6" x14ac:dyDescent="0.25">
      <c r="A3015" s="349" t="s">
        <v>748</v>
      </c>
      <c r="B3015" s="361" t="s">
        <v>754</v>
      </c>
      <c r="C3015" s="361" t="s">
        <v>755</v>
      </c>
      <c r="D3015" s="361">
        <v>16</v>
      </c>
      <c r="E3015" s="590">
        <v>36862</v>
      </c>
      <c r="F3015" s="592">
        <v>113</v>
      </c>
    </row>
    <row r="3016" spans="1:6" x14ac:dyDescent="0.25">
      <c r="A3016" s="349" t="s">
        <v>739</v>
      </c>
      <c r="B3016" s="361" t="s">
        <v>740</v>
      </c>
      <c r="C3016" s="361" t="s">
        <v>741</v>
      </c>
      <c r="D3016" s="361">
        <v>8</v>
      </c>
      <c r="E3016" s="590">
        <v>36863</v>
      </c>
      <c r="F3016" s="360">
        <v>97</v>
      </c>
    </row>
    <row r="3017" spans="1:6" x14ac:dyDescent="0.25">
      <c r="A3017" s="349" t="s">
        <v>748</v>
      </c>
      <c r="B3017" s="361" t="s">
        <v>753</v>
      </c>
      <c r="C3017" s="361" t="s">
        <v>732</v>
      </c>
      <c r="D3017" s="361">
        <v>16</v>
      </c>
      <c r="E3017" s="590">
        <v>36869</v>
      </c>
      <c r="F3017" s="592">
        <v>43</v>
      </c>
    </row>
    <row r="3018" spans="1:6" x14ac:dyDescent="0.25">
      <c r="A3018" s="349" t="s">
        <v>752</v>
      </c>
      <c r="B3018" s="361" t="s">
        <v>762</v>
      </c>
      <c r="C3018" s="361" t="s">
        <v>761</v>
      </c>
      <c r="D3018" s="361">
        <v>16</v>
      </c>
      <c r="E3018" s="590">
        <v>36871</v>
      </c>
      <c r="F3018" s="592">
        <v>130</v>
      </c>
    </row>
    <row r="3019" spans="1:6" x14ac:dyDescent="0.25">
      <c r="A3019" s="349" t="s">
        <v>564</v>
      </c>
      <c r="B3019" s="361" t="s">
        <v>567</v>
      </c>
      <c r="C3019" s="361" t="s">
        <v>737</v>
      </c>
      <c r="D3019" s="361">
        <v>16</v>
      </c>
      <c r="E3019" s="590">
        <v>36874</v>
      </c>
      <c r="F3019" s="592">
        <v>159</v>
      </c>
    </row>
    <row r="3020" spans="1:6" x14ac:dyDescent="0.25">
      <c r="A3020" s="349" t="s">
        <v>742</v>
      </c>
      <c r="B3020" s="361" t="s">
        <v>743</v>
      </c>
      <c r="C3020" s="361" t="s">
        <v>744</v>
      </c>
      <c r="D3020" s="361">
        <v>8</v>
      </c>
      <c r="E3020" s="590">
        <v>36874</v>
      </c>
      <c r="F3020" s="592">
        <v>182</v>
      </c>
    </row>
    <row r="3021" spans="1:6" x14ac:dyDescent="0.25">
      <c r="A3021" s="349" t="s">
        <v>738</v>
      </c>
      <c r="B3021" s="361" t="s">
        <v>717</v>
      </c>
      <c r="C3021" s="361" t="s">
        <v>745</v>
      </c>
      <c r="D3021" s="361">
        <v>16</v>
      </c>
      <c r="E3021" s="590">
        <v>36878</v>
      </c>
      <c r="F3021" s="360">
        <v>155</v>
      </c>
    </row>
    <row r="3022" spans="1:6" x14ac:dyDescent="0.25">
      <c r="A3022" s="349" t="s">
        <v>748</v>
      </c>
      <c r="B3022" s="361" t="s">
        <v>749</v>
      </c>
      <c r="C3022" s="361" t="s">
        <v>745</v>
      </c>
      <c r="D3022" s="361">
        <v>8</v>
      </c>
      <c r="E3022" s="590">
        <v>36882</v>
      </c>
      <c r="F3022" s="592">
        <v>200</v>
      </c>
    </row>
    <row r="3023" spans="1:6" x14ac:dyDescent="0.25">
      <c r="A3023" s="349" t="s">
        <v>564</v>
      </c>
      <c r="B3023" s="361" t="s">
        <v>566</v>
      </c>
      <c r="C3023" s="361" t="s">
        <v>737</v>
      </c>
      <c r="D3023" s="361">
        <v>16</v>
      </c>
      <c r="E3023" s="350">
        <v>36882</v>
      </c>
      <c r="F3023" s="360">
        <v>153</v>
      </c>
    </row>
    <row r="3024" spans="1:6" x14ac:dyDescent="0.25">
      <c r="A3024" s="349" t="s">
        <v>738</v>
      </c>
      <c r="B3024" s="361" t="s">
        <v>717</v>
      </c>
      <c r="C3024" s="361" t="s">
        <v>745</v>
      </c>
      <c r="D3024" s="361">
        <v>16</v>
      </c>
      <c r="E3024" s="350">
        <v>36884</v>
      </c>
      <c r="F3024" s="360">
        <v>11</v>
      </c>
    </row>
    <row r="3025" spans="1:6" x14ac:dyDescent="0.25">
      <c r="A3025" s="349" t="s">
        <v>738</v>
      </c>
      <c r="B3025" s="361" t="s">
        <v>717</v>
      </c>
      <c r="C3025" s="361" t="s">
        <v>745</v>
      </c>
      <c r="D3025" s="361">
        <v>16</v>
      </c>
      <c r="E3025" s="590">
        <v>36885</v>
      </c>
      <c r="F3025" s="592">
        <v>118</v>
      </c>
    </row>
    <row r="3026" spans="1:6" x14ac:dyDescent="0.25">
      <c r="A3026" s="349" t="s">
        <v>771</v>
      </c>
      <c r="B3026" s="361" t="s">
        <v>772</v>
      </c>
      <c r="C3026" s="361" t="s">
        <v>747</v>
      </c>
      <c r="D3026" s="361">
        <v>12</v>
      </c>
      <c r="E3026" s="590">
        <v>36886</v>
      </c>
      <c r="F3026" s="592">
        <v>82</v>
      </c>
    </row>
    <row r="3027" spans="1:6" x14ac:dyDescent="0.25">
      <c r="A3027" s="349" t="s">
        <v>769</v>
      </c>
      <c r="B3027" s="361" t="s">
        <v>770</v>
      </c>
      <c r="C3027" s="361" t="s">
        <v>745</v>
      </c>
      <c r="D3027" s="361">
        <v>16</v>
      </c>
      <c r="E3027" s="590">
        <v>36893</v>
      </c>
      <c r="F3027" s="592">
        <v>185</v>
      </c>
    </row>
    <row r="3028" spans="1:6" x14ac:dyDescent="0.25">
      <c r="A3028" s="349" t="s">
        <v>752</v>
      </c>
      <c r="B3028" s="361" t="s">
        <v>759</v>
      </c>
      <c r="C3028" s="361" t="s">
        <v>737</v>
      </c>
      <c r="D3028" s="361">
        <v>16</v>
      </c>
      <c r="E3028" s="590">
        <v>36897</v>
      </c>
      <c r="F3028" s="592">
        <v>45</v>
      </c>
    </row>
    <row r="3029" spans="1:6" x14ac:dyDescent="0.25">
      <c r="A3029" s="349" t="s">
        <v>769</v>
      </c>
      <c r="B3029" s="361" t="s">
        <v>770</v>
      </c>
      <c r="C3029" s="361" t="s">
        <v>745</v>
      </c>
      <c r="D3029" s="361">
        <v>16</v>
      </c>
      <c r="E3029" s="590">
        <v>36897</v>
      </c>
      <c r="F3029" s="592">
        <v>162</v>
      </c>
    </row>
    <row r="3030" spans="1:6" x14ac:dyDescent="0.25">
      <c r="A3030" s="349" t="s">
        <v>752</v>
      </c>
      <c r="B3030" s="361" t="s">
        <v>763</v>
      </c>
      <c r="C3030" s="361" t="s">
        <v>745</v>
      </c>
      <c r="D3030" s="361">
        <v>16</v>
      </c>
      <c r="E3030" s="590">
        <v>36901</v>
      </c>
      <c r="F3030" s="592">
        <v>169</v>
      </c>
    </row>
    <row r="3031" spans="1:6" x14ac:dyDescent="0.25">
      <c r="A3031" s="349" t="s">
        <v>771</v>
      </c>
      <c r="B3031" s="361" t="s">
        <v>773</v>
      </c>
      <c r="C3031" s="361" t="s">
        <v>747</v>
      </c>
      <c r="D3031" s="361">
        <v>8</v>
      </c>
      <c r="E3031" s="590">
        <v>36903</v>
      </c>
      <c r="F3031" s="592">
        <v>152</v>
      </c>
    </row>
    <row r="3032" spans="1:6" x14ac:dyDescent="0.25">
      <c r="A3032" s="349" t="s">
        <v>756</v>
      </c>
      <c r="B3032" s="361" t="s">
        <v>758</v>
      </c>
      <c r="C3032" s="361" t="s">
        <v>746</v>
      </c>
      <c r="D3032" s="361">
        <v>16</v>
      </c>
      <c r="E3032" s="590">
        <v>36907</v>
      </c>
      <c r="F3032" s="592">
        <v>196</v>
      </c>
    </row>
    <row r="3033" spans="1:6" x14ac:dyDescent="0.25">
      <c r="A3033" s="349" t="s">
        <v>738</v>
      </c>
      <c r="B3033" s="361" t="s">
        <v>715</v>
      </c>
      <c r="C3033" s="361" t="s">
        <v>745</v>
      </c>
      <c r="D3033" s="361">
        <v>16</v>
      </c>
      <c r="E3033" s="590">
        <v>36913</v>
      </c>
      <c r="F3033" s="592">
        <v>97</v>
      </c>
    </row>
    <row r="3034" spans="1:6" x14ac:dyDescent="0.25">
      <c r="A3034" s="349" t="s">
        <v>748</v>
      </c>
      <c r="B3034" s="361" t="s">
        <v>749</v>
      </c>
      <c r="C3034" s="361" t="s">
        <v>745</v>
      </c>
      <c r="D3034" s="361">
        <v>8</v>
      </c>
      <c r="E3034" s="590">
        <v>36919</v>
      </c>
      <c r="F3034" s="592">
        <v>55</v>
      </c>
    </row>
    <row r="3035" spans="1:6" x14ac:dyDescent="0.25">
      <c r="A3035" s="349" t="s">
        <v>738</v>
      </c>
      <c r="B3035" s="361" t="s">
        <v>720</v>
      </c>
      <c r="C3035" s="361" t="s">
        <v>747</v>
      </c>
      <c r="D3035" s="361">
        <v>8</v>
      </c>
      <c r="E3035" s="590">
        <v>36921</v>
      </c>
      <c r="F3035" s="592">
        <v>174</v>
      </c>
    </row>
    <row r="3036" spans="1:6" x14ac:dyDescent="0.25">
      <c r="A3036" s="349" t="s">
        <v>733</v>
      </c>
      <c r="B3036" s="361" t="s">
        <v>736</v>
      </c>
      <c r="C3036" s="361" t="s">
        <v>737</v>
      </c>
      <c r="D3036" s="361">
        <v>8</v>
      </c>
      <c r="E3036" s="590">
        <v>36921</v>
      </c>
      <c r="F3036" s="592">
        <v>109</v>
      </c>
    </row>
    <row r="3037" spans="1:6" x14ac:dyDescent="0.25">
      <c r="A3037" s="354" t="s">
        <v>756</v>
      </c>
      <c r="B3037" s="353" t="s">
        <v>758</v>
      </c>
      <c r="C3037" s="353" t="s">
        <v>746</v>
      </c>
      <c r="D3037" s="353">
        <v>16</v>
      </c>
      <c r="E3037" s="591">
        <v>36922</v>
      </c>
      <c r="F3037" s="593">
        <v>142</v>
      </c>
    </row>
    <row r="3038" spans="1:6" x14ac:dyDescent="0.25">
      <c r="A3038" s="349" t="s">
        <v>738</v>
      </c>
      <c r="B3038" s="361" t="s">
        <v>719</v>
      </c>
      <c r="C3038" s="361" t="s">
        <v>744</v>
      </c>
      <c r="D3038" s="361">
        <v>8</v>
      </c>
      <c r="E3038" s="590">
        <v>36925</v>
      </c>
      <c r="F3038" s="592">
        <v>66</v>
      </c>
    </row>
    <row r="3039" spans="1:6" x14ac:dyDescent="0.25">
      <c r="A3039" s="349" t="s">
        <v>738</v>
      </c>
      <c r="B3039" s="361" t="s">
        <v>712</v>
      </c>
      <c r="C3039" s="361" t="s">
        <v>744</v>
      </c>
      <c r="D3039" s="361">
        <v>8</v>
      </c>
      <c r="E3039" s="350">
        <v>36925</v>
      </c>
      <c r="F3039" s="360">
        <v>186</v>
      </c>
    </row>
    <row r="3040" spans="1:6" x14ac:dyDescent="0.25">
      <c r="A3040" s="349" t="s">
        <v>748</v>
      </c>
      <c r="B3040" s="361" t="s">
        <v>749</v>
      </c>
      <c r="C3040" s="361" t="s">
        <v>745</v>
      </c>
      <c r="D3040" s="361">
        <v>8</v>
      </c>
      <c r="E3040" s="350">
        <v>36926</v>
      </c>
      <c r="F3040" s="360">
        <v>114</v>
      </c>
    </row>
    <row r="3041" spans="1:6" x14ac:dyDescent="0.25">
      <c r="A3041" s="349" t="s">
        <v>738</v>
      </c>
      <c r="B3041" s="361" t="s">
        <v>715</v>
      </c>
      <c r="C3041" s="361" t="s">
        <v>745</v>
      </c>
      <c r="D3041" s="361">
        <v>16</v>
      </c>
      <c r="E3041" s="590">
        <v>36927</v>
      </c>
      <c r="F3041" s="592">
        <v>27</v>
      </c>
    </row>
    <row r="3042" spans="1:6" x14ac:dyDescent="0.25">
      <c r="A3042" s="349" t="s">
        <v>738</v>
      </c>
      <c r="B3042" s="361" t="s">
        <v>714</v>
      </c>
      <c r="C3042" s="361" t="s">
        <v>744</v>
      </c>
      <c r="D3042" s="361">
        <v>8</v>
      </c>
      <c r="E3042" s="590">
        <v>36927</v>
      </c>
      <c r="F3042" s="592">
        <v>141</v>
      </c>
    </row>
    <row r="3043" spans="1:6" x14ac:dyDescent="0.25">
      <c r="A3043" s="349" t="s">
        <v>564</v>
      </c>
      <c r="B3043" s="361" t="s">
        <v>567</v>
      </c>
      <c r="C3043" s="361" t="s">
        <v>737</v>
      </c>
      <c r="D3043" s="361">
        <v>16</v>
      </c>
      <c r="E3043" s="590">
        <v>36930</v>
      </c>
      <c r="F3043" s="592">
        <v>136</v>
      </c>
    </row>
    <row r="3044" spans="1:6" x14ac:dyDescent="0.25">
      <c r="A3044" s="349" t="s">
        <v>738</v>
      </c>
      <c r="B3044" s="361" t="s">
        <v>720</v>
      </c>
      <c r="C3044" s="361" t="s">
        <v>747</v>
      </c>
      <c r="D3044" s="361">
        <v>8</v>
      </c>
      <c r="E3044" s="590">
        <v>36932</v>
      </c>
      <c r="F3044" s="592">
        <v>176</v>
      </c>
    </row>
    <row r="3045" spans="1:6" x14ac:dyDescent="0.25">
      <c r="A3045" s="349" t="s">
        <v>564</v>
      </c>
      <c r="B3045" s="361" t="s">
        <v>568</v>
      </c>
      <c r="C3045" s="361" t="s">
        <v>745</v>
      </c>
      <c r="D3045" s="361">
        <v>16</v>
      </c>
      <c r="E3045" s="590">
        <v>36932</v>
      </c>
      <c r="F3045" s="592">
        <v>180</v>
      </c>
    </row>
    <row r="3046" spans="1:6" x14ac:dyDescent="0.25">
      <c r="A3046" s="349" t="s">
        <v>738</v>
      </c>
      <c r="B3046" s="361" t="s">
        <v>715</v>
      </c>
      <c r="C3046" s="361" t="s">
        <v>745</v>
      </c>
      <c r="D3046" s="361">
        <v>16</v>
      </c>
      <c r="E3046" s="590">
        <v>36933</v>
      </c>
      <c r="F3046" s="360">
        <v>118</v>
      </c>
    </row>
    <row r="3047" spans="1:6" x14ac:dyDescent="0.25">
      <c r="A3047" s="349" t="s">
        <v>752</v>
      </c>
      <c r="B3047" s="361" t="s">
        <v>762</v>
      </c>
      <c r="C3047" s="361" t="s">
        <v>761</v>
      </c>
      <c r="D3047" s="361">
        <v>16</v>
      </c>
      <c r="E3047" s="590">
        <v>36936</v>
      </c>
      <c r="F3047" s="592">
        <v>27</v>
      </c>
    </row>
    <row r="3048" spans="1:6" x14ac:dyDescent="0.25">
      <c r="A3048" s="349" t="s">
        <v>765</v>
      </c>
      <c r="B3048" s="361" t="s">
        <v>766</v>
      </c>
      <c r="C3048" s="361" t="s">
        <v>744</v>
      </c>
      <c r="D3048" s="361">
        <v>16</v>
      </c>
      <c r="E3048" s="590">
        <v>36936</v>
      </c>
      <c r="F3048" s="592">
        <v>136</v>
      </c>
    </row>
    <row r="3049" spans="1:6" x14ac:dyDescent="0.25">
      <c r="A3049" s="349" t="s">
        <v>756</v>
      </c>
      <c r="B3049" s="361" t="s">
        <v>757</v>
      </c>
      <c r="C3049" s="361" t="s">
        <v>755</v>
      </c>
      <c r="D3049" s="361">
        <v>16</v>
      </c>
      <c r="E3049" s="590">
        <v>36937</v>
      </c>
      <c r="F3049" s="592">
        <v>135</v>
      </c>
    </row>
    <row r="3050" spans="1:6" x14ac:dyDescent="0.25">
      <c r="A3050" s="349" t="s">
        <v>738</v>
      </c>
      <c r="B3050" s="361" t="s">
        <v>719</v>
      </c>
      <c r="C3050" s="361" t="s">
        <v>744</v>
      </c>
      <c r="D3050" s="361">
        <v>8</v>
      </c>
      <c r="E3050" s="590">
        <v>36940</v>
      </c>
      <c r="F3050" s="592">
        <v>93</v>
      </c>
    </row>
    <row r="3051" spans="1:6" x14ac:dyDescent="0.25">
      <c r="A3051" s="349" t="s">
        <v>748</v>
      </c>
      <c r="B3051" s="361" t="s">
        <v>753</v>
      </c>
      <c r="C3051" s="361" t="s">
        <v>732</v>
      </c>
      <c r="D3051" s="361">
        <v>16</v>
      </c>
      <c r="E3051" s="590">
        <v>36945</v>
      </c>
      <c r="F3051" s="592">
        <v>83</v>
      </c>
    </row>
    <row r="3052" spans="1:6" x14ac:dyDescent="0.25">
      <c r="A3052" s="349" t="s">
        <v>733</v>
      </c>
      <c r="B3052" s="361" t="s">
        <v>734</v>
      </c>
      <c r="C3052" s="361" t="s">
        <v>735</v>
      </c>
      <c r="D3052" s="361">
        <v>8</v>
      </c>
      <c r="E3052" s="350">
        <v>36947</v>
      </c>
      <c r="F3052" s="360">
        <v>72</v>
      </c>
    </row>
    <row r="3053" spans="1:6" x14ac:dyDescent="0.25">
      <c r="A3053" s="349" t="s">
        <v>771</v>
      </c>
      <c r="B3053" s="361" t="s">
        <v>773</v>
      </c>
      <c r="C3053" s="361" t="s">
        <v>747</v>
      </c>
      <c r="D3053" s="361">
        <v>8</v>
      </c>
      <c r="E3053" s="590">
        <v>36950</v>
      </c>
      <c r="F3053" s="592">
        <v>173</v>
      </c>
    </row>
    <row r="3054" spans="1:6" x14ac:dyDescent="0.25">
      <c r="A3054" s="349" t="s">
        <v>738</v>
      </c>
      <c r="B3054" s="361" t="s">
        <v>712</v>
      </c>
      <c r="C3054" s="361" t="s">
        <v>744</v>
      </c>
      <c r="D3054" s="361">
        <v>8</v>
      </c>
      <c r="E3054" s="590">
        <v>36958</v>
      </c>
      <c r="F3054" s="592">
        <v>156</v>
      </c>
    </row>
    <row r="3055" spans="1:6" x14ac:dyDescent="0.25">
      <c r="A3055" s="349" t="s">
        <v>771</v>
      </c>
      <c r="B3055" s="361" t="s">
        <v>772</v>
      </c>
      <c r="C3055" s="361" t="s">
        <v>747</v>
      </c>
      <c r="D3055" s="361">
        <v>12</v>
      </c>
      <c r="E3055" s="590">
        <v>36958</v>
      </c>
      <c r="F3055" s="592">
        <v>183</v>
      </c>
    </row>
    <row r="3056" spans="1:6" x14ac:dyDescent="0.25">
      <c r="A3056" s="349" t="s">
        <v>564</v>
      </c>
      <c r="B3056" s="361" t="s">
        <v>567</v>
      </c>
      <c r="C3056" s="361" t="s">
        <v>737</v>
      </c>
      <c r="D3056" s="361">
        <v>16</v>
      </c>
      <c r="E3056" s="350">
        <v>36963</v>
      </c>
      <c r="F3056" s="360">
        <v>35</v>
      </c>
    </row>
    <row r="3057" spans="1:6" x14ac:dyDescent="0.25">
      <c r="A3057" s="349" t="s">
        <v>564</v>
      </c>
      <c r="B3057" s="361" t="s">
        <v>567</v>
      </c>
      <c r="C3057" s="361" t="s">
        <v>737</v>
      </c>
      <c r="D3057" s="361">
        <v>16</v>
      </c>
      <c r="E3057" s="590">
        <v>36966</v>
      </c>
      <c r="F3057" s="360">
        <v>100</v>
      </c>
    </row>
    <row r="3058" spans="1:6" x14ac:dyDescent="0.25">
      <c r="A3058" s="349" t="s">
        <v>748</v>
      </c>
      <c r="B3058" s="361" t="s">
        <v>754</v>
      </c>
      <c r="C3058" s="361" t="s">
        <v>755</v>
      </c>
      <c r="D3058" s="361">
        <v>16</v>
      </c>
      <c r="E3058" s="590">
        <v>36976</v>
      </c>
      <c r="F3058" s="592">
        <v>127</v>
      </c>
    </row>
    <row r="3059" spans="1:6" x14ac:dyDescent="0.25">
      <c r="A3059" s="349" t="s">
        <v>738</v>
      </c>
      <c r="B3059" s="361" t="s">
        <v>722</v>
      </c>
      <c r="C3059" s="361" t="s">
        <v>747</v>
      </c>
      <c r="D3059" s="361">
        <v>8</v>
      </c>
      <c r="E3059" s="590">
        <v>36979</v>
      </c>
      <c r="F3059" s="592">
        <v>37</v>
      </c>
    </row>
    <row r="3060" spans="1:6" x14ac:dyDescent="0.25">
      <c r="A3060" s="349" t="s">
        <v>748</v>
      </c>
      <c r="B3060" s="361" t="s">
        <v>754</v>
      </c>
      <c r="C3060" s="361" t="s">
        <v>755</v>
      </c>
      <c r="D3060" s="361">
        <v>16</v>
      </c>
      <c r="E3060" s="590">
        <v>36979</v>
      </c>
      <c r="F3060" s="592">
        <v>50</v>
      </c>
    </row>
    <row r="3061" spans="1:6" x14ac:dyDescent="0.25">
      <c r="A3061" s="349" t="s">
        <v>564</v>
      </c>
      <c r="B3061" s="361" t="s">
        <v>566</v>
      </c>
      <c r="C3061" s="361" t="s">
        <v>737</v>
      </c>
      <c r="D3061" s="361">
        <v>16</v>
      </c>
      <c r="E3061" s="590">
        <v>36984</v>
      </c>
      <c r="F3061" s="592">
        <v>101</v>
      </c>
    </row>
    <row r="3062" spans="1:6" x14ac:dyDescent="0.25">
      <c r="A3062" s="349" t="s">
        <v>738</v>
      </c>
      <c r="B3062" s="361" t="s">
        <v>719</v>
      </c>
      <c r="C3062" s="361" t="s">
        <v>744</v>
      </c>
      <c r="D3062" s="361">
        <v>8</v>
      </c>
      <c r="E3062" s="590">
        <v>36987</v>
      </c>
      <c r="F3062" s="360">
        <v>148</v>
      </c>
    </row>
    <row r="3063" spans="1:6" x14ac:dyDescent="0.25">
      <c r="A3063" s="349" t="s">
        <v>771</v>
      </c>
      <c r="B3063" s="361" t="s">
        <v>772</v>
      </c>
      <c r="C3063" s="361" t="s">
        <v>747</v>
      </c>
      <c r="D3063" s="361">
        <v>12</v>
      </c>
      <c r="E3063" s="590">
        <v>36987</v>
      </c>
      <c r="F3063" s="360">
        <v>42</v>
      </c>
    </row>
    <row r="3064" spans="1:6" x14ac:dyDescent="0.25">
      <c r="A3064" s="349" t="s">
        <v>767</v>
      </c>
      <c r="B3064" s="361" t="s">
        <v>768</v>
      </c>
      <c r="C3064" s="361" t="s">
        <v>737</v>
      </c>
      <c r="D3064" s="361">
        <v>16</v>
      </c>
      <c r="E3064" s="590">
        <v>36995</v>
      </c>
      <c r="F3064" s="592">
        <v>144</v>
      </c>
    </row>
    <row r="3065" spans="1:6" x14ac:dyDescent="0.25">
      <c r="A3065" s="349" t="s">
        <v>564</v>
      </c>
      <c r="B3065" s="361" t="s">
        <v>566</v>
      </c>
      <c r="C3065" s="361" t="s">
        <v>737</v>
      </c>
      <c r="D3065" s="361">
        <v>16</v>
      </c>
      <c r="E3065" s="590">
        <v>36997</v>
      </c>
      <c r="F3065" s="592">
        <v>21</v>
      </c>
    </row>
    <row r="3066" spans="1:6" x14ac:dyDescent="0.25">
      <c r="A3066" s="349" t="s">
        <v>564</v>
      </c>
      <c r="B3066" s="361" t="s">
        <v>568</v>
      </c>
      <c r="C3066" s="361" t="s">
        <v>745</v>
      </c>
      <c r="D3066" s="361">
        <v>16</v>
      </c>
      <c r="E3066" s="590">
        <v>36997</v>
      </c>
      <c r="F3066" s="592">
        <v>41</v>
      </c>
    </row>
    <row r="3067" spans="1:6" x14ac:dyDescent="0.25">
      <c r="A3067" s="349" t="s">
        <v>748</v>
      </c>
      <c r="B3067" s="361" t="s">
        <v>751</v>
      </c>
      <c r="C3067" s="361" t="s">
        <v>747</v>
      </c>
      <c r="D3067" s="361">
        <v>8</v>
      </c>
      <c r="E3067" s="590">
        <v>36998</v>
      </c>
      <c r="F3067" s="592">
        <v>154</v>
      </c>
    </row>
    <row r="3068" spans="1:6" x14ac:dyDescent="0.25">
      <c r="A3068" s="349" t="s">
        <v>756</v>
      </c>
      <c r="B3068" s="361" t="s">
        <v>758</v>
      </c>
      <c r="C3068" s="361" t="s">
        <v>746</v>
      </c>
      <c r="D3068" s="361">
        <v>16</v>
      </c>
      <c r="E3068" s="590">
        <v>36998</v>
      </c>
      <c r="F3068" s="592">
        <v>160</v>
      </c>
    </row>
    <row r="3069" spans="1:6" x14ac:dyDescent="0.25">
      <c r="A3069" s="349" t="s">
        <v>738</v>
      </c>
      <c r="B3069" s="361" t="s">
        <v>717</v>
      </c>
      <c r="C3069" s="361" t="s">
        <v>745</v>
      </c>
      <c r="D3069" s="361">
        <v>16</v>
      </c>
      <c r="E3069" s="590">
        <v>36999</v>
      </c>
      <c r="F3069" s="592">
        <v>136</v>
      </c>
    </row>
    <row r="3070" spans="1:6" x14ac:dyDescent="0.25">
      <c r="A3070" s="349" t="s">
        <v>728</v>
      </c>
      <c r="B3070" s="361" t="s">
        <v>731</v>
      </c>
      <c r="C3070" s="361" t="s">
        <v>732</v>
      </c>
      <c r="D3070" s="361">
        <v>8</v>
      </c>
      <c r="E3070" s="590">
        <v>36999</v>
      </c>
      <c r="F3070" s="592">
        <v>129</v>
      </c>
    </row>
    <row r="3071" spans="1:6" x14ac:dyDescent="0.25">
      <c r="A3071" s="349" t="s">
        <v>738</v>
      </c>
      <c r="B3071" s="361" t="s">
        <v>720</v>
      </c>
      <c r="C3071" s="361" t="s">
        <v>747</v>
      </c>
      <c r="D3071" s="361">
        <v>8</v>
      </c>
      <c r="E3071" s="350">
        <v>37000</v>
      </c>
      <c r="F3071" s="360">
        <v>163</v>
      </c>
    </row>
    <row r="3072" spans="1:6" x14ac:dyDescent="0.25">
      <c r="A3072" s="349" t="s">
        <v>733</v>
      </c>
      <c r="B3072" s="361" t="s">
        <v>736</v>
      </c>
      <c r="C3072" s="361" t="s">
        <v>737</v>
      </c>
      <c r="D3072" s="361">
        <v>8</v>
      </c>
      <c r="E3072" s="590">
        <v>37000</v>
      </c>
      <c r="F3072" s="592">
        <v>174</v>
      </c>
    </row>
    <row r="3073" spans="1:6" x14ac:dyDescent="0.25">
      <c r="A3073" s="349" t="s">
        <v>771</v>
      </c>
      <c r="B3073" s="361" t="s">
        <v>772</v>
      </c>
      <c r="C3073" s="361" t="s">
        <v>747</v>
      </c>
      <c r="D3073" s="361">
        <v>12</v>
      </c>
      <c r="E3073" s="590">
        <v>37001</v>
      </c>
      <c r="F3073" s="592">
        <v>21</v>
      </c>
    </row>
    <row r="3074" spans="1:6" x14ac:dyDescent="0.25">
      <c r="A3074" s="349" t="s">
        <v>748</v>
      </c>
      <c r="B3074" s="361" t="s">
        <v>753</v>
      </c>
      <c r="C3074" s="361" t="s">
        <v>732</v>
      </c>
      <c r="D3074" s="361">
        <v>16</v>
      </c>
      <c r="E3074" s="590">
        <v>37006</v>
      </c>
      <c r="F3074" s="592">
        <v>53</v>
      </c>
    </row>
    <row r="3075" spans="1:6" x14ac:dyDescent="0.25">
      <c r="A3075" s="349" t="s">
        <v>728</v>
      </c>
      <c r="B3075" s="361" t="s">
        <v>729</v>
      </c>
      <c r="C3075" s="361" t="s">
        <v>730</v>
      </c>
      <c r="D3075" s="361">
        <v>10</v>
      </c>
      <c r="E3075" s="590">
        <v>37008</v>
      </c>
      <c r="F3075" s="360">
        <v>165</v>
      </c>
    </row>
    <row r="3076" spans="1:6" x14ac:dyDescent="0.25">
      <c r="A3076" s="349" t="s">
        <v>564</v>
      </c>
      <c r="B3076" s="361" t="s">
        <v>568</v>
      </c>
      <c r="C3076" s="361" t="s">
        <v>745</v>
      </c>
      <c r="D3076" s="361">
        <v>16</v>
      </c>
      <c r="E3076" s="590">
        <v>37012</v>
      </c>
      <c r="F3076" s="592">
        <v>186</v>
      </c>
    </row>
    <row r="3077" spans="1:6" x14ac:dyDescent="0.25">
      <c r="A3077" s="349" t="s">
        <v>742</v>
      </c>
      <c r="B3077" s="361" t="s">
        <v>743</v>
      </c>
      <c r="C3077" s="361" t="s">
        <v>744</v>
      </c>
      <c r="D3077" s="361">
        <v>8</v>
      </c>
      <c r="E3077" s="590">
        <v>37022</v>
      </c>
      <c r="F3077" s="592">
        <v>149</v>
      </c>
    </row>
    <row r="3078" spans="1:6" x14ac:dyDescent="0.25">
      <c r="A3078" s="349" t="s">
        <v>771</v>
      </c>
      <c r="B3078" s="361" t="s">
        <v>772</v>
      </c>
      <c r="C3078" s="361" t="s">
        <v>747</v>
      </c>
      <c r="D3078" s="361">
        <v>12</v>
      </c>
      <c r="E3078" s="350">
        <v>37026</v>
      </c>
      <c r="F3078" s="360">
        <v>85</v>
      </c>
    </row>
    <row r="3079" spans="1:6" x14ac:dyDescent="0.25">
      <c r="A3079" s="349" t="s">
        <v>738</v>
      </c>
      <c r="B3079" s="361" t="s">
        <v>714</v>
      </c>
      <c r="C3079" s="361" t="s">
        <v>744</v>
      </c>
      <c r="D3079" s="361">
        <v>8</v>
      </c>
      <c r="E3079" s="590">
        <v>37031</v>
      </c>
      <c r="F3079" s="592">
        <v>27</v>
      </c>
    </row>
    <row r="3080" spans="1:6" x14ac:dyDescent="0.25">
      <c r="A3080" s="349" t="s">
        <v>733</v>
      </c>
      <c r="B3080" s="361" t="s">
        <v>734</v>
      </c>
      <c r="C3080" s="361" t="s">
        <v>735</v>
      </c>
      <c r="D3080" s="361">
        <v>8</v>
      </c>
      <c r="E3080" s="590">
        <v>37032</v>
      </c>
      <c r="F3080" s="592">
        <v>175</v>
      </c>
    </row>
    <row r="3081" spans="1:6" x14ac:dyDescent="0.25">
      <c r="A3081" s="349" t="s">
        <v>748</v>
      </c>
      <c r="B3081" s="361" t="s">
        <v>750</v>
      </c>
      <c r="C3081" s="361" t="s">
        <v>737</v>
      </c>
      <c r="D3081" s="361">
        <v>16</v>
      </c>
      <c r="E3081" s="350">
        <v>37034</v>
      </c>
      <c r="F3081" s="360">
        <v>122</v>
      </c>
    </row>
    <row r="3082" spans="1:6" x14ac:dyDescent="0.25">
      <c r="A3082" s="349" t="s">
        <v>728</v>
      </c>
      <c r="B3082" s="361" t="s">
        <v>729</v>
      </c>
      <c r="C3082" s="361" t="s">
        <v>730</v>
      </c>
      <c r="D3082" s="361">
        <v>10</v>
      </c>
      <c r="E3082" s="590">
        <v>37035</v>
      </c>
      <c r="F3082" s="592">
        <v>102</v>
      </c>
    </row>
    <row r="3083" spans="1:6" x14ac:dyDescent="0.25">
      <c r="A3083" s="349" t="s">
        <v>756</v>
      </c>
      <c r="B3083" s="361" t="s">
        <v>758</v>
      </c>
      <c r="C3083" s="361" t="s">
        <v>746</v>
      </c>
      <c r="D3083" s="361">
        <v>16</v>
      </c>
      <c r="E3083" s="590">
        <v>37039</v>
      </c>
      <c r="F3083" s="592">
        <v>50</v>
      </c>
    </row>
    <row r="3084" spans="1:6" x14ac:dyDescent="0.25">
      <c r="A3084" s="349" t="s">
        <v>733</v>
      </c>
      <c r="B3084" s="361" t="s">
        <v>736</v>
      </c>
      <c r="C3084" s="361" t="s">
        <v>737</v>
      </c>
      <c r="D3084" s="361">
        <v>8</v>
      </c>
      <c r="E3084" s="590">
        <v>37041</v>
      </c>
      <c r="F3084" s="592">
        <v>104</v>
      </c>
    </row>
    <row r="3085" spans="1:6" x14ac:dyDescent="0.25">
      <c r="A3085" s="349" t="s">
        <v>738</v>
      </c>
      <c r="B3085" s="361" t="s">
        <v>719</v>
      </c>
      <c r="C3085" s="361" t="s">
        <v>744</v>
      </c>
      <c r="D3085" s="361">
        <v>8</v>
      </c>
      <c r="E3085" s="590">
        <v>37042</v>
      </c>
      <c r="F3085" s="592">
        <v>26</v>
      </c>
    </row>
    <row r="3086" spans="1:6" x14ac:dyDescent="0.25">
      <c r="A3086" s="349" t="s">
        <v>756</v>
      </c>
      <c r="B3086" s="361" t="s">
        <v>758</v>
      </c>
      <c r="C3086" s="361" t="s">
        <v>746</v>
      </c>
      <c r="D3086" s="361">
        <v>16</v>
      </c>
      <c r="E3086" s="590">
        <v>37047</v>
      </c>
      <c r="F3086" s="592">
        <v>69</v>
      </c>
    </row>
    <row r="3087" spans="1:6" x14ac:dyDescent="0.25">
      <c r="A3087" s="349" t="s">
        <v>738</v>
      </c>
      <c r="B3087" s="361" t="s">
        <v>722</v>
      </c>
      <c r="C3087" s="361" t="s">
        <v>747</v>
      </c>
      <c r="D3087" s="361">
        <v>8</v>
      </c>
      <c r="E3087" s="590">
        <v>37050</v>
      </c>
      <c r="F3087" s="592">
        <v>92</v>
      </c>
    </row>
    <row r="3088" spans="1:6" x14ac:dyDescent="0.25">
      <c r="A3088" s="349" t="s">
        <v>748</v>
      </c>
      <c r="B3088" s="361" t="s">
        <v>754</v>
      </c>
      <c r="C3088" s="361" t="s">
        <v>755</v>
      </c>
      <c r="D3088" s="361">
        <v>16</v>
      </c>
      <c r="E3088" s="590">
        <v>37050</v>
      </c>
      <c r="F3088" s="360">
        <v>178</v>
      </c>
    </row>
    <row r="3089" spans="1:6" x14ac:dyDescent="0.25">
      <c r="A3089" s="349" t="s">
        <v>748</v>
      </c>
      <c r="B3089" s="361" t="s">
        <v>753</v>
      </c>
      <c r="C3089" s="361" t="s">
        <v>732</v>
      </c>
      <c r="D3089" s="361">
        <v>16</v>
      </c>
      <c r="E3089" s="590">
        <v>37056</v>
      </c>
      <c r="F3089" s="592">
        <v>188</v>
      </c>
    </row>
    <row r="3090" spans="1:6" x14ac:dyDescent="0.25">
      <c r="A3090" s="349" t="s">
        <v>752</v>
      </c>
      <c r="B3090" s="361" t="s">
        <v>762</v>
      </c>
      <c r="C3090" s="361" t="s">
        <v>761</v>
      </c>
      <c r="D3090" s="361">
        <v>16</v>
      </c>
      <c r="E3090" s="590">
        <v>37057</v>
      </c>
      <c r="F3090" s="360">
        <v>159</v>
      </c>
    </row>
    <row r="3091" spans="1:6" x14ac:dyDescent="0.25">
      <c r="A3091" s="349" t="s">
        <v>564</v>
      </c>
      <c r="B3091" s="361" t="s">
        <v>566</v>
      </c>
      <c r="C3091" s="361" t="s">
        <v>737</v>
      </c>
      <c r="D3091" s="361">
        <v>16</v>
      </c>
      <c r="E3091" s="590">
        <v>37058</v>
      </c>
      <c r="F3091" s="592">
        <v>19</v>
      </c>
    </row>
    <row r="3092" spans="1:6" x14ac:dyDescent="0.25">
      <c r="A3092" s="349" t="s">
        <v>738</v>
      </c>
      <c r="B3092" s="361" t="s">
        <v>716</v>
      </c>
      <c r="C3092" s="361" t="s">
        <v>745</v>
      </c>
      <c r="D3092" s="361">
        <v>16</v>
      </c>
      <c r="E3092" s="590">
        <v>37061</v>
      </c>
      <c r="F3092" s="592">
        <v>172</v>
      </c>
    </row>
    <row r="3093" spans="1:6" x14ac:dyDescent="0.25">
      <c r="A3093" s="349" t="s">
        <v>738</v>
      </c>
      <c r="B3093" s="361" t="s">
        <v>722</v>
      </c>
      <c r="C3093" s="361" t="s">
        <v>747</v>
      </c>
      <c r="D3093" s="361">
        <v>8</v>
      </c>
      <c r="E3093" s="590">
        <v>37062</v>
      </c>
      <c r="F3093" s="592">
        <v>186</v>
      </c>
    </row>
    <row r="3094" spans="1:6" x14ac:dyDescent="0.25">
      <c r="A3094" s="349" t="s">
        <v>742</v>
      </c>
      <c r="B3094" s="361" t="s">
        <v>743</v>
      </c>
      <c r="C3094" s="361" t="s">
        <v>744</v>
      </c>
      <c r="D3094" s="361">
        <v>8</v>
      </c>
      <c r="E3094" s="590">
        <v>37062</v>
      </c>
      <c r="F3094" s="592">
        <v>118</v>
      </c>
    </row>
    <row r="3095" spans="1:6" x14ac:dyDescent="0.25">
      <c r="A3095" s="349" t="s">
        <v>742</v>
      </c>
      <c r="B3095" s="361" t="s">
        <v>743</v>
      </c>
      <c r="C3095" s="361" t="s">
        <v>744</v>
      </c>
      <c r="D3095" s="361">
        <v>8</v>
      </c>
      <c r="E3095" s="590">
        <v>37064</v>
      </c>
      <c r="F3095" s="592">
        <v>37</v>
      </c>
    </row>
    <row r="3096" spans="1:6" x14ac:dyDescent="0.25">
      <c r="A3096" s="349" t="s">
        <v>767</v>
      </c>
      <c r="B3096" s="361" t="s">
        <v>768</v>
      </c>
      <c r="C3096" s="361" t="s">
        <v>737</v>
      </c>
      <c r="D3096" s="361">
        <v>16</v>
      </c>
      <c r="E3096" s="590">
        <v>37067</v>
      </c>
      <c r="F3096" s="592">
        <v>158</v>
      </c>
    </row>
    <row r="3097" spans="1:6" x14ac:dyDescent="0.25">
      <c r="A3097" s="349" t="s">
        <v>748</v>
      </c>
      <c r="B3097" s="361" t="s">
        <v>753</v>
      </c>
      <c r="C3097" s="361" t="s">
        <v>732</v>
      </c>
      <c r="D3097" s="361">
        <v>16</v>
      </c>
      <c r="E3097" s="590">
        <v>37072</v>
      </c>
      <c r="F3097" s="592">
        <v>126</v>
      </c>
    </row>
    <row r="3098" spans="1:6" x14ac:dyDescent="0.25">
      <c r="A3098" s="349" t="s">
        <v>738</v>
      </c>
      <c r="B3098" s="361" t="s">
        <v>722</v>
      </c>
      <c r="C3098" s="361" t="s">
        <v>747</v>
      </c>
      <c r="D3098" s="361">
        <v>8</v>
      </c>
      <c r="E3098" s="590">
        <v>37072</v>
      </c>
      <c r="F3098" s="592">
        <v>20</v>
      </c>
    </row>
    <row r="3099" spans="1:6" x14ac:dyDescent="0.25">
      <c r="A3099" s="349" t="s">
        <v>564</v>
      </c>
      <c r="B3099" s="361" t="s">
        <v>566</v>
      </c>
      <c r="C3099" s="361" t="s">
        <v>737</v>
      </c>
      <c r="D3099" s="361">
        <v>16</v>
      </c>
      <c r="E3099" s="590">
        <v>37076</v>
      </c>
      <c r="F3099" s="592">
        <v>47</v>
      </c>
    </row>
    <row r="3100" spans="1:6" x14ac:dyDescent="0.25">
      <c r="A3100" s="349" t="s">
        <v>738</v>
      </c>
      <c r="B3100" s="361" t="s">
        <v>713</v>
      </c>
      <c r="C3100" s="361" t="s">
        <v>746</v>
      </c>
      <c r="D3100" s="361">
        <v>16</v>
      </c>
      <c r="E3100" s="590">
        <v>37080</v>
      </c>
      <c r="F3100" s="360">
        <v>65</v>
      </c>
    </row>
    <row r="3101" spans="1:6" x14ac:dyDescent="0.25">
      <c r="A3101" s="349" t="s">
        <v>738</v>
      </c>
      <c r="B3101" s="361" t="s">
        <v>714</v>
      </c>
      <c r="C3101" s="361" t="s">
        <v>744</v>
      </c>
      <c r="D3101" s="361">
        <v>8</v>
      </c>
      <c r="E3101" s="590">
        <v>37081</v>
      </c>
      <c r="F3101" s="360">
        <v>110</v>
      </c>
    </row>
    <row r="3102" spans="1:6" x14ac:dyDescent="0.25">
      <c r="A3102" s="349" t="s">
        <v>733</v>
      </c>
      <c r="B3102" s="361" t="s">
        <v>734</v>
      </c>
      <c r="C3102" s="361" t="s">
        <v>735</v>
      </c>
      <c r="D3102" s="361">
        <v>8</v>
      </c>
      <c r="E3102" s="590">
        <v>37083</v>
      </c>
      <c r="F3102" s="592">
        <v>167</v>
      </c>
    </row>
    <row r="3103" spans="1:6" x14ac:dyDescent="0.25">
      <c r="A3103" s="349" t="s">
        <v>739</v>
      </c>
      <c r="B3103" s="361" t="s">
        <v>740</v>
      </c>
      <c r="C3103" s="361" t="s">
        <v>741</v>
      </c>
      <c r="D3103" s="361">
        <v>8</v>
      </c>
      <c r="E3103" s="350">
        <v>37095</v>
      </c>
      <c r="F3103" s="360">
        <v>65</v>
      </c>
    </row>
    <row r="3104" spans="1:6" x14ac:dyDescent="0.25">
      <c r="A3104" s="349" t="s">
        <v>738</v>
      </c>
      <c r="B3104" s="361" t="s">
        <v>715</v>
      </c>
      <c r="C3104" s="361" t="s">
        <v>745</v>
      </c>
      <c r="D3104" s="361">
        <v>16</v>
      </c>
      <c r="E3104" s="590">
        <v>37101</v>
      </c>
      <c r="F3104" s="592">
        <v>121</v>
      </c>
    </row>
    <row r="3105" spans="1:6" x14ac:dyDescent="0.25">
      <c r="A3105" s="349" t="s">
        <v>748</v>
      </c>
      <c r="B3105" s="361" t="s">
        <v>751</v>
      </c>
      <c r="C3105" s="361" t="s">
        <v>747</v>
      </c>
      <c r="D3105" s="361">
        <v>8</v>
      </c>
      <c r="E3105" s="590">
        <v>37103</v>
      </c>
      <c r="F3105" s="592">
        <v>161</v>
      </c>
    </row>
    <row r="3106" spans="1:6" x14ac:dyDescent="0.25">
      <c r="A3106" s="349" t="s">
        <v>748</v>
      </c>
      <c r="B3106" s="361" t="s">
        <v>750</v>
      </c>
      <c r="C3106" s="361" t="s">
        <v>737</v>
      </c>
      <c r="D3106" s="361">
        <v>16</v>
      </c>
      <c r="E3106" s="590">
        <v>37106</v>
      </c>
      <c r="F3106" s="592">
        <v>64</v>
      </c>
    </row>
    <row r="3107" spans="1:6" x14ac:dyDescent="0.25">
      <c r="A3107" s="349" t="s">
        <v>738</v>
      </c>
      <c r="B3107" s="361" t="s">
        <v>712</v>
      </c>
      <c r="C3107" s="361" t="s">
        <v>744</v>
      </c>
      <c r="D3107" s="361">
        <v>8</v>
      </c>
      <c r="E3107" s="590">
        <v>37107</v>
      </c>
      <c r="F3107" s="592">
        <v>119</v>
      </c>
    </row>
    <row r="3108" spans="1:6" x14ac:dyDescent="0.25">
      <c r="A3108" s="349" t="s">
        <v>752</v>
      </c>
      <c r="B3108" s="361" t="s">
        <v>764</v>
      </c>
      <c r="C3108" s="361" t="s">
        <v>737</v>
      </c>
      <c r="D3108" s="361">
        <v>32</v>
      </c>
      <c r="E3108" s="590">
        <v>37107</v>
      </c>
      <c r="F3108" s="592">
        <v>127</v>
      </c>
    </row>
    <row r="3109" spans="1:6" x14ac:dyDescent="0.25">
      <c r="A3109" s="349" t="s">
        <v>739</v>
      </c>
      <c r="B3109" s="361" t="s">
        <v>740</v>
      </c>
      <c r="C3109" s="361" t="s">
        <v>741</v>
      </c>
      <c r="D3109" s="361">
        <v>8</v>
      </c>
      <c r="E3109" s="590">
        <v>37108</v>
      </c>
      <c r="F3109" s="592">
        <v>34</v>
      </c>
    </row>
    <row r="3110" spans="1:6" x14ac:dyDescent="0.25">
      <c r="A3110" s="349" t="s">
        <v>738</v>
      </c>
      <c r="B3110" s="361" t="s">
        <v>714</v>
      </c>
      <c r="C3110" s="361" t="s">
        <v>744</v>
      </c>
      <c r="D3110" s="361">
        <v>8</v>
      </c>
      <c r="E3110" s="590">
        <v>37109</v>
      </c>
      <c r="F3110" s="592">
        <v>52</v>
      </c>
    </row>
    <row r="3111" spans="1:6" x14ac:dyDescent="0.25">
      <c r="A3111" s="349" t="s">
        <v>738</v>
      </c>
      <c r="B3111" s="361" t="s">
        <v>713</v>
      </c>
      <c r="C3111" s="361" t="s">
        <v>746</v>
      </c>
      <c r="D3111" s="361">
        <v>16</v>
      </c>
      <c r="E3111" s="590">
        <v>37116</v>
      </c>
      <c r="F3111" s="592">
        <v>170</v>
      </c>
    </row>
    <row r="3112" spans="1:6" x14ac:dyDescent="0.25">
      <c r="A3112" s="349" t="s">
        <v>564</v>
      </c>
      <c r="B3112" s="361" t="s">
        <v>569</v>
      </c>
      <c r="C3112" s="361" t="s">
        <v>744</v>
      </c>
      <c r="D3112" s="361">
        <v>16</v>
      </c>
      <c r="E3112" s="590">
        <v>37116</v>
      </c>
      <c r="F3112" s="592">
        <v>98</v>
      </c>
    </row>
    <row r="3113" spans="1:6" x14ac:dyDescent="0.25">
      <c r="A3113" s="349" t="s">
        <v>748</v>
      </c>
      <c r="B3113" s="361" t="s">
        <v>754</v>
      </c>
      <c r="C3113" s="361" t="s">
        <v>755</v>
      </c>
      <c r="D3113" s="361">
        <v>16</v>
      </c>
      <c r="E3113" s="590">
        <v>37116</v>
      </c>
      <c r="F3113" s="592">
        <v>96</v>
      </c>
    </row>
    <row r="3114" spans="1:6" x14ac:dyDescent="0.25">
      <c r="A3114" s="349" t="s">
        <v>738</v>
      </c>
      <c r="B3114" s="361" t="s">
        <v>717</v>
      </c>
      <c r="C3114" s="361" t="s">
        <v>745</v>
      </c>
      <c r="D3114" s="361">
        <v>16</v>
      </c>
      <c r="E3114" s="590">
        <v>37118</v>
      </c>
      <c r="F3114" s="592">
        <v>174</v>
      </c>
    </row>
    <row r="3115" spans="1:6" x14ac:dyDescent="0.25">
      <c r="A3115" s="349" t="s">
        <v>748</v>
      </c>
      <c r="B3115" s="361" t="s">
        <v>750</v>
      </c>
      <c r="C3115" s="361" t="s">
        <v>737</v>
      </c>
      <c r="D3115" s="361">
        <v>16</v>
      </c>
      <c r="E3115" s="590">
        <v>37119</v>
      </c>
      <c r="F3115" s="592">
        <v>58</v>
      </c>
    </row>
    <row r="3116" spans="1:6" x14ac:dyDescent="0.25">
      <c r="A3116" s="349" t="s">
        <v>733</v>
      </c>
      <c r="B3116" s="361" t="s">
        <v>734</v>
      </c>
      <c r="C3116" s="361" t="s">
        <v>735</v>
      </c>
      <c r="D3116" s="361">
        <v>8</v>
      </c>
      <c r="E3116" s="590">
        <v>37119</v>
      </c>
      <c r="F3116" s="592">
        <v>166</v>
      </c>
    </row>
    <row r="3117" spans="1:6" x14ac:dyDescent="0.25">
      <c r="A3117" s="354" t="s">
        <v>733</v>
      </c>
      <c r="B3117" s="353" t="s">
        <v>734</v>
      </c>
      <c r="C3117" s="353" t="s">
        <v>735</v>
      </c>
      <c r="D3117" s="353">
        <v>8</v>
      </c>
      <c r="E3117" s="591">
        <v>37123</v>
      </c>
      <c r="F3117" s="593">
        <v>44</v>
      </c>
    </row>
    <row r="3118" spans="1:6" x14ac:dyDescent="0.25">
      <c r="A3118" s="349" t="s">
        <v>748</v>
      </c>
      <c r="B3118" s="361" t="s">
        <v>754</v>
      </c>
      <c r="C3118" s="361" t="s">
        <v>755</v>
      </c>
      <c r="D3118" s="361">
        <v>16</v>
      </c>
      <c r="E3118" s="590">
        <v>37126</v>
      </c>
      <c r="F3118" s="592">
        <v>120</v>
      </c>
    </row>
    <row r="3119" spans="1:6" x14ac:dyDescent="0.25">
      <c r="A3119" s="349" t="s">
        <v>738</v>
      </c>
      <c r="B3119" s="361" t="s">
        <v>712</v>
      </c>
      <c r="C3119" s="361" t="s">
        <v>744</v>
      </c>
      <c r="D3119" s="361">
        <v>8</v>
      </c>
      <c r="E3119" s="590">
        <v>37130</v>
      </c>
      <c r="F3119" s="592">
        <v>168</v>
      </c>
    </row>
    <row r="3120" spans="1:6" x14ac:dyDescent="0.25">
      <c r="A3120" s="349" t="s">
        <v>738</v>
      </c>
      <c r="B3120" s="361" t="s">
        <v>715</v>
      </c>
      <c r="C3120" s="361" t="s">
        <v>745</v>
      </c>
      <c r="D3120" s="361">
        <v>16</v>
      </c>
      <c r="E3120" s="590">
        <v>37131</v>
      </c>
      <c r="F3120" s="592">
        <v>184</v>
      </c>
    </row>
    <row r="3121" spans="1:6" x14ac:dyDescent="0.25">
      <c r="A3121" s="349" t="s">
        <v>738</v>
      </c>
      <c r="B3121" s="361" t="s">
        <v>715</v>
      </c>
      <c r="C3121" s="361" t="s">
        <v>745</v>
      </c>
      <c r="D3121" s="361">
        <v>16</v>
      </c>
      <c r="E3121" s="590">
        <v>37132</v>
      </c>
      <c r="F3121" s="592">
        <v>34</v>
      </c>
    </row>
    <row r="3122" spans="1:6" x14ac:dyDescent="0.25">
      <c r="A3122" s="349" t="s">
        <v>564</v>
      </c>
      <c r="B3122" s="361" t="s">
        <v>565</v>
      </c>
      <c r="C3122" s="361" t="s">
        <v>745</v>
      </c>
      <c r="D3122" s="361">
        <v>16</v>
      </c>
      <c r="E3122" s="590">
        <v>37134</v>
      </c>
      <c r="F3122" s="592">
        <v>102</v>
      </c>
    </row>
    <row r="3123" spans="1:6" x14ac:dyDescent="0.25">
      <c r="A3123" s="349" t="s">
        <v>738</v>
      </c>
      <c r="B3123" s="361" t="s">
        <v>714</v>
      </c>
      <c r="C3123" s="361" t="s">
        <v>744</v>
      </c>
      <c r="D3123" s="361">
        <v>8</v>
      </c>
      <c r="E3123" s="590">
        <v>37138</v>
      </c>
      <c r="F3123" s="592">
        <v>193</v>
      </c>
    </row>
    <row r="3124" spans="1:6" x14ac:dyDescent="0.25">
      <c r="A3124" s="349" t="s">
        <v>564</v>
      </c>
      <c r="B3124" s="361" t="s">
        <v>569</v>
      </c>
      <c r="C3124" s="361" t="s">
        <v>744</v>
      </c>
      <c r="D3124" s="361">
        <v>16</v>
      </c>
      <c r="E3124" s="350">
        <v>37139</v>
      </c>
      <c r="F3124" s="360">
        <v>94</v>
      </c>
    </row>
    <row r="3125" spans="1:6" x14ac:dyDescent="0.25">
      <c r="A3125" s="349" t="s">
        <v>738</v>
      </c>
      <c r="B3125" s="361" t="s">
        <v>720</v>
      </c>
      <c r="C3125" s="361" t="s">
        <v>747</v>
      </c>
      <c r="D3125" s="361">
        <v>8</v>
      </c>
      <c r="E3125" s="590">
        <v>37140</v>
      </c>
      <c r="F3125" s="592">
        <v>56</v>
      </c>
    </row>
    <row r="3126" spans="1:6" x14ac:dyDescent="0.25">
      <c r="A3126" s="349" t="s">
        <v>752</v>
      </c>
      <c r="B3126" s="361" t="s">
        <v>762</v>
      </c>
      <c r="C3126" s="361" t="s">
        <v>761</v>
      </c>
      <c r="D3126" s="361">
        <v>16</v>
      </c>
      <c r="E3126" s="590">
        <v>37140</v>
      </c>
      <c r="F3126" s="360">
        <v>104</v>
      </c>
    </row>
    <row r="3127" spans="1:6" x14ac:dyDescent="0.25">
      <c r="A3127" s="349" t="s">
        <v>752</v>
      </c>
      <c r="B3127" s="361" t="s">
        <v>760</v>
      </c>
      <c r="C3127" s="361" t="s">
        <v>761</v>
      </c>
      <c r="D3127" s="361">
        <v>16</v>
      </c>
      <c r="E3127" s="590">
        <v>37143</v>
      </c>
      <c r="F3127" s="592">
        <v>150</v>
      </c>
    </row>
    <row r="3128" spans="1:6" x14ac:dyDescent="0.25">
      <c r="A3128" s="349" t="s">
        <v>564</v>
      </c>
      <c r="B3128" s="361" t="s">
        <v>565</v>
      </c>
      <c r="C3128" s="361" t="s">
        <v>745</v>
      </c>
      <c r="D3128" s="361">
        <v>16</v>
      </c>
      <c r="E3128" s="590">
        <v>37146</v>
      </c>
      <c r="F3128" s="592">
        <v>164</v>
      </c>
    </row>
    <row r="3129" spans="1:6" x14ac:dyDescent="0.25">
      <c r="A3129" s="349" t="s">
        <v>748</v>
      </c>
      <c r="B3129" s="361" t="s">
        <v>749</v>
      </c>
      <c r="C3129" s="361" t="s">
        <v>745</v>
      </c>
      <c r="D3129" s="361">
        <v>8</v>
      </c>
      <c r="E3129" s="590">
        <v>37147</v>
      </c>
      <c r="F3129" s="592">
        <v>43</v>
      </c>
    </row>
    <row r="3130" spans="1:6" x14ac:dyDescent="0.25">
      <c r="A3130" s="349" t="s">
        <v>748</v>
      </c>
      <c r="B3130" s="361" t="s">
        <v>750</v>
      </c>
      <c r="C3130" s="361" t="s">
        <v>737</v>
      </c>
      <c r="D3130" s="361">
        <v>16</v>
      </c>
      <c r="E3130" s="590">
        <v>37150</v>
      </c>
      <c r="F3130" s="592">
        <v>169</v>
      </c>
    </row>
    <row r="3131" spans="1:6" x14ac:dyDescent="0.25">
      <c r="A3131" s="349" t="s">
        <v>564</v>
      </c>
      <c r="B3131" s="361" t="s">
        <v>569</v>
      </c>
      <c r="C3131" s="361" t="s">
        <v>744</v>
      </c>
      <c r="D3131" s="361">
        <v>16</v>
      </c>
      <c r="E3131" s="590">
        <v>37151</v>
      </c>
      <c r="F3131" s="592">
        <v>26</v>
      </c>
    </row>
    <row r="3132" spans="1:6" x14ac:dyDescent="0.25">
      <c r="A3132" s="349" t="s">
        <v>728</v>
      </c>
      <c r="B3132" s="361" t="s">
        <v>731</v>
      </c>
      <c r="C3132" s="361" t="s">
        <v>732</v>
      </c>
      <c r="D3132" s="361">
        <v>8</v>
      </c>
      <c r="E3132" s="590">
        <v>37152</v>
      </c>
      <c r="F3132" s="592">
        <v>111</v>
      </c>
    </row>
    <row r="3133" spans="1:6" x14ac:dyDescent="0.25">
      <c r="A3133" s="349" t="s">
        <v>752</v>
      </c>
      <c r="B3133" s="361" t="s">
        <v>762</v>
      </c>
      <c r="C3133" s="361" t="s">
        <v>761</v>
      </c>
      <c r="D3133" s="361">
        <v>16</v>
      </c>
      <c r="E3133" s="350">
        <v>37153</v>
      </c>
      <c r="F3133" s="360">
        <v>83</v>
      </c>
    </row>
    <row r="3134" spans="1:6" x14ac:dyDescent="0.25">
      <c r="A3134" s="349" t="s">
        <v>738</v>
      </c>
      <c r="B3134" s="361" t="s">
        <v>714</v>
      </c>
      <c r="C3134" s="361" t="s">
        <v>744</v>
      </c>
      <c r="D3134" s="361">
        <v>8</v>
      </c>
      <c r="E3134" s="590">
        <v>37154</v>
      </c>
      <c r="F3134" s="592">
        <v>44</v>
      </c>
    </row>
    <row r="3135" spans="1:6" x14ac:dyDescent="0.25">
      <c r="A3135" s="349" t="s">
        <v>748</v>
      </c>
      <c r="B3135" s="361" t="s">
        <v>753</v>
      </c>
      <c r="C3135" s="361" t="s">
        <v>732</v>
      </c>
      <c r="D3135" s="361">
        <v>16</v>
      </c>
      <c r="E3135" s="590">
        <v>37158</v>
      </c>
      <c r="F3135" s="592">
        <v>98</v>
      </c>
    </row>
    <row r="3136" spans="1:6" x14ac:dyDescent="0.25">
      <c r="A3136" s="349" t="s">
        <v>769</v>
      </c>
      <c r="B3136" s="361" t="s">
        <v>770</v>
      </c>
      <c r="C3136" s="361" t="s">
        <v>745</v>
      </c>
      <c r="D3136" s="361">
        <v>16</v>
      </c>
      <c r="E3136" s="590">
        <v>37158</v>
      </c>
      <c r="F3136" s="592">
        <v>195</v>
      </c>
    </row>
    <row r="3137" spans="1:6" x14ac:dyDescent="0.25">
      <c r="A3137" s="349" t="s">
        <v>728</v>
      </c>
      <c r="B3137" s="361" t="s">
        <v>731</v>
      </c>
      <c r="C3137" s="361" t="s">
        <v>732</v>
      </c>
      <c r="D3137" s="361">
        <v>8</v>
      </c>
      <c r="E3137" s="590">
        <v>37158</v>
      </c>
      <c r="F3137" s="592">
        <v>30</v>
      </c>
    </row>
    <row r="3138" spans="1:6" x14ac:dyDescent="0.25">
      <c r="A3138" s="349" t="s">
        <v>738</v>
      </c>
      <c r="B3138" s="361" t="s">
        <v>720</v>
      </c>
      <c r="C3138" s="361" t="s">
        <v>747</v>
      </c>
      <c r="D3138" s="361">
        <v>8</v>
      </c>
      <c r="E3138" s="590">
        <v>37162</v>
      </c>
      <c r="F3138" s="592">
        <v>188</v>
      </c>
    </row>
    <row r="3139" spans="1:6" x14ac:dyDescent="0.25">
      <c r="A3139" s="349" t="s">
        <v>752</v>
      </c>
      <c r="B3139" s="361" t="s">
        <v>763</v>
      </c>
      <c r="C3139" s="361" t="s">
        <v>745</v>
      </c>
      <c r="D3139" s="361">
        <v>16</v>
      </c>
      <c r="E3139" s="350">
        <v>37163</v>
      </c>
      <c r="F3139" s="360">
        <v>40</v>
      </c>
    </row>
    <row r="3140" spans="1:6" x14ac:dyDescent="0.25">
      <c r="A3140" s="349" t="s">
        <v>564</v>
      </c>
      <c r="B3140" s="361" t="s">
        <v>568</v>
      </c>
      <c r="C3140" s="361" t="s">
        <v>745</v>
      </c>
      <c r="D3140" s="361">
        <v>16</v>
      </c>
      <c r="E3140" s="350">
        <v>37164</v>
      </c>
      <c r="F3140" s="360">
        <v>20</v>
      </c>
    </row>
    <row r="3141" spans="1:6" x14ac:dyDescent="0.25">
      <c r="A3141" s="349" t="s">
        <v>728</v>
      </c>
      <c r="B3141" s="361" t="s">
        <v>731</v>
      </c>
      <c r="C3141" s="361" t="s">
        <v>732</v>
      </c>
      <c r="D3141" s="361">
        <v>8</v>
      </c>
      <c r="E3141" s="590">
        <v>37164</v>
      </c>
      <c r="F3141" s="592">
        <v>167</v>
      </c>
    </row>
    <row r="3142" spans="1:6" x14ac:dyDescent="0.25">
      <c r="A3142" s="349" t="s">
        <v>738</v>
      </c>
      <c r="B3142" s="361" t="s">
        <v>720</v>
      </c>
      <c r="C3142" s="361" t="s">
        <v>747</v>
      </c>
      <c r="D3142" s="361">
        <v>8</v>
      </c>
      <c r="E3142" s="590">
        <v>37172</v>
      </c>
      <c r="F3142" s="592">
        <v>12</v>
      </c>
    </row>
    <row r="3143" spans="1:6" x14ac:dyDescent="0.25">
      <c r="A3143" s="349" t="s">
        <v>738</v>
      </c>
      <c r="B3143" s="361" t="s">
        <v>718</v>
      </c>
      <c r="C3143" s="361" t="s">
        <v>747</v>
      </c>
      <c r="D3143" s="361">
        <v>8</v>
      </c>
      <c r="E3143" s="350">
        <v>37173</v>
      </c>
      <c r="F3143" s="360">
        <v>53</v>
      </c>
    </row>
    <row r="3144" spans="1:6" x14ac:dyDescent="0.25">
      <c r="A3144" s="349" t="s">
        <v>738</v>
      </c>
      <c r="B3144" s="361" t="s">
        <v>721</v>
      </c>
      <c r="C3144" s="361" t="s">
        <v>747</v>
      </c>
      <c r="D3144" s="361">
        <v>8</v>
      </c>
      <c r="E3144" s="590">
        <v>37175</v>
      </c>
      <c r="F3144" s="360">
        <v>20</v>
      </c>
    </row>
    <row r="3145" spans="1:6" x14ac:dyDescent="0.25">
      <c r="A3145" s="349" t="s">
        <v>769</v>
      </c>
      <c r="B3145" s="361" t="s">
        <v>770</v>
      </c>
      <c r="C3145" s="361" t="s">
        <v>745</v>
      </c>
      <c r="D3145" s="361">
        <v>16</v>
      </c>
      <c r="E3145" s="590">
        <v>37177</v>
      </c>
      <c r="F3145" s="592">
        <v>54</v>
      </c>
    </row>
    <row r="3146" spans="1:6" x14ac:dyDescent="0.25">
      <c r="A3146" s="349" t="s">
        <v>738</v>
      </c>
      <c r="B3146" s="361" t="s">
        <v>723</v>
      </c>
      <c r="C3146" s="361" t="s">
        <v>745</v>
      </c>
      <c r="D3146" s="361">
        <v>8</v>
      </c>
      <c r="E3146" s="590">
        <v>37180</v>
      </c>
      <c r="F3146" s="592">
        <v>147</v>
      </c>
    </row>
    <row r="3147" spans="1:6" x14ac:dyDescent="0.25">
      <c r="A3147" s="349" t="s">
        <v>733</v>
      </c>
      <c r="B3147" s="361" t="s">
        <v>734</v>
      </c>
      <c r="C3147" s="361" t="s">
        <v>735</v>
      </c>
      <c r="D3147" s="361">
        <v>8</v>
      </c>
      <c r="E3147" s="590">
        <v>37180</v>
      </c>
      <c r="F3147" s="592">
        <v>125</v>
      </c>
    </row>
    <row r="3148" spans="1:6" x14ac:dyDescent="0.25">
      <c r="A3148" s="349" t="s">
        <v>564</v>
      </c>
      <c r="B3148" s="361" t="s">
        <v>565</v>
      </c>
      <c r="C3148" s="361" t="s">
        <v>745</v>
      </c>
      <c r="D3148" s="361">
        <v>16</v>
      </c>
      <c r="E3148" s="590">
        <v>37181</v>
      </c>
      <c r="F3148" s="360">
        <v>155</v>
      </c>
    </row>
    <row r="3149" spans="1:6" x14ac:dyDescent="0.25">
      <c r="A3149" s="349" t="s">
        <v>738</v>
      </c>
      <c r="B3149" s="361" t="s">
        <v>717</v>
      </c>
      <c r="C3149" s="361" t="s">
        <v>745</v>
      </c>
      <c r="D3149" s="361">
        <v>16</v>
      </c>
      <c r="E3149" s="590">
        <v>37181</v>
      </c>
      <c r="F3149" s="592">
        <v>96</v>
      </c>
    </row>
    <row r="3150" spans="1:6" x14ac:dyDescent="0.25">
      <c r="A3150" s="349" t="s">
        <v>738</v>
      </c>
      <c r="B3150" s="361" t="s">
        <v>718</v>
      </c>
      <c r="C3150" s="361" t="s">
        <v>747</v>
      </c>
      <c r="D3150" s="361">
        <v>8</v>
      </c>
      <c r="E3150" s="590">
        <v>37181</v>
      </c>
      <c r="F3150" s="592">
        <v>117</v>
      </c>
    </row>
    <row r="3151" spans="1:6" x14ac:dyDescent="0.25">
      <c r="A3151" s="349" t="s">
        <v>748</v>
      </c>
      <c r="B3151" s="361" t="s">
        <v>754</v>
      </c>
      <c r="C3151" s="361" t="s">
        <v>755</v>
      </c>
      <c r="D3151" s="361">
        <v>16</v>
      </c>
      <c r="E3151" s="590">
        <v>37181</v>
      </c>
      <c r="F3151" s="360">
        <v>168</v>
      </c>
    </row>
    <row r="3152" spans="1:6" x14ac:dyDescent="0.25">
      <c r="A3152" s="349" t="s">
        <v>748</v>
      </c>
      <c r="B3152" s="361" t="s">
        <v>751</v>
      </c>
      <c r="C3152" s="361" t="s">
        <v>747</v>
      </c>
      <c r="D3152" s="361">
        <v>8</v>
      </c>
      <c r="E3152" s="590">
        <v>37182</v>
      </c>
      <c r="F3152" s="592">
        <v>70</v>
      </c>
    </row>
    <row r="3153" spans="1:6" x14ac:dyDescent="0.25">
      <c r="A3153" s="349" t="s">
        <v>564</v>
      </c>
      <c r="B3153" s="361" t="s">
        <v>566</v>
      </c>
      <c r="C3153" s="361" t="s">
        <v>737</v>
      </c>
      <c r="D3153" s="361">
        <v>16</v>
      </c>
      <c r="E3153" s="590">
        <v>37185</v>
      </c>
      <c r="F3153" s="592">
        <v>26</v>
      </c>
    </row>
    <row r="3154" spans="1:6" x14ac:dyDescent="0.25">
      <c r="A3154" s="349" t="s">
        <v>564</v>
      </c>
      <c r="B3154" s="361" t="s">
        <v>566</v>
      </c>
      <c r="C3154" s="361" t="s">
        <v>737</v>
      </c>
      <c r="D3154" s="361">
        <v>16</v>
      </c>
      <c r="E3154" s="350">
        <v>37187</v>
      </c>
      <c r="F3154" s="360">
        <v>49</v>
      </c>
    </row>
    <row r="3155" spans="1:6" x14ac:dyDescent="0.25">
      <c r="A3155" s="349" t="s">
        <v>733</v>
      </c>
      <c r="B3155" s="361" t="s">
        <v>736</v>
      </c>
      <c r="C3155" s="361" t="s">
        <v>737</v>
      </c>
      <c r="D3155" s="361">
        <v>8</v>
      </c>
      <c r="E3155" s="590">
        <v>37188</v>
      </c>
      <c r="F3155" s="592">
        <v>159</v>
      </c>
    </row>
    <row r="3156" spans="1:6" x14ac:dyDescent="0.25">
      <c r="A3156" s="349" t="s">
        <v>738</v>
      </c>
      <c r="B3156" s="361" t="s">
        <v>723</v>
      </c>
      <c r="C3156" s="361" t="s">
        <v>745</v>
      </c>
      <c r="D3156" s="361">
        <v>8</v>
      </c>
      <c r="E3156" s="590">
        <v>37191</v>
      </c>
      <c r="F3156" s="592">
        <v>161</v>
      </c>
    </row>
    <row r="3157" spans="1:6" x14ac:dyDescent="0.25">
      <c r="A3157" s="349" t="s">
        <v>752</v>
      </c>
      <c r="B3157" s="361" t="s">
        <v>762</v>
      </c>
      <c r="C3157" s="361" t="s">
        <v>761</v>
      </c>
      <c r="D3157" s="361">
        <v>16</v>
      </c>
      <c r="E3157" s="350">
        <v>37193</v>
      </c>
      <c r="F3157" s="360">
        <v>139</v>
      </c>
    </row>
    <row r="3158" spans="1:6" x14ac:dyDescent="0.25">
      <c r="A3158" s="349" t="s">
        <v>738</v>
      </c>
      <c r="B3158" s="361" t="s">
        <v>723</v>
      </c>
      <c r="C3158" s="361" t="s">
        <v>745</v>
      </c>
      <c r="D3158" s="361">
        <v>8</v>
      </c>
      <c r="E3158" s="590">
        <v>37197</v>
      </c>
      <c r="F3158" s="592">
        <v>80</v>
      </c>
    </row>
    <row r="3159" spans="1:6" x14ac:dyDescent="0.25">
      <c r="A3159" s="349" t="s">
        <v>752</v>
      </c>
      <c r="B3159" s="361" t="s">
        <v>763</v>
      </c>
      <c r="C3159" s="361" t="s">
        <v>745</v>
      </c>
      <c r="D3159" s="361">
        <v>16</v>
      </c>
      <c r="E3159" s="590">
        <v>37201</v>
      </c>
      <c r="F3159" s="592">
        <v>62</v>
      </c>
    </row>
    <row r="3160" spans="1:6" x14ac:dyDescent="0.25">
      <c r="A3160" s="349" t="s">
        <v>752</v>
      </c>
      <c r="B3160" s="361" t="s">
        <v>759</v>
      </c>
      <c r="C3160" s="361" t="s">
        <v>737</v>
      </c>
      <c r="D3160" s="361">
        <v>16</v>
      </c>
      <c r="E3160" s="590">
        <v>37204</v>
      </c>
      <c r="F3160" s="592">
        <v>166</v>
      </c>
    </row>
    <row r="3161" spans="1:6" x14ac:dyDescent="0.25">
      <c r="A3161" s="349" t="s">
        <v>728</v>
      </c>
      <c r="B3161" s="361" t="s">
        <v>729</v>
      </c>
      <c r="C3161" s="361" t="s">
        <v>730</v>
      </c>
      <c r="D3161" s="361">
        <v>10</v>
      </c>
      <c r="E3161" s="350">
        <v>37206</v>
      </c>
      <c r="F3161" s="360">
        <v>151</v>
      </c>
    </row>
    <row r="3162" spans="1:6" x14ac:dyDescent="0.25">
      <c r="A3162" s="349" t="s">
        <v>738</v>
      </c>
      <c r="B3162" s="361" t="s">
        <v>716</v>
      </c>
      <c r="C3162" s="361" t="s">
        <v>745</v>
      </c>
      <c r="D3162" s="361">
        <v>16</v>
      </c>
      <c r="E3162" s="590">
        <v>37207</v>
      </c>
      <c r="F3162" s="592">
        <v>67</v>
      </c>
    </row>
    <row r="3163" spans="1:6" x14ac:dyDescent="0.25">
      <c r="A3163" s="349" t="s">
        <v>564</v>
      </c>
      <c r="B3163" s="361" t="s">
        <v>567</v>
      </c>
      <c r="C3163" s="361" t="s">
        <v>737</v>
      </c>
      <c r="D3163" s="361">
        <v>16</v>
      </c>
      <c r="E3163" s="590">
        <v>37207</v>
      </c>
      <c r="F3163" s="592">
        <v>65</v>
      </c>
    </row>
    <row r="3164" spans="1:6" x14ac:dyDescent="0.25">
      <c r="A3164" s="349" t="s">
        <v>738</v>
      </c>
      <c r="B3164" s="361" t="s">
        <v>712</v>
      </c>
      <c r="C3164" s="361" t="s">
        <v>744</v>
      </c>
      <c r="D3164" s="361">
        <v>8</v>
      </c>
      <c r="E3164" s="590">
        <v>37212</v>
      </c>
      <c r="F3164" s="592">
        <v>91</v>
      </c>
    </row>
    <row r="3165" spans="1:6" x14ac:dyDescent="0.25">
      <c r="A3165" s="349" t="s">
        <v>752</v>
      </c>
      <c r="B3165" s="361" t="s">
        <v>759</v>
      </c>
      <c r="C3165" s="361" t="s">
        <v>737</v>
      </c>
      <c r="D3165" s="361">
        <v>16</v>
      </c>
      <c r="E3165" s="590">
        <v>37212</v>
      </c>
      <c r="F3165" s="592">
        <v>169</v>
      </c>
    </row>
    <row r="3166" spans="1:6" x14ac:dyDescent="0.25">
      <c r="A3166" s="349" t="s">
        <v>752</v>
      </c>
      <c r="B3166" s="361" t="s">
        <v>762</v>
      </c>
      <c r="C3166" s="361" t="s">
        <v>761</v>
      </c>
      <c r="D3166" s="361">
        <v>16</v>
      </c>
      <c r="E3166" s="590">
        <v>37212</v>
      </c>
      <c r="F3166" s="592">
        <v>134</v>
      </c>
    </row>
    <row r="3167" spans="1:6" x14ac:dyDescent="0.25">
      <c r="A3167" s="349" t="s">
        <v>752</v>
      </c>
      <c r="B3167" s="361" t="s">
        <v>760</v>
      </c>
      <c r="C3167" s="361" t="s">
        <v>761</v>
      </c>
      <c r="D3167" s="361">
        <v>16</v>
      </c>
      <c r="E3167" s="590">
        <v>37213</v>
      </c>
      <c r="F3167" s="592">
        <v>160</v>
      </c>
    </row>
    <row r="3168" spans="1:6" x14ac:dyDescent="0.25">
      <c r="A3168" s="349" t="s">
        <v>733</v>
      </c>
      <c r="B3168" s="361" t="s">
        <v>736</v>
      </c>
      <c r="C3168" s="361" t="s">
        <v>737</v>
      </c>
      <c r="D3168" s="361">
        <v>8</v>
      </c>
      <c r="E3168" s="590">
        <v>37214</v>
      </c>
      <c r="F3168" s="592">
        <v>101</v>
      </c>
    </row>
    <row r="3169" spans="1:6" x14ac:dyDescent="0.25">
      <c r="A3169" s="349" t="s">
        <v>752</v>
      </c>
      <c r="B3169" s="361" t="s">
        <v>763</v>
      </c>
      <c r="C3169" s="361" t="s">
        <v>745</v>
      </c>
      <c r="D3169" s="361">
        <v>16</v>
      </c>
      <c r="E3169" s="590">
        <v>37218</v>
      </c>
      <c r="F3169" s="592">
        <v>37</v>
      </c>
    </row>
    <row r="3170" spans="1:6" x14ac:dyDescent="0.25">
      <c r="A3170" s="349" t="s">
        <v>738</v>
      </c>
      <c r="B3170" s="361" t="s">
        <v>723</v>
      </c>
      <c r="C3170" s="361" t="s">
        <v>745</v>
      </c>
      <c r="D3170" s="361">
        <v>8</v>
      </c>
      <c r="E3170" s="590">
        <v>37221</v>
      </c>
      <c r="F3170" s="592">
        <v>105</v>
      </c>
    </row>
    <row r="3171" spans="1:6" x14ac:dyDescent="0.25">
      <c r="A3171" s="349" t="s">
        <v>752</v>
      </c>
      <c r="B3171" s="361" t="s">
        <v>764</v>
      </c>
      <c r="C3171" s="361" t="s">
        <v>737</v>
      </c>
      <c r="D3171" s="361">
        <v>32</v>
      </c>
      <c r="E3171" s="590">
        <v>37221</v>
      </c>
      <c r="F3171" s="592">
        <v>155</v>
      </c>
    </row>
    <row r="3172" spans="1:6" x14ac:dyDescent="0.25">
      <c r="A3172" s="349" t="s">
        <v>771</v>
      </c>
      <c r="B3172" s="361" t="s">
        <v>772</v>
      </c>
      <c r="C3172" s="361" t="s">
        <v>747</v>
      </c>
      <c r="D3172" s="361">
        <v>12</v>
      </c>
      <c r="E3172" s="590">
        <v>37226</v>
      </c>
      <c r="F3172" s="592">
        <v>43</v>
      </c>
    </row>
    <row r="3173" spans="1:6" x14ac:dyDescent="0.25">
      <c r="A3173" s="349" t="s">
        <v>756</v>
      </c>
      <c r="B3173" s="361" t="s">
        <v>757</v>
      </c>
      <c r="C3173" s="361" t="s">
        <v>755</v>
      </c>
      <c r="D3173" s="361">
        <v>16</v>
      </c>
      <c r="E3173" s="590">
        <v>37228</v>
      </c>
      <c r="F3173" s="592">
        <v>144</v>
      </c>
    </row>
    <row r="3174" spans="1:6" x14ac:dyDescent="0.25">
      <c r="A3174" s="349" t="s">
        <v>748</v>
      </c>
      <c r="B3174" s="361" t="s">
        <v>749</v>
      </c>
      <c r="C3174" s="361" t="s">
        <v>745</v>
      </c>
      <c r="D3174" s="361">
        <v>8</v>
      </c>
      <c r="E3174" s="590">
        <v>37229</v>
      </c>
      <c r="F3174" s="592">
        <v>34</v>
      </c>
    </row>
    <row r="3175" spans="1:6" x14ac:dyDescent="0.25">
      <c r="A3175" s="349" t="s">
        <v>738</v>
      </c>
      <c r="B3175" s="361" t="s">
        <v>714</v>
      </c>
      <c r="C3175" s="361" t="s">
        <v>744</v>
      </c>
      <c r="D3175" s="361">
        <v>8</v>
      </c>
      <c r="E3175" s="590">
        <v>37231</v>
      </c>
      <c r="F3175" s="360">
        <v>158</v>
      </c>
    </row>
    <row r="3176" spans="1:6" x14ac:dyDescent="0.25">
      <c r="A3176" s="349" t="s">
        <v>738</v>
      </c>
      <c r="B3176" s="361" t="s">
        <v>716</v>
      </c>
      <c r="C3176" s="361" t="s">
        <v>745</v>
      </c>
      <c r="D3176" s="361">
        <v>16</v>
      </c>
      <c r="E3176" s="590">
        <v>37233</v>
      </c>
      <c r="F3176" s="592">
        <v>29</v>
      </c>
    </row>
    <row r="3177" spans="1:6" x14ac:dyDescent="0.25">
      <c r="A3177" s="349" t="s">
        <v>564</v>
      </c>
      <c r="B3177" s="361" t="s">
        <v>567</v>
      </c>
      <c r="C3177" s="361" t="s">
        <v>737</v>
      </c>
      <c r="D3177" s="361">
        <v>16</v>
      </c>
      <c r="E3177" s="590">
        <v>37234</v>
      </c>
      <c r="F3177" s="592">
        <v>195</v>
      </c>
    </row>
    <row r="3178" spans="1:6" x14ac:dyDescent="0.25">
      <c r="A3178" s="349" t="s">
        <v>733</v>
      </c>
      <c r="B3178" s="361" t="s">
        <v>734</v>
      </c>
      <c r="C3178" s="361" t="s">
        <v>735</v>
      </c>
      <c r="D3178" s="361">
        <v>8</v>
      </c>
      <c r="E3178" s="350">
        <v>37237</v>
      </c>
      <c r="F3178" s="360">
        <v>144</v>
      </c>
    </row>
    <row r="3179" spans="1:6" x14ac:dyDescent="0.25">
      <c r="A3179" s="349" t="s">
        <v>767</v>
      </c>
      <c r="B3179" s="361" t="s">
        <v>768</v>
      </c>
      <c r="C3179" s="361" t="s">
        <v>737</v>
      </c>
      <c r="D3179" s="361">
        <v>16</v>
      </c>
      <c r="E3179" s="590">
        <v>37239</v>
      </c>
      <c r="F3179" s="360">
        <v>73</v>
      </c>
    </row>
    <row r="3180" spans="1:6" x14ac:dyDescent="0.25">
      <c r="A3180" s="349" t="s">
        <v>739</v>
      </c>
      <c r="B3180" s="361" t="s">
        <v>740</v>
      </c>
      <c r="C3180" s="361" t="s">
        <v>741</v>
      </c>
      <c r="D3180" s="361">
        <v>8</v>
      </c>
      <c r="E3180" s="590">
        <v>37243</v>
      </c>
      <c r="F3180" s="592">
        <v>145</v>
      </c>
    </row>
    <row r="3181" spans="1:6" x14ac:dyDescent="0.25">
      <c r="A3181" s="349" t="s">
        <v>738</v>
      </c>
      <c r="B3181" s="361" t="s">
        <v>720</v>
      </c>
      <c r="C3181" s="361" t="s">
        <v>747</v>
      </c>
      <c r="D3181" s="361">
        <v>8</v>
      </c>
      <c r="E3181" s="590">
        <v>37247</v>
      </c>
      <c r="F3181" s="592">
        <v>135</v>
      </c>
    </row>
    <row r="3182" spans="1:6" x14ac:dyDescent="0.25">
      <c r="A3182" s="349" t="s">
        <v>748</v>
      </c>
      <c r="B3182" s="361" t="s">
        <v>754</v>
      </c>
      <c r="C3182" s="361" t="s">
        <v>755</v>
      </c>
      <c r="D3182" s="361">
        <v>16</v>
      </c>
      <c r="E3182" s="590">
        <v>37255</v>
      </c>
      <c r="F3182" s="360">
        <v>124</v>
      </c>
    </row>
    <row r="3183" spans="1:6" x14ac:dyDescent="0.25">
      <c r="A3183" s="349" t="s">
        <v>733</v>
      </c>
      <c r="B3183" s="361" t="s">
        <v>734</v>
      </c>
      <c r="C3183" s="361" t="s">
        <v>735</v>
      </c>
      <c r="D3183" s="361">
        <v>8</v>
      </c>
      <c r="E3183" s="590">
        <v>37255</v>
      </c>
      <c r="F3183" s="592">
        <v>200</v>
      </c>
    </row>
    <row r="3184" spans="1:6" x14ac:dyDescent="0.25">
      <c r="A3184" s="349" t="s">
        <v>738</v>
      </c>
      <c r="B3184" s="361" t="s">
        <v>719</v>
      </c>
      <c r="C3184" s="361" t="s">
        <v>744</v>
      </c>
      <c r="D3184" s="361">
        <v>8</v>
      </c>
      <c r="E3184" s="590">
        <v>37260</v>
      </c>
      <c r="F3184" s="592">
        <v>79</v>
      </c>
    </row>
    <row r="3185" spans="1:6" x14ac:dyDescent="0.25">
      <c r="A3185" s="349" t="s">
        <v>733</v>
      </c>
      <c r="B3185" s="361" t="s">
        <v>736</v>
      </c>
      <c r="C3185" s="361" t="s">
        <v>737</v>
      </c>
      <c r="D3185" s="361">
        <v>8</v>
      </c>
      <c r="E3185" s="350">
        <v>37261</v>
      </c>
      <c r="F3185" s="360">
        <v>179</v>
      </c>
    </row>
    <row r="3186" spans="1:6" x14ac:dyDescent="0.25">
      <c r="A3186" s="349" t="s">
        <v>748</v>
      </c>
      <c r="B3186" s="361" t="s">
        <v>754</v>
      </c>
      <c r="C3186" s="361" t="s">
        <v>755</v>
      </c>
      <c r="D3186" s="361">
        <v>16</v>
      </c>
      <c r="E3186" s="350">
        <v>37262</v>
      </c>
      <c r="F3186" s="360">
        <v>151</v>
      </c>
    </row>
    <row r="3187" spans="1:6" x14ac:dyDescent="0.25">
      <c r="A3187" s="349" t="s">
        <v>733</v>
      </c>
      <c r="B3187" s="361" t="s">
        <v>734</v>
      </c>
      <c r="C3187" s="361" t="s">
        <v>735</v>
      </c>
      <c r="D3187" s="361">
        <v>8</v>
      </c>
      <c r="E3187" s="590">
        <v>37262</v>
      </c>
      <c r="F3187" s="592">
        <v>176</v>
      </c>
    </row>
    <row r="3188" spans="1:6" x14ac:dyDescent="0.25">
      <c r="A3188" s="349" t="s">
        <v>771</v>
      </c>
      <c r="B3188" s="361" t="s">
        <v>772</v>
      </c>
      <c r="C3188" s="361" t="s">
        <v>747</v>
      </c>
      <c r="D3188" s="361">
        <v>12</v>
      </c>
      <c r="E3188" s="590">
        <v>37264</v>
      </c>
      <c r="F3188" s="592">
        <v>10</v>
      </c>
    </row>
    <row r="3189" spans="1:6" x14ac:dyDescent="0.25">
      <c r="A3189" s="349" t="s">
        <v>748</v>
      </c>
      <c r="B3189" s="361" t="s">
        <v>753</v>
      </c>
      <c r="C3189" s="361" t="s">
        <v>732</v>
      </c>
      <c r="D3189" s="361">
        <v>16</v>
      </c>
      <c r="E3189" s="590">
        <v>37265</v>
      </c>
      <c r="F3189" s="592">
        <v>102</v>
      </c>
    </row>
    <row r="3190" spans="1:6" x14ac:dyDescent="0.25">
      <c r="A3190" s="349" t="s">
        <v>738</v>
      </c>
      <c r="B3190" s="361" t="s">
        <v>717</v>
      </c>
      <c r="C3190" s="361" t="s">
        <v>745</v>
      </c>
      <c r="D3190" s="361">
        <v>16</v>
      </c>
      <c r="E3190" s="590">
        <v>37270</v>
      </c>
      <c r="F3190" s="592">
        <v>139</v>
      </c>
    </row>
    <row r="3191" spans="1:6" x14ac:dyDescent="0.25">
      <c r="A3191" s="349" t="s">
        <v>748</v>
      </c>
      <c r="B3191" s="361" t="s">
        <v>750</v>
      </c>
      <c r="C3191" s="361" t="s">
        <v>737</v>
      </c>
      <c r="D3191" s="361">
        <v>16</v>
      </c>
      <c r="E3191" s="590">
        <v>37270</v>
      </c>
      <c r="F3191" s="592">
        <v>11</v>
      </c>
    </row>
    <row r="3192" spans="1:6" x14ac:dyDescent="0.25">
      <c r="A3192" s="349" t="s">
        <v>738</v>
      </c>
      <c r="B3192" s="361" t="s">
        <v>720</v>
      </c>
      <c r="C3192" s="361" t="s">
        <v>747</v>
      </c>
      <c r="D3192" s="361">
        <v>8</v>
      </c>
      <c r="E3192" s="590">
        <v>37274</v>
      </c>
      <c r="F3192" s="592">
        <v>71</v>
      </c>
    </row>
    <row r="3193" spans="1:6" x14ac:dyDescent="0.25">
      <c r="A3193" s="349" t="s">
        <v>771</v>
      </c>
      <c r="B3193" s="361" t="s">
        <v>772</v>
      </c>
      <c r="C3193" s="361" t="s">
        <v>747</v>
      </c>
      <c r="D3193" s="361">
        <v>12</v>
      </c>
      <c r="E3193" s="590">
        <v>37275</v>
      </c>
      <c r="F3193" s="592">
        <v>122</v>
      </c>
    </row>
    <row r="3194" spans="1:6" x14ac:dyDescent="0.25">
      <c r="A3194" s="349" t="s">
        <v>739</v>
      </c>
      <c r="B3194" s="361" t="s">
        <v>740</v>
      </c>
      <c r="C3194" s="361" t="s">
        <v>741</v>
      </c>
      <c r="D3194" s="361">
        <v>8</v>
      </c>
      <c r="E3194" s="590">
        <v>37277</v>
      </c>
      <c r="F3194" s="592">
        <v>80</v>
      </c>
    </row>
    <row r="3195" spans="1:6" x14ac:dyDescent="0.25">
      <c r="A3195" s="349" t="s">
        <v>738</v>
      </c>
      <c r="B3195" s="361" t="s">
        <v>713</v>
      </c>
      <c r="C3195" s="361" t="s">
        <v>746</v>
      </c>
      <c r="D3195" s="361">
        <v>16</v>
      </c>
      <c r="E3195" s="590">
        <v>37285</v>
      </c>
      <c r="F3195" s="592">
        <v>177</v>
      </c>
    </row>
    <row r="3196" spans="1:6" x14ac:dyDescent="0.25">
      <c r="A3196" s="349" t="s">
        <v>738</v>
      </c>
      <c r="B3196" s="361" t="s">
        <v>713</v>
      </c>
      <c r="C3196" s="361" t="s">
        <v>746</v>
      </c>
      <c r="D3196" s="361">
        <v>16</v>
      </c>
      <c r="E3196" s="590">
        <v>37287</v>
      </c>
      <c r="F3196" s="592">
        <v>188</v>
      </c>
    </row>
    <row r="3197" spans="1:6" x14ac:dyDescent="0.25">
      <c r="A3197" s="349" t="s">
        <v>564</v>
      </c>
      <c r="B3197" s="361" t="s">
        <v>567</v>
      </c>
      <c r="C3197" s="361" t="s">
        <v>737</v>
      </c>
      <c r="D3197" s="361">
        <v>16</v>
      </c>
      <c r="E3197" s="350">
        <v>37289</v>
      </c>
      <c r="F3197" s="360">
        <v>155</v>
      </c>
    </row>
    <row r="3198" spans="1:6" x14ac:dyDescent="0.25">
      <c r="A3198" s="349" t="s">
        <v>748</v>
      </c>
      <c r="B3198" s="361" t="s">
        <v>749</v>
      </c>
      <c r="C3198" s="361" t="s">
        <v>745</v>
      </c>
      <c r="D3198" s="361">
        <v>8</v>
      </c>
      <c r="E3198" s="590">
        <v>37293</v>
      </c>
      <c r="F3198" s="592">
        <v>182</v>
      </c>
    </row>
    <row r="3199" spans="1:6" x14ac:dyDescent="0.25">
      <c r="A3199" s="349" t="s">
        <v>748</v>
      </c>
      <c r="B3199" s="361" t="s">
        <v>749</v>
      </c>
      <c r="C3199" s="361" t="s">
        <v>745</v>
      </c>
      <c r="D3199" s="361">
        <v>8</v>
      </c>
      <c r="E3199" s="590">
        <v>37293</v>
      </c>
      <c r="F3199" s="592">
        <v>18</v>
      </c>
    </row>
    <row r="3200" spans="1:6" x14ac:dyDescent="0.25">
      <c r="A3200" s="349" t="s">
        <v>738</v>
      </c>
      <c r="B3200" s="361" t="s">
        <v>719</v>
      </c>
      <c r="C3200" s="361" t="s">
        <v>744</v>
      </c>
      <c r="D3200" s="361">
        <v>8</v>
      </c>
      <c r="E3200" s="590">
        <v>37294</v>
      </c>
      <c r="F3200" s="592">
        <v>156</v>
      </c>
    </row>
    <row r="3201" spans="1:6" x14ac:dyDescent="0.25">
      <c r="A3201" s="349" t="s">
        <v>728</v>
      </c>
      <c r="B3201" s="361" t="s">
        <v>729</v>
      </c>
      <c r="C3201" s="361" t="s">
        <v>730</v>
      </c>
      <c r="D3201" s="361">
        <v>10</v>
      </c>
      <c r="E3201" s="590">
        <v>37294</v>
      </c>
      <c r="F3201" s="592">
        <v>72</v>
      </c>
    </row>
    <row r="3202" spans="1:6" x14ac:dyDescent="0.25">
      <c r="A3202" s="349" t="s">
        <v>765</v>
      </c>
      <c r="B3202" s="361" t="s">
        <v>766</v>
      </c>
      <c r="C3202" s="361" t="s">
        <v>744</v>
      </c>
      <c r="D3202" s="361">
        <v>16</v>
      </c>
      <c r="E3202" s="590">
        <v>37295</v>
      </c>
      <c r="F3202" s="360">
        <v>155</v>
      </c>
    </row>
    <row r="3203" spans="1:6" x14ac:dyDescent="0.25">
      <c r="A3203" s="349" t="s">
        <v>728</v>
      </c>
      <c r="B3203" s="361" t="s">
        <v>731</v>
      </c>
      <c r="C3203" s="361" t="s">
        <v>732</v>
      </c>
      <c r="D3203" s="361">
        <v>8</v>
      </c>
      <c r="E3203" s="590">
        <v>37295</v>
      </c>
      <c r="F3203" s="592">
        <v>87</v>
      </c>
    </row>
    <row r="3204" spans="1:6" x14ac:dyDescent="0.25">
      <c r="A3204" s="349" t="s">
        <v>738</v>
      </c>
      <c r="B3204" s="361" t="s">
        <v>717</v>
      </c>
      <c r="C3204" s="361" t="s">
        <v>745</v>
      </c>
      <c r="D3204" s="361">
        <v>16</v>
      </c>
      <c r="E3204" s="590">
        <v>37297</v>
      </c>
      <c r="F3204" s="592">
        <v>127</v>
      </c>
    </row>
    <row r="3205" spans="1:6" x14ac:dyDescent="0.25">
      <c r="A3205" s="349" t="s">
        <v>748</v>
      </c>
      <c r="B3205" s="361" t="s">
        <v>753</v>
      </c>
      <c r="C3205" s="361" t="s">
        <v>732</v>
      </c>
      <c r="D3205" s="361">
        <v>16</v>
      </c>
      <c r="E3205" s="590">
        <v>37300</v>
      </c>
      <c r="F3205" s="360">
        <v>42</v>
      </c>
    </row>
    <row r="3206" spans="1:6" x14ac:dyDescent="0.25">
      <c r="A3206" s="349" t="s">
        <v>752</v>
      </c>
      <c r="B3206" s="361" t="s">
        <v>763</v>
      </c>
      <c r="C3206" s="361" t="s">
        <v>745</v>
      </c>
      <c r="D3206" s="361">
        <v>16</v>
      </c>
      <c r="E3206" s="590">
        <v>37300</v>
      </c>
      <c r="F3206" s="592">
        <v>138</v>
      </c>
    </row>
    <row r="3207" spans="1:6" x14ac:dyDescent="0.25">
      <c r="A3207" s="349" t="s">
        <v>733</v>
      </c>
      <c r="B3207" s="361" t="s">
        <v>734</v>
      </c>
      <c r="C3207" s="361" t="s">
        <v>735</v>
      </c>
      <c r="D3207" s="361">
        <v>8</v>
      </c>
      <c r="E3207" s="350">
        <v>37300</v>
      </c>
      <c r="F3207" s="360">
        <v>99</v>
      </c>
    </row>
    <row r="3208" spans="1:6" x14ac:dyDescent="0.25">
      <c r="A3208" s="349" t="s">
        <v>738</v>
      </c>
      <c r="B3208" s="361" t="s">
        <v>712</v>
      </c>
      <c r="C3208" s="361" t="s">
        <v>744</v>
      </c>
      <c r="D3208" s="361">
        <v>8</v>
      </c>
      <c r="E3208" s="590">
        <v>37303</v>
      </c>
      <c r="F3208" s="592">
        <v>163</v>
      </c>
    </row>
    <row r="3209" spans="1:6" x14ac:dyDescent="0.25">
      <c r="A3209" s="349" t="s">
        <v>738</v>
      </c>
      <c r="B3209" s="361" t="s">
        <v>714</v>
      </c>
      <c r="C3209" s="361" t="s">
        <v>744</v>
      </c>
      <c r="D3209" s="361">
        <v>8</v>
      </c>
      <c r="E3209" s="590">
        <v>37304</v>
      </c>
      <c r="F3209" s="592">
        <v>17</v>
      </c>
    </row>
    <row r="3210" spans="1:6" x14ac:dyDescent="0.25">
      <c r="A3210" s="349" t="s">
        <v>738</v>
      </c>
      <c r="B3210" s="361" t="s">
        <v>712</v>
      </c>
      <c r="C3210" s="361" t="s">
        <v>744</v>
      </c>
      <c r="D3210" s="361">
        <v>8</v>
      </c>
      <c r="E3210" s="590">
        <v>37306</v>
      </c>
      <c r="F3210" s="592">
        <v>134</v>
      </c>
    </row>
    <row r="3211" spans="1:6" x14ac:dyDescent="0.25">
      <c r="A3211" s="349" t="s">
        <v>748</v>
      </c>
      <c r="B3211" s="361" t="s">
        <v>754</v>
      </c>
      <c r="C3211" s="361" t="s">
        <v>755</v>
      </c>
      <c r="D3211" s="361">
        <v>16</v>
      </c>
      <c r="E3211" s="590">
        <v>37307</v>
      </c>
      <c r="F3211" s="592">
        <v>164</v>
      </c>
    </row>
    <row r="3212" spans="1:6" x14ac:dyDescent="0.25">
      <c r="A3212" s="349" t="s">
        <v>742</v>
      </c>
      <c r="B3212" s="361" t="s">
        <v>743</v>
      </c>
      <c r="C3212" s="361" t="s">
        <v>744</v>
      </c>
      <c r="D3212" s="361">
        <v>8</v>
      </c>
      <c r="E3212" s="590">
        <v>37309</v>
      </c>
      <c r="F3212" s="592">
        <v>51</v>
      </c>
    </row>
    <row r="3213" spans="1:6" x14ac:dyDescent="0.25">
      <c r="A3213" s="349" t="s">
        <v>738</v>
      </c>
      <c r="B3213" s="361" t="s">
        <v>722</v>
      </c>
      <c r="C3213" s="361" t="s">
        <v>747</v>
      </c>
      <c r="D3213" s="361">
        <v>8</v>
      </c>
      <c r="E3213" s="590">
        <v>37313</v>
      </c>
      <c r="F3213" s="592">
        <v>70</v>
      </c>
    </row>
    <row r="3214" spans="1:6" x14ac:dyDescent="0.25">
      <c r="A3214" s="349" t="s">
        <v>771</v>
      </c>
      <c r="B3214" s="361" t="s">
        <v>773</v>
      </c>
      <c r="C3214" s="361" t="s">
        <v>747</v>
      </c>
      <c r="D3214" s="361">
        <v>8</v>
      </c>
      <c r="E3214" s="590">
        <v>37313</v>
      </c>
      <c r="F3214" s="592">
        <v>124</v>
      </c>
    </row>
    <row r="3215" spans="1:6" x14ac:dyDescent="0.25">
      <c r="A3215" s="349" t="s">
        <v>748</v>
      </c>
      <c r="B3215" s="361" t="s">
        <v>749</v>
      </c>
      <c r="C3215" s="361" t="s">
        <v>745</v>
      </c>
      <c r="D3215" s="361">
        <v>8</v>
      </c>
      <c r="E3215" s="590">
        <v>37314</v>
      </c>
      <c r="F3215" s="592">
        <v>34</v>
      </c>
    </row>
    <row r="3216" spans="1:6" x14ac:dyDescent="0.25">
      <c r="A3216" s="349" t="s">
        <v>738</v>
      </c>
      <c r="B3216" s="361" t="s">
        <v>716</v>
      </c>
      <c r="C3216" s="361" t="s">
        <v>745</v>
      </c>
      <c r="D3216" s="361">
        <v>16</v>
      </c>
      <c r="E3216" s="590">
        <v>37314</v>
      </c>
      <c r="F3216" s="592">
        <v>16</v>
      </c>
    </row>
    <row r="3217" spans="1:6" x14ac:dyDescent="0.25">
      <c r="A3217" s="349" t="s">
        <v>748</v>
      </c>
      <c r="B3217" s="361" t="s">
        <v>749</v>
      </c>
      <c r="C3217" s="361" t="s">
        <v>745</v>
      </c>
      <c r="D3217" s="361">
        <v>8</v>
      </c>
      <c r="E3217" s="590">
        <v>37315</v>
      </c>
      <c r="F3217" s="592">
        <v>174</v>
      </c>
    </row>
    <row r="3218" spans="1:6" x14ac:dyDescent="0.25">
      <c r="A3218" s="349" t="s">
        <v>765</v>
      </c>
      <c r="B3218" s="361" t="s">
        <v>766</v>
      </c>
      <c r="C3218" s="361" t="s">
        <v>744</v>
      </c>
      <c r="D3218" s="361">
        <v>16</v>
      </c>
      <c r="E3218" s="590">
        <v>37323</v>
      </c>
      <c r="F3218" s="592">
        <v>126</v>
      </c>
    </row>
    <row r="3219" spans="1:6" x14ac:dyDescent="0.25">
      <c r="A3219" s="349" t="s">
        <v>748</v>
      </c>
      <c r="B3219" s="361" t="s">
        <v>749</v>
      </c>
      <c r="C3219" s="361" t="s">
        <v>745</v>
      </c>
      <c r="D3219" s="361">
        <v>8</v>
      </c>
      <c r="E3219" s="590">
        <v>37324</v>
      </c>
      <c r="F3219" s="592">
        <v>182</v>
      </c>
    </row>
    <row r="3220" spans="1:6" x14ac:dyDescent="0.25">
      <c r="A3220" s="349" t="s">
        <v>756</v>
      </c>
      <c r="B3220" s="361" t="s">
        <v>757</v>
      </c>
      <c r="C3220" s="361" t="s">
        <v>755</v>
      </c>
      <c r="D3220" s="361">
        <v>16</v>
      </c>
      <c r="E3220" s="590">
        <v>37327</v>
      </c>
      <c r="F3220" s="592">
        <v>192</v>
      </c>
    </row>
    <row r="3221" spans="1:6" x14ac:dyDescent="0.25">
      <c r="A3221" s="349" t="s">
        <v>756</v>
      </c>
      <c r="B3221" s="361" t="s">
        <v>757</v>
      </c>
      <c r="C3221" s="361" t="s">
        <v>755</v>
      </c>
      <c r="D3221" s="361">
        <v>16</v>
      </c>
      <c r="E3221" s="590">
        <v>37328</v>
      </c>
      <c r="F3221" s="360">
        <v>57</v>
      </c>
    </row>
    <row r="3222" spans="1:6" x14ac:dyDescent="0.25">
      <c r="A3222" s="349" t="s">
        <v>738</v>
      </c>
      <c r="B3222" s="361" t="s">
        <v>722</v>
      </c>
      <c r="C3222" s="361" t="s">
        <v>747</v>
      </c>
      <c r="D3222" s="361">
        <v>8</v>
      </c>
      <c r="E3222" s="590">
        <v>37333</v>
      </c>
      <c r="F3222" s="360">
        <v>107</v>
      </c>
    </row>
    <row r="3223" spans="1:6" x14ac:dyDescent="0.25">
      <c r="A3223" s="349" t="s">
        <v>738</v>
      </c>
      <c r="B3223" s="361" t="s">
        <v>712</v>
      </c>
      <c r="C3223" s="361" t="s">
        <v>744</v>
      </c>
      <c r="D3223" s="361">
        <v>8</v>
      </c>
      <c r="E3223" s="590">
        <v>37334</v>
      </c>
      <c r="F3223" s="592">
        <v>134</v>
      </c>
    </row>
    <row r="3224" spans="1:6" x14ac:dyDescent="0.25">
      <c r="A3224" s="349" t="s">
        <v>738</v>
      </c>
      <c r="B3224" s="361" t="s">
        <v>717</v>
      </c>
      <c r="C3224" s="361" t="s">
        <v>745</v>
      </c>
      <c r="D3224" s="361">
        <v>16</v>
      </c>
      <c r="E3224" s="590">
        <v>37335</v>
      </c>
      <c r="F3224" s="592">
        <v>57</v>
      </c>
    </row>
    <row r="3225" spans="1:6" x14ac:dyDescent="0.25">
      <c r="A3225" s="349" t="s">
        <v>564</v>
      </c>
      <c r="B3225" s="361" t="s">
        <v>566</v>
      </c>
      <c r="C3225" s="361" t="s">
        <v>737</v>
      </c>
      <c r="D3225" s="361">
        <v>16</v>
      </c>
      <c r="E3225" s="590">
        <v>37337</v>
      </c>
      <c r="F3225" s="592">
        <v>40</v>
      </c>
    </row>
    <row r="3226" spans="1:6" x14ac:dyDescent="0.25">
      <c r="A3226" s="349" t="s">
        <v>733</v>
      </c>
      <c r="B3226" s="361" t="s">
        <v>736</v>
      </c>
      <c r="C3226" s="361" t="s">
        <v>737</v>
      </c>
      <c r="D3226" s="361">
        <v>8</v>
      </c>
      <c r="E3226" s="590">
        <v>37338</v>
      </c>
      <c r="F3226" s="592">
        <v>11</v>
      </c>
    </row>
    <row r="3227" spans="1:6" x14ac:dyDescent="0.25">
      <c r="A3227" s="349" t="s">
        <v>752</v>
      </c>
      <c r="B3227" s="361" t="s">
        <v>759</v>
      </c>
      <c r="C3227" s="361" t="s">
        <v>737</v>
      </c>
      <c r="D3227" s="361">
        <v>16</v>
      </c>
      <c r="E3227" s="590">
        <v>37341</v>
      </c>
      <c r="F3227" s="592">
        <v>188</v>
      </c>
    </row>
    <row r="3228" spans="1:6" x14ac:dyDescent="0.25">
      <c r="A3228" s="349" t="s">
        <v>738</v>
      </c>
      <c r="B3228" s="361" t="s">
        <v>720</v>
      </c>
      <c r="C3228" s="361" t="s">
        <v>747</v>
      </c>
      <c r="D3228" s="361">
        <v>8</v>
      </c>
      <c r="E3228" s="590">
        <v>37343</v>
      </c>
      <c r="F3228" s="592">
        <v>118</v>
      </c>
    </row>
    <row r="3229" spans="1:6" x14ac:dyDescent="0.25">
      <c r="A3229" s="349" t="s">
        <v>728</v>
      </c>
      <c r="B3229" s="361" t="s">
        <v>731</v>
      </c>
      <c r="C3229" s="361" t="s">
        <v>732</v>
      </c>
      <c r="D3229" s="361">
        <v>8</v>
      </c>
      <c r="E3229" s="590">
        <v>37343</v>
      </c>
      <c r="F3229" s="592">
        <v>147</v>
      </c>
    </row>
    <row r="3230" spans="1:6" x14ac:dyDescent="0.25">
      <c r="A3230" s="349" t="s">
        <v>748</v>
      </c>
      <c r="B3230" s="361" t="s">
        <v>754</v>
      </c>
      <c r="C3230" s="361" t="s">
        <v>755</v>
      </c>
      <c r="D3230" s="361">
        <v>16</v>
      </c>
      <c r="E3230" s="590">
        <v>37346</v>
      </c>
      <c r="F3230" s="592">
        <v>132</v>
      </c>
    </row>
    <row r="3231" spans="1:6" x14ac:dyDescent="0.25">
      <c r="A3231" s="349" t="s">
        <v>752</v>
      </c>
      <c r="B3231" s="361" t="s">
        <v>764</v>
      </c>
      <c r="C3231" s="361" t="s">
        <v>737</v>
      </c>
      <c r="D3231" s="361">
        <v>32</v>
      </c>
      <c r="E3231" s="590">
        <v>37347</v>
      </c>
      <c r="F3231" s="592">
        <v>147</v>
      </c>
    </row>
    <row r="3232" spans="1:6" x14ac:dyDescent="0.25">
      <c r="A3232" s="349" t="s">
        <v>738</v>
      </c>
      <c r="B3232" s="361" t="s">
        <v>721</v>
      </c>
      <c r="C3232" s="361" t="s">
        <v>747</v>
      </c>
      <c r="D3232" s="361">
        <v>8</v>
      </c>
      <c r="E3232" s="590">
        <v>37357</v>
      </c>
      <c r="F3232" s="592">
        <v>101</v>
      </c>
    </row>
    <row r="3233" spans="1:6" x14ac:dyDescent="0.25">
      <c r="A3233" s="349" t="s">
        <v>756</v>
      </c>
      <c r="B3233" s="361" t="s">
        <v>757</v>
      </c>
      <c r="C3233" s="361" t="s">
        <v>755</v>
      </c>
      <c r="D3233" s="361">
        <v>16</v>
      </c>
      <c r="E3233" s="590">
        <v>37359</v>
      </c>
      <c r="F3233" s="592">
        <v>25</v>
      </c>
    </row>
    <row r="3234" spans="1:6" x14ac:dyDescent="0.25">
      <c r="A3234" s="349" t="s">
        <v>769</v>
      </c>
      <c r="B3234" s="361" t="s">
        <v>770</v>
      </c>
      <c r="C3234" s="361" t="s">
        <v>745</v>
      </c>
      <c r="D3234" s="361">
        <v>16</v>
      </c>
      <c r="E3234" s="590">
        <v>37362</v>
      </c>
      <c r="F3234" s="360">
        <v>150</v>
      </c>
    </row>
    <row r="3235" spans="1:6" x14ac:dyDescent="0.25">
      <c r="A3235" s="349" t="s">
        <v>738</v>
      </c>
      <c r="B3235" s="361" t="s">
        <v>715</v>
      </c>
      <c r="C3235" s="361" t="s">
        <v>745</v>
      </c>
      <c r="D3235" s="361">
        <v>16</v>
      </c>
      <c r="E3235" s="590">
        <v>37366</v>
      </c>
      <c r="F3235" s="592">
        <v>136</v>
      </c>
    </row>
    <row r="3236" spans="1:6" x14ac:dyDescent="0.25">
      <c r="A3236" s="354" t="s">
        <v>769</v>
      </c>
      <c r="B3236" s="353" t="s">
        <v>770</v>
      </c>
      <c r="C3236" s="353" t="s">
        <v>745</v>
      </c>
      <c r="D3236" s="353">
        <v>16</v>
      </c>
      <c r="E3236" s="591">
        <v>37368</v>
      </c>
      <c r="F3236" s="593">
        <v>8</v>
      </c>
    </row>
    <row r="3237" spans="1:6" x14ac:dyDescent="0.25">
      <c r="A3237" s="349" t="s">
        <v>728</v>
      </c>
      <c r="B3237" s="361" t="s">
        <v>731</v>
      </c>
      <c r="C3237" s="361" t="s">
        <v>732</v>
      </c>
      <c r="D3237" s="361">
        <v>8</v>
      </c>
      <c r="E3237" s="590">
        <v>37371</v>
      </c>
      <c r="F3237" s="592">
        <v>103</v>
      </c>
    </row>
    <row r="3238" spans="1:6" x14ac:dyDescent="0.25">
      <c r="A3238" s="349" t="s">
        <v>738</v>
      </c>
      <c r="B3238" s="361" t="s">
        <v>718</v>
      </c>
      <c r="C3238" s="361" t="s">
        <v>747</v>
      </c>
      <c r="D3238" s="361">
        <v>8</v>
      </c>
      <c r="E3238" s="590">
        <v>37373</v>
      </c>
      <c r="F3238" s="592">
        <v>34</v>
      </c>
    </row>
    <row r="3239" spans="1:6" x14ac:dyDescent="0.25">
      <c r="A3239" s="349" t="s">
        <v>748</v>
      </c>
      <c r="B3239" s="361" t="s">
        <v>751</v>
      </c>
      <c r="C3239" s="361" t="s">
        <v>747</v>
      </c>
      <c r="D3239" s="361">
        <v>8</v>
      </c>
      <c r="E3239" s="590">
        <v>37373</v>
      </c>
      <c r="F3239" s="592">
        <v>66</v>
      </c>
    </row>
    <row r="3240" spans="1:6" x14ac:dyDescent="0.25">
      <c r="A3240" s="349" t="s">
        <v>767</v>
      </c>
      <c r="B3240" s="361" t="s">
        <v>768</v>
      </c>
      <c r="C3240" s="361" t="s">
        <v>737</v>
      </c>
      <c r="D3240" s="361">
        <v>16</v>
      </c>
      <c r="E3240" s="590">
        <v>37377</v>
      </c>
      <c r="F3240" s="592">
        <v>34</v>
      </c>
    </row>
    <row r="3241" spans="1:6" x14ac:dyDescent="0.25">
      <c r="A3241" s="349" t="s">
        <v>769</v>
      </c>
      <c r="B3241" s="361" t="s">
        <v>770</v>
      </c>
      <c r="C3241" s="361" t="s">
        <v>745</v>
      </c>
      <c r="D3241" s="361">
        <v>16</v>
      </c>
      <c r="E3241" s="590">
        <v>37379</v>
      </c>
      <c r="F3241" s="592">
        <v>114</v>
      </c>
    </row>
    <row r="3242" spans="1:6" x14ac:dyDescent="0.25">
      <c r="A3242" s="349" t="s">
        <v>733</v>
      </c>
      <c r="B3242" s="361" t="s">
        <v>734</v>
      </c>
      <c r="C3242" s="361" t="s">
        <v>735</v>
      </c>
      <c r="D3242" s="361">
        <v>8</v>
      </c>
      <c r="E3242" s="590">
        <v>37381</v>
      </c>
      <c r="F3242" s="592">
        <v>58</v>
      </c>
    </row>
    <row r="3243" spans="1:6" x14ac:dyDescent="0.25">
      <c r="A3243" s="349" t="s">
        <v>748</v>
      </c>
      <c r="B3243" s="361" t="s">
        <v>754</v>
      </c>
      <c r="C3243" s="361" t="s">
        <v>755</v>
      </c>
      <c r="D3243" s="361">
        <v>16</v>
      </c>
      <c r="E3243" s="590">
        <v>37382</v>
      </c>
      <c r="F3243" s="592">
        <v>178</v>
      </c>
    </row>
    <row r="3244" spans="1:6" x14ac:dyDescent="0.25">
      <c r="A3244" s="349" t="s">
        <v>748</v>
      </c>
      <c r="B3244" s="361" t="s">
        <v>751</v>
      </c>
      <c r="C3244" s="361" t="s">
        <v>747</v>
      </c>
      <c r="D3244" s="361">
        <v>8</v>
      </c>
      <c r="E3244" s="590">
        <v>37384</v>
      </c>
      <c r="F3244" s="592">
        <v>140</v>
      </c>
    </row>
    <row r="3245" spans="1:6" x14ac:dyDescent="0.25">
      <c r="A3245" s="349" t="s">
        <v>564</v>
      </c>
      <c r="B3245" s="361" t="s">
        <v>566</v>
      </c>
      <c r="C3245" s="361" t="s">
        <v>737</v>
      </c>
      <c r="D3245" s="361">
        <v>16</v>
      </c>
      <c r="E3245" s="590">
        <v>37385</v>
      </c>
      <c r="F3245" s="592">
        <v>90</v>
      </c>
    </row>
    <row r="3246" spans="1:6" x14ac:dyDescent="0.25">
      <c r="A3246" s="349" t="s">
        <v>738</v>
      </c>
      <c r="B3246" s="361" t="s">
        <v>714</v>
      </c>
      <c r="C3246" s="361" t="s">
        <v>744</v>
      </c>
      <c r="D3246" s="361">
        <v>8</v>
      </c>
      <c r="E3246" s="590">
        <v>37386</v>
      </c>
      <c r="F3246" s="592">
        <v>127</v>
      </c>
    </row>
    <row r="3247" spans="1:6" x14ac:dyDescent="0.25">
      <c r="A3247" s="349" t="s">
        <v>756</v>
      </c>
      <c r="B3247" s="361" t="s">
        <v>757</v>
      </c>
      <c r="C3247" s="361" t="s">
        <v>755</v>
      </c>
      <c r="D3247" s="361">
        <v>16</v>
      </c>
      <c r="E3247" s="590">
        <v>37387</v>
      </c>
      <c r="F3247" s="592">
        <v>21</v>
      </c>
    </row>
    <row r="3248" spans="1:6" x14ac:dyDescent="0.25">
      <c r="A3248" s="349" t="s">
        <v>769</v>
      </c>
      <c r="B3248" s="361" t="s">
        <v>770</v>
      </c>
      <c r="C3248" s="361" t="s">
        <v>745</v>
      </c>
      <c r="D3248" s="361">
        <v>16</v>
      </c>
      <c r="E3248" s="590">
        <v>37390</v>
      </c>
      <c r="F3248" s="592">
        <v>92</v>
      </c>
    </row>
    <row r="3249" spans="1:6" x14ac:dyDescent="0.25">
      <c r="A3249" s="349" t="s">
        <v>564</v>
      </c>
      <c r="B3249" s="361" t="s">
        <v>567</v>
      </c>
      <c r="C3249" s="361" t="s">
        <v>737</v>
      </c>
      <c r="D3249" s="361">
        <v>16</v>
      </c>
      <c r="E3249" s="590">
        <v>37391</v>
      </c>
      <c r="F3249" s="592">
        <v>177</v>
      </c>
    </row>
    <row r="3250" spans="1:6" x14ac:dyDescent="0.25">
      <c r="A3250" s="349" t="s">
        <v>748</v>
      </c>
      <c r="B3250" s="361" t="s">
        <v>754</v>
      </c>
      <c r="C3250" s="361" t="s">
        <v>755</v>
      </c>
      <c r="D3250" s="361">
        <v>16</v>
      </c>
      <c r="E3250" s="590">
        <v>37392</v>
      </c>
      <c r="F3250" s="592">
        <v>91</v>
      </c>
    </row>
    <row r="3251" spans="1:6" x14ac:dyDescent="0.25">
      <c r="A3251" s="349" t="s">
        <v>738</v>
      </c>
      <c r="B3251" s="361" t="s">
        <v>714</v>
      </c>
      <c r="C3251" s="361" t="s">
        <v>744</v>
      </c>
      <c r="D3251" s="361">
        <v>8</v>
      </c>
      <c r="E3251" s="590">
        <v>37394</v>
      </c>
      <c r="F3251" s="592">
        <v>158</v>
      </c>
    </row>
    <row r="3252" spans="1:6" x14ac:dyDescent="0.25">
      <c r="A3252" s="349" t="s">
        <v>748</v>
      </c>
      <c r="B3252" s="361" t="s">
        <v>749</v>
      </c>
      <c r="C3252" s="361" t="s">
        <v>745</v>
      </c>
      <c r="D3252" s="361">
        <v>8</v>
      </c>
      <c r="E3252" s="590">
        <v>37396</v>
      </c>
      <c r="F3252" s="592">
        <v>177</v>
      </c>
    </row>
    <row r="3253" spans="1:6" x14ac:dyDescent="0.25">
      <c r="A3253" s="349" t="s">
        <v>769</v>
      </c>
      <c r="B3253" s="361" t="s">
        <v>770</v>
      </c>
      <c r="C3253" s="361" t="s">
        <v>745</v>
      </c>
      <c r="D3253" s="361">
        <v>16</v>
      </c>
      <c r="E3253" s="590">
        <v>37398</v>
      </c>
      <c r="F3253" s="592">
        <v>90</v>
      </c>
    </row>
    <row r="3254" spans="1:6" x14ac:dyDescent="0.25">
      <c r="A3254" s="349" t="s">
        <v>748</v>
      </c>
      <c r="B3254" s="361" t="s">
        <v>751</v>
      </c>
      <c r="C3254" s="361" t="s">
        <v>747</v>
      </c>
      <c r="D3254" s="361">
        <v>8</v>
      </c>
      <c r="E3254" s="590">
        <v>37400</v>
      </c>
      <c r="F3254" s="592">
        <v>183</v>
      </c>
    </row>
    <row r="3255" spans="1:6" x14ac:dyDescent="0.25">
      <c r="A3255" s="349" t="s">
        <v>564</v>
      </c>
      <c r="B3255" s="361" t="s">
        <v>568</v>
      </c>
      <c r="C3255" s="361" t="s">
        <v>745</v>
      </c>
      <c r="D3255" s="361">
        <v>16</v>
      </c>
      <c r="E3255" s="590">
        <v>37402</v>
      </c>
      <c r="F3255" s="592">
        <v>133</v>
      </c>
    </row>
    <row r="3256" spans="1:6" x14ac:dyDescent="0.25">
      <c r="A3256" s="349" t="s">
        <v>738</v>
      </c>
      <c r="B3256" s="361" t="s">
        <v>715</v>
      </c>
      <c r="C3256" s="361" t="s">
        <v>745</v>
      </c>
      <c r="D3256" s="361">
        <v>16</v>
      </c>
      <c r="E3256" s="590">
        <v>37404</v>
      </c>
      <c r="F3256" s="360">
        <v>28</v>
      </c>
    </row>
    <row r="3257" spans="1:6" x14ac:dyDescent="0.25">
      <c r="A3257" s="349" t="s">
        <v>738</v>
      </c>
      <c r="B3257" s="361" t="s">
        <v>715</v>
      </c>
      <c r="C3257" s="361" t="s">
        <v>745</v>
      </c>
      <c r="D3257" s="361">
        <v>16</v>
      </c>
      <c r="E3257" s="590">
        <v>37406</v>
      </c>
      <c r="F3257" s="592">
        <v>18</v>
      </c>
    </row>
    <row r="3258" spans="1:6" x14ac:dyDescent="0.25">
      <c r="A3258" s="349" t="s">
        <v>738</v>
      </c>
      <c r="B3258" s="361" t="s">
        <v>722</v>
      </c>
      <c r="C3258" s="361" t="s">
        <v>747</v>
      </c>
      <c r="D3258" s="361">
        <v>8</v>
      </c>
      <c r="E3258" s="590">
        <v>37406</v>
      </c>
      <c r="F3258" s="592">
        <v>99</v>
      </c>
    </row>
    <row r="3259" spans="1:6" x14ac:dyDescent="0.25">
      <c r="A3259" s="349" t="s">
        <v>752</v>
      </c>
      <c r="B3259" s="361" t="s">
        <v>759</v>
      </c>
      <c r="C3259" s="361" t="s">
        <v>737</v>
      </c>
      <c r="D3259" s="361">
        <v>16</v>
      </c>
      <c r="E3259" s="590">
        <v>37406</v>
      </c>
      <c r="F3259" s="592">
        <v>139</v>
      </c>
    </row>
    <row r="3260" spans="1:6" x14ac:dyDescent="0.25">
      <c r="A3260" s="349" t="s">
        <v>738</v>
      </c>
      <c r="B3260" s="361" t="s">
        <v>715</v>
      </c>
      <c r="C3260" s="361" t="s">
        <v>745</v>
      </c>
      <c r="D3260" s="361">
        <v>16</v>
      </c>
      <c r="E3260" s="590">
        <v>37407</v>
      </c>
      <c r="F3260" s="592">
        <v>101</v>
      </c>
    </row>
    <row r="3261" spans="1:6" x14ac:dyDescent="0.25">
      <c r="A3261" s="349" t="s">
        <v>564</v>
      </c>
      <c r="B3261" s="361" t="s">
        <v>565</v>
      </c>
      <c r="C3261" s="361" t="s">
        <v>745</v>
      </c>
      <c r="D3261" s="361">
        <v>16</v>
      </c>
      <c r="E3261" s="590">
        <v>37408</v>
      </c>
      <c r="F3261" s="592">
        <v>111</v>
      </c>
    </row>
    <row r="3262" spans="1:6" x14ac:dyDescent="0.25">
      <c r="A3262" s="349" t="s">
        <v>738</v>
      </c>
      <c r="B3262" s="361" t="s">
        <v>719</v>
      </c>
      <c r="C3262" s="361" t="s">
        <v>744</v>
      </c>
      <c r="D3262" s="361">
        <v>8</v>
      </c>
      <c r="E3262" s="590">
        <v>37415</v>
      </c>
      <c r="F3262" s="360">
        <v>190</v>
      </c>
    </row>
    <row r="3263" spans="1:6" x14ac:dyDescent="0.25">
      <c r="A3263" s="349" t="s">
        <v>752</v>
      </c>
      <c r="B3263" s="361" t="s">
        <v>764</v>
      </c>
      <c r="C3263" s="361" t="s">
        <v>737</v>
      </c>
      <c r="D3263" s="361">
        <v>32</v>
      </c>
      <c r="E3263" s="590">
        <v>37425</v>
      </c>
      <c r="F3263" s="592">
        <v>14</v>
      </c>
    </row>
    <row r="3264" spans="1:6" x14ac:dyDescent="0.25">
      <c r="A3264" s="349" t="s">
        <v>771</v>
      </c>
      <c r="B3264" s="361" t="s">
        <v>772</v>
      </c>
      <c r="C3264" s="361" t="s">
        <v>747</v>
      </c>
      <c r="D3264" s="361">
        <v>12</v>
      </c>
      <c r="E3264" s="350">
        <v>37426</v>
      </c>
      <c r="F3264" s="360">
        <v>100</v>
      </c>
    </row>
    <row r="3265" spans="1:6" x14ac:dyDescent="0.25">
      <c r="A3265" s="349" t="s">
        <v>738</v>
      </c>
      <c r="B3265" s="361" t="s">
        <v>723</v>
      </c>
      <c r="C3265" s="361" t="s">
        <v>745</v>
      </c>
      <c r="D3265" s="361">
        <v>8</v>
      </c>
      <c r="E3265" s="590">
        <v>37431</v>
      </c>
      <c r="F3265" s="592">
        <v>184</v>
      </c>
    </row>
    <row r="3266" spans="1:6" x14ac:dyDescent="0.25">
      <c r="A3266" s="349" t="s">
        <v>738</v>
      </c>
      <c r="B3266" s="361" t="s">
        <v>714</v>
      </c>
      <c r="C3266" s="361" t="s">
        <v>744</v>
      </c>
      <c r="D3266" s="361">
        <v>8</v>
      </c>
      <c r="E3266" s="590">
        <v>37435</v>
      </c>
      <c r="F3266" s="592">
        <v>87</v>
      </c>
    </row>
    <row r="3267" spans="1:6" x14ac:dyDescent="0.25">
      <c r="A3267" s="349" t="s">
        <v>564</v>
      </c>
      <c r="B3267" s="361" t="s">
        <v>565</v>
      </c>
      <c r="C3267" s="361" t="s">
        <v>745</v>
      </c>
      <c r="D3267" s="361">
        <v>16</v>
      </c>
      <c r="E3267" s="590">
        <v>37437</v>
      </c>
      <c r="F3267" s="592">
        <v>14</v>
      </c>
    </row>
    <row r="3268" spans="1:6" x14ac:dyDescent="0.25">
      <c r="A3268" s="349" t="s">
        <v>733</v>
      </c>
      <c r="B3268" s="361" t="s">
        <v>736</v>
      </c>
      <c r="C3268" s="361" t="s">
        <v>737</v>
      </c>
      <c r="D3268" s="361">
        <v>8</v>
      </c>
      <c r="E3268" s="590">
        <v>37439</v>
      </c>
      <c r="F3268" s="592">
        <v>171</v>
      </c>
    </row>
    <row r="3269" spans="1:6" x14ac:dyDescent="0.25">
      <c r="A3269" s="349" t="s">
        <v>733</v>
      </c>
      <c r="B3269" s="361" t="s">
        <v>734</v>
      </c>
      <c r="C3269" s="361" t="s">
        <v>735</v>
      </c>
      <c r="D3269" s="361">
        <v>8</v>
      </c>
      <c r="E3269" s="590">
        <v>37440</v>
      </c>
      <c r="F3269" s="592">
        <v>159</v>
      </c>
    </row>
    <row r="3270" spans="1:6" x14ac:dyDescent="0.25">
      <c r="A3270" s="349" t="s">
        <v>752</v>
      </c>
      <c r="B3270" s="361" t="s">
        <v>760</v>
      </c>
      <c r="C3270" s="361" t="s">
        <v>761</v>
      </c>
      <c r="D3270" s="361">
        <v>16</v>
      </c>
      <c r="E3270" s="590">
        <v>37444</v>
      </c>
      <c r="F3270" s="360">
        <v>194</v>
      </c>
    </row>
    <row r="3271" spans="1:6" x14ac:dyDescent="0.25">
      <c r="A3271" s="349" t="s">
        <v>756</v>
      </c>
      <c r="B3271" s="361" t="s">
        <v>757</v>
      </c>
      <c r="C3271" s="361" t="s">
        <v>755</v>
      </c>
      <c r="D3271" s="361">
        <v>16</v>
      </c>
      <c r="E3271" s="590">
        <v>37450</v>
      </c>
      <c r="F3271" s="592">
        <v>36</v>
      </c>
    </row>
    <row r="3272" spans="1:6" x14ac:dyDescent="0.25">
      <c r="A3272" s="349" t="s">
        <v>752</v>
      </c>
      <c r="B3272" s="361" t="s">
        <v>762</v>
      </c>
      <c r="C3272" s="361" t="s">
        <v>761</v>
      </c>
      <c r="D3272" s="361">
        <v>16</v>
      </c>
      <c r="E3272" s="590">
        <v>37453</v>
      </c>
      <c r="F3272" s="592">
        <v>40</v>
      </c>
    </row>
    <row r="3273" spans="1:6" x14ac:dyDescent="0.25">
      <c r="A3273" s="349" t="s">
        <v>748</v>
      </c>
      <c r="B3273" s="361" t="s">
        <v>753</v>
      </c>
      <c r="C3273" s="361" t="s">
        <v>732</v>
      </c>
      <c r="D3273" s="361">
        <v>16</v>
      </c>
      <c r="E3273" s="590">
        <v>37456</v>
      </c>
      <c r="F3273" s="592">
        <v>163</v>
      </c>
    </row>
    <row r="3274" spans="1:6" x14ac:dyDescent="0.25">
      <c r="A3274" s="349" t="s">
        <v>738</v>
      </c>
      <c r="B3274" s="361" t="s">
        <v>712</v>
      </c>
      <c r="C3274" s="361" t="s">
        <v>744</v>
      </c>
      <c r="D3274" s="361">
        <v>8</v>
      </c>
      <c r="E3274" s="590">
        <v>37458</v>
      </c>
      <c r="F3274" s="360">
        <v>47</v>
      </c>
    </row>
    <row r="3275" spans="1:6" x14ac:dyDescent="0.25">
      <c r="A3275" s="349" t="s">
        <v>733</v>
      </c>
      <c r="B3275" s="361" t="s">
        <v>736</v>
      </c>
      <c r="C3275" s="361" t="s">
        <v>737</v>
      </c>
      <c r="D3275" s="361">
        <v>8</v>
      </c>
      <c r="E3275" s="590">
        <v>37462</v>
      </c>
      <c r="F3275" s="592">
        <v>86</v>
      </c>
    </row>
    <row r="3276" spans="1:6" x14ac:dyDescent="0.25">
      <c r="A3276" s="354" t="s">
        <v>748</v>
      </c>
      <c r="B3276" s="353" t="s">
        <v>749</v>
      </c>
      <c r="C3276" s="353" t="s">
        <v>745</v>
      </c>
      <c r="D3276" s="353">
        <v>8</v>
      </c>
      <c r="E3276" s="591">
        <v>37463</v>
      </c>
      <c r="F3276" s="593">
        <v>130</v>
      </c>
    </row>
    <row r="3277" spans="1:6" x14ac:dyDescent="0.25">
      <c r="A3277" s="349" t="s">
        <v>748</v>
      </c>
      <c r="B3277" s="361" t="s">
        <v>754</v>
      </c>
      <c r="C3277" s="361" t="s">
        <v>755</v>
      </c>
      <c r="D3277" s="361">
        <v>16</v>
      </c>
      <c r="E3277" s="590">
        <v>37467</v>
      </c>
      <c r="F3277" s="592">
        <v>98</v>
      </c>
    </row>
    <row r="3278" spans="1:6" x14ac:dyDescent="0.25">
      <c r="A3278" s="349" t="s">
        <v>752</v>
      </c>
      <c r="B3278" s="361" t="s">
        <v>759</v>
      </c>
      <c r="C3278" s="361" t="s">
        <v>737</v>
      </c>
      <c r="D3278" s="361">
        <v>16</v>
      </c>
      <c r="E3278" s="590">
        <v>37471</v>
      </c>
      <c r="F3278" s="592">
        <v>123</v>
      </c>
    </row>
    <row r="3279" spans="1:6" x14ac:dyDescent="0.25">
      <c r="A3279" s="349" t="s">
        <v>738</v>
      </c>
      <c r="B3279" s="361" t="s">
        <v>717</v>
      </c>
      <c r="C3279" s="361" t="s">
        <v>745</v>
      </c>
      <c r="D3279" s="361">
        <v>16</v>
      </c>
      <c r="E3279" s="590">
        <v>37473</v>
      </c>
      <c r="F3279" s="592">
        <v>128</v>
      </c>
    </row>
    <row r="3280" spans="1:6" x14ac:dyDescent="0.25">
      <c r="A3280" s="349" t="s">
        <v>771</v>
      </c>
      <c r="B3280" s="361" t="s">
        <v>773</v>
      </c>
      <c r="C3280" s="361" t="s">
        <v>747</v>
      </c>
      <c r="D3280" s="361">
        <v>8</v>
      </c>
      <c r="E3280" s="590">
        <v>37474</v>
      </c>
      <c r="F3280" s="592">
        <v>123</v>
      </c>
    </row>
    <row r="3281" spans="1:6" x14ac:dyDescent="0.25">
      <c r="A3281" s="349" t="s">
        <v>738</v>
      </c>
      <c r="B3281" s="361" t="s">
        <v>717</v>
      </c>
      <c r="C3281" s="361" t="s">
        <v>745</v>
      </c>
      <c r="D3281" s="361">
        <v>16</v>
      </c>
      <c r="E3281" s="590">
        <v>37476</v>
      </c>
      <c r="F3281" s="592">
        <v>36</v>
      </c>
    </row>
    <row r="3282" spans="1:6" x14ac:dyDescent="0.25">
      <c r="A3282" s="349" t="s">
        <v>738</v>
      </c>
      <c r="B3282" s="361" t="s">
        <v>718</v>
      </c>
      <c r="C3282" s="361" t="s">
        <v>747</v>
      </c>
      <c r="D3282" s="361">
        <v>8</v>
      </c>
      <c r="E3282" s="590">
        <v>37477</v>
      </c>
      <c r="F3282" s="592">
        <v>105</v>
      </c>
    </row>
    <row r="3283" spans="1:6" x14ac:dyDescent="0.25">
      <c r="A3283" s="349" t="s">
        <v>738</v>
      </c>
      <c r="B3283" s="361" t="s">
        <v>718</v>
      </c>
      <c r="C3283" s="361" t="s">
        <v>747</v>
      </c>
      <c r="D3283" s="361">
        <v>8</v>
      </c>
      <c r="E3283" s="590">
        <v>37484</v>
      </c>
      <c r="F3283" s="592">
        <v>122</v>
      </c>
    </row>
    <row r="3284" spans="1:6" x14ac:dyDescent="0.25">
      <c r="A3284" s="349" t="s">
        <v>748</v>
      </c>
      <c r="B3284" s="361" t="s">
        <v>754</v>
      </c>
      <c r="C3284" s="361" t="s">
        <v>755</v>
      </c>
      <c r="D3284" s="361">
        <v>16</v>
      </c>
      <c r="E3284" s="590">
        <v>37486</v>
      </c>
      <c r="F3284" s="592">
        <v>174</v>
      </c>
    </row>
    <row r="3285" spans="1:6" x14ac:dyDescent="0.25">
      <c r="A3285" s="349" t="s">
        <v>733</v>
      </c>
      <c r="B3285" s="361" t="s">
        <v>736</v>
      </c>
      <c r="C3285" s="361" t="s">
        <v>737</v>
      </c>
      <c r="D3285" s="361">
        <v>8</v>
      </c>
      <c r="E3285" s="590">
        <v>37487</v>
      </c>
      <c r="F3285" s="592">
        <v>179</v>
      </c>
    </row>
    <row r="3286" spans="1:6" x14ac:dyDescent="0.25">
      <c r="A3286" s="349" t="s">
        <v>738</v>
      </c>
      <c r="B3286" s="361" t="s">
        <v>718</v>
      </c>
      <c r="C3286" s="361" t="s">
        <v>747</v>
      </c>
      <c r="D3286" s="361">
        <v>8</v>
      </c>
      <c r="E3286" s="590">
        <v>37489</v>
      </c>
      <c r="F3286" s="592">
        <v>80</v>
      </c>
    </row>
    <row r="3287" spans="1:6" x14ac:dyDescent="0.25">
      <c r="A3287" s="349" t="s">
        <v>748</v>
      </c>
      <c r="B3287" s="361" t="s">
        <v>753</v>
      </c>
      <c r="C3287" s="361" t="s">
        <v>732</v>
      </c>
      <c r="D3287" s="361">
        <v>16</v>
      </c>
      <c r="E3287" s="590">
        <v>37490</v>
      </c>
      <c r="F3287" s="592">
        <v>133</v>
      </c>
    </row>
    <row r="3288" spans="1:6" x14ac:dyDescent="0.25">
      <c r="A3288" s="349" t="s">
        <v>748</v>
      </c>
      <c r="B3288" s="361" t="s">
        <v>754</v>
      </c>
      <c r="C3288" s="361" t="s">
        <v>755</v>
      </c>
      <c r="D3288" s="361">
        <v>16</v>
      </c>
      <c r="E3288" s="590">
        <v>37490</v>
      </c>
      <c r="F3288" s="592">
        <v>12</v>
      </c>
    </row>
    <row r="3289" spans="1:6" x14ac:dyDescent="0.25">
      <c r="A3289" s="349" t="s">
        <v>564</v>
      </c>
      <c r="B3289" s="361" t="s">
        <v>566</v>
      </c>
      <c r="C3289" s="361" t="s">
        <v>737</v>
      </c>
      <c r="D3289" s="361">
        <v>16</v>
      </c>
      <c r="E3289" s="590">
        <v>37492</v>
      </c>
      <c r="F3289" s="592">
        <v>101</v>
      </c>
    </row>
    <row r="3290" spans="1:6" x14ac:dyDescent="0.25">
      <c r="A3290" s="349" t="s">
        <v>738</v>
      </c>
      <c r="B3290" s="361" t="s">
        <v>719</v>
      </c>
      <c r="C3290" s="361" t="s">
        <v>744</v>
      </c>
      <c r="D3290" s="361">
        <v>8</v>
      </c>
      <c r="E3290" s="590">
        <v>37494</v>
      </c>
      <c r="F3290" s="592">
        <v>76</v>
      </c>
    </row>
    <row r="3291" spans="1:6" x14ac:dyDescent="0.25">
      <c r="A3291" s="349" t="s">
        <v>738</v>
      </c>
      <c r="B3291" s="361" t="s">
        <v>720</v>
      </c>
      <c r="C3291" s="361" t="s">
        <v>747</v>
      </c>
      <c r="D3291" s="361">
        <v>8</v>
      </c>
      <c r="E3291" s="590">
        <v>37496</v>
      </c>
      <c r="F3291" s="592">
        <v>55</v>
      </c>
    </row>
    <row r="3292" spans="1:6" x14ac:dyDescent="0.25">
      <c r="A3292" s="349" t="s">
        <v>738</v>
      </c>
      <c r="B3292" s="361" t="s">
        <v>713</v>
      </c>
      <c r="C3292" s="361" t="s">
        <v>746</v>
      </c>
      <c r="D3292" s="361">
        <v>16</v>
      </c>
      <c r="E3292" s="590">
        <v>37496</v>
      </c>
      <c r="F3292" s="592">
        <v>25</v>
      </c>
    </row>
    <row r="3293" spans="1:6" x14ac:dyDescent="0.25">
      <c r="A3293" s="349" t="s">
        <v>748</v>
      </c>
      <c r="B3293" s="361" t="s">
        <v>751</v>
      </c>
      <c r="C3293" s="361" t="s">
        <v>747</v>
      </c>
      <c r="D3293" s="361">
        <v>8</v>
      </c>
      <c r="E3293" s="590">
        <v>37497</v>
      </c>
      <c r="F3293" s="592">
        <v>118</v>
      </c>
    </row>
    <row r="3294" spans="1:6" x14ac:dyDescent="0.25">
      <c r="A3294" s="349" t="s">
        <v>564</v>
      </c>
      <c r="B3294" s="361" t="s">
        <v>567</v>
      </c>
      <c r="C3294" s="361" t="s">
        <v>737</v>
      </c>
      <c r="D3294" s="361">
        <v>16</v>
      </c>
      <c r="E3294" s="590">
        <v>37498</v>
      </c>
      <c r="F3294" s="592">
        <v>179</v>
      </c>
    </row>
    <row r="3295" spans="1:6" x14ac:dyDescent="0.25">
      <c r="A3295" s="349" t="s">
        <v>752</v>
      </c>
      <c r="B3295" s="361" t="s">
        <v>759</v>
      </c>
      <c r="C3295" s="361" t="s">
        <v>737</v>
      </c>
      <c r="D3295" s="361">
        <v>16</v>
      </c>
      <c r="E3295" s="590">
        <v>37499</v>
      </c>
      <c r="F3295" s="592">
        <v>128</v>
      </c>
    </row>
    <row r="3296" spans="1:6" x14ac:dyDescent="0.25">
      <c r="A3296" s="349" t="s">
        <v>748</v>
      </c>
      <c r="B3296" s="361" t="s">
        <v>749</v>
      </c>
      <c r="C3296" s="361" t="s">
        <v>745</v>
      </c>
      <c r="D3296" s="361">
        <v>8</v>
      </c>
      <c r="E3296" s="590">
        <v>37504</v>
      </c>
      <c r="F3296" s="592">
        <v>104</v>
      </c>
    </row>
    <row r="3297" spans="1:6" x14ac:dyDescent="0.25">
      <c r="A3297" s="349" t="s">
        <v>748</v>
      </c>
      <c r="B3297" s="361" t="s">
        <v>754</v>
      </c>
      <c r="C3297" s="361" t="s">
        <v>755</v>
      </c>
      <c r="D3297" s="361">
        <v>16</v>
      </c>
      <c r="E3297" s="590">
        <v>37505</v>
      </c>
      <c r="F3297" s="592">
        <v>153</v>
      </c>
    </row>
    <row r="3298" spans="1:6" x14ac:dyDescent="0.25">
      <c r="A3298" s="349" t="s">
        <v>765</v>
      </c>
      <c r="B3298" s="361" t="s">
        <v>766</v>
      </c>
      <c r="C3298" s="361" t="s">
        <v>744</v>
      </c>
      <c r="D3298" s="361">
        <v>16</v>
      </c>
      <c r="E3298" s="350">
        <v>37508</v>
      </c>
      <c r="F3298" s="360">
        <v>103</v>
      </c>
    </row>
    <row r="3299" spans="1:6" x14ac:dyDescent="0.25">
      <c r="A3299" s="349" t="s">
        <v>738</v>
      </c>
      <c r="B3299" s="361" t="s">
        <v>719</v>
      </c>
      <c r="C3299" s="361" t="s">
        <v>744</v>
      </c>
      <c r="D3299" s="361">
        <v>8</v>
      </c>
      <c r="E3299" s="590">
        <v>37518</v>
      </c>
      <c r="F3299" s="592">
        <v>128</v>
      </c>
    </row>
    <row r="3300" spans="1:6" x14ac:dyDescent="0.25">
      <c r="A3300" s="349" t="s">
        <v>733</v>
      </c>
      <c r="B3300" s="361" t="s">
        <v>734</v>
      </c>
      <c r="C3300" s="361" t="s">
        <v>735</v>
      </c>
      <c r="D3300" s="361">
        <v>8</v>
      </c>
      <c r="E3300" s="590">
        <v>37518</v>
      </c>
      <c r="F3300" s="592">
        <v>191</v>
      </c>
    </row>
    <row r="3301" spans="1:6" x14ac:dyDescent="0.25">
      <c r="A3301" s="349" t="s">
        <v>738</v>
      </c>
      <c r="B3301" s="361" t="s">
        <v>721</v>
      </c>
      <c r="C3301" s="361" t="s">
        <v>747</v>
      </c>
      <c r="D3301" s="361">
        <v>8</v>
      </c>
      <c r="E3301" s="590">
        <v>37520</v>
      </c>
      <c r="F3301" s="592">
        <v>81</v>
      </c>
    </row>
    <row r="3302" spans="1:6" x14ac:dyDescent="0.25">
      <c r="A3302" s="349" t="s">
        <v>771</v>
      </c>
      <c r="B3302" s="361" t="s">
        <v>773</v>
      </c>
      <c r="C3302" s="361" t="s">
        <v>747</v>
      </c>
      <c r="D3302" s="361">
        <v>8</v>
      </c>
      <c r="E3302" s="590">
        <v>37524</v>
      </c>
      <c r="F3302" s="592">
        <v>84</v>
      </c>
    </row>
    <row r="3303" spans="1:6" x14ac:dyDescent="0.25">
      <c r="A3303" s="349" t="s">
        <v>752</v>
      </c>
      <c r="B3303" s="361" t="s">
        <v>760</v>
      </c>
      <c r="C3303" s="361" t="s">
        <v>761</v>
      </c>
      <c r="D3303" s="361">
        <v>16</v>
      </c>
      <c r="E3303" s="590">
        <v>37525</v>
      </c>
      <c r="F3303" s="592">
        <v>186</v>
      </c>
    </row>
    <row r="3304" spans="1:6" x14ac:dyDescent="0.25">
      <c r="A3304" s="349" t="s">
        <v>756</v>
      </c>
      <c r="B3304" s="361" t="s">
        <v>757</v>
      </c>
      <c r="C3304" s="361" t="s">
        <v>755</v>
      </c>
      <c r="D3304" s="361">
        <v>16</v>
      </c>
      <c r="E3304" s="590">
        <v>37526</v>
      </c>
      <c r="F3304" s="592">
        <v>45</v>
      </c>
    </row>
    <row r="3305" spans="1:6" x14ac:dyDescent="0.25">
      <c r="A3305" s="349" t="s">
        <v>738</v>
      </c>
      <c r="B3305" s="361" t="s">
        <v>712</v>
      </c>
      <c r="C3305" s="361" t="s">
        <v>744</v>
      </c>
      <c r="D3305" s="361">
        <v>8</v>
      </c>
      <c r="E3305" s="590">
        <v>37526</v>
      </c>
      <c r="F3305" s="592">
        <v>42</v>
      </c>
    </row>
    <row r="3306" spans="1:6" x14ac:dyDescent="0.25">
      <c r="A3306" s="349" t="s">
        <v>756</v>
      </c>
      <c r="B3306" s="361" t="s">
        <v>757</v>
      </c>
      <c r="C3306" s="361" t="s">
        <v>755</v>
      </c>
      <c r="D3306" s="361">
        <v>16</v>
      </c>
      <c r="E3306" s="590">
        <v>37527</v>
      </c>
      <c r="F3306" s="592">
        <v>56</v>
      </c>
    </row>
    <row r="3307" spans="1:6" x14ac:dyDescent="0.25">
      <c r="A3307" s="349" t="s">
        <v>752</v>
      </c>
      <c r="B3307" s="361" t="s">
        <v>760</v>
      </c>
      <c r="C3307" s="361" t="s">
        <v>761</v>
      </c>
      <c r="D3307" s="361">
        <v>16</v>
      </c>
      <c r="E3307" s="590">
        <v>37527</v>
      </c>
      <c r="F3307" s="592">
        <v>50</v>
      </c>
    </row>
    <row r="3308" spans="1:6" x14ac:dyDescent="0.25">
      <c r="A3308" s="349" t="s">
        <v>748</v>
      </c>
      <c r="B3308" s="361" t="s">
        <v>754</v>
      </c>
      <c r="C3308" s="361" t="s">
        <v>755</v>
      </c>
      <c r="D3308" s="361">
        <v>16</v>
      </c>
      <c r="E3308" s="590">
        <v>37528</v>
      </c>
      <c r="F3308" s="592">
        <v>117</v>
      </c>
    </row>
    <row r="3309" spans="1:6" x14ac:dyDescent="0.25">
      <c r="A3309" s="349" t="s">
        <v>742</v>
      </c>
      <c r="B3309" s="361" t="s">
        <v>743</v>
      </c>
      <c r="C3309" s="361" t="s">
        <v>744</v>
      </c>
      <c r="D3309" s="361">
        <v>8</v>
      </c>
      <c r="E3309" s="590">
        <v>37530</v>
      </c>
      <c r="F3309" s="360">
        <v>190</v>
      </c>
    </row>
    <row r="3310" spans="1:6" x14ac:dyDescent="0.25">
      <c r="A3310" s="349" t="s">
        <v>564</v>
      </c>
      <c r="B3310" s="361" t="s">
        <v>569</v>
      </c>
      <c r="C3310" s="361" t="s">
        <v>744</v>
      </c>
      <c r="D3310" s="361">
        <v>16</v>
      </c>
      <c r="E3310" s="590">
        <v>37531</v>
      </c>
      <c r="F3310" s="592">
        <v>174</v>
      </c>
    </row>
    <row r="3311" spans="1:6" x14ac:dyDescent="0.25">
      <c r="A3311" s="349" t="s">
        <v>742</v>
      </c>
      <c r="B3311" s="361" t="s">
        <v>743</v>
      </c>
      <c r="C3311" s="361" t="s">
        <v>744</v>
      </c>
      <c r="D3311" s="361">
        <v>8</v>
      </c>
      <c r="E3311" s="590">
        <v>37536</v>
      </c>
      <c r="F3311" s="592">
        <v>78</v>
      </c>
    </row>
    <row r="3312" spans="1:6" x14ac:dyDescent="0.25">
      <c r="A3312" s="349" t="s">
        <v>738</v>
      </c>
      <c r="B3312" s="361" t="s">
        <v>720</v>
      </c>
      <c r="C3312" s="361" t="s">
        <v>747</v>
      </c>
      <c r="D3312" s="361">
        <v>8</v>
      </c>
      <c r="E3312" s="590">
        <v>37537</v>
      </c>
      <c r="F3312" s="592">
        <v>178</v>
      </c>
    </row>
    <row r="3313" spans="1:6" x14ac:dyDescent="0.25">
      <c r="A3313" s="349" t="s">
        <v>728</v>
      </c>
      <c r="B3313" s="361" t="s">
        <v>731</v>
      </c>
      <c r="C3313" s="361" t="s">
        <v>732</v>
      </c>
      <c r="D3313" s="361">
        <v>8</v>
      </c>
      <c r="E3313" s="590">
        <v>37537</v>
      </c>
      <c r="F3313" s="592">
        <v>189</v>
      </c>
    </row>
    <row r="3314" spans="1:6" x14ac:dyDescent="0.25">
      <c r="A3314" s="349" t="s">
        <v>765</v>
      </c>
      <c r="B3314" s="361" t="s">
        <v>766</v>
      </c>
      <c r="C3314" s="361" t="s">
        <v>744</v>
      </c>
      <c r="D3314" s="361">
        <v>16</v>
      </c>
      <c r="E3314" s="590">
        <v>37541</v>
      </c>
      <c r="F3314" s="592">
        <v>64</v>
      </c>
    </row>
    <row r="3315" spans="1:6" x14ac:dyDescent="0.25">
      <c r="A3315" s="349" t="s">
        <v>564</v>
      </c>
      <c r="B3315" s="361" t="s">
        <v>567</v>
      </c>
      <c r="C3315" s="361" t="s">
        <v>737</v>
      </c>
      <c r="D3315" s="361">
        <v>16</v>
      </c>
      <c r="E3315" s="590">
        <v>37545</v>
      </c>
      <c r="F3315" s="592">
        <v>190</v>
      </c>
    </row>
    <row r="3316" spans="1:6" x14ac:dyDescent="0.25">
      <c r="A3316" s="349" t="s">
        <v>756</v>
      </c>
      <c r="B3316" s="361" t="s">
        <v>757</v>
      </c>
      <c r="C3316" s="361" t="s">
        <v>755</v>
      </c>
      <c r="D3316" s="361">
        <v>16</v>
      </c>
      <c r="E3316" s="590">
        <v>37548</v>
      </c>
      <c r="F3316" s="592">
        <v>190</v>
      </c>
    </row>
    <row r="3317" spans="1:6" x14ac:dyDescent="0.25">
      <c r="A3317" s="349" t="s">
        <v>738</v>
      </c>
      <c r="B3317" s="361" t="s">
        <v>712</v>
      </c>
      <c r="C3317" s="361" t="s">
        <v>744</v>
      </c>
      <c r="D3317" s="361">
        <v>8</v>
      </c>
      <c r="E3317" s="590">
        <v>37551</v>
      </c>
      <c r="F3317" s="592">
        <v>69</v>
      </c>
    </row>
    <row r="3318" spans="1:6" x14ac:dyDescent="0.25">
      <c r="A3318" s="349" t="s">
        <v>752</v>
      </c>
      <c r="B3318" s="361" t="s">
        <v>764</v>
      </c>
      <c r="C3318" s="361" t="s">
        <v>737</v>
      </c>
      <c r="D3318" s="361">
        <v>32</v>
      </c>
      <c r="E3318" s="350">
        <v>37551</v>
      </c>
      <c r="F3318" s="360">
        <v>9</v>
      </c>
    </row>
    <row r="3319" spans="1:6" x14ac:dyDescent="0.25">
      <c r="A3319" s="349" t="s">
        <v>738</v>
      </c>
      <c r="B3319" s="361" t="s">
        <v>715</v>
      </c>
      <c r="C3319" s="361" t="s">
        <v>745</v>
      </c>
      <c r="D3319" s="361">
        <v>16</v>
      </c>
      <c r="E3319" s="590">
        <v>37552</v>
      </c>
      <c r="F3319" s="592">
        <v>91</v>
      </c>
    </row>
    <row r="3320" spans="1:6" x14ac:dyDescent="0.25">
      <c r="A3320" s="349" t="s">
        <v>756</v>
      </c>
      <c r="B3320" s="361" t="s">
        <v>757</v>
      </c>
      <c r="C3320" s="361" t="s">
        <v>755</v>
      </c>
      <c r="D3320" s="361">
        <v>16</v>
      </c>
      <c r="E3320" s="350">
        <v>37552</v>
      </c>
      <c r="F3320" s="360">
        <v>82</v>
      </c>
    </row>
    <row r="3321" spans="1:6" x14ac:dyDescent="0.25">
      <c r="A3321" s="349" t="s">
        <v>752</v>
      </c>
      <c r="B3321" s="361" t="s">
        <v>762</v>
      </c>
      <c r="C3321" s="361" t="s">
        <v>761</v>
      </c>
      <c r="D3321" s="361">
        <v>16</v>
      </c>
      <c r="E3321" s="590">
        <v>37552</v>
      </c>
      <c r="F3321" s="592">
        <v>115</v>
      </c>
    </row>
    <row r="3322" spans="1:6" x14ac:dyDescent="0.25">
      <c r="A3322" s="349" t="s">
        <v>748</v>
      </c>
      <c r="B3322" s="361" t="s">
        <v>754</v>
      </c>
      <c r="C3322" s="361" t="s">
        <v>755</v>
      </c>
      <c r="D3322" s="361">
        <v>16</v>
      </c>
      <c r="E3322" s="590">
        <v>37553</v>
      </c>
      <c r="F3322" s="592">
        <v>55</v>
      </c>
    </row>
    <row r="3323" spans="1:6" x14ac:dyDescent="0.25">
      <c r="A3323" s="349" t="s">
        <v>756</v>
      </c>
      <c r="B3323" s="361" t="s">
        <v>757</v>
      </c>
      <c r="C3323" s="361" t="s">
        <v>755</v>
      </c>
      <c r="D3323" s="361">
        <v>16</v>
      </c>
      <c r="E3323" s="590">
        <v>37554</v>
      </c>
      <c r="F3323" s="592">
        <v>81</v>
      </c>
    </row>
    <row r="3324" spans="1:6" x14ac:dyDescent="0.25">
      <c r="A3324" s="349" t="s">
        <v>752</v>
      </c>
      <c r="B3324" s="361" t="s">
        <v>759</v>
      </c>
      <c r="C3324" s="361" t="s">
        <v>737</v>
      </c>
      <c r="D3324" s="361">
        <v>16</v>
      </c>
      <c r="E3324" s="590">
        <v>37554</v>
      </c>
      <c r="F3324" s="592">
        <v>124</v>
      </c>
    </row>
    <row r="3325" spans="1:6" x14ac:dyDescent="0.25">
      <c r="A3325" s="349" t="s">
        <v>748</v>
      </c>
      <c r="B3325" s="361" t="s">
        <v>749</v>
      </c>
      <c r="C3325" s="361" t="s">
        <v>745</v>
      </c>
      <c r="D3325" s="361">
        <v>8</v>
      </c>
      <c r="E3325" s="590">
        <v>37557</v>
      </c>
      <c r="F3325" s="592">
        <v>184</v>
      </c>
    </row>
    <row r="3326" spans="1:6" x14ac:dyDescent="0.25">
      <c r="A3326" s="349" t="s">
        <v>752</v>
      </c>
      <c r="B3326" s="361" t="s">
        <v>764</v>
      </c>
      <c r="C3326" s="361" t="s">
        <v>737</v>
      </c>
      <c r="D3326" s="361">
        <v>32</v>
      </c>
      <c r="E3326" s="590">
        <v>37557</v>
      </c>
      <c r="F3326" s="592">
        <v>196</v>
      </c>
    </row>
    <row r="3327" spans="1:6" x14ac:dyDescent="0.25">
      <c r="A3327" s="349" t="s">
        <v>748</v>
      </c>
      <c r="B3327" s="361" t="s">
        <v>749</v>
      </c>
      <c r="C3327" s="361" t="s">
        <v>745</v>
      </c>
      <c r="D3327" s="361">
        <v>8</v>
      </c>
      <c r="E3327" s="590">
        <v>37564</v>
      </c>
      <c r="F3327" s="592">
        <v>112</v>
      </c>
    </row>
    <row r="3328" spans="1:6" x14ac:dyDescent="0.25">
      <c r="A3328" s="349" t="s">
        <v>739</v>
      </c>
      <c r="B3328" s="361" t="s">
        <v>740</v>
      </c>
      <c r="C3328" s="361" t="s">
        <v>741</v>
      </c>
      <c r="D3328" s="361">
        <v>8</v>
      </c>
      <c r="E3328" s="590">
        <v>37570</v>
      </c>
      <c r="F3328" s="592">
        <v>111</v>
      </c>
    </row>
    <row r="3329" spans="1:6" x14ac:dyDescent="0.25">
      <c r="A3329" s="349" t="s">
        <v>728</v>
      </c>
      <c r="B3329" s="361" t="s">
        <v>729</v>
      </c>
      <c r="C3329" s="361" t="s">
        <v>730</v>
      </c>
      <c r="D3329" s="361">
        <v>10</v>
      </c>
      <c r="E3329" s="590">
        <v>37570</v>
      </c>
      <c r="F3329" s="592">
        <v>36</v>
      </c>
    </row>
    <row r="3330" spans="1:6" x14ac:dyDescent="0.25">
      <c r="A3330" s="349" t="s">
        <v>748</v>
      </c>
      <c r="B3330" s="361" t="s">
        <v>753</v>
      </c>
      <c r="C3330" s="361" t="s">
        <v>732</v>
      </c>
      <c r="D3330" s="361">
        <v>16</v>
      </c>
      <c r="E3330" s="590">
        <v>37573</v>
      </c>
      <c r="F3330" s="360">
        <v>128</v>
      </c>
    </row>
    <row r="3331" spans="1:6" x14ac:dyDescent="0.25">
      <c r="A3331" s="349" t="s">
        <v>752</v>
      </c>
      <c r="B3331" s="361" t="s">
        <v>762</v>
      </c>
      <c r="C3331" s="361" t="s">
        <v>761</v>
      </c>
      <c r="D3331" s="361">
        <v>16</v>
      </c>
      <c r="E3331" s="590">
        <v>37574</v>
      </c>
      <c r="F3331" s="592">
        <v>156</v>
      </c>
    </row>
    <row r="3332" spans="1:6" x14ac:dyDescent="0.25">
      <c r="A3332" s="349" t="s">
        <v>738</v>
      </c>
      <c r="B3332" s="361" t="s">
        <v>717</v>
      </c>
      <c r="C3332" s="361" t="s">
        <v>745</v>
      </c>
      <c r="D3332" s="361">
        <v>16</v>
      </c>
      <c r="E3332" s="590">
        <v>37576</v>
      </c>
      <c r="F3332" s="592">
        <v>114</v>
      </c>
    </row>
    <row r="3333" spans="1:6" x14ac:dyDescent="0.25">
      <c r="A3333" s="349" t="s">
        <v>728</v>
      </c>
      <c r="B3333" s="361" t="s">
        <v>731</v>
      </c>
      <c r="C3333" s="361" t="s">
        <v>732</v>
      </c>
      <c r="D3333" s="361">
        <v>8</v>
      </c>
      <c r="E3333" s="590">
        <v>37576</v>
      </c>
      <c r="F3333" s="592">
        <v>36</v>
      </c>
    </row>
    <row r="3334" spans="1:6" x14ac:dyDescent="0.25">
      <c r="A3334" s="349" t="s">
        <v>738</v>
      </c>
      <c r="B3334" s="361" t="s">
        <v>714</v>
      </c>
      <c r="C3334" s="361" t="s">
        <v>744</v>
      </c>
      <c r="D3334" s="361">
        <v>8</v>
      </c>
      <c r="E3334" s="590">
        <v>37578</v>
      </c>
      <c r="F3334" s="592">
        <v>134</v>
      </c>
    </row>
    <row r="3335" spans="1:6" x14ac:dyDescent="0.25">
      <c r="A3335" s="349" t="s">
        <v>738</v>
      </c>
      <c r="B3335" s="361" t="s">
        <v>717</v>
      </c>
      <c r="C3335" s="361" t="s">
        <v>745</v>
      </c>
      <c r="D3335" s="361">
        <v>16</v>
      </c>
      <c r="E3335" s="590">
        <v>37582</v>
      </c>
      <c r="F3335" s="592">
        <v>6</v>
      </c>
    </row>
    <row r="3336" spans="1:6" x14ac:dyDescent="0.25">
      <c r="A3336" s="349" t="s">
        <v>752</v>
      </c>
      <c r="B3336" s="361" t="s">
        <v>764</v>
      </c>
      <c r="C3336" s="361" t="s">
        <v>737</v>
      </c>
      <c r="D3336" s="361">
        <v>32</v>
      </c>
      <c r="E3336" s="590">
        <v>37582</v>
      </c>
      <c r="F3336" s="592">
        <v>145</v>
      </c>
    </row>
    <row r="3337" spans="1:6" x14ac:dyDescent="0.25">
      <c r="A3337" s="349" t="s">
        <v>564</v>
      </c>
      <c r="B3337" s="361" t="s">
        <v>565</v>
      </c>
      <c r="C3337" s="361" t="s">
        <v>745</v>
      </c>
      <c r="D3337" s="361">
        <v>16</v>
      </c>
      <c r="E3337" s="590">
        <v>37585</v>
      </c>
      <c r="F3337" s="592">
        <v>186</v>
      </c>
    </row>
    <row r="3338" spans="1:6" x14ac:dyDescent="0.25">
      <c r="A3338" s="349" t="s">
        <v>771</v>
      </c>
      <c r="B3338" s="361" t="s">
        <v>772</v>
      </c>
      <c r="C3338" s="361" t="s">
        <v>747</v>
      </c>
      <c r="D3338" s="361">
        <v>12</v>
      </c>
      <c r="E3338" s="350">
        <v>37585</v>
      </c>
      <c r="F3338" s="360">
        <v>83</v>
      </c>
    </row>
    <row r="3339" spans="1:6" x14ac:dyDescent="0.25">
      <c r="A3339" s="349" t="s">
        <v>769</v>
      </c>
      <c r="B3339" s="361" t="s">
        <v>770</v>
      </c>
      <c r="C3339" s="361" t="s">
        <v>745</v>
      </c>
      <c r="D3339" s="361">
        <v>16</v>
      </c>
      <c r="E3339" s="590">
        <v>37586</v>
      </c>
      <c r="F3339" s="592">
        <v>112</v>
      </c>
    </row>
    <row r="3340" spans="1:6" x14ac:dyDescent="0.25">
      <c r="A3340" s="349" t="s">
        <v>738</v>
      </c>
      <c r="B3340" s="361" t="s">
        <v>721</v>
      </c>
      <c r="C3340" s="361" t="s">
        <v>747</v>
      </c>
      <c r="D3340" s="361">
        <v>8</v>
      </c>
      <c r="E3340" s="590">
        <v>37587</v>
      </c>
      <c r="F3340" s="592">
        <v>23</v>
      </c>
    </row>
    <row r="3341" spans="1:6" x14ac:dyDescent="0.25">
      <c r="A3341" s="349" t="s">
        <v>765</v>
      </c>
      <c r="B3341" s="361" t="s">
        <v>766</v>
      </c>
      <c r="C3341" s="361" t="s">
        <v>744</v>
      </c>
      <c r="D3341" s="361">
        <v>16</v>
      </c>
      <c r="E3341" s="590">
        <v>37589</v>
      </c>
      <c r="F3341" s="592">
        <v>30</v>
      </c>
    </row>
    <row r="3342" spans="1:6" x14ac:dyDescent="0.25">
      <c r="A3342" s="349" t="s">
        <v>748</v>
      </c>
      <c r="B3342" s="361" t="s">
        <v>753</v>
      </c>
      <c r="C3342" s="361" t="s">
        <v>732</v>
      </c>
      <c r="D3342" s="361">
        <v>16</v>
      </c>
      <c r="E3342" s="590">
        <v>37590</v>
      </c>
      <c r="F3342" s="360">
        <v>104</v>
      </c>
    </row>
    <row r="3343" spans="1:6" x14ac:dyDescent="0.25">
      <c r="A3343" s="349" t="s">
        <v>738</v>
      </c>
      <c r="B3343" s="361" t="s">
        <v>716</v>
      </c>
      <c r="C3343" s="361" t="s">
        <v>745</v>
      </c>
      <c r="D3343" s="361">
        <v>16</v>
      </c>
      <c r="E3343" s="590">
        <v>37591</v>
      </c>
      <c r="F3343" s="592">
        <v>197</v>
      </c>
    </row>
    <row r="3344" spans="1:6" x14ac:dyDescent="0.25">
      <c r="A3344" s="349" t="s">
        <v>756</v>
      </c>
      <c r="B3344" s="361" t="s">
        <v>758</v>
      </c>
      <c r="C3344" s="361" t="s">
        <v>746</v>
      </c>
      <c r="D3344" s="361">
        <v>16</v>
      </c>
      <c r="E3344" s="350">
        <v>37592</v>
      </c>
      <c r="F3344" s="360">
        <v>81</v>
      </c>
    </row>
    <row r="3345" spans="1:6" x14ac:dyDescent="0.25">
      <c r="A3345" s="349" t="s">
        <v>752</v>
      </c>
      <c r="B3345" s="361" t="s">
        <v>764</v>
      </c>
      <c r="C3345" s="361" t="s">
        <v>737</v>
      </c>
      <c r="D3345" s="361">
        <v>32</v>
      </c>
      <c r="E3345" s="590">
        <v>37593</v>
      </c>
      <c r="F3345" s="592">
        <v>149</v>
      </c>
    </row>
    <row r="3346" spans="1:6" x14ac:dyDescent="0.25">
      <c r="A3346" s="349" t="s">
        <v>771</v>
      </c>
      <c r="B3346" s="361" t="s">
        <v>772</v>
      </c>
      <c r="C3346" s="361" t="s">
        <v>747</v>
      </c>
      <c r="D3346" s="361">
        <v>12</v>
      </c>
      <c r="E3346" s="590">
        <v>37596</v>
      </c>
      <c r="F3346" s="592">
        <v>95</v>
      </c>
    </row>
    <row r="3347" spans="1:6" x14ac:dyDescent="0.25">
      <c r="A3347" s="349" t="s">
        <v>564</v>
      </c>
      <c r="B3347" s="361" t="s">
        <v>569</v>
      </c>
      <c r="C3347" s="361" t="s">
        <v>744</v>
      </c>
      <c r="D3347" s="361">
        <v>16</v>
      </c>
      <c r="E3347" s="590">
        <v>37599</v>
      </c>
      <c r="F3347" s="592">
        <v>40</v>
      </c>
    </row>
    <row r="3348" spans="1:6" x14ac:dyDescent="0.25">
      <c r="A3348" s="349" t="s">
        <v>738</v>
      </c>
      <c r="B3348" s="361" t="s">
        <v>713</v>
      </c>
      <c r="C3348" s="361" t="s">
        <v>746</v>
      </c>
      <c r="D3348" s="361">
        <v>16</v>
      </c>
      <c r="E3348" s="590">
        <v>37602</v>
      </c>
      <c r="F3348" s="592">
        <v>42</v>
      </c>
    </row>
    <row r="3349" spans="1:6" x14ac:dyDescent="0.25">
      <c r="A3349" s="349" t="s">
        <v>771</v>
      </c>
      <c r="B3349" s="361" t="s">
        <v>773</v>
      </c>
      <c r="C3349" s="361" t="s">
        <v>747</v>
      </c>
      <c r="D3349" s="361">
        <v>8</v>
      </c>
      <c r="E3349" s="350">
        <v>37604</v>
      </c>
      <c r="F3349" s="360">
        <v>190</v>
      </c>
    </row>
    <row r="3350" spans="1:6" x14ac:dyDescent="0.25">
      <c r="A3350" s="349" t="s">
        <v>564</v>
      </c>
      <c r="B3350" s="361" t="s">
        <v>568</v>
      </c>
      <c r="C3350" s="361" t="s">
        <v>745</v>
      </c>
      <c r="D3350" s="361">
        <v>16</v>
      </c>
      <c r="E3350" s="590">
        <v>37607</v>
      </c>
      <c r="F3350" s="592">
        <v>25</v>
      </c>
    </row>
    <row r="3351" spans="1:6" x14ac:dyDescent="0.25">
      <c r="A3351" s="349" t="s">
        <v>769</v>
      </c>
      <c r="B3351" s="361" t="s">
        <v>770</v>
      </c>
      <c r="C3351" s="361" t="s">
        <v>745</v>
      </c>
      <c r="D3351" s="361">
        <v>16</v>
      </c>
      <c r="E3351" s="590">
        <v>37610</v>
      </c>
      <c r="F3351" s="592">
        <v>33</v>
      </c>
    </row>
    <row r="3352" spans="1:6" x14ac:dyDescent="0.25">
      <c r="A3352" s="349" t="s">
        <v>564</v>
      </c>
      <c r="B3352" s="361" t="s">
        <v>565</v>
      </c>
      <c r="C3352" s="361" t="s">
        <v>745</v>
      </c>
      <c r="D3352" s="361">
        <v>16</v>
      </c>
      <c r="E3352" s="590">
        <v>37613</v>
      </c>
      <c r="F3352" s="592">
        <v>72</v>
      </c>
    </row>
    <row r="3353" spans="1:6" x14ac:dyDescent="0.25">
      <c r="A3353" s="349" t="s">
        <v>738</v>
      </c>
      <c r="B3353" s="361" t="s">
        <v>717</v>
      </c>
      <c r="C3353" s="361" t="s">
        <v>745</v>
      </c>
      <c r="D3353" s="361">
        <v>16</v>
      </c>
      <c r="E3353" s="590">
        <v>37618</v>
      </c>
      <c r="F3353" s="592">
        <v>156</v>
      </c>
    </row>
    <row r="3354" spans="1:6" x14ac:dyDescent="0.25">
      <c r="A3354" s="349" t="s">
        <v>752</v>
      </c>
      <c r="B3354" s="361" t="s">
        <v>760</v>
      </c>
      <c r="C3354" s="361" t="s">
        <v>761</v>
      </c>
      <c r="D3354" s="361">
        <v>16</v>
      </c>
      <c r="E3354" s="590">
        <v>37619</v>
      </c>
      <c r="F3354" s="592">
        <v>186</v>
      </c>
    </row>
    <row r="3355" spans="1:6" x14ac:dyDescent="0.25">
      <c r="A3355" s="349" t="s">
        <v>752</v>
      </c>
      <c r="B3355" s="361" t="s">
        <v>764</v>
      </c>
      <c r="C3355" s="361" t="s">
        <v>737</v>
      </c>
      <c r="D3355" s="361">
        <v>32</v>
      </c>
      <c r="E3355" s="590">
        <v>37620</v>
      </c>
      <c r="F3355" s="592">
        <v>131</v>
      </c>
    </row>
    <row r="3356" spans="1:6" x14ac:dyDescent="0.25">
      <c r="A3356" s="354" t="s">
        <v>765</v>
      </c>
      <c r="B3356" s="353" t="s">
        <v>766</v>
      </c>
      <c r="C3356" s="353" t="s">
        <v>744</v>
      </c>
      <c r="D3356" s="353">
        <v>16</v>
      </c>
      <c r="E3356" s="591">
        <v>37622</v>
      </c>
      <c r="F3356" s="593">
        <v>11</v>
      </c>
    </row>
    <row r="3357" spans="1:6" x14ac:dyDescent="0.25">
      <c r="A3357" s="349" t="s">
        <v>756</v>
      </c>
      <c r="B3357" s="361" t="s">
        <v>758</v>
      </c>
      <c r="C3357" s="361" t="s">
        <v>746</v>
      </c>
      <c r="D3357" s="361">
        <v>16</v>
      </c>
      <c r="E3357" s="590">
        <v>37627</v>
      </c>
      <c r="F3357" s="592">
        <v>39</v>
      </c>
    </row>
    <row r="3358" spans="1:6" x14ac:dyDescent="0.25">
      <c r="A3358" s="349" t="s">
        <v>771</v>
      </c>
      <c r="B3358" s="361" t="s">
        <v>772</v>
      </c>
      <c r="C3358" s="361" t="s">
        <v>747</v>
      </c>
      <c r="D3358" s="361">
        <v>12</v>
      </c>
      <c r="E3358" s="590">
        <v>37632</v>
      </c>
      <c r="F3358" s="592">
        <v>140</v>
      </c>
    </row>
    <row r="3359" spans="1:6" x14ac:dyDescent="0.25">
      <c r="A3359" s="349" t="s">
        <v>738</v>
      </c>
      <c r="B3359" s="361" t="s">
        <v>716</v>
      </c>
      <c r="C3359" s="361" t="s">
        <v>745</v>
      </c>
      <c r="D3359" s="361">
        <v>16</v>
      </c>
      <c r="E3359" s="590">
        <v>37634</v>
      </c>
      <c r="F3359" s="592">
        <v>79</v>
      </c>
    </row>
    <row r="3360" spans="1:6" x14ac:dyDescent="0.25">
      <c r="A3360" s="349" t="s">
        <v>748</v>
      </c>
      <c r="B3360" s="361" t="s">
        <v>750</v>
      </c>
      <c r="C3360" s="361" t="s">
        <v>737</v>
      </c>
      <c r="D3360" s="361">
        <v>16</v>
      </c>
      <c r="E3360" s="590">
        <v>37635</v>
      </c>
      <c r="F3360" s="592">
        <v>43</v>
      </c>
    </row>
    <row r="3361" spans="1:6" x14ac:dyDescent="0.25">
      <c r="A3361" s="349" t="s">
        <v>728</v>
      </c>
      <c r="B3361" s="361" t="s">
        <v>731</v>
      </c>
      <c r="C3361" s="361" t="s">
        <v>732</v>
      </c>
      <c r="D3361" s="361">
        <v>8</v>
      </c>
      <c r="E3361" s="590">
        <v>37637</v>
      </c>
      <c r="F3361" s="592">
        <v>103</v>
      </c>
    </row>
    <row r="3362" spans="1:6" x14ac:dyDescent="0.25">
      <c r="A3362" s="349" t="s">
        <v>728</v>
      </c>
      <c r="B3362" s="361" t="s">
        <v>729</v>
      </c>
      <c r="C3362" s="361" t="s">
        <v>730</v>
      </c>
      <c r="D3362" s="361">
        <v>10</v>
      </c>
      <c r="E3362" s="590">
        <v>37642</v>
      </c>
      <c r="F3362" s="592">
        <v>60</v>
      </c>
    </row>
    <row r="3363" spans="1:6" x14ac:dyDescent="0.25">
      <c r="A3363" s="349" t="s">
        <v>738</v>
      </c>
      <c r="B3363" s="361" t="s">
        <v>717</v>
      </c>
      <c r="C3363" s="361" t="s">
        <v>745</v>
      </c>
      <c r="D3363" s="361">
        <v>16</v>
      </c>
      <c r="E3363" s="590">
        <v>37644</v>
      </c>
      <c r="F3363" s="592">
        <v>37</v>
      </c>
    </row>
    <row r="3364" spans="1:6" x14ac:dyDescent="0.25">
      <c r="A3364" s="349" t="s">
        <v>748</v>
      </c>
      <c r="B3364" s="361" t="s">
        <v>754</v>
      </c>
      <c r="C3364" s="361" t="s">
        <v>755</v>
      </c>
      <c r="D3364" s="361">
        <v>16</v>
      </c>
      <c r="E3364" s="590">
        <v>37645</v>
      </c>
      <c r="F3364" s="360">
        <v>197</v>
      </c>
    </row>
    <row r="3365" spans="1:6" x14ac:dyDescent="0.25">
      <c r="A3365" s="349" t="s">
        <v>752</v>
      </c>
      <c r="B3365" s="361" t="s">
        <v>763</v>
      </c>
      <c r="C3365" s="361" t="s">
        <v>745</v>
      </c>
      <c r="D3365" s="361">
        <v>16</v>
      </c>
      <c r="E3365" s="590">
        <v>37645</v>
      </c>
      <c r="F3365" s="592">
        <v>68</v>
      </c>
    </row>
    <row r="3366" spans="1:6" x14ac:dyDescent="0.25">
      <c r="A3366" s="349" t="s">
        <v>738</v>
      </c>
      <c r="B3366" s="361" t="s">
        <v>719</v>
      </c>
      <c r="C3366" s="361" t="s">
        <v>744</v>
      </c>
      <c r="D3366" s="361">
        <v>8</v>
      </c>
      <c r="E3366" s="590">
        <v>37646</v>
      </c>
      <c r="F3366" s="592">
        <v>10</v>
      </c>
    </row>
    <row r="3367" spans="1:6" x14ac:dyDescent="0.25">
      <c r="A3367" s="349" t="s">
        <v>769</v>
      </c>
      <c r="B3367" s="361" t="s">
        <v>770</v>
      </c>
      <c r="C3367" s="361" t="s">
        <v>745</v>
      </c>
      <c r="D3367" s="361">
        <v>16</v>
      </c>
      <c r="E3367" s="590">
        <v>37649</v>
      </c>
      <c r="F3367" s="592">
        <v>43</v>
      </c>
    </row>
    <row r="3368" spans="1:6" x14ac:dyDescent="0.25">
      <c r="A3368" s="349" t="s">
        <v>752</v>
      </c>
      <c r="B3368" s="361" t="s">
        <v>763</v>
      </c>
      <c r="C3368" s="361" t="s">
        <v>745</v>
      </c>
      <c r="D3368" s="361">
        <v>16</v>
      </c>
      <c r="E3368" s="590">
        <v>37652</v>
      </c>
      <c r="F3368" s="592">
        <v>156</v>
      </c>
    </row>
    <row r="3369" spans="1:6" x14ac:dyDescent="0.25">
      <c r="A3369" s="349" t="s">
        <v>733</v>
      </c>
      <c r="B3369" s="361" t="s">
        <v>734</v>
      </c>
      <c r="C3369" s="361" t="s">
        <v>735</v>
      </c>
      <c r="D3369" s="361">
        <v>8</v>
      </c>
      <c r="E3369" s="590">
        <v>37654</v>
      </c>
      <c r="F3369" s="592">
        <v>96</v>
      </c>
    </row>
    <row r="3370" spans="1:6" x14ac:dyDescent="0.25">
      <c r="A3370" s="349" t="s">
        <v>738</v>
      </c>
      <c r="B3370" s="361" t="s">
        <v>712</v>
      </c>
      <c r="C3370" s="361" t="s">
        <v>744</v>
      </c>
      <c r="D3370" s="361">
        <v>8</v>
      </c>
      <c r="E3370" s="590">
        <v>37655</v>
      </c>
      <c r="F3370" s="592">
        <v>121</v>
      </c>
    </row>
    <row r="3371" spans="1:6" x14ac:dyDescent="0.25">
      <c r="A3371" s="349" t="s">
        <v>748</v>
      </c>
      <c r="B3371" s="361" t="s">
        <v>749</v>
      </c>
      <c r="C3371" s="361" t="s">
        <v>745</v>
      </c>
      <c r="D3371" s="361">
        <v>8</v>
      </c>
      <c r="E3371" s="590">
        <v>37657</v>
      </c>
      <c r="F3371" s="592">
        <v>84</v>
      </c>
    </row>
    <row r="3372" spans="1:6" x14ac:dyDescent="0.25">
      <c r="A3372" s="349" t="s">
        <v>733</v>
      </c>
      <c r="B3372" s="361" t="s">
        <v>736</v>
      </c>
      <c r="C3372" s="361" t="s">
        <v>737</v>
      </c>
      <c r="D3372" s="361">
        <v>8</v>
      </c>
      <c r="E3372" s="590">
        <v>37657</v>
      </c>
      <c r="F3372" s="592">
        <v>66</v>
      </c>
    </row>
    <row r="3373" spans="1:6" x14ac:dyDescent="0.25">
      <c r="A3373" s="349" t="s">
        <v>738</v>
      </c>
      <c r="B3373" s="361" t="s">
        <v>722</v>
      </c>
      <c r="C3373" s="361" t="s">
        <v>747</v>
      </c>
      <c r="D3373" s="361">
        <v>8</v>
      </c>
      <c r="E3373" s="590">
        <v>37661</v>
      </c>
      <c r="F3373" s="360">
        <v>129</v>
      </c>
    </row>
    <row r="3374" spans="1:6" x14ac:dyDescent="0.25">
      <c r="A3374" s="349" t="s">
        <v>738</v>
      </c>
      <c r="B3374" s="361" t="s">
        <v>721</v>
      </c>
      <c r="C3374" s="361" t="s">
        <v>747</v>
      </c>
      <c r="D3374" s="361">
        <v>8</v>
      </c>
      <c r="E3374" s="590">
        <v>37661</v>
      </c>
      <c r="F3374" s="592">
        <v>190</v>
      </c>
    </row>
    <row r="3375" spans="1:6" x14ac:dyDescent="0.25">
      <c r="A3375" s="349" t="s">
        <v>771</v>
      </c>
      <c r="B3375" s="361" t="s">
        <v>772</v>
      </c>
      <c r="C3375" s="361" t="s">
        <v>747</v>
      </c>
      <c r="D3375" s="361">
        <v>12</v>
      </c>
      <c r="E3375" s="590">
        <v>37661</v>
      </c>
      <c r="F3375" s="592">
        <v>88</v>
      </c>
    </row>
    <row r="3376" spans="1:6" x14ac:dyDescent="0.25">
      <c r="A3376" s="349" t="s">
        <v>564</v>
      </c>
      <c r="B3376" s="361" t="s">
        <v>566</v>
      </c>
      <c r="C3376" s="361" t="s">
        <v>737</v>
      </c>
      <c r="D3376" s="361">
        <v>16</v>
      </c>
      <c r="E3376" s="590">
        <v>37668</v>
      </c>
      <c r="F3376" s="592">
        <v>189</v>
      </c>
    </row>
    <row r="3377" spans="1:6" x14ac:dyDescent="0.25">
      <c r="A3377" s="349" t="s">
        <v>752</v>
      </c>
      <c r="B3377" s="361" t="s">
        <v>763</v>
      </c>
      <c r="C3377" s="361" t="s">
        <v>745</v>
      </c>
      <c r="D3377" s="361">
        <v>16</v>
      </c>
      <c r="E3377" s="590">
        <v>37675</v>
      </c>
      <c r="F3377" s="592">
        <v>96</v>
      </c>
    </row>
    <row r="3378" spans="1:6" x14ac:dyDescent="0.25">
      <c r="A3378" s="349" t="s">
        <v>738</v>
      </c>
      <c r="B3378" s="361" t="s">
        <v>716</v>
      </c>
      <c r="C3378" s="361" t="s">
        <v>745</v>
      </c>
      <c r="D3378" s="361">
        <v>16</v>
      </c>
      <c r="E3378" s="590">
        <v>37678</v>
      </c>
      <c r="F3378" s="592">
        <v>124</v>
      </c>
    </row>
    <row r="3379" spans="1:6" x14ac:dyDescent="0.25">
      <c r="A3379" s="349" t="s">
        <v>738</v>
      </c>
      <c r="B3379" s="361" t="s">
        <v>718</v>
      </c>
      <c r="C3379" s="361" t="s">
        <v>747</v>
      </c>
      <c r="D3379" s="361">
        <v>8</v>
      </c>
      <c r="E3379" s="590">
        <v>37678</v>
      </c>
      <c r="F3379" s="592">
        <v>133</v>
      </c>
    </row>
    <row r="3380" spans="1:6" x14ac:dyDescent="0.25">
      <c r="A3380" s="349" t="s">
        <v>738</v>
      </c>
      <c r="B3380" s="361" t="s">
        <v>723</v>
      </c>
      <c r="C3380" s="361" t="s">
        <v>745</v>
      </c>
      <c r="D3380" s="361">
        <v>8</v>
      </c>
      <c r="E3380" s="350">
        <v>37679</v>
      </c>
      <c r="F3380" s="360">
        <v>111</v>
      </c>
    </row>
    <row r="3381" spans="1:6" x14ac:dyDescent="0.25">
      <c r="A3381" s="349" t="s">
        <v>738</v>
      </c>
      <c r="B3381" s="361" t="s">
        <v>719</v>
      </c>
      <c r="C3381" s="361" t="s">
        <v>744</v>
      </c>
      <c r="D3381" s="361">
        <v>8</v>
      </c>
      <c r="E3381" s="590">
        <v>37680</v>
      </c>
      <c r="F3381" s="592">
        <v>163</v>
      </c>
    </row>
    <row r="3382" spans="1:6" x14ac:dyDescent="0.25">
      <c r="A3382" s="349" t="s">
        <v>738</v>
      </c>
      <c r="B3382" s="361" t="s">
        <v>715</v>
      </c>
      <c r="C3382" s="361" t="s">
        <v>745</v>
      </c>
      <c r="D3382" s="361">
        <v>16</v>
      </c>
      <c r="E3382" s="590">
        <v>37680</v>
      </c>
      <c r="F3382" s="592">
        <v>54</v>
      </c>
    </row>
    <row r="3383" spans="1:6" x14ac:dyDescent="0.25">
      <c r="A3383" s="349" t="s">
        <v>738</v>
      </c>
      <c r="B3383" s="361" t="s">
        <v>722</v>
      </c>
      <c r="C3383" s="361" t="s">
        <v>747</v>
      </c>
      <c r="D3383" s="361">
        <v>8</v>
      </c>
      <c r="E3383" s="590">
        <v>37682</v>
      </c>
      <c r="F3383" s="592">
        <v>5</v>
      </c>
    </row>
    <row r="3384" spans="1:6" x14ac:dyDescent="0.25">
      <c r="A3384" s="349" t="s">
        <v>564</v>
      </c>
      <c r="B3384" s="361" t="s">
        <v>569</v>
      </c>
      <c r="C3384" s="361" t="s">
        <v>744</v>
      </c>
      <c r="D3384" s="361">
        <v>16</v>
      </c>
      <c r="E3384" s="590">
        <v>37682</v>
      </c>
      <c r="F3384" s="592">
        <v>119</v>
      </c>
    </row>
    <row r="3385" spans="1:6" x14ac:dyDescent="0.25">
      <c r="A3385" s="349" t="s">
        <v>564</v>
      </c>
      <c r="B3385" s="361" t="s">
        <v>567</v>
      </c>
      <c r="C3385" s="361" t="s">
        <v>737</v>
      </c>
      <c r="D3385" s="361">
        <v>16</v>
      </c>
      <c r="E3385" s="590">
        <v>37692</v>
      </c>
      <c r="F3385" s="592">
        <v>189</v>
      </c>
    </row>
    <row r="3386" spans="1:6" x14ac:dyDescent="0.25">
      <c r="A3386" s="349" t="s">
        <v>756</v>
      </c>
      <c r="B3386" s="361" t="s">
        <v>757</v>
      </c>
      <c r="C3386" s="361" t="s">
        <v>755</v>
      </c>
      <c r="D3386" s="361">
        <v>16</v>
      </c>
      <c r="E3386" s="590">
        <v>37693</v>
      </c>
      <c r="F3386" s="592">
        <v>178</v>
      </c>
    </row>
    <row r="3387" spans="1:6" x14ac:dyDescent="0.25">
      <c r="A3387" s="349" t="s">
        <v>738</v>
      </c>
      <c r="B3387" s="361" t="s">
        <v>718</v>
      </c>
      <c r="C3387" s="361" t="s">
        <v>747</v>
      </c>
      <c r="D3387" s="361">
        <v>8</v>
      </c>
      <c r="E3387" s="590">
        <v>37694</v>
      </c>
      <c r="F3387" s="592">
        <v>48</v>
      </c>
    </row>
    <row r="3388" spans="1:6" x14ac:dyDescent="0.25">
      <c r="A3388" s="349" t="s">
        <v>738</v>
      </c>
      <c r="B3388" s="361" t="s">
        <v>719</v>
      </c>
      <c r="C3388" s="361" t="s">
        <v>744</v>
      </c>
      <c r="D3388" s="361">
        <v>8</v>
      </c>
      <c r="E3388" s="590">
        <v>37704</v>
      </c>
      <c r="F3388" s="592">
        <v>152</v>
      </c>
    </row>
    <row r="3389" spans="1:6" x14ac:dyDescent="0.25">
      <c r="A3389" s="349" t="s">
        <v>564</v>
      </c>
      <c r="B3389" s="361" t="s">
        <v>566</v>
      </c>
      <c r="C3389" s="361" t="s">
        <v>737</v>
      </c>
      <c r="D3389" s="361">
        <v>16</v>
      </c>
      <c r="E3389" s="590">
        <v>37704</v>
      </c>
      <c r="F3389" s="592">
        <v>39</v>
      </c>
    </row>
    <row r="3390" spans="1:6" x14ac:dyDescent="0.25">
      <c r="A3390" s="349" t="s">
        <v>738</v>
      </c>
      <c r="B3390" s="361" t="s">
        <v>712</v>
      </c>
      <c r="C3390" s="361" t="s">
        <v>744</v>
      </c>
      <c r="D3390" s="361">
        <v>8</v>
      </c>
      <c r="E3390" s="590">
        <v>37706</v>
      </c>
      <c r="F3390" s="592">
        <v>134</v>
      </c>
    </row>
    <row r="3391" spans="1:6" x14ac:dyDescent="0.25">
      <c r="A3391" s="349" t="s">
        <v>728</v>
      </c>
      <c r="B3391" s="361" t="s">
        <v>731</v>
      </c>
      <c r="C3391" s="361" t="s">
        <v>732</v>
      </c>
      <c r="D3391" s="361">
        <v>8</v>
      </c>
      <c r="E3391" s="590">
        <v>37706</v>
      </c>
      <c r="F3391" s="592">
        <v>147</v>
      </c>
    </row>
    <row r="3392" spans="1:6" x14ac:dyDescent="0.25">
      <c r="A3392" s="349" t="s">
        <v>733</v>
      </c>
      <c r="B3392" s="361" t="s">
        <v>734</v>
      </c>
      <c r="C3392" s="361" t="s">
        <v>735</v>
      </c>
      <c r="D3392" s="361">
        <v>8</v>
      </c>
      <c r="E3392" s="590">
        <v>37707</v>
      </c>
      <c r="F3392" s="592">
        <v>90</v>
      </c>
    </row>
    <row r="3393" spans="1:6" x14ac:dyDescent="0.25">
      <c r="A3393" s="349" t="s">
        <v>738</v>
      </c>
      <c r="B3393" s="361" t="s">
        <v>714</v>
      </c>
      <c r="C3393" s="361" t="s">
        <v>744</v>
      </c>
      <c r="D3393" s="361">
        <v>8</v>
      </c>
      <c r="E3393" s="590">
        <v>37714</v>
      </c>
      <c r="F3393" s="592">
        <v>8</v>
      </c>
    </row>
    <row r="3394" spans="1:6" x14ac:dyDescent="0.25">
      <c r="A3394" s="349" t="s">
        <v>564</v>
      </c>
      <c r="B3394" s="361" t="s">
        <v>565</v>
      </c>
      <c r="C3394" s="361" t="s">
        <v>745</v>
      </c>
      <c r="D3394" s="361">
        <v>16</v>
      </c>
      <c r="E3394" s="590">
        <v>37720</v>
      </c>
      <c r="F3394" s="592">
        <v>149</v>
      </c>
    </row>
    <row r="3395" spans="1:6" x14ac:dyDescent="0.25">
      <c r="A3395" s="349" t="s">
        <v>767</v>
      </c>
      <c r="B3395" s="361" t="s">
        <v>768</v>
      </c>
      <c r="C3395" s="361" t="s">
        <v>737</v>
      </c>
      <c r="D3395" s="361">
        <v>16</v>
      </c>
      <c r="E3395" s="590">
        <v>37723</v>
      </c>
      <c r="F3395" s="592">
        <v>47</v>
      </c>
    </row>
    <row r="3396" spans="1:6" x14ac:dyDescent="0.25">
      <c r="A3396" s="349" t="s">
        <v>752</v>
      </c>
      <c r="B3396" s="361" t="s">
        <v>762</v>
      </c>
      <c r="C3396" s="361" t="s">
        <v>761</v>
      </c>
      <c r="D3396" s="361">
        <v>16</v>
      </c>
      <c r="E3396" s="590">
        <v>37725</v>
      </c>
      <c r="F3396" s="592">
        <v>135</v>
      </c>
    </row>
    <row r="3397" spans="1:6" x14ac:dyDescent="0.25">
      <c r="A3397" s="349" t="s">
        <v>738</v>
      </c>
      <c r="B3397" s="361" t="s">
        <v>721</v>
      </c>
      <c r="C3397" s="361" t="s">
        <v>747</v>
      </c>
      <c r="D3397" s="361">
        <v>8</v>
      </c>
      <c r="E3397" s="590">
        <v>37727</v>
      </c>
      <c r="F3397" s="360">
        <v>109</v>
      </c>
    </row>
    <row r="3398" spans="1:6" x14ac:dyDescent="0.25">
      <c r="A3398" s="349" t="s">
        <v>752</v>
      </c>
      <c r="B3398" s="361" t="s">
        <v>759</v>
      </c>
      <c r="C3398" s="361" t="s">
        <v>737</v>
      </c>
      <c r="D3398" s="361">
        <v>16</v>
      </c>
      <c r="E3398" s="590">
        <v>37728</v>
      </c>
      <c r="F3398" s="592">
        <v>111</v>
      </c>
    </row>
    <row r="3399" spans="1:6" x14ac:dyDescent="0.25">
      <c r="A3399" s="349" t="s">
        <v>752</v>
      </c>
      <c r="B3399" s="361" t="s">
        <v>763</v>
      </c>
      <c r="C3399" s="361" t="s">
        <v>745</v>
      </c>
      <c r="D3399" s="361">
        <v>16</v>
      </c>
      <c r="E3399" s="590">
        <v>37728</v>
      </c>
      <c r="F3399" s="360">
        <v>121</v>
      </c>
    </row>
    <row r="3400" spans="1:6" x14ac:dyDescent="0.25">
      <c r="A3400" s="349" t="s">
        <v>738</v>
      </c>
      <c r="B3400" s="361" t="s">
        <v>718</v>
      </c>
      <c r="C3400" s="361" t="s">
        <v>747</v>
      </c>
      <c r="D3400" s="361">
        <v>8</v>
      </c>
      <c r="E3400" s="350">
        <v>37730</v>
      </c>
      <c r="F3400" s="360">
        <v>43</v>
      </c>
    </row>
    <row r="3401" spans="1:6" x14ac:dyDescent="0.25">
      <c r="A3401" s="349" t="s">
        <v>767</v>
      </c>
      <c r="B3401" s="361" t="s">
        <v>768</v>
      </c>
      <c r="C3401" s="361" t="s">
        <v>737</v>
      </c>
      <c r="D3401" s="361">
        <v>16</v>
      </c>
      <c r="E3401" s="590">
        <v>37734</v>
      </c>
      <c r="F3401" s="592">
        <v>25</v>
      </c>
    </row>
    <row r="3402" spans="1:6" x14ac:dyDescent="0.25">
      <c r="A3402" s="349" t="s">
        <v>739</v>
      </c>
      <c r="B3402" s="361" t="s">
        <v>740</v>
      </c>
      <c r="C3402" s="361" t="s">
        <v>741</v>
      </c>
      <c r="D3402" s="361">
        <v>8</v>
      </c>
      <c r="E3402" s="590">
        <v>37736</v>
      </c>
      <c r="F3402" s="360">
        <v>82</v>
      </c>
    </row>
    <row r="3403" spans="1:6" x14ac:dyDescent="0.25">
      <c r="A3403" s="349" t="s">
        <v>742</v>
      </c>
      <c r="B3403" s="361" t="s">
        <v>743</v>
      </c>
      <c r="C3403" s="361" t="s">
        <v>744</v>
      </c>
      <c r="D3403" s="361">
        <v>8</v>
      </c>
      <c r="E3403" s="590">
        <v>37736</v>
      </c>
      <c r="F3403" s="592">
        <v>194</v>
      </c>
    </row>
    <row r="3404" spans="1:6" x14ac:dyDescent="0.25">
      <c r="A3404" s="349" t="s">
        <v>738</v>
      </c>
      <c r="B3404" s="361" t="s">
        <v>721</v>
      </c>
      <c r="C3404" s="361" t="s">
        <v>747</v>
      </c>
      <c r="D3404" s="361">
        <v>8</v>
      </c>
      <c r="E3404" s="590">
        <v>37737</v>
      </c>
      <c r="F3404" s="592">
        <v>151</v>
      </c>
    </row>
    <row r="3405" spans="1:6" x14ac:dyDescent="0.25">
      <c r="A3405" s="349" t="s">
        <v>769</v>
      </c>
      <c r="B3405" s="361" t="s">
        <v>770</v>
      </c>
      <c r="C3405" s="361" t="s">
        <v>745</v>
      </c>
      <c r="D3405" s="361">
        <v>16</v>
      </c>
      <c r="E3405" s="350">
        <v>37741</v>
      </c>
      <c r="F3405" s="360">
        <v>138</v>
      </c>
    </row>
    <row r="3406" spans="1:6" x14ac:dyDescent="0.25">
      <c r="A3406" s="349" t="s">
        <v>748</v>
      </c>
      <c r="B3406" s="361" t="s">
        <v>754</v>
      </c>
      <c r="C3406" s="361" t="s">
        <v>755</v>
      </c>
      <c r="D3406" s="361">
        <v>16</v>
      </c>
      <c r="E3406" s="590">
        <v>37744</v>
      </c>
      <c r="F3406" s="592">
        <v>101</v>
      </c>
    </row>
    <row r="3407" spans="1:6" x14ac:dyDescent="0.25">
      <c r="A3407" s="349" t="s">
        <v>748</v>
      </c>
      <c r="B3407" s="361" t="s">
        <v>753</v>
      </c>
      <c r="C3407" s="361" t="s">
        <v>732</v>
      </c>
      <c r="D3407" s="361">
        <v>16</v>
      </c>
      <c r="E3407" s="590">
        <v>37747</v>
      </c>
      <c r="F3407" s="592">
        <v>127</v>
      </c>
    </row>
    <row r="3408" spans="1:6" x14ac:dyDescent="0.25">
      <c r="A3408" s="349" t="s">
        <v>771</v>
      </c>
      <c r="B3408" s="361" t="s">
        <v>773</v>
      </c>
      <c r="C3408" s="361" t="s">
        <v>747</v>
      </c>
      <c r="D3408" s="361">
        <v>8</v>
      </c>
      <c r="E3408" s="590">
        <v>37747</v>
      </c>
      <c r="F3408" s="592">
        <v>119</v>
      </c>
    </row>
    <row r="3409" spans="1:6" x14ac:dyDescent="0.25">
      <c r="A3409" s="349" t="s">
        <v>733</v>
      </c>
      <c r="B3409" s="361" t="s">
        <v>734</v>
      </c>
      <c r="C3409" s="361" t="s">
        <v>735</v>
      </c>
      <c r="D3409" s="361">
        <v>8</v>
      </c>
      <c r="E3409" s="590">
        <v>37748</v>
      </c>
      <c r="F3409" s="592">
        <v>69</v>
      </c>
    </row>
    <row r="3410" spans="1:6" x14ac:dyDescent="0.25">
      <c r="A3410" s="349" t="s">
        <v>728</v>
      </c>
      <c r="B3410" s="361" t="s">
        <v>729</v>
      </c>
      <c r="C3410" s="361" t="s">
        <v>730</v>
      </c>
      <c r="D3410" s="361">
        <v>10</v>
      </c>
      <c r="E3410" s="590">
        <v>37749</v>
      </c>
      <c r="F3410" s="592">
        <v>183</v>
      </c>
    </row>
    <row r="3411" spans="1:6" x14ac:dyDescent="0.25">
      <c r="A3411" s="349" t="s">
        <v>752</v>
      </c>
      <c r="B3411" s="361" t="s">
        <v>759</v>
      </c>
      <c r="C3411" s="361" t="s">
        <v>737</v>
      </c>
      <c r="D3411" s="361">
        <v>16</v>
      </c>
      <c r="E3411" s="350">
        <v>37750</v>
      </c>
      <c r="F3411" s="360">
        <v>132</v>
      </c>
    </row>
    <row r="3412" spans="1:6" x14ac:dyDescent="0.25">
      <c r="A3412" s="349" t="s">
        <v>748</v>
      </c>
      <c r="B3412" s="361" t="s">
        <v>753</v>
      </c>
      <c r="C3412" s="361" t="s">
        <v>732</v>
      </c>
      <c r="D3412" s="361">
        <v>16</v>
      </c>
      <c r="E3412" s="590">
        <v>37751</v>
      </c>
      <c r="F3412" s="592">
        <v>29</v>
      </c>
    </row>
    <row r="3413" spans="1:6" x14ac:dyDescent="0.25">
      <c r="A3413" s="349" t="s">
        <v>752</v>
      </c>
      <c r="B3413" s="361" t="s">
        <v>760</v>
      </c>
      <c r="C3413" s="361" t="s">
        <v>761</v>
      </c>
      <c r="D3413" s="361">
        <v>16</v>
      </c>
      <c r="E3413" s="590">
        <v>37753</v>
      </c>
      <c r="F3413" s="360">
        <v>7</v>
      </c>
    </row>
    <row r="3414" spans="1:6" x14ac:dyDescent="0.25">
      <c r="A3414" s="349" t="s">
        <v>564</v>
      </c>
      <c r="B3414" s="361" t="s">
        <v>565</v>
      </c>
      <c r="C3414" s="361" t="s">
        <v>745</v>
      </c>
      <c r="D3414" s="361">
        <v>16</v>
      </c>
      <c r="E3414" s="590">
        <v>37754</v>
      </c>
      <c r="F3414" s="592">
        <v>90</v>
      </c>
    </row>
    <row r="3415" spans="1:6" x14ac:dyDescent="0.25">
      <c r="A3415" s="349" t="s">
        <v>738</v>
      </c>
      <c r="B3415" s="361" t="s">
        <v>715</v>
      </c>
      <c r="C3415" s="361" t="s">
        <v>745</v>
      </c>
      <c r="D3415" s="361">
        <v>16</v>
      </c>
      <c r="E3415" s="590">
        <v>37761</v>
      </c>
      <c r="F3415" s="360">
        <v>164</v>
      </c>
    </row>
    <row r="3416" spans="1:6" x14ac:dyDescent="0.25">
      <c r="A3416" s="349" t="s">
        <v>748</v>
      </c>
      <c r="B3416" s="361" t="s">
        <v>751</v>
      </c>
      <c r="C3416" s="361" t="s">
        <v>747</v>
      </c>
      <c r="D3416" s="361">
        <v>8</v>
      </c>
      <c r="E3416" s="590">
        <v>37761</v>
      </c>
      <c r="F3416" s="592">
        <v>129</v>
      </c>
    </row>
    <row r="3417" spans="1:6" x14ac:dyDescent="0.25">
      <c r="A3417" s="349" t="s">
        <v>752</v>
      </c>
      <c r="B3417" s="361" t="s">
        <v>760</v>
      </c>
      <c r="C3417" s="361" t="s">
        <v>761</v>
      </c>
      <c r="D3417" s="361">
        <v>16</v>
      </c>
      <c r="E3417" s="590">
        <v>37765</v>
      </c>
      <c r="F3417" s="360">
        <v>123</v>
      </c>
    </row>
    <row r="3418" spans="1:6" x14ac:dyDescent="0.25">
      <c r="A3418" s="349" t="s">
        <v>733</v>
      </c>
      <c r="B3418" s="361" t="s">
        <v>734</v>
      </c>
      <c r="C3418" s="361" t="s">
        <v>735</v>
      </c>
      <c r="D3418" s="361">
        <v>8</v>
      </c>
      <c r="E3418" s="590">
        <v>37769</v>
      </c>
      <c r="F3418" s="592">
        <v>100</v>
      </c>
    </row>
    <row r="3419" spans="1:6" x14ac:dyDescent="0.25">
      <c r="A3419" s="349" t="s">
        <v>767</v>
      </c>
      <c r="B3419" s="361" t="s">
        <v>768</v>
      </c>
      <c r="C3419" s="361" t="s">
        <v>737</v>
      </c>
      <c r="D3419" s="361">
        <v>16</v>
      </c>
      <c r="E3419" s="590">
        <v>37771</v>
      </c>
      <c r="F3419" s="592">
        <v>13</v>
      </c>
    </row>
    <row r="3420" spans="1:6" x14ac:dyDescent="0.25">
      <c r="A3420" s="349" t="s">
        <v>564</v>
      </c>
      <c r="B3420" s="361" t="s">
        <v>567</v>
      </c>
      <c r="C3420" s="361" t="s">
        <v>737</v>
      </c>
      <c r="D3420" s="361">
        <v>16</v>
      </c>
      <c r="E3420" s="590">
        <v>37771</v>
      </c>
      <c r="F3420" s="592">
        <v>134</v>
      </c>
    </row>
    <row r="3421" spans="1:6" x14ac:dyDescent="0.25">
      <c r="A3421" s="349" t="s">
        <v>752</v>
      </c>
      <c r="B3421" s="361" t="s">
        <v>764</v>
      </c>
      <c r="C3421" s="361" t="s">
        <v>737</v>
      </c>
      <c r="D3421" s="361">
        <v>32</v>
      </c>
      <c r="E3421" s="590">
        <v>37774</v>
      </c>
      <c r="F3421" s="592">
        <v>108</v>
      </c>
    </row>
    <row r="3422" spans="1:6" x14ac:dyDescent="0.25">
      <c r="A3422" s="349" t="s">
        <v>564</v>
      </c>
      <c r="B3422" s="361" t="s">
        <v>566</v>
      </c>
      <c r="C3422" s="361" t="s">
        <v>737</v>
      </c>
      <c r="D3422" s="361">
        <v>16</v>
      </c>
      <c r="E3422" s="350">
        <v>37779</v>
      </c>
      <c r="F3422" s="360">
        <v>149</v>
      </c>
    </row>
    <row r="3423" spans="1:6" x14ac:dyDescent="0.25">
      <c r="A3423" s="349" t="s">
        <v>738</v>
      </c>
      <c r="B3423" s="361" t="s">
        <v>714</v>
      </c>
      <c r="C3423" s="361" t="s">
        <v>744</v>
      </c>
      <c r="D3423" s="361">
        <v>8</v>
      </c>
      <c r="E3423" s="590">
        <v>37779</v>
      </c>
      <c r="F3423" s="360">
        <v>151</v>
      </c>
    </row>
    <row r="3424" spans="1:6" x14ac:dyDescent="0.25">
      <c r="A3424" s="349" t="s">
        <v>756</v>
      </c>
      <c r="B3424" s="361" t="s">
        <v>758</v>
      </c>
      <c r="C3424" s="361" t="s">
        <v>746</v>
      </c>
      <c r="D3424" s="361">
        <v>16</v>
      </c>
      <c r="E3424" s="590">
        <v>37779</v>
      </c>
      <c r="F3424" s="592">
        <v>167</v>
      </c>
    </row>
    <row r="3425" spans="1:6" x14ac:dyDescent="0.25">
      <c r="A3425" s="349" t="s">
        <v>738</v>
      </c>
      <c r="B3425" s="361" t="s">
        <v>720</v>
      </c>
      <c r="C3425" s="361" t="s">
        <v>747</v>
      </c>
      <c r="D3425" s="361">
        <v>8</v>
      </c>
      <c r="E3425" s="590">
        <v>37780</v>
      </c>
      <c r="F3425" s="592">
        <v>64</v>
      </c>
    </row>
    <row r="3426" spans="1:6" x14ac:dyDescent="0.25">
      <c r="A3426" s="349" t="s">
        <v>738</v>
      </c>
      <c r="B3426" s="361" t="s">
        <v>717</v>
      </c>
      <c r="C3426" s="361" t="s">
        <v>745</v>
      </c>
      <c r="D3426" s="361">
        <v>16</v>
      </c>
      <c r="E3426" s="590">
        <v>37780</v>
      </c>
      <c r="F3426" s="592">
        <v>94</v>
      </c>
    </row>
    <row r="3427" spans="1:6" x14ac:dyDescent="0.25">
      <c r="A3427" s="349" t="s">
        <v>728</v>
      </c>
      <c r="B3427" s="361" t="s">
        <v>731</v>
      </c>
      <c r="C3427" s="361" t="s">
        <v>732</v>
      </c>
      <c r="D3427" s="361">
        <v>8</v>
      </c>
      <c r="E3427" s="590">
        <v>37782</v>
      </c>
      <c r="F3427" s="592">
        <v>166</v>
      </c>
    </row>
    <row r="3428" spans="1:6" x14ac:dyDescent="0.25">
      <c r="A3428" s="349" t="s">
        <v>738</v>
      </c>
      <c r="B3428" s="361" t="s">
        <v>721</v>
      </c>
      <c r="C3428" s="361" t="s">
        <v>747</v>
      </c>
      <c r="D3428" s="361">
        <v>8</v>
      </c>
      <c r="E3428" s="590">
        <v>37784</v>
      </c>
      <c r="F3428" s="360">
        <v>104</v>
      </c>
    </row>
    <row r="3429" spans="1:6" x14ac:dyDescent="0.25">
      <c r="A3429" s="349" t="s">
        <v>738</v>
      </c>
      <c r="B3429" s="361" t="s">
        <v>723</v>
      </c>
      <c r="C3429" s="361" t="s">
        <v>745</v>
      </c>
      <c r="D3429" s="361">
        <v>8</v>
      </c>
      <c r="E3429" s="590">
        <v>37790</v>
      </c>
      <c r="F3429" s="592">
        <v>47</v>
      </c>
    </row>
    <row r="3430" spans="1:6" x14ac:dyDescent="0.25">
      <c r="A3430" s="349" t="s">
        <v>728</v>
      </c>
      <c r="B3430" s="361" t="s">
        <v>729</v>
      </c>
      <c r="C3430" s="361" t="s">
        <v>730</v>
      </c>
      <c r="D3430" s="361">
        <v>10</v>
      </c>
      <c r="E3430" s="590">
        <v>37790</v>
      </c>
      <c r="F3430" s="360">
        <v>67</v>
      </c>
    </row>
    <row r="3431" spans="1:6" x14ac:dyDescent="0.25">
      <c r="A3431" s="349" t="s">
        <v>738</v>
      </c>
      <c r="B3431" s="361" t="s">
        <v>714</v>
      </c>
      <c r="C3431" s="361" t="s">
        <v>744</v>
      </c>
      <c r="D3431" s="361">
        <v>8</v>
      </c>
      <c r="E3431" s="590">
        <v>37792</v>
      </c>
      <c r="F3431" s="592">
        <v>75</v>
      </c>
    </row>
    <row r="3432" spans="1:6" x14ac:dyDescent="0.25">
      <c r="A3432" s="349" t="s">
        <v>738</v>
      </c>
      <c r="B3432" s="361" t="s">
        <v>716</v>
      </c>
      <c r="C3432" s="361" t="s">
        <v>745</v>
      </c>
      <c r="D3432" s="361">
        <v>16</v>
      </c>
      <c r="E3432" s="590">
        <v>37793</v>
      </c>
      <c r="F3432" s="592">
        <v>86</v>
      </c>
    </row>
    <row r="3433" spans="1:6" x14ac:dyDescent="0.25">
      <c r="A3433" s="349" t="s">
        <v>748</v>
      </c>
      <c r="B3433" s="361" t="s">
        <v>751</v>
      </c>
      <c r="C3433" s="361" t="s">
        <v>747</v>
      </c>
      <c r="D3433" s="361">
        <v>8</v>
      </c>
      <c r="E3433" s="590">
        <v>37793</v>
      </c>
      <c r="F3433" s="592">
        <v>30</v>
      </c>
    </row>
    <row r="3434" spans="1:6" x14ac:dyDescent="0.25">
      <c r="A3434" s="349" t="s">
        <v>738</v>
      </c>
      <c r="B3434" s="361" t="s">
        <v>712</v>
      </c>
      <c r="C3434" s="361" t="s">
        <v>744</v>
      </c>
      <c r="D3434" s="361">
        <v>8</v>
      </c>
      <c r="E3434" s="590">
        <v>37793</v>
      </c>
      <c r="F3434" s="592">
        <v>45</v>
      </c>
    </row>
    <row r="3435" spans="1:6" x14ac:dyDescent="0.25">
      <c r="A3435" s="349" t="s">
        <v>752</v>
      </c>
      <c r="B3435" s="361" t="s">
        <v>763</v>
      </c>
      <c r="C3435" s="361" t="s">
        <v>745</v>
      </c>
      <c r="D3435" s="361">
        <v>16</v>
      </c>
      <c r="E3435" s="590">
        <v>37793</v>
      </c>
      <c r="F3435" s="592">
        <v>29</v>
      </c>
    </row>
    <row r="3436" spans="1:6" x14ac:dyDescent="0.25">
      <c r="A3436" s="354" t="s">
        <v>752</v>
      </c>
      <c r="B3436" s="353" t="s">
        <v>759</v>
      </c>
      <c r="C3436" s="353" t="s">
        <v>737</v>
      </c>
      <c r="D3436" s="353">
        <v>16</v>
      </c>
      <c r="E3436" s="591">
        <v>37795</v>
      </c>
      <c r="F3436" s="593">
        <v>62</v>
      </c>
    </row>
    <row r="3437" spans="1:6" x14ac:dyDescent="0.25">
      <c r="A3437" s="349" t="s">
        <v>738</v>
      </c>
      <c r="B3437" s="361" t="s">
        <v>716</v>
      </c>
      <c r="C3437" s="361" t="s">
        <v>745</v>
      </c>
      <c r="D3437" s="361">
        <v>16</v>
      </c>
      <c r="E3437" s="590">
        <v>37797</v>
      </c>
      <c r="F3437" s="592">
        <v>136</v>
      </c>
    </row>
    <row r="3438" spans="1:6" x14ac:dyDescent="0.25">
      <c r="A3438" s="349" t="s">
        <v>564</v>
      </c>
      <c r="B3438" s="361" t="s">
        <v>565</v>
      </c>
      <c r="C3438" s="361" t="s">
        <v>745</v>
      </c>
      <c r="D3438" s="361">
        <v>16</v>
      </c>
      <c r="E3438" s="590">
        <v>37800</v>
      </c>
      <c r="F3438" s="592">
        <v>145</v>
      </c>
    </row>
    <row r="3439" spans="1:6" x14ac:dyDescent="0.25">
      <c r="A3439" s="349" t="s">
        <v>748</v>
      </c>
      <c r="B3439" s="361" t="s">
        <v>751</v>
      </c>
      <c r="C3439" s="361" t="s">
        <v>747</v>
      </c>
      <c r="D3439" s="361">
        <v>8</v>
      </c>
      <c r="E3439" s="590">
        <v>37800</v>
      </c>
      <c r="F3439" s="592">
        <v>192</v>
      </c>
    </row>
    <row r="3440" spans="1:6" x14ac:dyDescent="0.25">
      <c r="A3440" s="349" t="s">
        <v>564</v>
      </c>
      <c r="B3440" s="361" t="s">
        <v>567</v>
      </c>
      <c r="C3440" s="361" t="s">
        <v>737</v>
      </c>
      <c r="D3440" s="361">
        <v>16</v>
      </c>
      <c r="E3440" s="590">
        <v>37808</v>
      </c>
      <c r="F3440" s="592">
        <v>154</v>
      </c>
    </row>
    <row r="3441" spans="1:6" x14ac:dyDescent="0.25">
      <c r="A3441" s="349" t="s">
        <v>738</v>
      </c>
      <c r="B3441" s="361" t="s">
        <v>721</v>
      </c>
      <c r="C3441" s="361" t="s">
        <v>747</v>
      </c>
      <c r="D3441" s="361">
        <v>8</v>
      </c>
      <c r="E3441" s="590">
        <v>37811</v>
      </c>
      <c r="F3441" s="592">
        <v>144</v>
      </c>
    </row>
    <row r="3442" spans="1:6" x14ac:dyDescent="0.25">
      <c r="A3442" s="349" t="s">
        <v>752</v>
      </c>
      <c r="B3442" s="361" t="s">
        <v>762</v>
      </c>
      <c r="C3442" s="361" t="s">
        <v>761</v>
      </c>
      <c r="D3442" s="361">
        <v>16</v>
      </c>
      <c r="E3442" s="590">
        <v>37812</v>
      </c>
      <c r="F3442" s="592">
        <v>66</v>
      </c>
    </row>
    <row r="3443" spans="1:6" x14ac:dyDescent="0.25">
      <c r="A3443" s="349" t="s">
        <v>752</v>
      </c>
      <c r="B3443" s="361" t="s">
        <v>760</v>
      </c>
      <c r="C3443" s="361" t="s">
        <v>761</v>
      </c>
      <c r="D3443" s="361">
        <v>16</v>
      </c>
      <c r="E3443" s="590">
        <v>37813</v>
      </c>
      <c r="F3443" s="592">
        <v>179</v>
      </c>
    </row>
    <row r="3444" spans="1:6" x14ac:dyDescent="0.25">
      <c r="A3444" s="349" t="s">
        <v>564</v>
      </c>
      <c r="B3444" s="361" t="s">
        <v>566</v>
      </c>
      <c r="C3444" s="361" t="s">
        <v>737</v>
      </c>
      <c r="D3444" s="361">
        <v>16</v>
      </c>
      <c r="E3444" s="590">
        <v>37815</v>
      </c>
      <c r="F3444" s="592">
        <v>13</v>
      </c>
    </row>
    <row r="3445" spans="1:6" x14ac:dyDescent="0.25">
      <c r="A3445" s="349" t="s">
        <v>564</v>
      </c>
      <c r="B3445" s="361" t="s">
        <v>569</v>
      </c>
      <c r="C3445" s="361" t="s">
        <v>744</v>
      </c>
      <c r="D3445" s="361">
        <v>16</v>
      </c>
      <c r="E3445" s="590">
        <v>37815</v>
      </c>
      <c r="F3445" s="360">
        <v>122</v>
      </c>
    </row>
    <row r="3446" spans="1:6" x14ac:dyDescent="0.25">
      <c r="A3446" s="349" t="s">
        <v>738</v>
      </c>
      <c r="B3446" s="361" t="s">
        <v>722</v>
      </c>
      <c r="C3446" s="361" t="s">
        <v>747</v>
      </c>
      <c r="D3446" s="361">
        <v>8</v>
      </c>
      <c r="E3446" s="590">
        <v>37819</v>
      </c>
      <c r="F3446" s="592">
        <v>7</v>
      </c>
    </row>
    <row r="3447" spans="1:6" x14ac:dyDescent="0.25">
      <c r="A3447" s="349" t="s">
        <v>771</v>
      </c>
      <c r="B3447" s="361" t="s">
        <v>773</v>
      </c>
      <c r="C3447" s="361" t="s">
        <v>747</v>
      </c>
      <c r="D3447" s="361">
        <v>8</v>
      </c>
      <c r="E3447" s="590">
        <v>37820</v>
      </c>
      <c r="F3447" s="592">
        <v>87</v>
      </c>
    </row>
    <row r="3448" spans="1:6" x14ac:dyDescent="0.25">
      <c r="A3448" s="349" t="s">
        <v>752</v>
      </c>
      <c r="B3448" s="361" t="s">
        <v>760</v>
      </c>
      <c r="C3448" s="361" t="s">
        <v>761</v>
      </c>
      <c r="D3448" s="361">
        <v>16</v>
      </c>
      <c r="E3448" s="590">
        <v>37820</v>
      </c>
      <c r="F3448" s="592">
        <v>148</v>
      </c>
    </row>
    <row r="3449" spans="1:6" x14ac:dyDescent="0.25">
      <c r="A3449" s="349" t="s">
        <v>564</v>
      </c>
      <c r="B3449" s="361" t="s">
        <v>565</v>
      </c>
      <c r="C3449" s="361" t="s">
        <v>745</v>
      </c>
      <c r="D3449" s="361">
        <v>16</v>
      </c>
      <c r="E3449" s="350">
        <v>37821</v>
      </c>
      <c r="F3449" s="360">
        <v>200</v>
      </c>
    </row>
    <row r="3450" spans="1:6" x14ac:dyDescent="0.25">
      <c r="A3450" s="349" t="s">
        <v>739</v>
      </c>
      <c r="B3450" s="361" t="s">
        <v>740</v>
      </c>
      <c r="C3450" s="361" t="s">
        <v>741</v>
      </c>
      <c r="D3450" s="361">
        <v>8</v>
      </c>
      <c r="E3450" s="590">
        <v>37821</v>
      </c>
      <c r="F3450" s="360">
        <v>130</v>
      </c>
    </row>
    <row r="3451" spans="1:6" x14ac:dyDescent="0.25">
      <c r="A3451" s="349" t="s">
        <v>728</v>
      </c>
      <c r="B3451" s="361" t="s">
        <v>731</v>
      </c>
      <c r="C3451" s="361" t="s">
        <v>732</v>
      </c>
      <c r="D3451" s="361">
        <v>8</v>
      </c>
      <c r="E3451" s="590">
        <v>37826</v>
      </c>
      <c r="F3451" s="592">
        <v>21</v>
      </c>
    </row>
    <row r="3452" spans="1:6" x14ac:dyDescent="0.25">
      <c r="A3452" s="349" t="s">
        <v>752</v>
      </c>
      <c r="B3452" s="361" t="s">
        <v>763</v>
      </c>
      <c r="C3452" s="361" t="s">
        <v>745</v>
      </c>
      <c r="D3452" s="361">
        <v>16</v>
      </c>
      <c r="E3452" s="590">
        <v>37827</v>
      </c>
      <c r="F3452" s="592">
        <v>74</v>
      </c>
    </row>
    <row r="3453" spans="1:6" x14ac:dyDescent="0.25">
      <c r="A3453" s="349" t="s">
        <v>752</v>
      </c>
      <c r="B3453" s="361" t="s">
        <v>759</v>
      </c>
      <c r="C3453" s="361" t="s">
        <v>737</v>
      </c>
      <c r="D3453" s="361">
        <v>16</v>
      </c>
      <c r="E3453" s="350">
        <v>37828</v>
      </c>
      <c r="F3453" s="360">
        <v>144</v>
      </c>
    </row>
    <row r="3454" spans="1:6" x14ac:dyDescent="0.25">
      <c r="A3454" s="349" t="s">
        <v>738</v>
      </c>
      <c r="B3454" s="361" t="s">
        <v>717</v>
      </c>
      <c r="C3454" s="361" t="s">
        <v>745</v>
      </c>
      <c r="D3454" s="361">
        <v>16</v>
      </c>
      <c r="E3454" s="590">
        <v>37833</v>
      </c>
      <c r="F3454" s="592">
        <v>193</v>
      </c>
    </row>
    <row r="3455" spans="1:6" x14ac:dyDescent="0.25">
      <c r="A3455" s="349" t="s">
        <v>738</v>
      </c>
      <c r="B3455" s="361" t="s">
        <v>721</v>
      </c>
      <c r="C3455" s="361" t="s">
        <v>747</v>
      </c>
      <c r="D3455" s="361">
        <v>8</v>
      </c>
      <c r="E3455" s="590">
        <v>37834</v>
      </c>
      <c r="F3455" s="592">
        <v>49</v>
      </c>
    </row>
    <row r="3456" spans="1:6" x14ac:dyDescent="0.25">
      <c r="A3456" s="349" t="s">
        <v>752</v>
      </c>
      <c r="B3456" s="361" t="s">
        <v>762</v>
      </c>
      <c r="C3456" s="361" t="s">
        <v>761</v>
      </c>
      <c r="D3456" s="361">
        <v>16</v>
      </c>
      <c r="E3456" s="590">
        <v>37834</v>
      </c>
      <c r="F3456" s="592">
        <v>112</v>
      </c>
    </row>
    <row r="3457" spans="1:6" x14ac:dyDescent="0.25">
      <c r="A3457" s="349" t="s">
        <v>733</v>
      </c>
      <c r="B3457" s="361" t="s">
        <v>736</v>
      </c>
      <c r="C3457" s="361" t="s">
        <v>737</v>
      </c>
      <c r="D3457" s="361">
        <v>8</v>
      </c>
      <c r="E3457" s="350">
        <v>37837</v>
      </c>
      <c r="F3457" s="360">
        <v>162</v>
      </c>
    </row>
    <row r="3458" spans="1:6" x14ac:dyDescent="0.25">
      <c r="A3458" s="349" t="s">
        <v>748</v>
      </c>
      <c r="B3458" s="361" t="s">
        <v>751</v>
      </c>
      <c r="C3458" s="361" t="s">
        <v>747</v>
      </c>
      <c r="D3458" s="361">
        <v>8</v>
      </c>
      <c r="E3458" s="590">
        <v>37841</v>
      </c>
      <c r="F3458" s="592">
        <v>114</v>
      </c>
    </row>
    <row r="3459" spans="1:6" x14ac:dyDescent="0.25">
      <c r="A3459" s="349" t="s">
        <v>733</v>
      </c>
      <c r="B3459" s="361" t="s">
        <v>736</v>
      </c>
      <c r="C3459" s="361" t="s">
        <v>737</v>
      </c>
      <c r="D3459" s="361">
        <v>8</v>
      </c>
      <c r="E3459" s="590">
        <v>37842</v>
      </c>
      <c r="F3459" s="592">
        <v>55</v>
      </c>
    </row>
    <row r="3460" spans="1:6" x14ac:dyDescent="0.25">
      <c r="A3460" s="349" t="s">
        <v>748</v>
      </c>
      <c r="B3460" s="361" t="s">
        <v>754</v>
      </c>
      <c r="C3460" s="361" t="s">
        <v>755</v>
      </c>
      <c r="D3460" s="361">
        <v>16</v>
      </c>
      <c r="E3460" s="590">
        <v>37844</v>
      </c>
      <c r="F3460" s="592">
        <v>17</v>
      </c>
    </row>
    <row r="3461" spans="1:6" x14ac:dyDescent="0.25">
      <c r="A3461" s="349" t="s">
        <v>752</v>
      </c>
      <c r="B3461" s="361" t="s">
        <v>760</v>
      </c>
      <c r="C3461" s="361" t="s">
        <v>761</v>
      </c>
      <c r="D3461" s="361">
        <v>16</v>
      </c>
      <c r="E3461" s="590">
        <v>37844</v>
      </c>
      <c r="F3461" s="592">
        <v>178</v>
      </c>
    </row>
    <row r="3462" spans="1:6" x14ac:dyDescent="0.25">
      <c r="A3462" s="349" t="s">
        <v>728</v>
      </c>
      <c r="B3462" s="361" t="s">
        <v>729</v>
      </c>
      <c r="C3462" s="361" t="s">
        <v>730</v>
      </c>
      <c r="D3462" s="361">
        <v>10</v>
      </c>
      <c r="E3462" s="590">
        <v>37845</v>
      </c>
      <c r="F3462" s="592">
        <v>61</v>
      </c>
    </row>
    <row r="3463" spans="1:6" x14ac:dyDescent="0.25">
      <c r="A3463" s="349" t="s">
        <v>728</v>
      </c>
      <c r="B3463" s="361" t="s">
        <v>729</v>
      </c>
      <c r="C3463" s="361" t="s">
        <v>730</v>
      </c>
      <c r="D3463" s="361">
        <v>10</v>
      </c>
      <c r="E3463" s="590">
        <v>37847</v>
      </c>
      <c r="F3463" s="592">
        <v>104</v>
      </c>
    </row>
    <row r="3464" spans="1:6" x14ac:dyDescent="0.25">
      <c r="A3464" s="349" t="s">
        <v>748</v>
      </c>
      <c r="B3464" s="361" t="s">
        <v>750</v>
      </c>
      <c r="C3464" s="361" t="s">
        <v>737</v>
      </c>
      <c r="D3464" s="361">
        <v>16</v>
      </c>
      <c r="E3464" s="590">
        <v>37849</v>
      </c>
      <c r="F3464" s="592">
        <v>77</v>
      </c>
    </row>
    <row r="3465" spans="1:6" x14ac:dyDescent="0.25">
      <c r="A3465" s="349" t="s">
        <v>767</v>
      </c>
      <c r="B3465" s="361" t="s">
        <v>768</v>
      </c>
      <c r="C3465" s="361" t="s">
        <v>737</v>
      </c>
      <c r="D3465" s="361">
        <v>16</v>
      </c>
      <c r="E3465" s="590">
        <v>37851</v>
      </c>
      <c r="F3465" s="592">
        <v>51</v>
      </c>
    </row>
    <row r="3466" spans="1:6" x14ac:dyDescent="0.25">
      <c r="A3466" s="349" t="s">
        <v>738</v>
      </c>
      <c r="B3466" s="361" t="s">
        <v>713</v>
      </c>
      <c r="C3466" s="361" t="s">
        <v>746</v>
      </c>
      <c r="D3466" s="361">
        <v>16</v>
      </c>
      <c r="E3466" s="590">
        <v>37851</v>
      </c>
      <c r="F3466" s="592">
        <v>76</v>
      </c>
    </row>
    <row r="3467" spans="1:6" x14ac:dyDescent="0.25">
      <c r="A3467" s="349" t="s">
        <v>738</v>
      </c>
      <c r="B3467" s="361" t="s">
        <v>722</v>
      </c>
      <c r="C3467" s="361" t="s">
        <v>747</v>
      </c>
      <c r="D3467" s="361">
        <v>8</v>
      </c>
      <c r="E3467" s="590">
        <v>37855</v>
      </c>
      <c r="F3467" s="592">
        <v>29</v>
      </c>
    </row>
    <row r="3468" spans="1:6" x14ac:dyDescent="0.25">
      <c r="A3468" s="349" t="s">
        <v>728</v>
      </c>
      <c r="B3468" s="361" t="s">
        <v>731</v>
      </c>
      <c r="C3468" s="361" t="s">
        <v>732</v>
      </c>
      <c r="D3468" s="361">
        <v>8</v>
      </c>
      <c r="E3468" s="590">
        <v>37856</v>
      </c>
      <c r="F3468" s="592">
        <v>112</v>
      </c>
    </row>
    <row r="3469" spans="1:6" x14ac:dyDescent="0.25">
      <c r="A3469" s="349" t="s">
        <v>738</v>
      </c>
      <c r="B3469" s="361" t="s">
        <v>715</v>
      </c>
      <c r="C3469" s="361" t="s">
        <v>745</v>
      </c>
      <c r="D3469" s="361">
        <v>16</v>
      </c>
      <c r="E3469" s="590">
        <v>37857</v>
      </c>
      <c r="F3469" s="592">
        <v>60</v>
      </c>
    </row>
    <row r="3470" spans="1:6" x14ac:dyDescent="0.25">
      <c r="A3470" s="349" t="s">
        <v>738</v>
      </c>
      <c r="B3470" s="361" t="s">
        <v>716</v>
      </c>
      <c r="C3470" s="361" t="s">
        <v>745</v>
      </c>
      <c r="D3470" s="361">
        <v>16</v>
      </c>
      <c r="E3470" s="590">
        <v>37859</v>
      </c>
      <c r="F3470" s="592">
        <v>191</v>
      </c>
    </row>
    <row r="3471" spans="1:6" x14ac:dyDescent="0.25">
      <c r="A3471" s="349" t="s">
        <v>564</v>
      </c>
      <c r="B3471" s="361" t="s">
        <v>567</v>
      </c>
      <c r="C3471" s="361" t="s">
        <v>737</v>
      </c>
      <c r="D3471" s="361">
        <v>16</v>
      </c>
      <c r="E3471" s="590">
        <v>37859</v>
      </c>
      <c r="F3471" s="592">
        <v>64</v>
      </c>
    </row>
    <row r="3472" spans="1:6" x14ac:dyDescent="0.25">
      <c r="A3472" s="349" t="s">
        <v>748</v>
      </c>
      <c r="B3472" s="361" t="s">
        <v>754</v>
      </c>
      <c r="C3472" s="361" t="s">
        <v>755</v>
      </c>
      <c r="D3472" s="361">
        <v>16</v>
      </c>
      <c r="E3472" s="590">
        <v>37859</v>
      </c>
      <c r="F3472" s="592">
        <v>29</v>
      </c>
    </row>
    <row r="3473" spans="1:6" x14ac:dyDescent="0.25">
      <c r="A3473" s="349" t="s">
        <v>733</v>
      </c>
      <c r="B3473" s="361" t="s">
        <v>734</v>
      </c>
      <c r="C3473" s="361" t="s">
        <v>735</v>
      </c>
      <c r="D3473" s="361">
        <v>8</v>
      </c>
      <c r="E3473" s="590">
        <v>37860</v>
      </c>
      <c r="F3473" s="592">
        <v>98</v>
      </c>
    </row>
    <row r="3474" spans="1:6" x14ac:dyDescent="0.25">
      <c r="A3474" s="349" t="s">
        <v>756</v>
      </c>
      <c r="B3474" s="361" t="s">
        <v>757</v>
      </c>
      <c r="C3474" s="361" t="s">
        <v>755</v>
      </c>
      <c r="D3474" s="361">
        <v>16</v>
      </c>
      <c r="E3474" s="350">
        <v>37861</v>
      </c>
      <c r="F3474" s="360">
        <v>145</v>
      </c>
    </row>
    <row r="3475" spans="1:6" x14ac:dyDescent="0.25">
      <c r="A3475" s="349" t="s">
        <v>738</v>
      </c>
      <c r="B3475" s="361" t="s">
        <v>723</v>
      </c>
      <c r="C3475" s="361" t="s">
        <v>745</v>
      </c>
      <c r="D3475" s="361">
        <v>8</v>
      </c>
      <c r="E3475" s="590">
        <v>37868</v>
      </c>
      <c r="F3475" s="592">
        <v>66</v>
      </c>
    </row>
    <row r="3476" spans="1:6" x14ac:dyDescent="0.25">
      <c r="A3476" s="349" t="s">
        <v>728</v>
      </c>
      <c r="B3476" s="361" t="s">
        <v>729</v>
      </c>
      <c r="C3476" s="361" t="s">
        <v>730</v>
      </c>
      <c r="D3476" s="361">
        <v>10</v>
      </c>
      <c r="E3476" s="590">
        <v>37868</v>
      </c>
      <c r="F3476" s="592">
        <v>11</v>
      </c>
    </row>
    <row r="3477" spans="1:6" x14ac:dyDescent="0.25">
      <c r="A3477" s="349" t="s">
        <v>728</v>
      </c>
      <c r="B3477" s="361" t="s">
        <v>731</v>
      </c>
      <c r="C3477" s="361" t="s">
        <v>732</v>
      </c>
      <c r="D3477" s="361">
        <v>8</v>
      </c>
      <c r="E3477" s="590">
        <v>37872</v>
      </c>
      <c r="F3477" s="592">
        <v>38</v>
      </c>
    </row>
    <row r="3478" spans="1:6" x14ac:dyDescent="0.25">
      <c r="A3478" s="349" t="s">
        <v>738</v>
      </c>
      <c r="B3478" s="361" t="s">
        <v>721</v>
      </c>
      <c r="C3478" s="361" t="s">
        <v>747</v>
      </c>
      <c r="D3478" s="361">
        <v>8</v>
      </c>
      <c r="E3478" s="590">
        <v>37876</v>
      </c>
      <c r="F3478" s="592">
        <v>110</v>
      </c>
    </row>
    <row r="3479" spans="1:6" x14ac:dyDescent="0.25">
      <c r="A3479" s="349" t="s">
        <v>728</v>
      </c>
      <c r="B3479" s="361" t="s">
        <v>729</v>
      </c>
      <c r="C3479" s="361" t="s">
        <v>730</v>
      </c>
      <c r="D3479" s="361">
        <v>10</v>
      </c>
      <c r="E3479" s="350">
        <v>37879</v>
      </c>
      <c r="F3479" s="360">
        <v>30</v>
      </c>
    </row>
    <row r="3480" spans="1:6" x14ac:dyDescent="0.25">
      <c r="A3480" s="349" t="s">
        <v>738</v>
      </c>
      <c r="B3480" s="361" t="s">
        <v>723</v>
      </c>
      <c r="C3480" s="361" t="s">
        <v>745</v>
      </c>
      <c r="D3480" s="361">
        <v>8</v>
      </c>
      <c r="E3480" s="590">
        <v>37880</v>
      </c>
      <c r="F3480" s="592">
        <v>100</v>
      </c>
    </row>
    <row r="3481" spans="1:6" x14ac:dyDescent="0.25">
      <c r="A3481" s="349" t="s">
        <v>738</v>
      </c>
      <c r="B3481" s="361" t="s">
        <v>721</v>
      </c>
      <c r="C3481" s="361" t="s">
        <v>747</v>
      </c>
      <c r="D3481" s="361">
        <v>8</v>
      </c>
      <c r="E3481" s="590">
        <v>37881</v>
      </c>
      <c r="F3481" s="592">
        <v>163</v>
      </c>
    </row>
    <row r="3482" spans="1:6" x14ac:dyDescent="0.25">
      <c r="A3482" s="349" t="s">
        <v>748</v>
      </c>
      <c r="B3482" s="361" t="s">
        <v>751</v>
      </c>
      <c r="C3482" s="361" t="s">
        <v>747</v>
      </c>
      <c r="D3482" s="361">
        <v>8</v>
      </c>
      <c r="E3482" s="590">
        <v>37882</v>
      </c>
      <c r="F3482" s="592">
        <v>71</v>
      </c>
    </row>
    <row r="3483" spans="1:6" x14ac:dyDescent="0.25">
      <c r="A3483" s="349" t="s">
        <v>564</v>
      </c>
      <c r="B3483" s="361" t="s">
        <v>567</v>
      </c>
      <c r="C3483" s="361" t="s">
        <v>737</v>
      </c>
      <c r="D3483" s="361">
        <v>16</v>
      </c>
      <c r="E3483" s="590">
        <v>37883</v>
      </c>
      <c r="F3483" s="360">
        <v>197</v>
      </c>
    </row>
    <row r="3484" spans="1:6" x14ac:dyDescent="0.25">
      <c r="A3484" s="349" t="s">
        <v>771</v>
      </c>
      <c r="B3484" s="361" t="s">
        <v>772</v>
      </c>
      <c r="C3484" s="361" t="s">
        <v>747</v>
      </c>
      <c r="D3484" s="361">
        <v>12</v>
      </c>
      <c r="E3484" s="590">
        <v>37884</v>
      </c>
      <c r="F3484" s="592">
        <v>90</v>
      </c>
    </row>
    <row r="3485" spans="1:6" x14ac:dyDescent="0.25">
      <c r="A3485" s="349" t="s">
        <v>752</v>
      </c>
      <c r="B3485" s="361" t="s">
        <v>764</v>
      </c>
      <c r="C3485" s="361" t="s">
        <v>737</v>
      </c>
      <c r="D3485" s="361">
        <v>32</v>
      </c>
      <c r="E3485" s="350">
        <v>37886</v>
      </c>
      <c r="F3485" s="360">
        <v>61</v>
      </c>
    </row>
    <row r="3486" spans="1:6" x14ac:dyDescent="0.25">
      <c r="A3486" s="349" t="s">
        <v>771</v>
      </c>
      <c r="B3486" s="361" t="s">
        <v>772</v>
      </c>
      <c r="C3486" s="361" t="s">
        <v>747</v>
      </c>
      <c r="D3486" s="361">
        <v>12</v>
      </c>
      <c r="E3486" s="590">
        <v>37887</v>
      </c>
      <c r="F3486" s="592">
        <v>197</v>
      </c>
    </row>
    <row r="3487" spans="1:6" x14ac:dyDescent="0.25">
      <c r="A3487" s="349" t="s">
        <v>748</v>
      </c>
      <c r="B3487" s="361" t="s">
        <v>749</v>
      </c>
      <c r="C3487" s="361" t="s">
        <v>745</v>
      </c>
      <c r="D3487" s="361">
        <v>8</v>
      </c>
      <c r="E3487" s="590">
        <v>37889</v>
      </c>
      <c r="F3487" s="592">
        <v>68</v>
      </c>
    </row>
    <row r="3488" spans="1:6" x14ac:dyDescent="0.25">
      <c r="A3488" s="349" t="s">
        <v>752</v>
      </c>
      <c r="B3488" s="361" t="s">
        <v>764</v>
      </c>
      <c r="C3488" s="361" t="s">
        <v>737</v>
      </c>
      <c r="D3488" s="361">
        <v>32</v>
      </c>
      <c r="E3488" s="590">
        <v>37892</v>
      </c>
      <c r="F3488" s="592">
        <v>93</v>
      </c>
    </row>
    <row r="3489" spans="1:6" x14ac:dyDescent="0.25">
      <c r="A3489" s="349" t="s">
        <v>748</v>
      </c>
      <c r="B3489" s="361" t="s">
        <v>751</v>
      </c>
      <c r="C3489" s="361" t="s">
        <v>747</v>
      </c>
      <c r="D3489" s="361">
        <v>8</v>
      </c>
      <c r="E3489" s="590">
        <v>37898</v>
      </c>
      <c r="F3489" s="592">
        <v>109</v>
      </c>
    </row>
    <row r="3490" spans="1:6" x14ac:dyDescent="0.25">
      <c r="A3490" s="349" t="s">
        <v>742</v>
      </c>
      <c r="B3490" s="361" t="s">
        <v>743</v>
      </c>
      <c r="C3490" s="361" t="s">
        <v>744</v>
      </c>
      <c r="D3490" s="361">
        <v>8</v>
      </c>
      <c r="E3490" s="590">
        <v>37899</v>
      </c>
      <c r="F3490" s="360">
        <v>34</v>
      </c>
    </row>
    <row r="3491" spans="1:6" x14ac:dyDescent="0.25">
      <c r="A3491" s="349" t="s">
        <v>738</v>
      </c>
      <c r="B3491" s="361" t="s">
        <v>715</v>
      </c>
      <c r="C3491" s="361" t="s">
        <v>745</v>
      </c>
      <c r="D3491" s="361">
        <v>16</v>
      </c>
      <c r="E3491" s="590">
        <v>37903</v>
      </c>
      <c r="F3491" s="592">
        <v>158</v>
      </c>
    </row>
    <row r="3492" spans="1:6" x14ac:dyDescent="0.25">
      <c r="A3492" s="349" t="s">
        <v>733</v>
      </c>
      <c r="B3492" s="361" t="s">
        <v>734</v>
      </c>
      <c r="C3492" s="361" t="s">
        <v>735</v>
      </c>
      <c r="D3492" s="361">
        <v>8</v>
      </c>
      <c r="E3492" s="590">
        <v>37903</v>
      </c>
      <c r="F3492" s="592">
        <v>197</v>
      </c>
    </row>
    <row r="3493" spans="1:6" x14ac:dyDescent="0.25">
      <c r="A3493" s="349" t="s">
        <v>752</v>
      </c>
      <c r="B3493" s="361" t="s">
        <v>759</v>
      </c>
      <c r="C3493" s="361" t="s">
        <v>737</v>
      </c>
      <c r="D3493" s="361">
        <v>16</v>
      </c>
      <c r="E3493" s="590">
        <v>37907</v>
      </c>
      <c r="F3493" s="592">
        <v>82</v>
      </c>
    </row>
    <row r="3494" spans="1:6" x14ac:dyDescent="0.25">
      <c r="A3494" s="349" t="s">
        <v>733</v>
      </c>
      <c r="B3494" s="361" t="s">
        <v>734</v>
      </c>
      <c r="C3494" s="361" t="s">
        <v>735</v>
      </c>
      <c r="D3494" s="361">
        <v>8</v>
      </c>
      <c r="E3494" s="590">
        <v>37908</v>
      </c>
      <c r="F3494" s="592">
        <v>192</v>
      </c>
    </row>
    <row r="3495" spans="1:6" x14ac:dyDescent="0.25">
      <c r="A3495" s="349" t="s">
        <v>756</v>
      </c>
      <c r="B3495" s="361" t="s">
        <v>758</v>
      </c>
      <c r="C3495" s="361" t="s">
        <v>746</v>
      </c>
      <c r="D3495" s="361">
        <v>16</v>
      </c>
      <c r="E3495" s="590">
        <v>37909</v>
      </c>
      <c r="F3495" s="592">
        <v>20</v>
      </c>
    </row>
    <row r="3496" spans="1:6" x14ac:dyDescent="0.25">
      <c r="A3496" s="349" t="s">
        <v>748</v>
      </c>
      <c r="B3496" s="361" t="s">
        <v>751</v>
      </c>
      <c r="C3496" s="361" t="s">
        <v>747</v>
      </c>
      <c r="D3496" s="361">
        <v>8</v>
      </c>
      <c r="E3496" s="590">
        <v>37910</v>
      </c>
      <c r="F3496" s="592">
        <v>70</v>
      </c>
    </row>
    <row r="3497" spans="1:6" x14ac:dyDescent="0.25">
      <c r="A3497" s="349" t="s">
        <v>738</v>
      </c>
      <c r="B3497" s="361" t="s">
        <v>713</v>
      </c>
      <c r="C3497" s="361" t="s">
        <v>746</v>
      </c>
      <c r="D3497" s="361">
        <v>16</v>
      </c>
      <c r="E3497" s="590">
        <v>37912</v>
      </c>
      <c r="F3497" s="592">
        <v>16</v>
      </c>
    </row>
    <row r="3498" spans="1:6" x14ac:dyDescent="0.25">
      <c r="A3498" s="349" t="s">
        <v>738</v>
      </c>
      <c r="B3498" s="361" t="s">
        <v>713</v>
      </c>
      <c r="C3498" s="361" t="s">
        <v>746</v>
      </c>
      <c r="D3498" s="361">
        <v>16</v>
      </c>
      <c r="E3498" s="590">
        <v>37916</v>
      </c>
      <c r="F3498" s="592">
        <v>41</v>
      </c>
    </row>
    <row r="3499" spans="1:6" x14ac:dyDescent="0.25">
      <c r="A3499" s="349" t="s">
        <v>748</v>
      </c>
      <c r="B3499" s="361" t="s">
        <v>751</v>
      </c>
      <c r="C3499" s="361" t="s">
        <v>747</v>
      </c>
      <c r="D3499" s="361">
        <v>8</v>
      </c>
      <c r="E3499" s="590">
        <v>37918</v>
      </c>
      <c r="F3499" s="592">
        <v>33</v>
      </c>
    </row>
    <row r="3500" spans="1:6" x14ac:dyDescent="0.25">
      <c r="A3500" s="349" t="s">
        <v>756</v>
      </c>
      <c r="B3500" s="361" t="s">
        <v>758</v>
      </c>
      <c r="C3500" s="361" t="s">
        <v>746</v>
      </c>
      <c r="D3500" s="361">
        <v>16</v>
      </c>
      <c r="E3500" s="590">
        <v>37918</v>
      </c>
      <c r="F3500" s="592">
        <v>75</v>
      </c>
    </row>
    <row r="3501" spans="1:6" x14ac:dyDescent="0.25">
      <c r="A3501" s="349" t="s">
        <v>738</v>
      </c>
      <c r="B3501" s="361" t="s">
        <v>716</v>
      </c>
      <c r="C3501" s="361" t="s">
        <v>745</v>
      </c>
      <c r="D3501" s="361">
        <v>16</v>
      </c>
      <c r="E3501" s="590">
        <v>37919</v>
      </c>
      <c r="F3501" s="592">
        <v>195</v>
      </c>
    </row>
    <row r="3502" spans="1:6" x14ac:dyDescent="0.25">
      <c r="A3502" s="349" t="s">
        <v>564</v>
      </c>
      <c r="B3502" s="361" t="s">
        <v>569</v>
      </c>
      <c r="C3502" s="361" t="s">
        <v>744</v>
      </c>
      <c r="D3502" s="361">
        <v>16</v>
      </c>
      <c r="E3502" s="590">
        <v>37919</v>
      </c>
      <c r="F3502" s="592">
        <v>99</v>
      </c>
    </row>
    <row r="3503" spans="1:6" x14ac:dyDescent="0.25">
      <c r="A3503" s="349" t="s">
        <v>752</v>
      </c>
      <c r="B3503" s="361" t="s">
        <v>759</v>
      </c>
      <c r="C3503" s="361" t="s">
        <v>737</v>
      </c>
      <c r="D3503" s="361">
        <v>16</v>
      </c>
      <c r="E3503" s="590">
        <v>37923</v>
      </c>
      <c r="F3503" s="592">
        <v>67</v>
      </c>
    </row>
    <row r="3504" spans="1:6" x14ac:dyDescent="0.25">
      <c r="A3504" s="349" t="s">
        <v>564</v>
      </c>
      <c r="B3504" s="361" t="s">
        <v>569</v>
      </c>
      <c r="C3504" s="361" t="s">
        <v>744</v>
      </c>
      <c r="D3504" s="361">
        <v>16</v>
      </c>
      <c r="E3504" s="590">
        <v>37929</v>
      </c>
      <c r="F3504" s="592">
        <v>186</v>
      </c>
    </row>
    <row r="3505" spans="1:6" x14ac:dyDescent="0.25">
      <c r="A3505" s="349" t="s">
        <v>748</v>
      </c>
      <c r="B3505" s="361" t="s">
        <v>750</v>
      </c>
      <c r="C3505" s="361" t="s">
        <v>737</v>
      </c>
      <c r="D3505" s="361">
        <v>16</v>
      </c>
      <c r="E3505" s="590">
        <v>37932</v>
      </c>
      <c r="F3505" s="592">
        <v>75</v>
      </c>
    </row>
    <row r="3506" spans="1:6" x14ac:dyDescent="0.25">
      <c r="A3506" s="349" t="s">
        <v>756</v>
      </c>
      <c r="B3506" s="361" t="s">
        <v>758</v>
      </c>
      <c r="C3506" s="361" t="s">
        <v>746</v>
      </c>
      <c r="D3506" s="361">
        <v>16</v>
      </c>
      <c r="E3506" s="590">
        <v>37936</v>
      </c>
      <c r="F3506" s="592">
        <v>139</v>
      </c>
    </row>
    <row r="3507" spans="1:6" x14ac:dyDescent="0.25">
      <c r="A3507" s="349" t="s">
        <v>738</v>
      </c>
      <c r="B3507" s="361" t="s">
        <v>714</v>
      </c>
      <c r="C3507" s="361" t="s">
        <v>744</v>
      </c>
      <c r="D3507" s="361">
        <v>8</v>
      </c>
      <c r="E3507" s="590">
        <v>37943</v>
      </c>
      <c r="F3507" s="360">
        <v>117</v>
      </c>
    </row>
    <row r="3508" spans="1:6" x14ac:dyDescent="0.25">
      <c r="A3508" s="349" t="s">
        <v>738</v>
      </c>
      <c r="B3508" s="361" t="s">
        <v>721</v>
      </c>
      <c r="C3508" s="361" t="s">
        <v>747</v>
      </c>
      <c r="D3508" s="361">
        <v>8</v>
      </c>
      <c r="E3508" s="590">
        <v>37944</v>
      </c>
      <c r="F3508" s="592">
        <v>53</v>
      </c>
    </row>
    <row r="3509" spans="1:6" x14ac:dyDescent="0.25">
      <c r="A3509" s="349" t="s">
        <v>756</v>
      </c>
      <c r="B3509" s="361" t="s">
        <v>757</v>
      </c>
      <c r="C3509" s="361" t="s">
        <v>755</v>
      </c>
      <c r="D3509" s="361">
        <v>16</v>
      </c>
      <c r="E3509" s="590">
        <v>37948</v>
      </c>
      <c r="F3509" s="592">
        <v>187</v>
      </c>
    </row>
    <row r="3510" spans="1:6" x14ac:dyDescent="0.25">
      <c r="A3510" s="349" t="s">
        <v>756</v>
      </c>
      <c r="B3510" s="361" t="s">
        <v>757</v>
      </c>
      <c r="C3510" s="361" t="s">
        <v>755</v>
      </c>
      <c r="D3510" s="361">
        <v>16</v>
      </c>
      <c r="E3510" s="590">
        <v>37949</v>
      </c>
      <c r="F3510" s="592">
        <v>114</v>
      </c>
    </row>
    <row r="3511" spans="1:6" x14ac:dyDescent="0.25">
      <c r="A3511" s="349" t="s">
        <v>564</v>
      </c>
      <c r="B3511" s="361" t="s">
        <v>569</v>
      </c>
      <c r="C3511" s="361" t="s">
        <v>744</v>
      </c>
      <c r="D3511" s="361">
        <v>16</v>
      </c>
      <c r="E3511" s="590">
        <v>37949</v>
      </c>
      <c r="F3511" s="592">
        <v>81</v>
      </c>
    </row>
    <row r="3512" spans="1:6" x14ac:dyDescent="0.25">
      <c r="A3512" s="349" t="s">
        <v>564</v>
      </c>
      <c r="B3512" s="361" t="s">
        <v>568</v>
      </c>
      <c r="C3512" s="361" t="s">
        <v>745</v>
      </c>
      <c r="D3512" s="361">
        <v>16</v>
      </c>
      <c r="E3512" s="350">
        <v>37950</v>
      </c>
      <c r="F3512" s="360">
        <v>59</v>
      </c>
    </row>
    <row r="3513" spans="1:6" x14ac:dyDescent="0.25">
      <c r="A3513" s="349" t="s">
        <v>752</v>
      </c>
      <c r="B3513" s="361" t="s">
        <v>760</v>
      </c>
      <c r="C3513" s="361" t="s">
        <v>761</v>
      </c>
      <c r="D3513" s="361">
        <v>16</v>
      </c>
      <c r="E3513" s="350">
        <v>37955</v>
      </c>
      <c r="F3513" s="360">
        <v>166</v>
      </c>
    </row>
    <row r="3514" spans="1:6" x14ac:dyDescent="0.25">
      <c r="A3514" s="349" t="s">
        <v>748</v>
      </c>
      <c r="B3514" s="361" t="s">
        <v>754</v>
      </c>
      <c r="C3514" s="361" t="s">
        <v>755</v>
      </c>
      <c r="D3514" s="361">
        <v>16</v>
      </c>
      <c r="E3514" s="590">
        <v>37959</v>
      </c>
      <c r="F3514" s="360">
        <v>169</v>
      </c>
    </row>
    <row r="3515" spans="1:6" x14ac:dyDescent="0.25">
      <c r="A3515" s="349" t="s">
        <v>738</v>
      </c>
      <c r="B3515" s="361" t="s">
        <v>717</v>
      </c>
      <c r="C3515" s="361" t="s">
        <v>745</v>
      </c>
      <c r="D3515" s="361">
        <v>16</v>
      </c>
      <c r="E3515" s="590">
        <v>37960</v>
      </c>
      <c r="F3515" s="592">
        <v>29</v>
      </c>
    </row>
    <row r="3516" spans="1:6" x14ac:dyDescent="0.25">
      <c r="A3516" s="354" t="s">
        <v>748</v>
      </c>
      <c r="B3516" s="353" t="s">
        <v>754</v>
      </c>
      <c r="C3516" s="353" t="s">
        <v>755</v>
      </c>
      <c r="D3516" s="353">
        <v>16</v>
      </c>
      <c r="E3516" s="591">
        <v>37962</v>
      </c>
      <c r="F3516" s="593">
        <v>106</v>
      </c>
    </row>
    <row r="3517" spans="1:6" x14ac:dyDescent="0.25">
      <c r="A3517" s="349" t="s">
        <v>738</v>
      </c>
      <c r="B3517" s="361" t="s">
        <v>723</v>
      </c>
      <c r="C3517" s="361" t="s">
        <v>745</v>
      </c>
      <c r="D3517" s="361">
        <v>8</v>
      </c>
      <c r="E3517" s="590">
        <v>37963</v>
      </c>
      <c r="F3517" s="592">
        <v>140</v>
      </c>
    </row>
    <row r="3518" spans="1:6" x14ac:dyDescent="0.25">
      <c r="A3518" s="349" t="s">
        <v>564</v>
      </c>
      <c r="B3518" s="361" t="s">
        <v>567</v>
      </c>
      <c r="C3518" s="361" t="s">
        <v>737</v>
      </c>
      <c r="D3518" s="361">
        <v>16</v>
      </c>
      <c r="E3518" s="590">
        <v>37965</v>
      </c>
      <c r="F3518" s="592">
        <v>36</v>
      </c>
    </row>
    <row r="3519" spans="1:6" x14ac:dyDescent="0.25">
      <c r="A3519" s="349" t="s">
        <v>738</v>
      </c>
      <c r="B3519" s="361" t="s">
        <v>719</v>
      </c>
      <c r="C3519" s="361" t="s">
        <v>744</v>
      </c>
      <c r="D3519" s="361">
        <v>8</v>
      </c>
      <c r="E3519" s="590">
        <v>37967</v>
      </c>
      <c r="F3519" s="592">
        <v>106</v>
      </c>
    </row>
    <row r="3520" spans="1:6" x14ac:dyDescent="0.25">
      <c r="A3520" s="349" t="s">
        <v>748</v>
      </c>
      <c r="B3520" s="361" t="s">
        <v>754</v>
      </c>
      <c r="C3520" s="361" t="s">
        <v>755</v>
      </c>
      <c r="D3520" s="361">
        <v>16</v>
      </c>
      <c r="E3520" s="350">
        <v>37967</v>
      </c>
      <c r="F3520" s="360">
        <v>32</v>
      </c>
    </row>
    <row r="3521" spans="1:6" x14ac:dyDescent="0.25">
      <c r="A3521" s="349" t="s">
        <v>756</v>
      </c>
      <c r="B3521" s="361" t="s">
        <v>758</v>
      </c>
      <c r="C3521" s="361" t="s">
        <v>746</v>
      </c>
      <c r="D3521" s="361">
        <v>16</v>
      </c>
      <c r="E3521" s="590">
        <v>37968</v>
      </c>
      <c r="F3521" s="592">
        <v>44</v>
      </c>
    </row>
    <row r="3522" spans="1:6" x14ac:dyDescent="0.25">
      <c r="A3522" s="349" t="s">
        <v>738</v>
      </c>
      <c r="B3522" s="361" t="s">
        <v>718</v>
      </c>
      <c r="C3522" s="361" t="s">
        <v>747</v>
      </c>
      <c r="D3522" s="361">
        <v>8</v>
      </c>
      <c r="E3522" s="590">
        <v>37973</v>
      </c>
      <c r="F3522" s="592">
        <v>178</v>
      </c>
    </row>
    <row r="3523" spans="1:6" x14ac:dyDescent="0.25">
      <c r="A3523" s="349" t="s">
        <v>752</v>
      </c>
      <c r="B3523" s="361" t="s">
        <v>760</v>
      </c>
      <c r="C3523" s="361" t="s">
        <v>761</v>
      </c>
      <c r="D3523" s="361">
        <v>16</v>
      </c>
      <c r="E3523" s="590">
        <v>37976</v>
      </c>
      <c r="F3523" s="592">
        <v>73</v>
      </c>
    </row>
    <row r="3524" spans="1:6" x14ac:dyDescent="0.25">
      <c r="A3524" s="349" t="s">
        <v>564</v>
      </c>
      <c r="B3524" s="361" t="s">
        <v>568</v>
      </c>
      <c r="C3524" s="361" t="s">
        <v>745</v>
      </c>
      <c r="D3524" s="361">
        <v>16</v>
      </c>
      <c r="E3524" s="590">
        <v>37977</v>
      </c>
      <c r="F3524" s="592">
        <v>26</v>
      </c>
    </row>
    <row r="3525" spans="1:6" x14ac:dyDescent="0.25">
      <c r="A3525" s="349" t="s">
        <v>765</v>
      </c>
      <c r="B3525" s="361" t="s">
        <v>766</v>
      </c>
      <c r="C3525" s="361" t="s">
        <v>744</v>
      </c>
      <c r="D3525" s="361">
        <v>16</v>
      </c>
      <c r="E3525" s="590">
        <v>37981</v>
      </c>
      <c r="F3525" s="592">
        <v>9</v>
      </c>
    </row>
    <row r="3526" spans="1:6" x14ac:dyDescent="0.25">
      <c r="A3526" s="349" t="s">
        <v>752</v>
      </c>
      <c r="B3526" s="361" t="s">
        <v>760</v>
      </c>
      <c r="C3526" s="361" t="s">
        <v>761</v>
      </c>
      <c r="D3526" s="361">
        <v>16</v>
      </c>
      <c r="E3526" s="590">
        <v>37982</v>
      </c>
      <c r="F3526" s="592">
        <v>138</v>
      </c>
    </row>
    <row r="3527" spans="1:6" x14ac:dyDescent="0.25">
      <c r="A3527" s="349" t="s">
        <v>748</v>
      </c>
      <c r="B3527" s="361" t="s">
        <v>754</v>
      </c>
      <c r="C3527" s="361" t="s">
        <v>755</v>
      </c>
      <c r="D3527" s="361">
        <v>16</v>
      </c>
      <c r="E3527" s="590">
        <v>37986</v>
      </c>
      <c r="F3527" s="592">
        <v>36</v>
      </c>
    </row>
    <row r="3528" spans="1:6" x14ac:dyDescent="0.25">
      <c r="A3528" s="349" t="s">
        <v>738</v>
      </c>
      <c r="B3528" s="361" t="s">
        <v>716</v>
      </c>
      <c r="C3528" s="361" t="s">
        <v>745</v>
      </c>
      <c r="D3528" s="361">
        <v>16</v>
      </c>
      <c r="E3528" s="590">
        <v>37989</v>
      </c>
      <c r="F3528" s="592">
        <v>34</v>
      </c>
    </row>
    <row r="3529" spans="1:6" x14ac:dyDescent="0.25">
      <c r="A3529" s="349" t="s">
        <v>752</v>
      </c>
      <c r="B3529" s="361" t="s">
        <v>763</v>
      </c>
      <c r="C3529" s="361" t="s">
        <v>745</v>
      </c>
      <c r="D3529" s="361">
        <v>16</v>
      </c>
      <c r="E3529" s="590">
        <v>37990</v>
      </c>
      <c r="F3529" s="360">
        <v>46</v>
      </c>
    </row>
    <row r="3530" spans="1:6" x14ac:dyDescent="0.25">
      <c r="A3530" s="349" t="s">
        <v>564</v>
      </c>
      <c r="B3530" s="361" t="s">
        <v>565</v>
      </c>
      <c r="C3530" s="361" t="s">
        <v>745</v>
      </c>
      <c r="D3530" s="361">
        <v>16</v>
      </c>
      <c r="E3530" s="590">
        <v>37993</v>
      </c>
      <c r="F3530" s="592">
        <v>182</v>
      </c>
    </row>
    <row r="3531" spans="1:6" x14ac:dyDescent="0.25">
      <c r="A3531" s="349" t="s">
        <v>738</v>
      </c>
      <c r="B3531" s="361" t="s">
        <v>714</v>
      </c>
      <c r="C3531" s="361" t="s">
        <v>744</v>
      </c>
      <c r="D3531" s="361">
        <v>8</v>
      </c>
      <c r="E3531" s="590">
        <v>37994</v>
      </c>
      <c r="F3531" s="592">
        <v>138</v>
      </c>
    </row>
    <row r="3532" spans="1:6" x14ac:dyDescent="0.25">
      <c r="A3532" s="349" t="s">
        <v>564</v>
      </c>
      <c r="B3532" s="361" t="s">
        <v>569</v>
      </c>
      <c r="C3532" s="361" t="s">
        <v>744</v>
      </c>
      <c r="D3532" s="361">
        <v>16</v>
      </c>
      <c r="E3532" s="590">
        <v>37995</v>
      </c>
      <c r="F3532" s="592">
        <v>155</v>
      </c>
    </row>
    <row r="3533" spans="1:6" x14ac:dyDescent="0.25">
      <c r="A3533" s="349" t="s">
        <v>738</v>
      </c>
      <c r="B3533" s="361" t="s">
        <v>714</v>
      </c>
      <c r="C3533" s="361" t="s">
        <v>744</v>
      </c>
      <c r="D3533" s="361">
        <v>8</v>
      </c>
      <c r="E3533" s="590">
        <v>37996</v>
      </c>
      <c r="F3533" s="592">
        <v>94</v>
      </c>
    </row>
    <row r="3534" spans="1:6" x14ac:dyDescent="0.25">
      <c r="A3534" s="349" t="s">
        <v>738</v>
      </c>
      <c r="B3534" s="361" t="s">
        <v>718</v>
      </c>
      <c r="C3534" s="361" t="s">
        <v>747</v>
      </c>
      <c r="D3534" s="361">
        <v>8</v>
      </c>
      <c r="E3534" s="590">
        <v>37997</v>
      </c>
      <c r="F3534" s="592">
        <v>117</v>
      </c>
    </row>
    <row r="3535" spans="1:6" x14ac:dyDescent="0.25">
      <c r="A3535" s="349" t="s">
        <v>728</v>
      </c>
      <c r="B3535" s="361" t="s">
        <v>729</v>
      </c>
      <c r="C3535" s="361" t="s">
        <v>730</v>
      </c>
      <c r="D3535" s="361">
        <v>10</v>
      </c>
      <c r="E3535" s="590">
        <v>37998</v>
      </c>
      <c r="F3535" s="592">
        <v>122</v>
      </c>
    </row>
    <row r="3536" spans="1:6" x14ac:dyDescent="0.25">
      <c r="A3536" s="349" t="s">
        <v>752</v>
      </c>
      <c r="B3536" s="361" t="s">
        <v>762</v>
      </c>
      <c r="C3536" s="361" t="s">
        <v>761</v>
      </c>
      <c r="D3536" s="361">
        <v>16</v>
      </c>
      <c r="E3536" s="590">
        <v>38001</v>
      </c>
      <c r="F3536" s="592">
        <v>198</v>
      </c>
    </row>
    <row r="3537" spans="1:6" x14ac:dyDescent="0.25">
      <c r="A3537" s="349" t="s">
        <v>733</v>
      </c>
      <c r="B3537" s="361" t="s">
        <v>734</v>
      </c>
      <c r="C3537" s="361" t="s">
        <v>735</v>
      </c>
      <c r="D3537" s="361">
        <v>8</v>
      </c>
      <c r="E3537" s="590">
        <v>38001</v>
      </c>
      <c r="F3537" s="592">
        <v>183</v>
      </c>
    </row>
    <row r="3538" spans="1:6" x14ac:dyDescent="0.25">
      <c r="A3538" s="349" t="s">
        <v>738</v>
      </c>
      <c r="B3538" s="361" t="s">
        <v>723</v>
      </c>
      <c r="C3538" s="361" t="s">
        <v>745</v>
      </c>
      <c r="D3538" s="361">
        <v>8</v>
      </c>
      <c r="E3538" s="590">
        <v>38004</v>
      </c>
      <c r="F3538" s="592">
        <v>198</v>
      </c>
    </row>
    <row r="3539" spans="1:6" x14ac:dyDescent="0.25">
      <c r="A3539" s="349" t="s">
        <v>738</v>
      </c>
      <c r="B3539" s="361" t="s">
        <v>721</v>
      </c>
      <c r="C3539" s="361" t="s">
        <v>747</v>
      </c>
      <c r="D3539" s="361">
        <v>8</v>
      </c>
      <c r="E3539" s="590">
        <v>38008</v>
      </c>
      <c r="F3539" s="592">
        <v>70</v>
      </c>
    </row>
    <row r="3540" spans="1:6" x14ac:dyDescent="0.25">
      <c r="A3540" s="349" t="s">
        <v>739</v>
      </c>
      <c r="B3540" s="361" t="s">
        <v>740</v>
      </c>
      <c r="C3540" s="361" t="s">
        <v>741</v>
      </c>
      <c r="D3540" s="361">
        <v>8</v>
      </c>
      <c r="E3540" s="590">
        <v>38012</v>
      </c>
      <c r="F3540" s="592">
        <v>97</v>
      </c>
    </row>
    <row r="3541" spans="1:6" x14ac:dyDescent="0.25">
      <c r="A3541" s="349" t="s">
        <v>738</v>
      </c>
      <c r="B3541" s="361" t="s">
        <v>712</v>
      </c>
      <c r="C3541" s="361" t="s">
        <v>744</v>
      </c>
      <c r="D3541" s="361">
        <v>8</v>
      </c>
      <c r="E3541" s="590">
        <v>38013</v>
      </c>
      <c r="F3541" s="592">
        <v>197</v>
      </c>
    </row>
    <row r="3542" spans="1:6" x14ac:dyDescent="0.25">
      <c r="A3542" s="349" t="s">
        <v>748</v>
      </c>
      <c r="B3542" s="361" t="s">
        <v>750</v>
      </c>
      <c r="C3542" s="361" t="s">
        <v>737</v>
      </c>
      <c r="D3542" s="361">
        <v>16</v>
      </c>
      <c r="E3542" s="590">
        <v>38016</v>
      </c>
      <c r="F3542" s="592">
        <v>83</v>
      </c>
    </row>
    <row r="3543" spans="1:6" x14ac:dyDescent="0.25">
      <c r="A3543" s="349" t="s">
        <v>564</v>
      </c>
      <c r="B3543" s="361" t="s">
        <v>565</v>
      </c>
      <c r="C3543" s="361" t="s">
        <v>745</v>
      </c>
      <c r="D3543" s="361">
        <v>16</v>
      </c>
      <c r="E3543" s="590">
        <v>38021</v>
      </c>
      <c r="F3543" s="360">
        <v>181</v>
      </c>
    </row>
    <row r="3544" spans="1:6" x14ac:dyDescent="0.25">
      <c r="A3544" s="349" t="s">
        <v>752</v>
      </c>
      <c r="B3544" s="361" t="s">
        <v>764</v>
      </c>
      <c r="C3544" s="361" t="s">
        <v>737</v>
      </c>
      <c r="D3544" s="361">
        <v>32</v>
      </c>
      <c r="E3544" s="590">
        <v>38026</v>
      </c>
      <c r="F3544" s="592">
        <v>124</v>
      </c>
    </row>
    <row r="3545" spans="1:6" x14ac:dyDescent="0.25">
      <c r="A3545" s="349" t="s">
        <v>738</v>
      </c>
      <c r="B3545" s="361" t="s">
        <v>721</v>
      </c>
      <c r="C3545" s="361" t="s">
        <v>747</v>
      </c>
      <c r="D3545" s="361">
        <v>8</v>
      </c>
      <c r="E3545" s="590">
        <v>38031</v>
      </c>
      <c r="F3545" s="592">
        <v>30</v>
      </c>
    </row>
    <row r="3546" spans="1:6" x14ac:dyDescent="0.25">
      <c r="A3546" s="349" t="s">
        <v>733</v>
      </c>
      <c r="B3546" s="361" t="s">
        <v>736</v>
      </c>
      <c r="C3546" s="361" t="s">
        <v>737</v>
      </c>
      <c r="D3546" s="361">
        <v>8</v>
      </c>
      <c r="E3546" s="590">
        <v>38033</v>
      </c>
      <c r="F3546" s="592">
        <v>83</v>
      </c>
    </row>
    <row r="3547" spans="1:6" x14ac:dyDescent="0.25">
      <c r="A3547" s="349" t="s">
        <v>748</v>
      </c>
      <c r="B3547" s="361" t="s">
        <v>753</v>
      </c>
      <c r="C3547" s="361" t="s">
        <v>732</v>
      </c>
      <c r="D3547" s="361">
        <v>16</v>
      </c>
      <c r="E3547" s="590">
        <v>38048</v>
      </c>
      <c r="F3547" s="592">
        <v>168</v>
      </c>
    </row>
    <row r="3548" spans="1:6" x14ac:dyDescent="0.25">
      <c r="A3548" s="349" t="s">
        <v>733</v>
      </c>
      <c r="B3548" s="361" t="s">
        <v>734</v>
      </c>
      <c r="C3548" s="361" t="s">
        <v>735</v>
      </c>
      <c r="D3548" s="361">
        <v>8</v>
      </c>
      <c r="E3548" s="590">
        <v>38048</v>
      </c>
      <c r="F3548" s="592">
        <v>140</v>
      </c>
    </row>
    <row r="3549" spans="1:6" x14ac:dyDescent="0.25">
      <c r="A3549" s="349" t="s">
        <v>564</v>
      </c>
      <c r="B3549" s="361" t="s">
        <v>569</v>
      </c>
      <c r="C3549" s="361" t="s">
        <v>744</v>
      </c>
      <c r="D3549" s="361">
        <v>16</v>
      </c>
      <c r="E3549" s="590">
        <v>38049</v>
      </c>
      <c r="F3549" s="592">
        <v>25</v>
      </c>
    </row>
    <row r="3550" spans="1:6" x14ac:dyDescent="0.25">
      <c r="A3550" s="349" t="s">
        <v>738</v>
      </c>
      <c r="B3550" s="361" t="s">
        <v>717</v>
      </c>
      <c r="C3550" s="361" t="s">
        <v>745</v>
      </c>
      <c r="D3550" s="361">
        <v>16</v>
      </c>
      <c r="E3550" s="590">
        <v>38051</v>
      </c>
      <c r="F3550" s="592">
        <v>192</v>
      </c>
    </row>
    <row r="3551" spans="1:6" x14ac:dyDescent="0.25">
      <c r="A3551" s="349" t="s">
        <v>752</v>
      </c>
      <c r="B3551" s="361" t="s">
        <v>763</v>
      </c>
      <c r="C3551" s="361" t="s">
        <v>745</v>
      </c>
      <c r="D3551" s="361">
        <v>16</v>
      </c>
      <c r="E3551" s="590">
        <v>38056</v>
      </c>
      <c r="F3551" s="592">
        <v>87</v>
      </c>
    </row>
    <row r="3552" spans="1:6" x14ac:dyDescent="0.25">
      <c r="A3552" s="349" t="s">
        <v>765</v>
      </c>
      <c r="B3552" s="361" t="s">
        <v>766</v>
      </c>
      <c r="C3552" s="361" t="s">
        <v>744</v>
      </c>
      <c r="D3552" s="361">
        <v>16</v>
      </c>
      <c r="E3552" s="350">
        <v>38056</v>
      </c>
      <c r="F3552" s="360">
        <v>34</v>
      </c>
    </row>
    <row r="3553" spans="1:6" x14ac:dyDescent="0.25">
      <c r="A3553" s="349" t="s">
        <v>748</v>
      </c>
      <c r="B3553" s="361" t="s">
        <v>749</v>
      </c>
      <c r="C3553" s="361" t="s">
        <v>745</v>
      </c>
      <c r="D3553" s="361">
        <v>8</v>
      </c>
      <c r="E3553" s="590">
        <v>38061</v>
      </c>
      <c r="F3553" s="592">
        <v>129</v>
      </c>
    </row>
    <row r="3554" spans="1:6" x14ac:dyDescent="0.25">
      <c r="A3554" s="349" t="s">
        <v>738</v>
      </c>
      <c r="B3554" s="361" t="s">
        <v>721</v>
      </c>
      <c r="C3554" s="361" t="s">
        <v>747</v>
      </c>
      <c r="D3554" s="361">
        <v>8</v>
      </c>
      <c r="E3554" s="590">
        <v>38062</v>
      </c>
      <c r="F3554" s="592">
        <v>17</v>
      </c>
    </row>
    <row r="3555" spans="1:6" x14ac:dyDescent="0.25">
      <c r="A3555" s="349" t="s">
        <v>752</v>
      </c>
      <c r="B3555" s="361" t="s">
        <v>764</v>
      </c>
      <c r="C3555" s="361" t="s">
        <v>737</v>
      </c>
      <c r="D3555" s="361">
        <v>32</v>
      </c>
      <c r="E3555" s="350">
        <v>38066</v>
      </c>
      <c r="F3555" s="360">
        <v>168</v>
      </c>
    </row>
    <row r="3556" spans="1:6" x14ac:dyDescent="0.25">
      <c r="A3556" s="349" t="s">
        <v>756</v>
      </c>
      <c r="B3556" s="361" t="s">
        <v>757</v>
      </c>
      <c r="C3556" s="361" t="s">
        <v>755</v>
      </c>
      <c r="D3556" s="361">
        <v>16</v>
      </c>
      <c r="E3556" s="590">
        <v>38067</v>
      </c>
      <c r="F3556" s="592">
        <v>17</v>
      </c>
    </row>
    <row r="3557" spans="1:6" x14ac:dyDescent="0.25">
      <c r="A3557" s="349" t="s">
        <v>748</v>
      </c>
      <c r="B3557" s="361" t="s">
        <v>749</v>
      </c>
      <c r="C3557" s="361" t="s">
        <v>745</v>
      </c>
      <c r="D3557" s="361">
        <v>8</v>
      </c>
      <c r="E3557" s="350">
        <v>38076</v>
      </c>
      <c r="F3557" s="360">
        <v>27</v>
      </c>
    </row>
    <row r="3558" spans="1:6" x14ac:dyDescent="0.25">
      <c r="A3558" s="349" t="s">
        <v>564</v>
      </c>
      <c r="B3558" s="361" t="s">
        <v>567</v>
      </c>
      <c r="C3558" s="361" t="s">
        <v>737</v>
      </c>
      <c r="D3558" s="361">
        <v>16</v>
      </c>
      <c r="E3558" s="590">
        <v>38080</v>
      </c>
      <c r="F3558" s="592">
        <v>5</v>
      </c>
    </row>
    <row r="3559" spans="1:6" x14ac:dyDescent="0.25">
      <c r="A3559" s="349" t="s">
        <v>738</v>
      </c>
      <c r="B3559" s="361" t="s">
        <v>716</v>
      </c>
      <c r="C3559" s="361" t="s">
        <v>745</v>
      </c>
      <c r="D3559" s="361">
        <v>16</v>
      </c>
      <c r="E3559" s="590">
        <v>38081</v>
      </c>
      <c r="F3559" s="592">
        <v>117</v>
      </c>
    </row>
    <row r="3560" spans="1:6" x14ac:dyDescent="0.25">
      <c r="A3560" s="349" t="s">
        <v>738</v>
      </c>
      <c r="B3560" s="361" t="s">
        <v>713</v>
      </c>
      <c r="C3560" s="361" t="s">
        <v>746</v>
      </c>
      <c r="D3560" s="361">
        <v>16</v>
      </c>
      <c r="E3560" s="590">
        <v>38083</v>
      </c>
      <c r="F3560" s="592">
        <v>36</v>
      </c>
    </row>
    <row r="3561" spans="1:6" x14ac:dyDescent="0.25">
      <c r="A3561" s="349" t="s">
        <v>738</v>
      </c>
      <c r="B3561" s="361" t="s">
        <v>716</v>
      </c>
      <c r="C3561" s="361" t="s">
        <v>745</v>
      </c>
      <c r="D3561" s="361">
        <v>16</v>
      </c>
      <c r="E3561" s="590">
        <v>38090</v>
      </c>
      <c r="F3561" s="360">
        <v>184</v>
      </c>
    </row>
    <row r="3562" spans="1:6" x14ac:dyDescent="0.25">
      <c r="A3562" s="349" t="s">
        <v>564</v>
      </c>
      <c r="B3562" s="361" t="s">
        <v>568</v>
      </c>
      <c r="C3562" s="361" t="s">
        <v>745</v>
      </c>
      <c r="D3562" s="361">
        <v>16</v>
      </c>
      <c r="E3562" s="590">
        <v>38091</v>
      </c>
      <c r="F3562" s="592">
        <v>192</v>
      </c>
    </row>
    <row r="3563" spans="1:6" x14ac:dyDescent="0.25">
      <c r="A3563" s="349" t="s">
        <v>738</v>
      </c>
      <c r="B3563" s="361" t="s">
        <v>718</v>
      </c>
      <c r="C3563" s="361" t="s">
        <v>747</v>
      </c>
      <c r="D3563" s="361">
        <v>8</v>
      </c>
      <c r="E3563" s="590">
        <v>38098</v>
      </c>
      <c r="F3563" s="592">
        <v>152</v>
      </c>
    </row>
    <row r="3564" spans="1:6" x14ac:dyDescent="0.25">
      <c r="A3564" s="349" t="s">
        <v>738</v>
      </c>
      <c r="B3564" s="361" t="s">
        <v>714</v>
      </c>
      <c r="C3564" s="361" t="s">
        <v>744</v>
      </c>
      <c r="D3564" s="361">
        <v>8</v>
      </c>
      <c r="E3564" s="590">
        <v>38101</v>
      </c>
      <c r="F3564" s="592">
        <v>158</v>
      </c>
    </row>
    <row r="3565" spans="1:6" x14ac:dyDescent="0.25">
      <c r="A3565" s="349" t="s">
        <v>738</v>
      </c>
      <c r="B3565" s="361" t="s">
        <v>722</v>
      </c>
      <c r="C3565" s="361" t="s">
        <v>747</v>
      </c>
      <c r="D3565" s="361">
        <v>8</v>
      </c>
      <c r="E3565" s="590">
        <v>38105</v>
      </c>
      <c r="F3565" s="592">
        <v>137</v>
      </c>
    </row>
    <row r="3566" spans="1:6" x14ac:dyDescent="0.25">
      <c r="A3566" s="349" t="s">
        <v>564</v>
      </c>
      <c r="B3566" s="361" t="s">
        <v>567</v>
      </c>
      <c r="C3566" s="361" t="s">
        <v>737</v>
      </c>
      <c r="D3566" s="361">
        <v>16</v>
      </c>
      <c r="E3566" s="590">
        <v>38106</v>
      </c>
      <c r="F3566" s="592">
        <v>163</v>
      </c>
    </row>
    <row r="3567" spans="1:6" x14ac:dyDescent="0.25">
      <c r="A3567" s="349" t="s">
        <v>564</v>
      </c>
      <c r="B3567" s="361" t="s">
        <v>568</v>
      </c>
      <c r="C3567" s="361" t="s">
        <v>745</v>
      </c>
      <c r="D3567" s="361">
        <v>16</v>
      </c>
      <c r="E3567" s="590">
        <v>38107</v>
      </c>
      <c r="F3567" s="592">
        <v>42</v>
      </c>
    </row>
    <row r="3568" spans="1:6" x14ac:dyDescent="0.25">
      <c r="A3568" s="349" t="s">
        <v>742</v>
      </c>
      <c r="B3568" s="361" t="s">
        <v>743</v>
      </c>
      <c r="C3568" s="361" t="s">
        <v>744</v>
      </c>
      <c r="D3568" s="361">
        <v>8</v>
      </c>
      <c r="E3568" s="590">
        <v>38107</v>
      </c>
      <c r="F3568" s="592">
        <v>187</v>
      </c>
    </row>
    <row r="3569" spans="1:6" x14ac:dyDescent="0.25">
      <c r="A3569" s="349" t="s">
        <v>738</v>
      </c>
      <c r="B3569" s="361" t="s">
        <v>722</v>
      </c>
      <c r="C3569" s="361" t="s">
        <v>747</v>
      </c>
      <c r="D3569" s="361">
        <v>8</v>
      </c>
      <c r="E3569" s="590">
        <v>38110</v>
      </c>
      <c r="F3569" s="592">
        <v>21</v>
      </c>
    </row>
    <row r="3570" spans="1:6" x14ac:dyDescent="0.25">
      <c r="A3570" s="349" t="s">
        <v>738</v>
      </c>
      <c r="B3570" s="361" t="s">
        <v>719</v>
      </c>
      <c r="C3570" s="361" t="s">
        <v>744</v>
      </c>
      <c r="D3570" s="361">
        <v>8</v>
      </c>
      <c r="E3570" s="590">
        <v>38115</v>
      </c>
      <c r="F3570" s="592">
        <v>122</v>
      </c>
    </row>
    <row r="3571" spans="1:6" x14ac:dyDescent="0.25">
      <c r="A3571" s="349" t="s">
        <v>738</v>
      </c>
      <c r="B3571" s="361" t="s">
        <v>715</v>
      </c>
      <c r="C3571" s="361" t="s">
        <v>745</v>
      </c>
      <c r="D3571" s="361">
        <v>16</v>
      </c>
      <c r="E3571" s="590">
        <v>38119</v>
      </c>
      <c r="F3571" s="592">
        <v>76</v>
      </c>
    </row>
    <row r="3572" spans="1:6" x14ac:dyDescent="0.25">
      <c r="A3572" s="349" t="s">
        <v>738</v>
      </c>
      <c r="B3572" s="361" t="s">
        <v>715</v>
      </c>
      <c r="C3572" s="361" t="s">
        <v>745</v>
      </c>
      <c r="D3572" s="361">
        <v>16</v>
      </c>
      <c r="E3572" s="590">
        <v>38123</v>
      </c>
      <c r="F3572" s="592">
        <v>19</v>
      </c>
    </row>
    <row r="3573" spans="1:6" x14ac:dyDescent="0.25">
      <c r="A3573" s="349" t="s">
        <v>748</v>
      </c>
      <c r="B3573" s="361" t="s">
        <v>751</v>
      </c>
      <c r="C3573" s="361" t="s">
        <v>747</v>
      </c>
      <c r="D3573" s="361">
        <v>8</v>
      </c>
      <c r="E3573" s="590">
        <v>38123</v>
      </c>
      <c r="F3573" s="592">
        <v>70</v>
      </c>
    </row>
    <row r="3574" spans="1:6" x14ac:dyDescent="0.25">
      <c r="A3574" s="349" t="s">
        <v>771</v>
      </c>
      <c r="B3574" s="361" t="s">
        <v>772</v>
      </c>
      <c r="C3574" s="361" t="s">
        <v>747</v>
      </c>
      <c r="D3574" s="361">
        <v>12</v>
      </c>
      <c r="E3574" s="590">
        <v>38127</v>
      </c>
      <c r="F3574" s="592">
        <v>149</v>
      </c>
    </row>
    <row r="3575" spans="1:6" x14ac:dyDescent="0.25">
      <c r="A3575" s="349" t="s">
        <v>756</v>
      </c>
      <c r="B3575" s="361" t="s">
        <v>758</v>
      </c>
      <c r="C3575" s="361" t="s">
        <v>746</v>
      </c>
      <c r="D3575" s="361">
        <v>16</v>
      </c>
      <c r="E3575" s="590">
        <v>38127</v>
      </c>
      <c r="F3575" s="360">
        <v>29</v>
      </c>
    </row>
    <row r="3576" spans="1:6" x14ac:dyDescent="0.25">
      <c r="A3576" s="349" t="s">
        <v>738</v>
      </c>
      <c r="B3576" s="361" t="s">
        <v>717</v>
      </c>
      <c r="C3576" s="361" t="s">
        <v>745</v>
      </c>
      <c r="D3576" s="361">
        <v>16</v>
      </c>
      <c r="E3576" s="590">
        <v>38129</v>
      </c>
      <c r="F3576" s="360">
        <v>54</v>
      </c>
    </row>
    <row r="3577" spans="1:6" x14ac:dyDescent="0.25">
      <c r="A3577" s="349" t="s">
        <v>767</v>
      </c>
      <c r="B3577" s="361" t="s">
        <v>768</v>
      </c>
      <c r="C3577" s="361" t="s">
        <v>737</v>
      </c>
      <c r="D3577" s="361">
        <v>16</v>
      </c>
      <c r="E3577" s="590">
        <v>38132</v>
      </c>
      <c r="F3577" s="592">
        <v>38</v>
      </c>
    </row>
    <row r="3578" spans="1:6" x14ac:dyDescent="0.25">
      <c r="A3578" s="349" t="s">
        <v>564</v>
      </c>
      <c r="B3578" s="361" t="s">
        <v>568</v>
      </c>
      <c r="C3578" s="361" t="s">
        <v>745</v>
      </c>
      <c r="D3578" s="361">
        <v>16</v>
      </c>
      <c r="E3578" s="590">
        <v>38138</v>
      </c>
      <c r="F3578" s="592">
        <v>34</v>
      </c>
    </row>
    <row r="3579" spans="1:6" x14ac:dyDescent="0.25">
      <c r="A3579" s="349" t="s">
        <v>738</v>
      </c>
      <c r="B3579" s="361" t="s">
        <v>720</v>
      </c>
      <c r="C3579" s="361" t="s">
        <v>747</v>
      </c>
      <c r="D3579" s="361">
        <v>8</v>
      </c>
      <c r="E3579" s="590">
        <v>38139</v>
      </c>
      <c r="F3579" s="592">
        <v>26</v>
      </c>
    </row>
    <row r="3580" spans="1:6" x14ac:dyDescent="0.25">
      <c r="A3580" s="349" t="s">
        <v>752</v>
      </c>
      <c r="B3580" s="361" t="s">
        <v>762</v>
      </c>
      <c r="C3580" s="361" t="s">
        <v>761</v>
      </c>
      <c r="D3580" s="361">
        <v>16</v>
      </c>
      <c r="E3580" s="590">
        <v>38140</v>
      </c>
      <c r="F3580" s="592">
        <v>86</v>
      </c>
    </row>
    <row r="3581" spans="1:6" x14ac:dyDescent="0.25">
      <c r="A3581" s="349" t="s">
        <v>564</v>
      </c>
      <c r="B3581" s="361" t="s">
        <v>565</v>
      </c>
      <c r="C3581" s="361" t="s">
        <v>745</v>
      </c>
      <c r="D3581" s="361">
        <v>16</v>
      </c>
      <c r="E3581" s="590">
        <v>38142</v>
      </c>
      <c r="F3581" s="592">
        <v>115</v>
      </c>
    </row>
    <row r="3582" spans="1:6" x14ac:dyDescent="0.25">
      <c r="A3582" s="349" t="s">
        <v>728</v>
      </c>
      <c r="B3582" s="361" t="s">
        <v>729</v>
      </c>
      <c r="C3582" s="361" t="s">
        <v>730</v>
      </c>
      <c r="D3582" s="361">
        <v>10</v>
      </c>
      <c r="E3582" s="590">
        <v>38144</v>
      </c>
      <c r="F3582" s="592">
        <v>38</v>
      </c>
    </row>
    <row r="3583" spans="1:6" x14ac:dyDescent="0.25">
      <c r="A3583" s="349" t="s">
        <v>564</v>
      </c>
      <c r="B3583" s="361" t="s">
        <v>566</v>
      </c>
      <c r="C3583" s="361" t="s">
        <v>737</v>
      </c>
      <c r="D3583" s="361">
        <v>16</v>
      </c>
      <c r="E3583" s="590">
        <v>38145</v>
      </c>
      <c r="F3583" s="592">
        <v>43</v>
      </c>
    </row>
    <row r="3584" spans="1:6" x14ac:dyDescent="0.25">
      <c r="A3584" s="349" t="s">
        <v>733</v>
      </c>
      <c r="B3584" s="361" t="s">
        <v>736</v>
      </c>
      <c r="C3584" s="361" t="s">
        <v>737</v>
      </c>
      <c r="D3584" s="361">
        <v>8</v>
      </c>
      <c r="E3584" s="590">
        <v>38146</v>
      </c>
      <c r="F3584" s="592">
        <v>40</v>
      </c>
    </row>
    <row r="3585" spans="1:6" x14ac:dyDescent="0.25">
      <c r="A3585" s="349" t="s">
        <v>756</v>
      </c>
      <c r="B3585" s="361" t="s">
        <v>757</v>
      </c>
      <c r="C3585" s="361" t="s">
        <v>755</v>
      </c>
      <c r="D3585" s="361">
        <v>16</v>
      </c>
      <c r="E3585" s="350">
        <v>38149</v>
      </c>
      <c r="F3585" s="360">
        <v>62</v>
      </c>
    </row>
    <row r="3586" spans="1:6" x14ac:dyDescent="0.25">
      <c r="A3586" s="349" t="s">
        <v>564</v>
      </c>
      <c r="B3586" s="361" t="s">
        <v>565</v>
      </c>
      <c r="C3586" s="361" t="s">
        <v>745</v>
      </c>
      <c r="D3586" s="361">
        <v>16</v>
      </c>
      <c r="E3586" s="590">
        <v>38151</v>
      </c>
      <c r="F3586" s="592">
        <v>12</v>
      </c>
    </row>
    <row r="3587" spans="1:6" x14ac:dyDescent="0.25">
      <c r="A3587" s="349" t="s">
        <v>748</v>
      </c>
      <c r="B3587" s="361" t="s">
        <v>753</v>
      </c>
      <c r="C3587" s="361" t="s">
        <v>732</v>
      </c>
      <c r="D3587" s="361">
        <v>16</v>
      </c>
      <c r="E3587" s="590">
        <v>38152</v>
      </c>
      <c r="F3587" s="592">
        <v>200</v>
      </c>
    </row>
    <row r="3588" spans="1:6" x14ac:dyDescent="0.25">
      <c r="A3588" s="349" t="s">
        <v>738</v>
      </c>
      <c r="B3588" s="361" t="s">
        <v>718</v>
      </c>
      <c r="C3588" s="361" t="s">
        <v>747</v>
      </c>
      <c r="D3588" s="361">
        <v>8</v>
      </c>
      <c r="E3588" s="590">
        <v>38152</v>
      </c>
      <c r="F3588" s="592">
        <v>133</v>
      </c>
    </row>
    <row r="3589" spans="1:6" x14ac:dyDescent="0.25">
      <c r="A3589" s="349" t="s">
        <v>738</v>
      </c>
      <c r="B3589" s="361" t="s">
        <v>713</v>
      </c>
      <c r="C3589" s="361" t="s">
        <v>746</v>
      </c>
      <c r="D3589" s="361">
        <v>16</v>
      </c>
      <c r="E3589" s="590">
        <v>38156</v>
      </c>
      <c r="F3589" s="592">
        <v>55</v>
      </c>
    </row>
    <row r="3590" spans="1:6" x14ac:dyDescent="0.25">
      <c r="A3590" s="349" t="s">
        <v>738</v>
      </c>
      <c r="B3590" s="361" t="s">
        <v>712</v>
      </c>
      <c r="C3590" s="361" t="s">
        <v>744</v>
      </c>
      <c r="D3590" s="361">
        <v>8</v>
      </c>
      <c r="E3590" s="590">
        <v>38157</v>
      </c>
      <c r="F3590" s="592">
        <v>177</v>
      </c>
    </row>
    <row r="3591" spans="1:6" x14ac:dyDescent="0.25">
      <c r="A3591" s="349" t="s">
        <v>771</v>
      </c>
      <c r="B3591" s="361" t="s">
        <v>773</v>
      </c>
      <c r="C3591" s="361" t="s">
        <v>747</v>
      </c>
      <c r="D3591" s="361">
        <v>8</v>
      </c>
      <c r="E3591" s="590">
        <v>38159</v>
      </c>
      <c r="F3591" s="592">
        <v>21</v>
      </c>
    </row>
    <row r="3592" spans="1:6" x14ac:dyDescent="0.25">
      <c r="A3592" s="349" t="s">
        <v>771</v>
      </c>
      <c r="B3592" s="361" t="s">
        <v>772</v>
      </c>
      <c r="C3592" s="361" t="s">
        <v>747</v>
      </c>
      <c r="D3592" s="361">
        <v>12</v>
      </c>
      <c r="E3592" s="590">
        <v>38160</v>
      </c>
      <c r="F3592" s="592">
        <v>141</v>
      </c>
    </row>
    <row r="3593" spans="1:6" x14ac:dyDescent="0.25">
      <c r="A3593" s="349" t="s">
        <v>738</v>
      </c>
      <c r="B3593" s="361" t="s">
        <v>721</v>
      </c>
      <c r="C3593" s="361" t="s">
        <v>747</v>
      </c>
      <c r="D3593" s="361">
        <v>8</v>
      </c>
      <c r="E3593" s="590">
        <v>38161</v>
      </c>
      <c r="F3593" s="592">
        <v>111</v>
      </c>
    </row>
    <row r="3594" spans="1:6" x14ac:dyDescent="0.25">
      <c r="A3594" s="349" t="s">
        <v>738</v>
      </c>
      <c r="B3594" s="361" t="s">
        <v>714</v>
      </c>
      <c r="C3594" s="361" t="s">
        <v>744</v>
      </c>
      <c r="D3594" s="361">
        <v>8</v>
      </c>
      <c r="E3594" s="350">
        <v>38161</v>
      </c>
      <c r="F3594" s="360">
        <v>65</v>
      </c>
    </row>
    <row r="3595" spans="1:6" x14ac:dyDescent="0.25">
      <c r="A3595" s="349" t="s">
        <v>771</v>
      </c>
      <c r="B3595" s="361" t="s">
        <v>772</v>
      </c>
      <c r="C3595" s="361" t="s">
        <v>747</v>
      </c>
      <c r="D3595" s="361">
        <v>12</v>
      </c>
      <c r="E3595" s="590">
        <v>38161</v>
      </c>
      <c r="F3595" s="592">
        <v>82</v>
      </c>
    </row>
    <row r="3596" spans="1:6" x14ac:dyDescent="0.25">
      <c r="A3596" s="349" t="s">
        <v>728</v>
      </c>
      <c r="B3596" s="361" t="s">
        <v>729</v>
      </c>
      <c r="C3596" s="361" t="s">
        <v>730</v>
      </c>
      <c r="D3596" s="361">
        <v>10</v>
      </c>
      <c r="E3596" s="590">
        <v>38162</v>
      </c>
      <c r="F3596" s="592">
        <v>188</v>
      </c>
    </row>
    <row r="3597" spans="1:6" x14ac:dyDescent="0.25">
      <c r="A3597" s="349" t="s">
        <v>738</v>
      </c>
      <c r="B3597" s="361" t="s">
        <v>723</v>
      </c>
      <c r="C3597" s="361" t="s">
        <v>745</v>
      </c>
      <c r="D3597" s="361">
        <v>8</v>
      </c>
      <c r="E3597" s="590">
        <v>38164</v>
      </c>
      <c r="F3597" s="592">
        <v>170</v>
      </c>
    </row>
    <row r="3598" spans="1:6" x14ac:dyDescent="0.25">
      <c r="A3598" s="349" t="s">
        <v>771</v>
      </c>
      <c r="B3598" s="361" t="s">
        <v>772</v>
      </c>
      <c r="C3598" s="361" t="s">
        <v>747</v>
      </c>
      <c r="D3598" s="361">
        <v>12</v>
      </c>
      <c r="E3598" s="590">
        <v>38165</v>
      </c>
      <c r="F3598" s="592">
        <v>144</v>
      </c>
    </row>
    <row r="3599" spans="1:6" x14ac:dyDescent="0.25">
      <c r="A3599" s="349" t="s">
        <v>739</v>
      </c>
      <c r="B3599" s="361" t="s">
        <v>740</v>
      </c>
      <c r="C3599" s="361" t="s">
        <v>741</v>
      </c>
      <c r="D3599" s="361">
        <v>8</v>
      </c>
      <c r="E3599" s="590">
        <v>38165</v>
      </c>
      <c r="F3599" s="592">
        <v>83</v>
      </c>
    </row>
    <row r="3600" spans="1:6" x14ac:dyDescent="0.25">
      <c r="A3600" s="349" t="s">
        <v>769</v>
      </c>
      <c r="B3600" s="361" t="s">
        <v>770</v>
      </c>
      <c r="C3600" s="361" t="s">
        <v>745</v>
      </c>
      <c r="D3600" s="361">
        <v>16</v>
      </c>
      <c r="E3600" s="590">
        <v>38165</v>
      </c>
      <c r="F3600" s="592">
        <v>19</v>
      </c>
    </row>
    <row r="3601" spans="1:6" x14ac:dyDescent="0.25">
      <c r="A3601" s="349" t="s">
        <v>748</v>
      </c>
      <c r="B3601" s="361" t="s">
        <v>750</v>
      </c>
      <c r="C3601" s="361" t="s">
        <v>737</v>
      </c>
      <c r="D3601" s="361">
        <v>16</v>
      </c>
      <c r="E3601" s="590">
        <v>38169</v>
      </c>
      <c r="F3601" s="592">
        <v>195</v>
      </c>
    </row>
    <row r="3602" spans="1:6" x14ac:dyDescent="0.25">
      <c r="A3602" s="349" t="s">
        <v>769</v>
      </c>
      <c r="B3602" s="361" t="s">
        <v>770</v>
      </c>
      <c r="C3602" s="361" t="s">
        <v>745</v>
      </c>
      <c r="D3602" s="361">
        <v>16</v>
      </c>
      <c r="E3602" s="590">
        <v>38169</v>
      </c>
      <c r="F3602" s="360">
        <v>163</v>
      </c>
    </row>
    <row r="3603" spans="1:6" x14ac:dyDescent="0.25">
      <c r="A3603" s="349" t="s">
        <v>752</v>
      </c>
      <c r="B3603" s="361" t="s">
        <v>762</v>
      </c>
      <c r="C3603" s="361" t="s">
        <v>761</v>
      </c>
      <c r="D3603" s="361">
        <v>16</v>
      </c>
      <c r="E3603" s="590">
        <v>38173</v>
      </c>
      <c r="F3603" s="592">
        <v>195</v>
      </c>
    </row>
    <row r="3604" spans="1:6" x14ac:dyDescent="0.25">
      <c r="A3604" s="349" t="s">
        <v>767</v>
      </c>
      <c r="B3604" s="361" t="s">
        <v>768</v>
      </c>
      <c r="C3604" s="361" t="s">
        <v>737</v>
      </c>
      <c r="D3604" s="361">
        <v>16</v>
      </c>
      <c r="E3604" s="590">
        <v>38174</v>
      </c>
      <c r="F3604" s="592">
        <v>137</v>
      </c>
    </row>
    <row r="3605" spans="1:6" x14ac:dyDescent="0.25">
      <c r="A3605" s="349" t="s">
        <v>738</v>
      </c>
      <c r="B3605" s="361" t="s">
        <v>714</v>
      </c>
      <c r="C3605" s="361" t="s">
        <v>744</v>
      </c>
      <c r="D3605" s="361">
        <v>8</v>
      </c>
      <c r="E3605" s="350">
        <v>38174</v>
      </c>
      <c r="F3605" s="360">
        <v>29</v>
      </c>
    </row>
    <row r="3606" spans="1:6" x14ac:dyDescent="0.25">
      <c r="A3606" s="349" t="s">
        <v>739</v>
      </c>
      <c r="B3606" s="361" t="s">
        <v>740</v>
      </c>
      <c r="C3606" s="361" t="s">
        <v>741</v>
      </c>
      <c r="D3606" s="361">
        <v>8</v>
      </c>
      <c r="E3606" s="590">
        <v>38175</v>
      </c>
      <c r="F3606" s="592">
        <v>148</v>
      </c>
    </row>
    <row r="3607" spans="1:6" x14ac:dyDescent="0.25">
      <c r="A3607" s="349" t="s">
        <v>771</v>
      </c>
      <c r="B3607" s="361" t="s">
        <v>772</v>
      </c>
      <c r="C3607" s="361" t="s">
        <v>747</v>
      </c>
      <c r="D3607" s="361">
        <v>12</v>
      </c>
      <c r="E3607" s="590">
        <v>38178</v>
      </c>
      <c r="F3607" s="592">
        <v>105</v>
      </c>
    </row>
    <row r="3608" spans="1:6" x14ac:dyDescent="0.25">
      <c r="A3608" s="349" t="s">
        <v>767</v>
      </c>
      <c r="B3608" s="361" t="s">
        <v>768</v>
      </c>
      <c r="C3608" s="361" t="s">
        <v>737</v>
      </c>
      <c r="D3608" s="361">
        <v>16</v>
      </c>
      <c r="E3608" s="590">
        <v>38184</v>
      </c>
      <c r="F3608" s="592">
        <v>182</v>
      </c>
    </row>
    <row r="3609" spans="1:6" x14ac:dyDescent="0.25">
      <c r="A3609" s="349" t="s">
        <v>738</v>
      </c>
      <c r="B3609" s="361" t="s">
        <v>719</v>
      </c>
      <c r="C3609" s="361" t="s">
        <v>744</v>
      </c>
      <c r="D3609" s="361">
        <v>8</v>
      </c>
      <c r="E3609" s="590">
        <v>38187</v>
      </c>
      <c r="F3609" s="592">
        <v>73</v>
      </c>
    </row>
    <row r="3610" spans="1:6" x14ac:dyDescent="0.25">
      <c r="A3610" s="349" t="s">
        <v>748</v>
      </c>
      <c r="B3610" s="361" t="s">
        <v>754</v>
      </c>
      <c r="C3610" s="361" t="s">
        <v>755</v>
      </c>
      <c r="D3610" s="361">
        <v>16</v>
      </c>
      <c r="E3610" s="590">
        <v>38193</v>
      </c>
      <c r="F3610" s="592">
        <v>154</v>
      </c>
    </row>
    <row r="3611" spans="1:6" x14ac:dyDescent="0.25">
      <c r="A3611" s="349" t="s">
        <v>769</v>
      </c>
      <c r="B3611" s="361" t="s">
        <v>770</v>
      </c>
      <c r="C3611" s="361" t="s">
        <v>745</v>
      </c>
      <c r="D3611" s="361">
        <v>16</v>
      </c>
      <c r="E3611" s="590">
        <v>38193</v>
      </c>
      <c r="F3611" s="592">
        <v>166</v>
      </c>
    </row>
    <row r="3612" spans="1:6" x14ac:dyDescent="0.25">
      <c r="A3612" s="349" t="s">
        <v>767</v>
      </c>
      <c r="B3612" s="361" t="s">
        <v>768</v>
      </c>
      <c r="C3612" s="361" t="s">
        <v>737</v>
      </c>
      <c r="D3612" s="361">
        <v>16</v>
      </c>
      <c r="E3612" s="590">
        <v>38196</v>
      </c>
      <c r="F3612" s="592">
        <v>119</v>
      </c>
    </row>
    <row r="3613" spans="1:6" x14ac:dyDescent="0.25">
      <c r="A3613" s="349" t="s">
        <v>738</v>
      </c>
      <c r="B3613" s="361" t="s">
        <v>715</v>
      </c>
      <c r="C3613" s="361" t="s">
        <v>745</v>
      </c>
      <c r="D3613" s="361">
        <v>16</v>
      </c>
      <c r="E3613" s="350">
        <v>38205</v>
      </c>
      <c r="F3613" s="360">
        <v>188</v>
      </c>
    </row>
    <row r="3614" spans="1:6" x14ac:dyDescent="0.25">
      <c r="A3614" s="349" t="s">
        <v>738</v>
      </c>
      <c r="B3614" s="361" t="s">
        <v>722</v>
      </c>
      <c r="C3614" s="361" t="s">
        <v>747</v>
      </c>
      <c r="D3614" s="361">
        <v>8</v>
      </c>
      <c r="E3614" s="590">
        <v>38209</v>
      </c>
      <c r="F3614" s="592">
        <v>24</v>
      </c>
    </row>
    <row r="3615" spans="1:6" x14ac:dyDescent="0.25">
      <c r="A3615" s="349" t="s">
        <v>738</v>
      </c>
      <c r="B3615" s="361" t="s">
        <v>715</v>
      </c>
      <c r="C3615" s="361" t="s">
        <v>745</v>
      </c>
      <c r="D3615" s="361">
        <v>16</v>
      </c>
      <c r="E3615" s="590">
        <v>38210</v>
      </c>
      <c r="F3615" s="592">
        <v>17</v>
      </c>
    </row>
    <row r="3616" spans="1:6" x14ac:dyDescent="0.25">
      <c r="A3616" s="349" t="s">
        <v>738</v>
      </c>
      <c r="B3616" s="361" t="s">
        <v>714</v>
      </c>
      <c r="C3616" s="361" t="s">
        <v>744</v>
      </c>
      <c r="D3616" s="361">
        <v>8</v>
      </c>
      <c r="E3616" s="590">
        <v>38210</v>
      </c>
      <c r="F3616" s="592">
        <v>93</v>
      </c>
    </row>
    <row r="3617" spans="1:6" x14ac:dyDescent="0.25">
      <c r="A3617" s="349" t="s">
        <v>733</v>
      </c>
      <c r="B3617" s="361" t="s">
        <v>734</v>
      </c>
      <c r="C3617" s="361" t="s">
        <v>735</v>
      </c>
      <c r="D3617" s="361">
        <v>8</v>
      </c>
      <c r="E3617" s="590">
        <v>38210</v>
      </c>
      <c r="F3617" s="592">
        <v>40</v>
      </c>
    </row>
    <row r="3618" spans="1:6" x14ac:dyDescent="0.25">
      <c r="A3618" s="349" t="s">
        <v>742</v>
      </c>
      <c r="B3618" s="361" t="s">
        <v>743</v>
      </c>
      <c r="C3618" s="361" t="s">
        <v>744</v>
      </c>
      <c r="D3618" s="361">
        <v>8</v>
      </c>
      <c r="E3618" s="590">
        <v>38211</v>
      </c>
      <c r="F3618" s="360">
        <v>166</v>
      </c>
    </row>
    <row r="3619" spans="1:6" x14ac:dyDescent="0.25">
      <c r="A3619" s="349" t="s">
        <v>752</v>
      </c>
      <c r="B3619" s="361" t="s">
        <v>764</v>
      </c>
      <c r="C3619" s="361" t="s">
        <v>737</v>
      </c>
      <c r="D3619" s="361">
        <v>32</v>
      </c>
      <c r="E3619" s="590">
        <v>38214</v>
      </c>
      <c r="F3619" s="592">
        <v>82</v>
      </c>
    </row>
    <row r="3620" spans="1:6" x14ac:dyDescent="0.25">
      <c r="A3620" s="349" t="s">
        <v>564</v>
      </c>
      <c r="B3620" s="361" t="s">
        <v>566</v>
      </c>
      <c r="C3620" s="361" t="s">
        <v>737</v>
      </c>
      <c r="D3620" s="361">
        <v>16</v>
      </c>
      <c r="E3620" s="590">
        <v>38216</v>
      </c>
      <c r="F3620" s="592">
        <v>178</v>
      </c>
    </row>
    <row r="3621" spans="1:6" x14ac:dyDescent="0.25">
      <c r="A3621" s="349" t="s">
        <v>756</v>
      </c>
      <c r="B3621" s="361" t="s">
        <v>758</v>
      </c>
      <c r="C3621" s="361" t="s">
        <v>746</v>
      </c>
      <c r="D3621" s="361">
        <v>16</v>
      </c>
      <c r="E3621" s="590">
        <v>38221</v>
      </c>
      <c r="F3621" s="592">
        <v>172</v>
      </c>
    </row>
    <row r="3622" spans="1:6" x14ac:dyDescent="0.25">
      <c r="A3622" s="349" t="s">
        <v>738</v>
      </c>
      <c r="B3622" s="361" t="s">
        <v>715</v>
      </c>
      <c r="C3622" s="361" t="s">
        <v>745</v>
      </c>
      <c r="D3622" s="361">
        <v>16</v>
      </c>
      <c r="E3622" s="590">
        <v>38225</v>
      </c>
      <c r="F3622" s="592">
        <v>81</v>
      </c>
    </row>
    <row r="3623" spans="1:6" x14ac:dyDescent="0.25">
      <c r="A3623" s="349" t="s">
        <v>748</v>
      </c>
      <c r="B3623" s="361" t="s">
        <v>749</v>
      </c>
      <c r="C3623" s="361" t="s">
        <v>745</v>
      </c>
      <c r="D3623" s="361">
        <v>8</v>
      </c>
      <c r="E3623" s="590">
        <v>38226</v>
      </c>
      <c r="F3623" s="592">
        <v>175</v>
      </c>
    </row>
    <row r="3624" spans="1:6" x14ac:dyDescent="0.25">
      <c r="A3624" s="349" t="s">
        <v>748</v>
      </c>
      <c r="B3624" s="361" t="s">
        <v>749</v>
      </c>
      <c r="C3624" s="361" t="s">
        <v>745</v>
      </c>
      <c r="D3624" s="361">
        <v>8</v>
      </c>
      <c r="E3624" s="590">
        <v>38230</v>
      </c>
      <c r="F3624" s="592">
        <v>59</v>
      </c>
    </row>
    <row r="3625" spans="1:6" x14ac:dyDescent="0.25">
      <c r="A3625" s="349" t="s">
        <v>752</v>
      </c>
      <c r="B3625" s="361" t="s">
        <v>764</v>
      </c>
      <c r="C3625" s="361" t="s">
        <v>737</v>
      </c>
      <c r="D3625" s="361">
        <v>32</v>
      </c>
      <c r="E3625" s="590">
        <v>38231</v>
      </c>
      <c r="F3625" s="592">
        <v>71</v>
      </c>
    </row>
    <row r="3626" spans="1:6" x14ac:dyDescent="0.25">
      <c r="A3626" s="349" t="s">
        <v>738</v>
      </c>
      <c r="B3626" s="361" t="s">
        <v>719</v>
      </c>
      <c r="C3626" s="361" t="s">
        <v>744</v>
      </c>
      <c r="D3626" s="361">
        <v>8</v>
      </c>
      <c r="E3626" s="590">
        <v>38232</v>
      </c>
      <c r="F3626" s="592">
        <v>64</v>
      </c>
    </row>
    <row r="3627" spans="1:6" x14ac:dyDescent="0.25">
      <c r="A3627" s="349" t="s">
        <v>748</v>
      </c>
      <c r="B3627" s="361" t="s">
        <v>750</v>
      </c>
      <c r="C3627" s="361" t="s">
        <v>737</v>
      </c>
      <c r="D3627" s="361">
        <v>16</v>
      </c>
      <c r="E3627" s="590">
        <v>38236</v>
      </c>
      <c r="F3627" s="592">
        <v>174</v>
      </c>
    </row>
    <row r="3628" spans="1:6" x14ac:dyDescent="0.25">
      <c r="A3628" s="349" t="s">
        <v>738</v>
      </c>
      <c r="B3628" s="361" t="s">
        <v>715</v>
      </c>
      <c r="C3628" s="361" t="s">
        <v>745</v>
      </c>
      <c r="D3628" s="361">
        <v>16</v>
      </c>
      <c r="E3628" s="590">
        <v>38241</v>
      </c>
      <c r="F3628" s="592">
        <v>165</v>
      </c>
    </row>
    <row r="3629" spans="1:6" x14ac:dyDescent="0.25">
      <c r="A3629" s="349" t="s">
        <v>728</v>
      </c>
      <c r="B3629" s="361" t="s">
        <v>729</v>
      </c>
      <c r="C3629" s="361" t="s">
        <v>730</v>
      </c>
      <c r="D3629" s="361">
        <v>10</v>
      </c>
      <c r="E3629" s="590">
        <v>38243</v>
      </c>
      <c r="F3629" s="592">
        <v>59</v>
      </c>
    </row>
    <row r="3630" spans="1:6" x14ac:dyDescent="0.25">
      <c r="A3630" s="349" t="s">
        <v>564</v>
      </c>
      <c r="B3630" s="361" t="s">
        <v>567</v>
      </c>
      <c r="C3630" s="361" t="s">
        <v>737</v>
      </c>
      <c r="D3630" s="361">
        <v>16</v>
      </c>
      <c r="E3630" s="350">
        <v>38247</v>
      </c>
      <c r="F3630" s="360">
        <v>144</v>
      </c>
    </row>
    <row r="3631" spans="1:6" x14ac:dyDescent="0.25">
      <c r="A3631" s="349" t="s">
        <v>748</v>
      </c>
      <c r="B3631" s="361" t="s">
        <v>750</v>
      </c>
      <c r="C3631" s="361" t="s">
        <v>737</v>
      </c>
      <c r="D3631" s="361">
        <v>16</v>
      </c>
      <c r="E3631" s="590">
        <v>38251</v>
      </c>
      <c r="F3631" s="592">
        <v>126</v>
      </c>
    </row>
    <row r="3632" spans="1:6" x14ac:dyDescent="0.25">
      <c r="A3632" s="349" t="s">
        <v>756</v>
      </c>
      <c r="B3632" s="361" t="s">
        <v>757</v>
      </c>
      <c r="C3632" s="361" t="s">
        <v>755</v>
      </c>
      <c r="D3632" s="361">
        <v>16</v>
      </c>
      <c r="E3632" s="350">
        <v>38254</v>
      </c>
      <c r="F3632" s="360">
        <v>26</v>
      </c>
    </row>
    <row r="3633" spans="1:6" x14ac:dyDescent="0.25">
      <c r="A3633" s="349" t="s">
        <v>564</v>
      </c>
      <c r="B3633" s="361" t="s">
        <v>569</v>
      </c>
      <c r="C3633" s="361" t="s">
        <v>744</v>
      </c>
      <c r="D3633" s="361">
        <v>16</v>
      </c>
      <c r="E3633" s="590">
        <v>38255</v>
      </c>
      <c r="F3633" s="592">
        <v>177</v>
      </c>
    </row>
    <row r="3634" spans="1:6" x14ac:dyDescent="0.25">
      <c r="A3634" s="349" t="s">
        <v>752</v>
      </c>
      <c r="B3634" s="361" t="s">
        <v>762</v>
      </c>
      <c r="C3634" s="361" t="s">
        <v>761</v>
      </c>
      <c r="D3634" s="361">
        <v>16</v>
      </c>
      <c r="E3634" s="590">
        <v>38257</v>
      </c>
      <c r="F3634" s="592">
        <v>60</v>
      </c>
    </row>
    <row r="3635" spans="1:6" x14ac:dyDescent="0.25">
      <c r="A3635" s="354" t="s">
        <v>738</v>
      </c>
      <c r="B3635" s="353" t="s">
        <v>716</v>
      </c>
      <c r="C3635" s="353" t="s">
        <v>745</v>
      </c>
      <c r="D3635" s="353">
        <v>16</v>
      </c>
      <c r="E3635" s="591">
        <v>38258</v>
      </c>
      <c r="F3635" s="593">
        <v>74</v>
      </c>
    </row>
    <row r="3636" spans="1:6" x14ac:dyDescent="0.25">
      <c r="A3636" s="349" t="s">
        <v>771</v>
      </c>
      <c r="B3636" s="361" t="s">
        <v>773</v>
      </c>
      <c r="C3636" s="361" t="s">
        <v>747</v>
      </c>
      <c r="D3636" s="361">
        <v>8</v>
      </c>
      <c r="E3636" s="590">
        <v>38259</v>
      </c>
      <c r="F3636" s="592">
        <v>175</v>
      </c>
    </row>
    <row r="3637" spans="1:6" x14ac:dyDescent="0.25">
      <c r="A3637" s="349" t="s">
        <v>738</v>
      </c>
      <c r="B3637" s="361" t="s">
        <v>717</v>
      </c>
      <c r="C3637" s="361" t="s">
        <v>745</v>
      </c>
      <c r="D3637" s="361">
        <v>16</v>
      </c>
      <c r="E3637" s="590">
        <v>38259</v>
      </c>
      <c r="F3637" s="592">
        <v>192</v>
      </c>
    </row>
    <row r="3638" spans="1:6" x14ac:dyDescent="0.25">
      <c r="A3638" s="349" t="s">
        <v>769</v>
      </c>
      <c r="B3638" s="361" t="s">
        <v>770</v>
      </c>
      <c r="C3638" s="361" t="s">
        <v>745</v>
      </c>
      <c r="D3638" s="361">
        <v>16</v>
      </c>
      <c r="E3638" s="590">
        <v>38261</v>
      </c>
      <c r="F3638" s="360">
        <v>127</v>
      </c>
    </row>
    <row r="3639" spans="1:6" x14ac:dyDescent="0.25">
      <c r="A3639" s="349" t="s">
        <v>564</v>
      </c>
      <c r="B3639" s="361" t="s">
        <v>567</v>
      </c>
      <c r="C3639" s="361" t="s">
        <v>737</v>
      </c>
      <c r="D3639" s="361">
        <v>16</v>
      </c>
      <c r="E3639" s="590">
        <v>38264</v>
      </c>
      <c r="F3639" s="592">
        <v>73</v>
      </c>
    </row>
    <row r="3640" spans="1:6" x14ac:dyDescent="0.25">
      <c r="A3640" s="349" t="s">
        <v>564</v>
      </c>
      <c r="B3640" s="361" t="s">
        <v>566</v>
      </c>
      <c r="C3640" s="361" t="s">
        <v>737</v>
      </c>
      <c r="D3640" s="361">
        <v>16</v>
      </c>
      <c r="E3640" s="590">
        <v>38265</v>
      </c>
      <c r="F3640" s="360">
        <v>167</v>
      </c>
    </row>
    <row r="3641" spans="1:6" x14ac:dyDescent="0.25">
      <c r="A3641" s="349" t="s">
        <v>738</v>
      </c>
      <c r="B3641" s="361" t="s">
        <v>721</v>
      </c>
      <c r="C3641" s="361" t="s">
        <v>747</v>
      </c>
      <c r="D3641" s="361">
        <v>8</v>
      </c>
      <c r="E3641" s="590">
        <v>38268</v>
      </c>
      <c r="F3641" s="592">
        <v>193</v>
      </c>
    </row>
    <row r="3642" spans="1:6" x14ac:dyDescent="0.25">
      <c r="A3642" s="349" t="s">
        <v>733</v>
      </c>
      <c r="B3642" s="361" t="s">
        <v>734</v>
      </c>
      <c r="C3642" s="361" t="s">
        <v>735</v>
      </c>
      <c r="D3642" s="361">
        <v>8</v>
      </c>
      <c r="E3642" s="590">
        <v>38268</v>
      </c>
      <c r="F3642" s="360">
        <v>147</v>
      </c>
    </row>
    <row r="3643" spans="1:6" x14ac:dyDescent="0.25">
      <c r="A3643" s="349" t="s">
        <v>771</v>
      </c>
      <c r="B3643" s="361" t="s">
        <v>772</v>
      </c>
      <c r="C3643" s="361" t="s">
        <v>747</v>
      </c>
      <c r="D3643" s="361">
        <v>12</v>
      </c>
      <c r="E3643" s="590">
        <v>38269</v>
      </c>
      <c r="F3643" s="592">
        <v>31</v>
      </c>
    </row>
    <row r="3644" spans="1:6" x14ac:dyDescent="0.25">
      <c r="A3644" s="349" t="s">
        <v>771</v>
      </c>
      <c r="B3644" s="361" t="s">
        <v>772</v>
      </c>
      <c r="C3644" s="361" t="s">
        <v>747</v>
      </c>
      <c r="D3644" s="361">
        <v>12</v>
      </c>
      <c r="E3644" s="590">
        <v>38270</v>
      </c>
      <c r="F3644" s="592">
        <v>49</v>
      </c>
    </row>
    <row r="3645" spans="1:6" x14ac:dyDescent="0.25">
      <c r="A3645" s="349" t="s">
        <v>769</v>
      </c>
      <c r="B3645" s="361" t="s">
        <v>770</v>
      </c>
      <c r="C3645" s="361" t="s">
        <v>745</v>
      </c>
      <c r="D3645" s="361">
        <v>16</v>
      </c>
      <c r="E3645" s="590">
        <v>38270</v>
      </c>
      <c r="F3645" s="592">
        <v>99</v>
      </c>
    </row>
    <row r="3646" spans="1:6" x14ac:dyDescent="0.25">
      <c r="A3646" s="349" t="s">
        <v>767</v>
      </c>
      <c r="B3646" s="361" t="s">
        <v>768</v>
      </c>
      <c r="C3646" s="361" t="s">
        <v>737</v>
      </c>
      <c r="D3646" s="361">
        <v>16</v>
      </c>
      <c r="E3646" s="590">
        <v>38272</v>
      </c>
      <c r="F3646" s="592">
        <v>47</v>
      </c>
    </row>
    <row r="3647" spans="1:6" x14ac:dyDescent="0.25">
      <c r="A3647" s="349" t="s">
        <v>748</v>
      </c>
      <c r="B3647" s="361" t="s">
        <v>749</v>
      </c>
      <c r="C3647" s="361" t="s">
        <v>745</v>
      </c>
      <c r="D3647" s="361">
        <v>8</v>
      </c>
      <c r="E3647" s="590">
        <v>38273</v>
      </c>
      <c r="F3647" s="360">
        <v>49</v>
      </c>
    </row>
    <row r="3648" spans="1:6" x14ac:dyDescent="0.25">
      <c r="A3648" s="349" t="s">
        <v>738</v>
      </c>
      <c r="B3648" s="361" t="s">
        <v>714</v>
      </c>
      <c r="C3648" s="361" t="s">
        <v>744</v>
      </c>
      <c r="D3648" s="361">
        <v>8</v>
      </c>
      <c r="E3648" s="590">
        <v>38273</v>
      </c>
      <c r="F3648" s="592">
        <v>14</v>
      </c>
    </row>
    <row r="3649" spans="1:6" x14ac:dyDescent="0.25">
      <c r="A3649" s="349" t="s">
        <v>738</v>
      </c>
      <c r="B3649" s="361" t="s">
        <v>719</v>
      </c>
      <c r="C3649" s="361" t="s">
        <v>744</v>
      </c>
      <c r="D3649" s="361">
        <v>8</v>
      </c>
      <c r="E3649" s="590">
        <v>38278</v>
      </c>
      <c r="F3649" s="592">
        <v>104</v>
      </c>
    </row>
    <row r="3650" spans="1:6" x14ac:dyDescent="0.25">
      <c r="A3650" s="349" t="s">
        <v>564</v>
      </c>
      <c r="B3650" s="361" t="s">
        <v>568</v>
      </c>
      <c r="C3650" s="361" t="s">
        <v>745</v>
      </c>
      <c r="D3650" s="361">
        <v>16</v>
      </c>
      <c r="E3650" s="590">
        <v>38280</v>
      </c>
      <c r="F3650" s="592">
        <v>147</v>
      </c>
    </row>
    <row r="3651" spans="1:6" x14ac:dyDescent="0.25">
      <c r="A3651" s="349" t="s">
        <v>728</v>
      </c>
      <c r="B3651" s="361" t="s">
        <v>731</v>
      </c>
      <c r="C3651" s="361" t="s">
        <v>732</v>
      </c>
      <c r="D3651" s="361">
        <v>8</v>
      </c>
      <c r="E3651" s="590">
        <v>38283</v>
      </c>
      <c r="F3651" s="592">
        <v>90</v>
      </c>
    </row>
    <row r="3652" spans="1:6" x14ac:dyDescent="0.25">
      <c r="A3652" s="349" t="s">
        <v>756</v>
      </c>
      <c r="B3652" s="361" t="s">
        <v>758</v>
      </c>
      <c r="C3652" s="361" t="s">
        <v>746</v>
      </c>
      <c r="D3652" s="361">
        <v>16</v>
      </c>
      <c r="E3652" s="590">
        <v>38286</v>
      </c>
      <c r="F3652" s="360">
        <v>28</v>
      </c>
    </row>
    <row r="3653" spans="1:6" x14ac:dyDescent="0.25">
      <c r="A3653" s="349" t="s">
        <v>748</v>
      </c>
      <c r="B3653" s="361" t="s">
        <v>749</v>
      </c>
      <c r="C3653" s="361" t="s">
        <v>745</v>
      </c>
      <c r="D3653" s="361">
        <v>8</v>
      </c>
      <c r="E3653" s="590">
        <v>38288</v>
      </c>
      <c r="F3653" s="592">
        <v>68</v>
      </c>
    </row>
    <row r="3654" spans="1:6" x14ac:dyDescent="0.25">
      <c r="A3654" s="349" t="s">
        <v>756</v>
      </c>
      <c r="B3654" s="361" t="s">
        <v>758</v>
      </c>
      <c r="C3654" s="361" t="s">
        <v>746</v>
      </c>
      <c r="D3654" s="361">
        <v>16</v>
      </c>
      <c r="E3654" s="590">
        <v>38288</v>
      </c>
      <c r="F3654" s="592">
        <v>59</v>
      </c>
    </row>
    <row r="3655" spans="1:6" x14ac:dyDescent="0.25">
      <c r="A3655" s="349" t="s">
        <v>771</v>
      </c>
      <c r="B3655" s="361" t="s">
        <v>773</v>
      </c>
      <c r="C3655" s="361" t="s">
        <v>747</v>
      </c>
      <c r="D3655" s="361">
        <v>8</v>
      </c>
      <c r="E3655" s="590">
        <v>38290</v>
      </c>
      <c r="F3655" s="592">
        <v>171</v>
      </c>
    </row>
    <row r="3656" spans="1:6" x14ac:dyDescent="0.25">
      <c r="A3656" s="349" t="s">
        <v>738</v>
      </c>
      <c r="B3656" s="361" t="s">
        <v>716</v>
      </c>
      <c r="C3656" s="361" t="s">
        <v>745</v>
      </c>
      <c r="D3656" s="361">
        <v>16</v>
      </c>
      <c r="E3656" s="590">
        <v>38304</v>
      </c>
      <c r="F3656" s="592">
        <v>10</v>
      </c>
    </row>
    <row r="3657" spans="1:6" x14ac:dyDescent="0.25">
      <c r="A3657" s="349" t="s">
        <v>564</v>
      </c>
      <c r="B3657" s="361" t="s">
        <v>568</v>
      </c>
      <c r="C3657" s="361" t="s">
        <v>745</v>
      </c>
      <c r="D3657" s="361">
        <v>16</v>
      </c>
      <c r="E3657" s="590">
        <v>38308</v>
      </c>
      <c r="F3657" s="592">
        <v>89</v>
      </c>
    </row>
    <row r="3658" spans="1:6" x14ac:dyDescent="0.25">
      <c r="A3658" s="349" t="s">
        <v>733</v>
      </c>
      <c r="B3658" s="361" t="s">
        <v>734</v>
      </c>
      <c r="C3658" s="361" t="s">
        <v>735</v>
      </c>
      <c r="D3658" s="361">
        <v>8</v>
      </c>
      <c r="E3658" s="590">
        <v>38309</v>
      </c>
      <c r="F3658" s="360">
        <v>60</v>
      </c>
    </row>
    <row r="3659" spans="1:6" x14ac:dyDescent="0.25">
      <c r="A3659" s="349" t="s">
        <v>738</v>
      </c>
      <c r="B3659" s="361" t="s">
        <v>719</v>
      </c>
      <c r="C3659" s="361" t="s">
        <v>744</v>
      </c>
      <c r="D3659" s="361">
        <v>8</v>
      </c>
      <c r="E3659" s="590">
        <v>38310</v>
      </c>
      <c r="F3659" s="592">
        <v>139</v>
      </c>
    </row>
    <row r="3660" spans="1:6" x14ac:dyDescent="0.25">
      <c r="A3660" s="349" t="s">
        <v>752</v>
      </c>
      <c r="B3660" s="361" t="s">
        <v>763</v>
      </c>
      <c r="C3660" s="361" t="s">
        <v>745</v>
      </c>
      <c r="D3660" s="361">
        <v>16</v>
      </c>
      <c r="E3660" s="590">
        <v>38310</v>
      </c>
      <c r="F3660" s="592">
        <v>51</v>
      </c>
    </row>
    <row r="3661" spans="1:6" x14ac:dyDescent="0.25">
      <c r="A3661" s="349" t="s">
        <v>756</v>
      </c>
      <c r="B3661" s="361" t="s">
        <v>758</v>
      </c>
      <c r="C3661" s="361" t="s">
        <v>746</v>
      </c>
      <c r="D3661" s="361">
        <v>16</v>
      </c>
      <c r="E3661" s="590">
        <v>38316</v>
      </c>
      <c r="F3661" s="592">
        <v>23</v>
      </c>
    </row>
    <row r="3662" spans="1:6" x14ac:dyDescent="0.25">
      <c r="A3662" s="349" t="s">
        <v>738</v>
      </c>
      <c r="B3662" s="361" t="s">
        <v>712</v>
      </c>
      <c r="C3662" s="361" t="s">
        <v>744</v>
      </c>
      <c r="D3662" s="361">
        <v>8</v>
      </c>
      <c r="E3662" s="590">
        <v>38320</v>
      </c>
      <c r="F3662" s="592">
        <v>190</v>
      </c>
    </row>
    <row r="3663" spans="1:6" x14ac:dyDescent="0.25">
      <c r="A3663" s="349" t="s">
        <v>739</v>
      </c>
      <c r="B3663" s="361" t="s">
        <v>740</v>
      </c>
      <c r="C3663" s="361" t="s">
        <v>741</v>
      </c>
      <c r="D3663" s="361">
        <v>8</v>
      </c>
      <c r="E3663" s="590">
        <v>38321</v>
      </c>
      <c r="F3663" s="592">
        <v>193</v>
      </c>
    </row>
    <row r="3664" spans="1:6" x14ac:dyDescent="0.25">
      <c r="A3664" s="349" t="s">
        <v>752</v>
      </c>
      <c r="B3664" s="361" t="s">
        <v>760</v>
      </c>
      <c r="C3664" s="361" t="s">
        <v>761</v>
      </c>
      <c r="D3664" s="361">
        <v>16</v>
      </c>
      <c r="E3664" s="590">
        <v>38326</v>
      </c>
      <c r="F3664" s="592">
        <v>162</v>
      </c>
    </row>
    <row r="3665" spans="1:6" x14ac:dyDescent="0.25">
      <c r="A3665" s="349" t="s">
        <v>738</v>
      </c>
      <c r="B3665" s="361" t="s">
        <v>722</v>
      </c>
      <c r="C3665" s="361" t="s">
        <v>747</v>
      </c>
      <c r="D3665" s="361">
        <v>8</v>
      </c>
      <c r="E3665" s="590">
        <v>38328</v>
      </c>
      <c r="F3665" s="592">
        <v>68</v>
      </c>
    </row>
    <row r="3666" spans="1:6" x14ac:dyDescent="0.25">
      <c r="A3666" s="349" t="s">
        <v>765</v>
      </c>
      <c r="B3666" s="361" t="s">
        <v>766</v>
      </c>
      <c r="C3666" s="361" t="s">
        <v>744</v>
      </c>
      <c r="D3666" s="361">
        <v>16</v>
      </c>
      <c r="E3666" s="350">
        <v>38328</v>
      </c>
      <c r="F3666" s="360">
        <v>28</v>
      </c>
    </row>
    <row r="3667" spans="1:6" x14ac:dyDescent="0.25">
      <c r="A3667" s="349" t="s">
        <v>752</v>
      </c>
      <c r="B3667" s="361" t="s">
        <v>760</v>
      </c>
      <c r="C3667" s="361" t="s">
        <v>761</v>
      </c>
      <c r="D3667" s="361">
        <v>16</v>
      </c>
      <c r="E3667" s="590">
        <v>38329</v>
      </c>
      <c r="F3667" s="592">
        <v>89</v>
      </c>
    </row>
    <row r="3668" spans="1:6" x14ac:dyDescent="0.25">
      <c r="A3668" s="349" t="s">
        <v>738</v>
      </c>
      <c r="B3668" s="361" t="s">
        <v>719</v>
      </c>
      <c r="C3668" s="361" t="s">
        <v>744</v>
      </c>
      <c r="D3668" s="361">
        <v>8</v>
      </c>
      <c r="E3668" s="590">
        <v>38330</v>
      </c>
      <c r="F3668" s="592">
        <v>44</v>
      </c>
    </row>
    <row r="3669" spans="1:6" x14ac:dyDescent="0.25">
      <c r="A3669" s="349" t="s">
        <v>738</v>
      </c>
      <c r="B3669" s="361" t="s">
        <v>721</v>
      </c>
      <c r="C3669" s="361" t="s">
        <v>747</v>
      </c>
      <c r="D3669" s="361">
        <v>8</v>
      </c>
      <c r="E3669" s="590">
        <v>38330</v>
      </c>
      <c r="F3669" s="592">
        <v>94</v>
      </c>
    </row>
    <row r="3670" spans="1:6" x14ac:dyDescent="0.25">
      <c r="A3670" s="349" t="s">
        <v>771</v>
      </c>
      <c r="B3670" s="361" t="s">
        <v>773</v>
      </c>
      <c r="C3670" s="361" t="s">
        <v>747</v>
      </c>
      <c r="D3670" s="361">
        <v>8</v>
      </c>
      <c r="E3670" s="590">
        <v>38332</v>
      </c>
      <c r="F3670" s="592">
        <v>125</v>
      </c>
    </row>
    <row r="3671" spans="1:6" x14ac:dyDescent="0.25">
      <c r="A3671" s="349" t="s">
        <v>752</v>
      </c>
      <c r="B3671" s="361" t="s">
        <v>759</v>
      </c>
      <c r="C3671" s="361" t="s">
        <v>737</v>
      </c>
      <c r="D3671" s="361">
        <v>16</v>
      </c>
      <c r="E3671" s="590">
        <v>38335</v>
      </c>
      <c r="F3671" s="592">
        <v>126</v>
      </c>
    </row>
    <row r="3672" spans="1:6" x14ac:dyDescent="0.25">
      <c r="A3672" s="349" t="s">
        <v>739</v>
      </c>
      <c r="B3672" s="361" t="s">
        <v>740</v>
      </c>
      <c r="C3672" s="361" t="s">
        <v>741</v>
      </c>
      <c r="D3672" s="361">
        <v>8</v>
      </c>
      <c r="E3672" s="590">
        <v>38335</v>
      </c>
      <c r="F3672" s="592">
        <v>180</v>
      </c>
    </row>
    <row r="3673" spans="1:6" x14ac:dyDescent="0.25">
      <c r="A3673" s="349" t="s">
        <v>748</v>
      </c>
      <c r="B3673" s="361" t="s">
        <v>750</v>
      </c>
      <c r="C3673" s="361" t="s">
        <v>737</v>
      </c>
      <c r="D3673" s="361">
        <v>16</v>
      </c>
      <c r="E3673" s="350">
        <v>38336</v>
      </c>
      <c r="F3673" s="360">
        <v>61</v>
      </c>
    </row>
    <row r="3674" spans="1:6" x14ac:dyDescent="0.25">
      <c r="A3674" s="349" t="s">
        <v>771</v>
      </c>
      <c r="B3674" s="361" t="s">
        <v>772</v>
      </c>
      <c r="C3674" s="361" t="s">
        <v>747</v>
      </c>
      <c r="D3674" s="361">
        <v>12</v>
      </c>
      <c r="E3674" s="590">
        <v>38336</v>
      </c>
      <c r="F3674" s="592">
        <v>33</v>
      </c>
    </row>
    <row r="3675" spans="1:6" x14ac:dyDescent="0.25">
      <c r="A3675" s="354" t="s">
        <v>738</v>
      </c>
      <c r="B3675" s="353" t="s">
        <v>714</v>
      </c>
      <c r="C3675" s="353" t="s">
        <v>744</v>
      </c>
      <c r="D3675" s="353">
        <v>8</v>
      </c>
      <c r="E3675" s="352">
        <v>38339</v>
      </c>
      <c r="F3675" s="351">
        <v>12</v>
      </c>
    </row>
    <row r="3676" spans="1:6" x14ac:dyDescent="0.25">
      <c r="A3676" s="349" t="s">
        <v>752</v>
      </c>
      <c r="B3676" s="361" t="s">
        <v>759</v>
      </c>
      <c r="C3676" s="361" t="s">
        <v>737</v>
      </c>
      <c r="D3676" s="361">
        <v>16</v>
      </c>
      <c r="E3676" s="590">
        <v>38340</v>
      </c>
      <c r="F3676" s="592">
        <v>125</v>
      </c>
    </row>
    <row r="3677" spans="1:6" x14ac:dyDescent="0.25">
      <c r="A3677" s="349" t="s">
        <v>748</v>
      </c>
      <c r="B3677" s="361" t="s">
        <v>753</v>
      </c>
      <c r="C3677" s="361" t="s">
        <v>732</v>
      </c>
      <c r="D3677" s="361">
        <v>16</v>
      </c>
      <c r="E3677" s="590">
        <v>38348</v>
      </c>
      <c r="F3677" s="592">
        <v>12</v>
      </c>
    </row>
    <row r="3678" spans="1:6" x14ac:dyDescent="0.25">
      <c r="A3678" s="349" t="s">
        <v>752</v>
      </c>
      <c r="B3678" s="361" t="s">
        <v>759</v>
      </c>
      <c r="C3678" s="361" t="s">
        <v>737</v>
      </c>
      <c r="D3678" s="361">
        <v>16</v>
      </c>
      <c r="E3678" s="350">
        <v>38349</v>
      </c>
      <c r="F3678" s="360">
        <v>128</v>
      </c>
    </row>
    <row r="3679" spans="1:6" x14ac:dyDescent="0.25">
      <c r="A3679" s="349" t="s">
        <v>756</v>
      </c>
      <c r="B3679" s="361" t="s">
        <v>758</v>
      </c>
      <c r="C3679" s="361" t="s">
        <v>746</v>
      </c>
      <c r="D3679" s="361">
        <v>16</v>
      </c>
      <c r="E3679" s="590">
        <v>38349</v>
      </c>
      <c r="F3679" s="592">
        <v>65</v>
      </c>
    </row>
    <row r="3680" spans="1:6" x14ac:dyDescent="0.25">
      <c r="A3680" s="349" t="s">
        <v>564</v>
      </c>
      <c r="B3680" s="361" t="s">
        <v>567</v>
      </c>
      <c r="C3680" s="361" t="s">
        <v>737</v>
      </c>
      <c r="D3680" s="361">
        <v>16</v>
      </c>
      <c r="E3680" s="590">
        <v>38350</v>
      </c>
      <c r="F3680" s="360">
        <v>197</v>
      </c>
    </row>
    <row r="3681" spans="1:6" x14ac:dyDescent="0.25">
      <c r="A3681" s="349" t="s">
        <v>748</v>
      </c>
      <c r="B3681" s="361" t="s">
        <v>754</v>
      </c>
      <c r="C3681" s="361" t="s">
        <v>755</v>
      </c>
      <c r="D3681" s="361">
        <v>16</v>
      </c>
      <c r="E3681" s="590">
        <v>38350</v>
      </c>
      <c r="F3681" s="592">
        <v>111</v>
      </c>
    </row>
    <row r="3682" spans="1:6" x14ac:dyDescent="0.25">
      <c r="A3682" s="349" t="s">
        <v>564</v>
      </c>
      <c r="B3682" s="361" t="s">
        <v>565</v>
      </c>
      <c r="C3682" s="361" t="s">
        <v>745</v>
      </c>
      <c r="D3682" s="361">
        <v>16</v>
      </c>
      <c r="E3682" s="590">
        <v>38353</v>
      </c>
      <c r="F3682" s="592">
        <v>186</v>
      </c>
    </row>
    <row r="3683" spans="1:6" x14ac:dyDescent="0.25">
      <c r="A3683" s="349" t="s">
        <v>738</v>
      </c>
      <c r="B3683" s="361" t="s">
        <v>715</v>
      </c>
      <c r="C3683" s="361" t="s">
        <v>745</v>
      </c>
      <c r="D3683" s="361">
        <v>16</v>
      </c>
      <c r="E3683" s="350">
        <v>38354</v>
      </c>
      <c r="F3683" s="360">
        <v>63</v>
      </c>
    </row>
    <row r="3684" spans="1:6" x14ac:dyDescent="0.25">
      <c r="A3684" s="349" t="s">
        <v>728</v>
      </c>
      <c r="B3684" s="361" t="s">
        <v>729</v>
      </c>
      <c r="C3684" s="361" t="s">
        <v>730</v>
      </c>
      <c r="D3684" s="361">
        <v>10</v>
      </c>
      <c r="E3684" s="590">
        <v>38357</v>
      </c>
      <c r="F3684" s="592">
        <v>129</v>
      </c>
    </row>
    <row r="3685" spans="1:6" x14ac:dyDescent="0.25">
      <c r="A3685" s="349" t="s">
        <v>738</v>
      </c>
      <c r="B3685" s="361" t="s">
        <v>714</v>
      </c>
      <c r="C3685" s="361" t="s">
        <v>744</v>
      </c>
      <c r="D3685" s="361">
        <v>8</v>
      </c>
      <c r="E3685" s="590">
        <v>38358</v>
      </c>
      <c r="F3685" s="592">
        <v>160</v>
      </c>
    </row>
    <row r="3686" spans="1:6" x14ac:dyDescent="0.25">
      <c r="A3686" s="349" t="s">
        <v>752</v>
      </c>
      <c r="B3686" s="361" t="s">
        <v>763</v>
      </c>
      <c r="C3686" s="361" t="s">
        <v>745</v>
      </c>
      <c r="D3686" s="361">
        <v>16</v>
      </c>
      <c r="E3686" s="350">
        <v>38360</v>
      </c>
      <c r="F3686" s="360">
        <v>126</v>
      </c>
    </row>
    <row r="3687" spans="1:6" x14ac:dyDescent="0.25">
      <c r="A3687" s="349" t="s">
        <v>564</v>
      </c>
      <c r="B3687" s="361" t="s">
        <v>569</v>
      </c>
      <c r="C3687" s="361" t="s">
        <v>744</v>
      </c>
      <c r="D3687" s="361">
        <v>16</v>
      </c>
      <c r="E3687" s="590">
        <v>38364</v>
      </c>
      <c r="F3687" s="592">
        <v>26</v>
      </c>
    </row>
    <row r="3688" spans="1:6" x14ac:dyDescent="0.25">
      <c r="A3688" s="349" t="s">
        <v>728</v>
      </c>
      <c r="B3688" s="361" t="s">
        <v>731</v>
      </c>
      <c r="C3688" s="361" t="s">
        <v>732</v>
      </c>
      <c r="D3688" s="361">
        <v>8</v>
      </c>
      <c r="E3688" s="350">
        <v>38368</v>
      </c>
      <c r="F3688" s="360">
        <v>102</v>
      </c>
    </row>
    <row r="3689" spans="1:6" x14ac:dyDescent="0.25">
      <c r="A3689" s="349" t="s">
        <v>742</v>
      </c>
      <c r="B3689" s="361" t="s">
        <v>743</v>
      </c>
      <c r="C3689" s="361" t="s">
        <v>744</v>
      </c>
      <c r="D3689" s="361">
        <v>8</v>
      </c>
      <c r="E3689" s="590">
        <v>38369</v>
      </c>
      <c r="F3689" s="592">
        <v>89</v>
      </c>
    </row>
    <row r="3690" spans="1:6" x14ac:dyDescent="0.25">
      <c r="A3690" s="349" t="s">
        <v>738</v>
      </c>
      <c r="B3690" s="361" t="s">
        <v>716</v>
      </c>
      <c r="C3690" s="361" t="s">
        <v>745</v>
      </c>
      <c r="D3690" s="361">
        <v>16</v>
      </c>
      <c r="E3690" s="590">
        <v>38370</v>
      </c>
      <c r="F3690" s="592">
        <v>198</v>
      </c>
    </row>
    <row r="3691" spans="1:6" x14ac:dyDescent="0.25">
      <c r="A3691" s="349" t="s">
        <v>748</v>
      </c>
      <c r="B3691" s="361" t="s">
        <v>753</v>
      </c>
      <c r="C3691" s="361" t="s">
        <v>732</v>
      </c>
      <c r="D3691" s="361">
        <v>16</v>
      </c>
      <c r="E3691" s="590">
        <v>38371</v>
      </c>
      <c r="F3691" s="592">
        <v>43</v>
      </c>
    </row>
    <row r="3692" spans="1:6" x14ac:dyDescent="0.25">
      <c r="A3692" s="349" t="s">
        <v>742</v>
      </c>
      <c r="B3692" s="361" t="s">
        <v>743</v>
      </c>
      <c r="C3692" s="361" t="s">
        <v>744</v>
      </c>
      <c r="D3692" s="361">
        <v>8</v>
      </c>
      <c r="E3692" s="590">
        <v>38374</v>
      </c>
      <c r="F3692" s="592">
        <v>35</v>
      </c>
    </row>
    <row r="3693" spans="1:6" x14ac:dyDescent="0.25">
      <c r="A3693" s="349" t="s">
        <v>771</v>
      </c>
      <c r="B3693" s="361" t="s">
        <v>772</v>
      </c>
      <c r="C3693" s="361" t="s">
        <v>747</v>
      </c>
      <c r="D3693" s="361">
        <v>12</v>
      </c>
      <c r="E3693" s="590">
        <v>38376</v>
      </c>
      <c r="F3693" s="360">
        <v>18</v>
      </c>
    </row>
    <row r="3694" spans="1:6" x14ac:dyDescent="0.25">
      <c r="A3694" s="349" t="s">
        <v>564</v>
      </c>
      <c r="B3694" s="361" t="s">
        <v>567</v>
      </c>
      <c r="C3694" s="361" t="s">
        <v>737</v>
      </c>
      <c r="D3694" s="361">
        <v>16</v>
      </c>
      <c r="E3694" s="590">
        <v>38376</v>
      </c>
      <c r="F3694" s="592">
        <v>142</v>
      </c>
    </row>
    <row r="3695" spans="1:6" x14ac:dyDescent="0.25">
      <c r="A3695" s="349" t="s">
        <v>728</v>
      </c>
      <c r="B3695" s="361" t="s">
        <v>731</v>
      </c>
      <c r="C3695" s="361" t="s">
        <v>732</v>
      </c>
      <c r="D3695" s="361">
        <v>8</v>
      </c>
      <c r="E3695" s="590">
        <v>38380</v>
      </c>
      <c r="F3695" s="360">
        <v>122</v>
      </c>
    </row>
    <row r="3696" spans="1:6" x14ac:dyDescent="0.25">
      <c r="A3696" s="349" t="s">
        <v>738</v>
      </c>
      <c r="B3696" s="361" t="s">
        <v>715</v>
      </c>
      <c r="C3696" s="361" t="s">
        <v>745</v>
      </c>
      <c r="D3696" s="361">
        <v>16</v>
      </c>
      <c r="E3696" s="590">
        <v>38385</v>
      </c>
      <c r="F3696" s="592">
        <v>89</v>
      </c>
    </row>
    <row r="3697" spans="1:6" x14ac:dyDescent="0.25">
      <c r="A3697" s="349" t="s">
        <v>752</v>
      </c>
      <c r="B3697" s="361" t="s">
        <v>763</v>
      </c>
      <c r="C3697" s="361" t="s">
        <v>745</v>
      </c>
      <c r="D3697" s="361">
        <v>16</v>
      </c>
      <c r="E3697" s="590">
        <v>38386</v>
      </c>
      <c r="F3697" s="592">
        <v>98</v>
      </c>
    </row>
    <row r="3698" spans="1:6" x14ac:dyDescent="0.25">
      <c r="A3698" s="349" t="s">
        <v>738</v>
      </c>
      <c r="B3698" s="361" t="s">
        <v>713</v>
      </c>
      <c r="C3698" s="361" t="s">
        <v>746</v>
      </c>
      <c r="D3698" s="361">
        <v>16</v>
      </c>
      <c r="E3698" s="590">
        <v>38392</v>
      </c>
      <c r="F3698" s="592">
        <v>104</v>
      </c>
    </row>
    <row r="3699" spans="1:6" x14ac:dyDescent="0.25">
      <c r="A3699" s="349" t="s">
        <v>748</v>
      </c>
      <c r="B3699" s="361" t="s">
        <v>753</v>
      </c>
      <c r="C3699" s="361" t="s">
        <v>732</v>
      </c>
      <c r="D3699" s="361">
        <v>16</v>
      </c>
      <c r="E3699" s="590">
        <v>38393</v>
      </c>
      <c r="F3699" s="592">
        <v>5</v>
      </c>
    </row>
    <row r="3700" spans="1:6" x14ac:dyDescent="0.25">
      <c r="A3700" s="349" t="s">
        <v>752</v>
      </c>
      <c r="B3700" s="361" t="s">
        <v>760</v>
      </c>
      <c r="C3700" s="361" t="s">
        <v>761</v>
      </c>
      <c r="D3700" s="361">
        <v>16</v>
      </c>
      <c r="E3700" s="590">
        <v>38396</v>
      </c>
      <c r="F3700" s="592">
        <v>39</v>
      </c>
    </row>
    <row r="3701" spans="1:6" x14ac:dyDescent="0.25">
      <c r="A3701" s="349" t="s">
        <v>738</v>
      </c>
      <c r="B3701" s="361" t="s">
        <v>720</v>
      </c>
      <c r="C3701" s="361" t="s">
        <v>747</v>
      </c>
      <c r="D3701" s="361">
        <v>8</v>
      </c>
      <c r="E3701" s="590">
        <v>38397</v>
      </c>
      <c r="F3701" s="592">
        <v>103</v>
      </c>
    </row>
    <row r="3702" spans="1:6" x14ac:dyDescent="0.25">
      <c r="A3702" s="349" t="s">
        <v>738</v>
      </c>
      <c r="B3702" s="361" t="s">
        <v>713</v>
      </c>
      <c r="C3702" s="361" t="s">
        <v>746</v>
      </c>
      <c r="D3702" s="361">
        <v>16</v>
      </c>
      <c r="E3702" s="590">
        <v>38398</v>
      </c>
      <c r="F3702" s="592">
        <v>98</v>
      </c>
    </row>
    <row r="3703" spans="1:6" x14ac:dyDescent="0.25">
      <c r="A3703" s="349" t="s">
        <v>564</v>
      </c>
      <c r="B3703" s="361" t="s">
        <v>565</v>
      </c>
      <c r="C3703" s="361" t="s">
        <v>745</v>
      </c>
      <c r="D3703" s="361">
        <v>16</v>
      </c>
      <c r="E3703" s="590">
        <v>38399</v>
      </c>
      <c r="F3703" s="592">
        <v>152</v>
      </c>
    </row>
    <row r="3704" spans="1:6" x14ac:dyDescent="0.25">
      <c r="A3704" s="349" t="s">
        <v>748</v>
      </c>
      <c r="B3704" s="361" t="s">
        <v>753</v>
      </c>
      <c r="C3704" s="361" t="s">
        <v>732</v>
      </c>
      <c r="D3704" s="361">
        <v>16</v>
      </c>
      <c r="E3704" s="590">
        <v>38402</v>
      </c>
      <c r="F3704" s="592">
        <v>112</v>
      </c>
    </row>
    <row r="3705" spans="1:6" x14ac:dyDescent="0.25">
      <c r="A3705" s="349" t="s">
        <v>738</v>
      </c>
      <c r="B3705" s="361" t="s">
        <v>721</v>
      </c>
      <c r="C3705" s="361" t="s">
        <v>747</v>
      </c>
      <c r="D3705" s="361">
        <v>8</v>
      </c>
      <c r="E3705" s="590">
        <v>38402</v>
      </c>
      <c r="F3705" s="592">
        <v>25</v>
      </c>
    </row>
    <row r="3706" spans="1:6" x14ac:dyDescent="0.25">
      <c r="A3706" s="349" t="s">
        <v>738</v>
      </c>
      <c r="B3706" s="361" t="s">
        <v>712</v>
      </c>
      <c r="C3706" s="361" t="s">
        <v>744</v>
      </c>
      <c r="D3706" s="361">
        <v>8</v>
      </c>
      <c r="E3706" s="590">
        <v>38402</v>
      </c>
      <c r="F3706" s="592">
        <v>61</v>
      </c>
    </row>
    <row r="3707" spans="1:6" x14ac:dyDescent="0.25">
      <c r="A3707" s="349" t="s">
        <v>738</v>
      </c>
      <c r="B3707" s="361" t="s">
        <v>715</v>
      </c>
      <c r="C3707" s="361" t="s">
        <v>745</v>
      </c>
      <c r="D3707" s="361">
        <v>16</v>
      </c>
      <c r="E3707" s="590">
        <v>38406</v>
      </c>
      <c r="F3707" s="592">
        <v>40</v>
      </c>
    </row>
    <row r="3708" spans="1:6" x14ac:dyDescent="0.25">
      <c r="A3708" s="349" t="s">
        <v>748</v>
      </c>
      <c r="B3708" s="361" t="s">
        <v>753</v>
      </c>
      <c r="C3708" s="361" t="s">
        <v>732</v>
      </c>
      <c r="D3708" s="361">
        <v>16</v>
      </c>
      <c r="E3708" s="590">
        <v>38407</v>
      </c>
      <c r="F3708" s="592">
        <v>99</v>
      </c>
    </row>
    <row r="3709" spans="1:6" x14ac:dyDescent="0.25">
      <c r="A3709" s="349" t="s">
        <v>771</v>
      </c>
      <c r="B3709" s="361" t="s">
        <v>772</v>
      </c>
      <c r="C3709" s="361" t="s">
        <v>747</v>
      </c>
      <c r="D3709" s="361">
        <v>12</v>
      </c>
      <c r="E3709" s="590">
        <v>38409</v>
      </c>
      <c r="F3709" s="592">
        <v>139</v>
      </c>
    </row>
    <row r="3710" spans="1:6" x14ac:dyDescent="0.25">
      <c r="A3710" s="349" t="s">
        <v>748</v>
      </c>
      <c r="B3710" s="361" t="s">
        <v>754</v>
      </c>
      <c r="C3710" s="361" t="s">
        <v>755</v>
      </c>
      <c r="D3710" s="361">
        <v>16</v>
      </c>
      <c r="E3710" s="590">
        <v>38411</v>
      </c>
      <c r="F3710" s="592">
        <v>136</v>
      </c>
    </row>
    <row r="3711" spans="1:6" x14ac:dyDescent="0.25">
      <c r="A3711" s="349" t="s">
        <v>738</v>
      </c>
      <c r="B3711" s="361" t="s">
        <v>713</v>
      </c>
      <c r="C3711" s="361" t="s">
        <v>746</v>
      </c>
      <c r="D3711" s="361">
        <v>16</v>
      </c>
      <c r="E3711" s="590">
        <v>38412</v>
      </c>
      <c r="F3711" s="360">
        <v>177</v>
      </c>
    </row>
    <row r="3712" spans="1:6" x14ac:dyDescent="0.25">
      <c r="A3712" s="349" t="s">
        <v>738</v>
      </c>
      <c r="B3712" s="361" t="s">
        <v>712</v>
      </c>
      <c r="C3712" s="361" t="s">
        <v>744</v>
      </c>
      <c r="D3712" s="361">
        <v>8</v>
      </c>
      <c r="E3712" s="590">
        <v>38412</v>
      </c>
      <c r="F3712" s="592">
        <v>22</v>
      </c>
    </row>
    <row r="3713" spans="1:6" x14ac:dyDescent="0.25">
      <c r="A3713" s="349" t="s">
        <v>742</v>
      </c>
      <c r="B3713" s="361" t="s">
        <v>743</v>
      </c>
      <c r="C3713" s="361" t="s">
        <v>744</v>
      </c>
      <c r="D3713" s="361">
        <v>8</v>
      </c>
      <c r="E3713" s="590">
        <v>38412</v>
      </c>
      <c r="F3713" s="592">
        <v>45</v>
      </c>
    </row>
    <row r="3714" spans="1:6" x14ac:dyDescent="0.25">
      <c r="A3714" s="349" t="s">
        <v>564</v>
      </c>
      <c r="B3714" s="361" t="s">
        <v>568</v>
      </c>
      <c r="C3714" s="361" t="s">
        <v>745</v>
      </c>
      <c r="D3714" s="361">
        <v>16</v>
      </c>
      <c r="E3714" s="590">
        <v>38419</v>
      </c>
      <c r="F3714" s="592">
        <v>17</v>
      </c>
    </row>
    <row r="3715" spans="1:6" x14ac:dyDescent="0.25">
      <c r="A3715" s="349" t="s">
        <v>738</v>
      </c>
      <c r="B3715" s="361" t="s">
        <v>719</v>
      </c>
      <c r="C3715" s="361" t="s">
        <v>744</v>
      </c>
      <c r="D3715" s="361">
        <v>8</v>
      </c>
      <c r="E3715" s="590">
        <v>38429</v>
      </c>
      <c r="F3715" s="592">
        <v>138</v>
      </c>
    </row>
    <row r="3716" spans="1:6" x14ac:dyDescent="0.25">
      <c r="A3716" s="349" t="s">
        <v>752</v>
      </c>
      <c r="B3716" s="361" t="s">
        <v>762</v>
      </c>
      <c r="C3716" s="361" t="s">
        <v>761</v>
      </c>
      <c r="D3716" s="361">
        <v>16</v>
      </c>
      <c r="E3716" s="350">
        <v>38431</v>
      </c>
      <c r="F3716" s="360">
        <v>69</v>
      </c>
    </row>
    <row r="3717" spans="1:6" x14ac:dyDescent="0.25">
      <c r="A3717" s="349" t="s">
        <v>738</v>
      </c>
      <c r="B3717" s="361" t="s">
        <v>721</v>
      </c>
      <c r="C3717" s="361" t="s">
        <v>747</v>
      </c>
      <c r="D3717" s="361">
        <v>8</v>
      </c>
      <c r="E3717" s="590">
        <v>38433</v>
      </c>
      <c r="F3717" s="592">
        <v>64</v>
      </c>
    </row>
    <row r="3718" spans="1:6" x14ac:dyDescent="0.25">
      <c r="A3718" s="349" t="s">
        <v>748</v>
      </c>
      <c r="B3718" s="361" t="s">
        <v>750</v>
      </c>
      <c r="C3718" s="361" t="s">
        <v>737</v>
      </c>
      <c r="D3718" s="361">
        <v>16</v>
      </c>
      <c r="E3718" s="590">
        <v>38434</v>
      </c>
      <c r="F3718" s="592">
        <v>44</v>
      </c>
    </row>
    <row r="3719" spans="1:6" x14ac:dyDescent="0.25">
      <c r="A3719" s="349" t="s">
        <v>564</v>
      </c>
      <c r="B3719" s="361" t="s">
        <v>569</v>
      </c>
      <c r="C3719" s="361" t="s">
        <v>744</v>
      </c>
      <c r="D3719" s="361">
        <v>16</v>
      </c>
      <c r="E3719" s="590">
        <v>38441</v>
      </c>
      <c r="F3719" s="592">
        <v>100</v>
      </c>
    </row>
    <row r="3720" spans="1:6" x14ac:dyDescent="0.25">
      <c r="A3720" s="349" t="s">
        <v>742</v>
      </c>
      <c r="B3720" s="361" t="s">
        <v>743</v>
      </c>
      <c r="C3720" s="361" t="s">
        <v>744</v>
      </c>
      <c r="D3720" s="361">
        <v>8</v>
      </c>
      <c r="E3720" s="590">
        <v>38441</v>
      </c>
      <c r="F3720" s="592">
        <v>84</v>
      </c>
    </row>
    <row r="3721" spans="1:6" x14ac:dyDescent="0.25">
      <c r="A3721" s="349" t="s">
        <v>752</v>
      </c>
      <c r="B3721" s="361" t="s">
        <v>763</v>
      </c>
      <c r="C3721" s="361" t="s">
        <v>745</v>
      </c>
      <c r="D3721" s="361">
        <v>16</v>
      </c>
      <c r="E3721" s="590">
        <v>38444</v>
      </c>
      <c r="F3721" s="592">
        <v>151</v>
      </c>
    </row>
    <row r="3722" spans="1:6" x14ac:dyDescent="0.25">
      <c r="A3722" s="349" t="s">
        <v>738</v>
      </c>
      <c r="B3722" s="361" t="s">
        <v>721</v>
      </c>
      <c r="C3722" s="361" t="s">
        <v>747</v>
      </c>
      <c r="D3722" s="361">
        <v>8</v>
      </c>
      <c r="E3722" s="590">
        <v>38447</v>
      </c>
      <c r="F3722" s="592">
        <v>28</v>
      </c>
    </row>
    <row r="3723" spans="1:6" x14ac:dyDescent="0.25">
      <c r="A3723" s="349" t="s">
        <v>738</v>
      </c>
      <c r="B3723" s="361" t="s">
        <v>716</v>
      </c>
      <c r="C3723" s="361" t="s">
        <v>745</v>
      </c>
      <c r="D3723" s="361">
        <v>16</v>
      </c>
      <c r="E3723" s="590">
        <v>38447</v>
      </c>
      <c r="F3723" s="592">
        <v>157</v>
      </c>
    </row>
    <row r="3724" spans="1:6" x14ac:dyDescent="0.25">
      <c r="A3724" s="349" t="s">
        <v>738</v>
      </c>
      <c r="B3724" s="361" t="s">
        <v>723</v>
      </c>
      <c r="C3724" s="361" t="s">
        <v>745</v>
      </c>
      <c r="D3724" s="361">
        <v>8</v>
      </c>
      <c r="E3724" s="590">
        <v>38450</v>
      </c>
      <c r="F3724" s="592">
        <v>85</v>
      </c>
    </row>
    <row r="3725" spans="1:6" x14ac:dyDescent="0.25">
      <c r="A3725" s="349" t="s">
        <v>564</v>
      </c>
      <c r="B3725" s="361" t="s">
        <v>566</v>
      </c>
      <c r="C3725" s="361" t="s">
        <v>737</v>
      </c>
      <c r="D3725" s="361">
        <v>16</v>
      </c>
      <c r="E3725" s="350">
        <v>38451</v>
      </c>
      <c r="F3725" s="360">
        <v>188</v>
      </c>
    </row>
    <row r="3726" spans="1:6" x14ac:dyDescent="0.25">
      <c r="A3726" s="349" t="s">
        <v>564</v>
      </c>
      <c r="B3726" s="361" t="s">
        <v>568</v>
      </c>
      <c r="C3726" s="361" t="s">
        <v>745</v>
      </c>
      <c r="D3726" s="361">
        <v>16</v>
      </c>
      <c r="E3726" s="590">
        <v>38451</v>
      </c>
      <c r="F3726" s="592">
        <v>37</v>
      </c>
    </row>
    <row r="3727" spans="1:6" x14ac:dyDescent="0.25">
      <c r="A3727" s="349" t="s">
        <v>564</v>
      </c>
      <c r="B3727" s="361" t="s">
        <v>568</v>
      </c>
      <c r="C3727" s="361" t="s">
        <v>745</v>
      </c>
      <c r="D3727" s="361">
        <v>16</v>
      </c>
      <c r="E3727" s="590">
        <v>38452</v>
      </c>
      <c r="F3727" s="592">
        <v>99</v>
      </c>
    </row>
    <row r="3728" spans="1:6" x14ac:dyDescent="0.25">
      <c r="A3728" s="349" t="s">
        <v>742</v>
      </c>
      <c r="B3728" s="361" t="s">
        <v>743</v>
      </c>
      <c r="C3728" s="361" t="s">
        <v>744</v>
      </c>
      <c r="D3728" s="361">
        <v>8</v>
      </c>
      <c r="E3728" s="590">
        <v>38453</v>
      </c>
      <c r="F3728" s="592">
        <v>177</v>
      </c>
    </row>
    <row r="3729" spans="1:6" x14ac:dyDescent="0.25">
      <c r="A3729" s="349" t="s">
        <v>738</v>
      </c>
      <c r="B3729" s="361" t="s">
        <v>723</v>
      </c>
      <c r="C3729" s="361" t="s">
        <v>745</v>
      </c>
      <c r="D3729" s="361">
        <v>8</v>
      </c>
      <c r="E3729" s="590">
        <v>38454</v>
      </c>
      <c r="F3729" s="592">
        <v>28</v>
      </c>
    </row>
    <row r="3730" spans="1:6" x14ac:dyDescent="0.25">
      <c r="A3730" s="349" t="s">
        <v>748</v>
      </c>
      <c r="B3730" s="361" t="s">
        <v>753</v>
      </c>
      <c r="C3730" s="361" t="s">
        <v>732</v>
      </c>
      <c r="D3730" s="361">
        <v>16</v>
      </c>
      <c r="E3730" s="350">
        <v>38455</v>
      </c>
      <c r="F3730" s="360">
        <v>27</v>
      </c>
    </row>
    <row r="3731" spans="1:6" x14ac:dyDescent="0.25">
      <c r="A3731" s="349" t="s">
        <v>738</v>
      </c>
      <c r="B3731" s="361" t="s">
        <v>721</v>
      </c>
      <c r="C3731" s="361" t="s">
        <v>747</v>
      </c>
      <c r="D3731" s="361">
        <v>8</v>
      </c>
      <c r="E3731" s="590">
        <v>38455</v>
      </c>
      <c r="F3731" s="592">
        <v>191</v>
      </c>
    </row>
    <row r="3732" spans="1:6" x14ac:dyDescent="0.25">
      <c r="A3732" s="349" t="s">
        <v>738</v>
      </c>
      <c r="B3732" s="361" t="s">
        <v>721</v>
      </c>
      <c r="C3732" s="361" t="s">
        <v>747</v>
      </c>
      <c r="D3732" s="361">
        <v>8</v>
      </c>
      <c r="E3732" s="590">
        <v>38455</v>
      </c>
      <c r="F3732" s="360">
        <v>27</v>
      </c>
    </row>
    <row r="3733" spans="1:6" x14ac:dyDescent="0.25">
      <c r="A3733" s="349" t="s">
        <v>738</v>
      </c>
      <c r="B3733" s="361" t="s">
        <v>720</v>
      </c>
      <c r="C3733" s="361" t="s">
        <v>747</v>
      </c>
      <c r="D3733" s="361">
        <v>8</v>
      </c>
      <c r="E3733" s="590">
        <v>38457</v>
      </c>
      <c r="F3733" s="360">
        <v>188</v>
      </c>
    </row>
    <row r="3734" spans="1:6" x14ac:dyDescent="0.25">
      <c r="A3734" s="349" t="s">
        <v>738</v>
      </c>
      <c r="B3734" s="361" t="s">
        <v>718</v>
      </c>
      <c r="C3734" s="361" t="s">
        <v>747</v>
      </c>
      <c r="D3734" s="361">
        <v>8</v>
      </c>
      <c r="E3734" s="590">
        <v>38457</v>
      </c>
      <c r="F3734" s="592">
        <v>20</v>
      </c>
    </row>
    <row r="3735" spans="1:6" x14ac:dyDescent="0.25">
      <c r="A3735" s="349" t="s">
        <v>752</v>
      </c>
      <c r="B3735" s="361" t="s">
        <v>760</v>
      </c>
      <c r="C3735" s="361" t="s">
        <v>761</v>
      </c>
      <c r="D3735" s="361">
        <v>16</v>
      </c>
      <c r="E3735" s="590">
        <v>38458</v>
      </c>
      <c r="F3735" s="592">
        <v>81</v>
      </c>
    </row>
    <row r="3736" spans="1:6" x14ac:dyDescent="0.25">
      <c r="A3736" s="349" t="s">
        <v>748</v>
      </c>
      <c r="B3736" s="361" t="s">
        <v>754</v>
      </c>
      <c r="C3736" s="361" t="s">
        <v>755</v>
      </c>
      <c r="D3736" s="361">
        <v>16</v>
      </c>
      <c r="E3736" s="590">
        <v>38459</v>
      </c>
      <c r="F3736" s="360">
        <v>117</v>
      </c>
    </row>
    <row r="3737" spans="1:6" x14ac:dyDescent="0.25">
      <c r="A3737" s="349" t="s">
        <v>771</v>
      </c>
      <c r="B3737" s="361" t="s">
        <v>772</v>
      </c>
      <c r="C3737" s="361" t="s">
        <v>747</v>
      </c>
      <c r="D3737" s="361">
        <v>12</v>
      </c>
      <c r="E3737" s="590">
        <v>38461</v>
      </c>
      <c r="F3737" s="592">
        <v>24</v>
      </c>
    </row>
    <row r="3738" spans="1:6" x14ac:dyDescent="0.25">
      <c r="A3738" s="349" t="s">
        <v>738</v>
      </c>
      <c r="B3738" s="361" t="s">
        <v>716</v>
      </c>
      <c r="C3738" s="361" t="s">
        <v>745</v>
      </c>
      <c r="D3738" s="361">
        <v>16</v>
      </c>
      <c r="E3738" s="590">
        <v>38462</v>
      </c>
      <c r="F3738" s="592">
        <v>174</v>
      </c>
    </row>
    <row r="3739" spans="1:6" x14ac:dyDescent="0.25">
      <c r="A3739" s="349" t="s">
        <v>756</v>
      </c>
      <c r="B3739" s="361" t="s">
        <v>757</v>
      </c>
      <c r="C3739" s="361" t="s">
        <v>755</v>
      </c>
      <c r="D3739" s="361">
        <v>16</v>
      </c>
      <c r="E3739" s="590">
        <v>38462</v>
      </c>
      <c r="F3739" s="592">
        <v>106</v>
      </c>
    </row>
    <row r="3740" spans="1:6" x14ac:dyDescent="0.25">
      <c r="A3740" s="349" t="s">
        <v>752</v>
      </c>
      <c r="B3740" s="361" t="s">
        <v>760</v>
      </c>
      <c r="C3740" s="361" t="s">
        <v>761</v>
      </c>
      <c r="D3740" s="361">
        <v>16</v>
      </c>
      <c r="E3740" s="590">
        <v>38464</v>
      </c>
      <c r="F3740" s="592">
        <v>55</v>
      </c>
    </row>
    <row r="3741" spans="1:6" x14ac:dyDescent="0.25">
      <c r="A3741" s="349" t="s">
        <v>769</v>
      </c>
      <c r="B3741" s="361" t="s">
        <v>770</v>
      </c>
      <c r="C3741" s="361" t="s">
        <v>745</v>
      </c>
      <c r="D3741" s="361">
        <v>16</v>
      </c>
      <c r="E3741" s="590">
        <v>38464</v>
      </c>
      <c r="F3741" s="592">
        <v>46</v>
      </c>
    </row>
    <row r="3742" spans="1:6" x14ac:dyDescent="0.25">
      <c r="A3742" s="349" t="s">
        <v>564</v>
      </c>
      <c r="B3742" s="361" t="s">
        <v>565</v>
      </c>
      <c r="C3742" s="361" t="s">
        <v>745</v>
      </c>
      <c r="D3742" s="361">
        <v>16</v>
      </c>
      <c r="E3742" s="590">
        <v>38466</v>
      </c>
      <c r="F3742" s="592">
        <v>10</v>
      </c>
    </row>
    <row r="3743" spans="1:6" x14ac:dyDescent="0.25">
      <c r="A3743" s="349" t="s">
        <v>738</v>
      </c>
      <c r="B3743" s="361" t="s">
        <v>717</v>
      </c>
      <c r="C3743" s="361" t="s">
        <v>745</v>
      </c>
      <c r="D3743" s="361">
        <v>16</v>
      </c>
      <c r="E3743" s="590">
        <v>38466</v>
      </c>
      <c r="F3743" s="592">
        <v>106</v>
      </c>
    </row>
    <row r="3744" spans="1:6" x14ac:dyDescent="0.25">
      <c r="A3744" s="349" t="s">
        <v>738</v>
      </c>
      <c r="B3744" s="361" t="s">
        <v>713</v>
      </c>
      <c r="C3744" s="361" t="s">
        <v>746</v>
      </c>
      <c r="D3744" s="361">
        <v>16</v>
      </c>
      <c r="E3744" s="590">
        <v>38467</v>
      </c>
      <c r="F3744" s="592">
        <v>80</v>
      </c>
    </row>
    <row r="3745" spans="1:6" x14ac:dyDescent="0.25">
      <c r="A3745" s="349" t="s">
        <v>742</v>
      </c>
      <c r="B3745" s="361" t="s">
        <v>743</v>
      </c>
      <c r="C3745" s="361" t="s">
        <v>744</v>
      </c>
      <c r="D3745" s="361">
        <v>8</v>
      </c>
      <c r="E3745" s="590">
        <v>38467</v>
      </c>
      <c r="F3745" s="592">
        <v>75</v>
      </c>
    </row>
    <row r="3746" spans="1:6" x14ac:dyDescent="0.25">
      <c r="A3746" s="349" t="s">
        <v>733</v>
      </c>
      <c r="B3746" s="361" t="s">
        <v>736</v>
      </c>
      <c r="C3746" s="361" t="s">
        <v>737</v>
      </c>
      <c r="D3746" s="361">
        <v>8</v>
      </c>
      <c r="E3746" s="590">
        <v>38468</v>
      </c>
      <c r="F3746" s="592">
        <v>78</v>
      </c>
    </row>
    <row r="3747" spans="1:6" x14ac:dyDescent="0.25">
      <c r="A3747" s="349" t="s">
        <v>739</v>
      </c>
      <c r="B3747" s="361" t="s">
        <v>740</v>
      </c>
      <c r="C3747" s="361" t="s">
        <v>741</v>
      </c>
      <c r="D3747" s="361">
        <v>8</v>
      </c>
      <c r="E3747" s="590">
        <v>38481</v>
      </c>
      <c r="F3747" s="592">
        <v>123</v>
      </c>
    </row>
    <row r="3748" spans="1:6" x14ac:dyDescent="0.25">
      <c r="A3748" s="349" t="s">
        <v>771</v>
      </c>
      <c r="B3748" s="361" t="s">
        <v>773</v>
      </c>
      <c r="C3748" s="361" t="s">
        <v>747</v>
      </c>
      <c r="D3748" s="361">
        <v>8</v>
      </c>
      <c r="E3748" s="590">
        <v>38483</v>
      </c>
      <c r="F3748" s="592">
        <v>110</v>
      </c>
    </row>
    <row r="3749" spans="1:6" x14ac:dyDescent="0.25">
      <c r="A3749" s="349" t="s">
        <v>771</v>
      </c>
      <c r="B3749" s="361" t="s">
        <v>772</v>
      </c>
      <c r="C3749" s="361" t="s">
        <v>747</v>
      </c>
      <c r="D3749" s="361">
        <v>12</v>
      </c>
      <c r="E3749" s="350">
        <v>38491</v>
      </c>
      <c r="F3749" s="360">
        <v>117</v>
      </c>
    </row>
    <row r="3750" spans="1:6" x14ac:dyDescent="0.25">
      <c r="A3750" s="349" t="s">
        <v>748</v>
      </c>
      <c r="B3750" s="361" t="s">
        <v>753</v>
      </c>
      <c r="C3750" s="361" t="s">
        <v>732</v>
      </c>
      <c r="D3750" s="361">
        <v>16</v>
      </c>
      <c r="E3750" s="590">
        <v>38492</v>
      </c>
      <c r="F3750" s="592">
        <v>131</v>
      </c>
    </row>
    <row r="3751" spans="1:6" x14ac:dyDescent="0.25">
      <c r="A3751" s="349" t="s">
        <v>767</v>
      </c>
      <c r="B3751" s="361" t="s">
        <v>768</v>
      </c>
      <c r="C3751" s="361" t="s">
        <v>737</v>
      </c>
      <c r="D3751" s="361">
        <v>16</v>
      </c>
      <c r="E3751" s="590">
        <v>38492</v>
      </c>
      <c r="F3751" s="592">
        <v>84</v>
      </c>
    </row>
    <row r="3752" spans="1:6" x14ac:dyDescent="0.25">
      <c r="A3752" s="349" t="s">
        <v>748</v>
      </c>
      <c r="B3752" s="361" t="s">
        <v>754</v>
      </c>
      <c r="C3752" s="361" t="s">
        <v>755</v>
      </c>
      <c r="D3752" s="361">
        <v>16</v>
      </c>
      <c r="E3752" s="590">
        <v>38492</v>
      </c>
      <c r="F3752" s="592">
        <v>184</v>
      </c>
    </row>
    <row r="3753" spans="1:6" x14ac:dyDescent="0.25">
      <c r="A3753" s="349" t="s">
        <v>748</v>
      </c>
      <c r="B3753" s="361" t="s">
        <v>751</v>
      </c>
      <c r="C3753" s="361" t="s">
        <v>747</v>
      </c>
      <c r="D3753" s="361">
        <v>8</v>
      </c>
      <c r="E3753" s="350">
        <v>38495</v>
      </c>
      <c r="F3753" s="360">
        <v>165</v>
      </c>
    </row>
    <row r="3754" spans="1:6" x14ac:dyDescent="0.25">
      <c r="A3754" s="349" t="s">
        <v>756</v>
      </c>
      <c r="B3754" s="361" t="s">
        <v>758</v>
      </c>
      <c r="C3754" s="361" t="s">
        <v>746</v>
      </c>
      <c r="D3754" s="361">
        <v>16</v>
      </c>
      <c r="E3754" s="590">
        <v>38495</v>
      </c>
      <c r="F3754" s="592">
        <v>108</v>
      </c>
    </row>
    <row r="3755" spans="1:6" x14ac:dyDescent="0.25">
      <c r="A3755" s="354" t="s">
        <v>767</v>
      </c>
      <c r="B3755" s="353" t="s">
        <v>768</v>
      </c>
      <c r="C3755" s="353" t="s">
        <v>737</v>
      </c>
      <c r="D3755" s="353">
        <v>16</v>
      </c>
      <c r="E3755" s="591">
        <v>38501</v>
      </c>
      <c r="F3755" s="593">
        <v>35</v>
      </c>
    </row>
    <row r="3756" spans="1:6" x14ac:dyDescent="0.25">
      <c r="A3756" s="349" t="s">
        <v>765</v>
      </c>
      <c r="B3756" s="361" t="s">
        <v>766</v>
      </c>
      <c r="C3756" s="361" t="s">
        <v>744</v>
      </c>
      <c r="D3756" s="361">
        <v>16</v>
      </c>
      <c r="E3756" s="350">
        <v>38503</v>
      </c>
      <c r="F3756" s="360">
        <v>132</v>
      </c>
    </row>
    <row r="3757" spans="1:6" x14ac:dyDescent="0.25">
      <c r="A3757" s="349" t="s">
        <v>738</v>
      </c>
      <c r="B3757" s="361" t="s">
        <v>716</v>
      </c>
      <c r="C3757" s="361" t="s">
        <v>745</v>
      </c>
      <c r="D3757" s="361">
        <v>16</v>
      </c>
      <c r="E3757" s="350">
        <v>38504</v>
      </c>
      <c r="F3757" s="360">
        <v>22</v>
      </c>
    </row>
    <row r="3758" spans="1:6" x14ac:dyDescent="0.25">
      <c r="A3758" s="349" t="s">
        <v>748</v>
      </c>
      <c r="B3758" s="361" t="s">
        <v>750</v>
      </c>
      <c r="C3758" s="361" t="s">
        <v>737</v>
      </c>
      <c r="D3758" s="361">
        <v>16</v>
      </c>
      <c r="E3758" s="590">
        <v>38504</v>
      </c>
      <c r="F3758" s="592">
        <v>40</v>
      </c>
    </row>
    <row r="3759" spans="1:6" x14ac:dyDescent="0.25">
      <c r="A3759" s="349" t="s">
        <v>756</v>
      </c>
      <c r="B3759" s="361" t="s">
        <v>757</v>
      </c>
      <c r="C3759" s="361" t="s">
        <v>755</v>
      </c>
      <c r="D3759" s="361">
        <v>16</v>
      </c>
      <c r="E3759" s="590">
        <v>38509</v>
      </c>
      <c r="F3759" s="592">
        <v>39</v>
      </c>
    </row>
    <row r="3760" spans="1:6" x14ac:dyDescent="0.25">
      <c r="A3760" s="349" t="s">
        <v>756</v>
      </c>
      <c r="B3760" s="361" t="s">
        <v>758</v>
      </c>
      <c r="C3760" s="361" t="s">
        <v>746</v>
      </c>
      <c r="D3760" s="361">
        <v>16</v>
      </c>
      <c r="E3760" s="590">
        <v>38509</v>
      </c>
      <c r="F3760" s="592">
        <v>139</v>
      </c>
    </row>
    <row r="3761" spans="1:6" x14ac:dyDescent="0.25">
      <c r="A3761" s="349" t="s">
        <v>765</v>
      </c>
      <c r="B3761" s="361" t="s">
        <v>766</v>
      </c>
      <c r="C3761" s="361" t="s">
        <v>744</v>
      </c>
      <c r="D3761" s="361">
        <v>16</v>
      </c>
      <c r="E3761" s="350">
        <v>38509</v>
      </c>
      <c r="F3761" s="360">
        <v>41</v>
      </c>
    </row>
    <row r="3762" spans="1:6" x14ac:dyDescent="0.25">
      <c r="A3762" s="349" t="s">
        <v>752</v>
      </c>
      <c r="B3762" s="361" t="s">
        <v>764</v>
      </c>
      <c r="C3762" s="361" t="s">
        <v>737</v>
      </c>
      <c r="D3762" s="361">
        <v>32</v>
      </c>
      <c r="E3762" s="590">
        <v>38511</v>
      </c>
      <c r="F3762" s="592">
        <v>123</v>
      </c>
    </row>
    <row r="3763" spans="1:6" x14ac:dyDescent="0.25">
      <c r="A3763" s="349" t="s">
        <v>738</v>
      </c>
      <c r="B3763" s="361" t="s">
        <v>719</v>
      </c>
      <c r="C3763" s="361" t="s">
        <v>744</v>
      </c>
      <c r="D3763" s="361">
        <v>8</v>
      </c>
      <c r="E3763" s="350">
        <v>38514</v>
      </c>
      <c r="F3763" s="360">
        <v>68</v>
      </c>
    </row>
    <row r="3764" spans="1:6" x14ac:dyDescent="0.25">
      <c r="A3764" s="349" t="s">
        <v>564</v>
      </c>
      <c r="B3764" s="361" t="s">
        <v>567</v>
      </c>
      <c r="C3764" s="361" t="s">
        <v>737</v>
      </c>
      <c r="D3764" s="361">
        <v>16</v>
      </c>
      <c r="E3764" s="350">
        <v>38517</v>
      </c>
      <c r="F3764" s="360">
        <v>16</v>
      </c>
    </row>
    <row r="3765" spans="1:6" x14ac:dyDescent="0.25">
      <c r="A3765" s="349" t="s">
        <v>733</v>
      </c>
      <c r="B3765" s="361" t="s">
        <v>736</v>
      </c>
      <c r="C3765" s="361" t="s">
        <v>737</v>
      </c>
      <c r="D3765" s="361">
        <v>8</v>
      </c>
      <c r="E3765" s="590">
        <v>38517</v>
      </c>
      <c r="F3765" s="592">
        <v>99</v>
      </c>
    </row>
    <row r="3766" spans="1:6" x14ac:dyDescent="0.25">
      <c r="A3766" s="349" t="s">
        <v>738</v>
      </c>
      <c r="B3766" s="361" t="s">
        <v>717</v>
      </c>
      <c r="C3766" s="361" t="s">
        <v>745</v>
      </c>
      <c r="D3766" s="361">
        <v>16</v>
      </c>
      <c r="E3766" s="590">
        <v>38519</v>
      </c>
      <c r="F3766" s="592">
        <v>150</v>
      </c>
    </row>
    <row r="3767" spans="1:6" x14ac:dyDescent="0.25">
      <c r="A3767" s="349" t="s">
        <v>756</v>
      </c>
      <c r="B3767" s="361" t="s">
        <v>757</v>
      </c>
      <c r="C3767" s="361" t="s">
        <v>755</v>
      </c>
      <c r="D3767" s="361">
        <v>16</v>
      </c>
      <c r="E3767" s="590">
        <v>38519</v>
      </c>
      <c r="F3767" s="592">
        <v>73</v>
      </c>
    </row>
    <row r="3768" spans="1:6" x14ac:dyDescent="0.25">
      <c r="A3768" s="349" t="s">
        <v>767</v>
      </c>
      <c r="B3768" s="361" t="s">
        <v>768</v>
      </c>
      <c r="C3768" s="361" t="s">
        <v>737</v>
      </c>
      <c r="D3768" s="361">
        <v>16</v>
      </c>
      <c r="E3768" s="590">
        <v>38521</v>
      </c>
      <c r="F3768" s="360">
        <v>178</v>
      </c>
    </row>
    <row r="3769" spans="1:6" x14ac:dyDescent="0.25">
      <c r="A3769" s="349" t="s">
        <v>752</v>
      </c>
      <c r="B3769" s="361" t="s">
        <v>760</v>
      </c>
      <c r="C3769" s="361" t="s">
        <v>761</v>
      </c>
      <c r="D3769" s="361">
        <v>16</v>
      </c>
      <c r="E3769" s="350">
        <v>38523</v>
      </c>
      <c r="F3769" s="360">
        <v>66</v>
      </c>
    </row>
    <row r="3770" spans="1:6" x14ac:dyDescent="0.25">
      <c r="A3770" s="349" t="s">
        <v>733</v>
      </c>
      <c r="B3770" s="361" t="s">
        <v>736</v>
      </c>
      <c r="C3770" s="361" t="s">
        <v>737</v>
      </c>
      <c r="D3770" s="361">
        <v>8</v>
      </c>
      <c r="E3770" s="590">
        <v>38525</v>
      </c>
      <c r="F3770" s="360">
        <v>152</v>
      </c>
    </row>
    <row r="3771" spans="1:6" x14ac:dyDescent="0.25">
      <c r="A3771" s="349" t="s">
        <v>756</v>
      </c>
      <c r="B3771" s="361" t="s">
        <v>758</v>
      </c>
      <c r="C3771" s="361" t="s">
        <v>746</v>
      </c>
      <c r="D3771" s="361">
        <v>16</v>
      </c>
      <c r="E3771" s="590">
        <v>38528</v>
      </c>
      <c r="F3771" s="592">
        <v>151</v>
      </c>
    </row>
    <row r="3772" spans="1:6" x14ac:dyDescent="0.25">
      <c r="A3772" s="349" t="s">
        <v>728</v>
      </c>
      <c r="B3772" s="361" t="s">
        <v>729</v>
      </c>
      <c r="C3772" s="361" t="s">
        <v>730</v>
      </c>
      <c r="D3772" s="361">
        <v>10</v>
      </c>
      <c r="E3772" s="590">
        <v>38529</v>
      </c>
      <c r="F3772" s="592">
        <v>185</v>
      </c>
    </row>
    <row r="3773" spans="1:6" x14ac:dyDescent="0.25">
      <c r="A3773" s="349" t="s">
        <v>738</v>
      </c>
      <c r="B3773" s="361" t="s">
        <v>715</v>
      </c>
      <c r="C3773" s="361" t="s">
        <v>745</v>
      </c>
      <c r="D3773" s="361">
        <v>16</v>
      </c>
      <c r="E3773" s="590">
        <v>38532</v>
      </c>
      <c r="F3773" s="592">
        <v>156</v>
      </c>
    </row>
    <row r="3774" spans="1:6" x14ac:dyDescent="0.25">
      <c r="A3774" s="349" t="s">
        <v>756</v>
      </c>
      <c r="B3774" s="361" t="s">
        <v>758</v>
      </c>
      <c r="C3774" s="361" t="s">
        <v>746</v>
      </c>
      <c r="D3774" s="361">
        <v>16</v>
      </c>
      <c r="E3774" s="590">
        <v>38533</v>
      </c>
      <c r="F3774" s="592">
        <v>23</v>
      </c>
    </row>
    <row r="3775" spans="1:6" x14ac:dyDescent="0.25">
      <c r="A3775" s="349" t="s">
        <v>564</v>
      </c>
      <c r="B3775" s="361" t="s">
        <v>566</v>
      </c>
      <c r="C3775" s="361" t="s">
        <v>737</v>
      </c>
      <c r="D3775" s="361">
        <v>16</v>
      </c>
      <c r="E3775" s="590">
        <v>38538</v>
      </c>
      <c r="F3775" s="592">
        <v>191</v>
      </c>
    </row>
    <row r="3776" spans="1:6" x14ac:dyDescent="0.25">
      <c r="A3776" s="349" t="s">
        <v>564</v>
      </c>
      <c r="B3776" s="361" t="s">
        <v>567</v>
      </c>
      <c r="C3776" s="361" t="s">
        <v>737</v>
      </c>
      <c r="D3776" s="361">
        <v>16</v>
      </c>
      <c r="E3776" s="590">
        <v>38542</v>
      </c>
      <c r="F3776" s="592">
        <v>149</v>
      </c>
    </row>
    <row r="3777" spans="1:6" x14ac:dyDescent="0.25">
      <c r="A3777" s="349" t="s">
        <v>564</v>
      </c>
      <c r="B3777" s="361" t="s">
        <v>567</v>
      </c>
      <c r="C3777" s="361" t="s">
        <v>737</v>
      </c>
      <c r="D3777" s="361">
        <v>16</v>
      </c>
      <c r="E3777" s="590">
        <v>38543</v>
      </c>
      <c r="F3777" s="592">
        <v>7</v>
      </c>
    </row>
    <row r="3778" spans="1:6" x14ac:dyDescent="0.25">
      <c r="A3778" s="349" t="s">
        <v>728</v>
      </c>
      <c r="B3778" s="361" t="s">
        <v>731</v>
      </c>
      <c r="C3778" s="361" t="s">
        <v>732</v>
      </c>
      <c r="D3778" s="361">
        <v>8</v>
      </c>
      <c r="E3778" s="590">
        <v>38543</v>
      </c>
      <c r="F3778" s="592">
        <v>171</v>
      </c>
    </row>
    <row r="3779" spans="1:6" x14ac:dyDescent="0.25">
      <c r="A3779" s="349" t="s">
        <v>728</v>
      </c>
      <c r="B3779" s="361" t="s">
        <v>731</v>
      </c>
      <c r="C3779" s="361" t="s">
        <v>732</v>
      </c>
      <c r="D3779" s="361">
        <v>8</v>
      </c>
      <c r="E3779" s="590">
        <v>38545</v>
      </c>
      <c r="F3779" s="592">
        <v>25</v>
      </c>
    </row>
    <row r="3780" spans="1:6" x14ac:dyDescent="0.25">
      <c r="A3780" s="349" t="s">
        <v>738</v>
      </c>
      <c r="B3780" s="361" t="s">
        <v>718</v>
      </c>
      <c r="C3780" s="361" t="s">
        <v>747</v>
      </c>
      <c r="D3780" s="361">
        <v>8</v>
      </c>
      <c r="E3780" s="590">
        <v>38546</v>
      </c>
      <c r="F3780" s="592">
        <v>179</v>
      </c>
    </row>
    <row r="3781" spans="1:6" x14ac:dyDescent="0.25">
      <c r="A3781" s="349" t="s">
        <v>738</v>
      </c>
      <c r="B3781" s="361" t="s">
        <v>721</v>
      </c>
      <c r="C3781" s="361" t="s">
        <v>747</v>
      </c>
      <c r="D3781" s="361">
        <v>8</v>
      </c>
      <c r="E3781" s="590">
        <v>38548</v>
      </c>
      <c r="F3781" s="592">
        <v>54</v>
      </c>
    </row>
    <row r="3782" spans="1:6" x14ac:dyDescent="0.25">
      <c r="A3782" s="349" t="s">
        <v>742</v>
      </c>
      <c r="B3782" s="361" t="s">
        <v>743</v>
      </c>
      <c r="C3782" s="361" t="s">
        <v>744</v>
      </c>
      <c r="D3782" s="361">
        <v>8</v>
      </c>
      <c r="E3782" s="590">
        <v>38549</v>
      </c>
      <c r="F3782" s="592">
        <v>193</v>
      </c>
    </row>
    <row r="3783" spans="1:6" x14ac:dyDescent="0.25">
      <c r="A3783" s="349" t="s">
        <v>738</v>
      </c>
      <c r="B3783" s="361" t="s">
        <v>714</v>
      </c>
      <c r="C3783" s="361" t="s">
        <v>744</v>
      </c>
      <c r="D3783" s="361">
        <v>8</v>
      </c>
      <c r="E3783" s="590">
        <v>38550</v>
      </c>
      <c r="F3783" s="592">
        <v>126</v>
      </c>
    </row>
    <row r="3784" spans="1:6" x14ac:dyDescent="0.25">
      <c r="A3784" s="349" t="s">
        <v>738</v>
      </c>
      <c r="B3784" s="361" t="s">
        <v>712</v>
      </c>
      <c r="C3784" s="361" t="s">
        <v>744</v>
      </c>
      <c r="D3784" s="361">
        <v>8</v>
      </c>
      <c r="E3784" s="590">
        <v>38550</v>
      </c>
      <c r="F3784" s="360">
        <v>187</v>
      </c>
    </row>
    <row r="3785" spans="1:6" x14ac:dyDescent="0.25">
      <c r="A3785" s="349" t="s">
        <v>748</v>
      </c>
      <c r="B3785" s="361" t="s">
        <v>750</v>
      </c>
      <c r="C3785" s="361" t="s">
        <v>737</v>
      </c>
      <c r="D3785" s="361">
        <v>16</v>
      </c>
      <c r="E3785" s="350">
        <v>38554</v>
      </c>
      <c r="F3785" s="360">
        <v>163</v>
      </c>
    </row>
    <row r="3786" spans="1:6" x14ac:dyDescent="0.25">
      <c r="A3786" s="349" t="s">
        <v>752</v>
      </c>
      <c r="B3786" s="361" t="s">
        <v>759</v>
      </c>
      <c r="C3786" s="361" t="s">
        <v>737</v>
      </c>
      <c r="D3786" s="361">
        <v>16</v>
      </c>
      <c r="E3786" s="590">
        <v>38554</v>
      </c>
      <c r="F3786" s="592">
        <v>98</v>
      </c>
    </row>
    <row r="3787" spans="1:6" x14ac:dyDescent="0.25">
      <c r="A3787" s="349" t="s">
        <v>748</v>
      </c>
      <c r="B3787" s="361" t="s">
        <v>753</v>
      </c>
      <c r="C3787" s="361" t="s">
        <v>732</v>
      </c>
      <c r="D3787" s="361">
        <v>16</v>
      </c>
      <c r="E3787" s="350">
        <v>38557</v>
      </c>
      <c r="F3787" s="360">
        <v>26</v>
      </c>
    </row>
    <row r="3788" spans="1:6" x14ac:dyDescent="0.25">
      <c r="A3788" s="349" t="s">
        <v>738</v>
      </c>
      <c r="B3788" s="361" t="s">
        <v>713</v>
      </c>
      <c r="C3788" s="361" t="s">
        <v>746</v>
      </c>
      <c r="D3788" s="361">
        <v>16</v>
      </c>
      <c r="E3788" s="590">
        <v>38560</v>
      </c>
      <c r="F3788" s="592">
        <v>85</v>
      </c>
    </row>
    <row r="3789" spans="1:6" x14ac:dyDescent="0.25">
      <c r="A3789" s="349" t="s">
        <v>756</v>
      </c>
      <c r="B3789" s="361" t="s">
        <v>757</v>
      </c>
      <c r="C3789" s="361" t="s">
        <v>755</v>
      </c>
      <c r="D3789" s="361">
        <v>16</v>
      </c>
      <c r="E3789" s="590">
        <v>38560</v>
      </c>
      <c r="F3789" s="592">
        <v>191</v>
      </c>
    </row>
    <row r="3790" spans="1:6" x14ac:dyDescent="0.25">
      <c r="A3790" s="349" t="s">
        <v>756</v>
      </c>
      <c r="B3790" s="361" t="s">
        <v>757</v>
      </c>
      <c r="C3790" s="361" t="s">
        <v>755</v>
      </c>
      <c r="D3790" s="361">
        <v>16</v>
      </c>
      <c r="E3790" s="590">
        <v>38567</v>
      </c>
      <c r="F3790" s="592">
        <v>95</v>
      </c>
    </row>
    <row r="3791" spans="1:6" x14ac:dyDescent="0.25">
      <c r="A3791" s="349" t="s">
        <v>767</v>
      </c>
      <c r="B3791" s="361" t="s">
        <v>768</v>
      </c>
      <c r="C3791" s="361" t="s">
        <v>737</v>
      </c>
      <c r="D3791" s="361">
        <v>16</v>
      </c>
      <c r="E3791" s="590">
        <v>38568</v>
      </c>
      <c r="F3791" s="360">
        <v>184</v>
      </c>
    </row>
    <row r="3792" spans="1:6" x14ac:dyDescent="0.25">
      <c r="A3792" s="349" t="s">
        <v>738</v>
      </c>
      <c r="B3792" s="361" t="s">
        <v>712</v>
      </c>
      <c r="C3792" s="361" t="s">
        <v>744</v>
      </c>
      <c r="D3792" s="361">
        <v>8</v>
      </c>
      <c r="E3792" s="590">
        <v>38569</v>
      </c>
      <c r="F3792" s="592">
        <v>189</v>
      </c>
    </row>
    <row r="3793" spans="1:6" x14ac:dyDescent="0.25">
      <c r="A3793" s="349" t="s">
        <v>771</v>
      </c>
      <c r="B3793" s="361" t="s">
        <v>772</v>
      </c>
      <c r="C3793" s="361" t="s">
        <v>747</v>
      </c>
      <c r="D3793" s="361">
        <v>12</v>
      </c>
      <c r="E3793" s="350">
        <v>38580</v>
      </c>
      <c r="F3793" s="360">
        <v>41</v>
      </c>
    </row>
    <row r="3794" spans="1:6" x14ac:dyDescent="0.25">
      <c r="A3794" s="349" t="s">
        <v>748</v>
      </c>
      <c r="B3794" s="361" t="s">
        <v>751</v>
      </c>
      <c r="C3794" s="361" t="s">
        <v>747</v>
      </c>
      <c r="D3794" s="361">
        <v>8</v>
      </c>
      <c r="E3794" s="590">
        <v>38584</v>
      </c>
      <c r="F3794" s="592">
        <v>11</v>
      </c>
    </row>
    <row r="3795" spans="1:6" x14ac:dyDescent="0.25">
      <c r="A3795" s="349" t="s">
        <v>733</v>
      </c>
      <c r="B3795" s="361" t="s">
        <v>734</v>
      </c>
      <c r="C3795" s="361" t="s">
        <v>735</v>
      </c>
      <c r="D3795" s="361">
        <v>8</v>
      </c>
      <c r="E3795" s="350">
        <v>38585</v>
      </c>
      <c r="F3795" s="360">
        <v>175</v>
      </c>
    </row>
    <row r="3796" spans="1:6" x14ac:dyDescent="0.25">
      <c r="A3796" s="349" t="s">
        <v>733</v>
      </c>
      <c r="B3796" s="361" t="s">
        <v>736</v>
      </c>
      <c r="C3796" s="361" t="s">
        <v>737</v>
      </c>
      <c r="D3796" s="361">
        <v>8</v>
      </c>
      <c r="E3796" s="590">
        <v>38587</v>
      </c>
      <c r="F3796" s="592">
        <v>66</v>
      </c>
    </row>
    <row r="3797" spans="1:6" x14ac:dyDescent="0.25">
      <c r="A3797" s="349" t="s">
        <v>738</v>
      </c>
      <c r="B3797" s="361" t="s">
        <v>719</v>
      </c>
      <c r="C3797" s="361" t="s">
        <v>744</v>
      </c>
      <c r="D3797" s="361">
        <v>8</v>
      </c>
      <c r="E3797" s="590">
        <v>38588</v>
      </c>
      <c r="F3797" s="592">
        <v>84</v>
      </c>
    </row>
    <row r="3798" spans="1:6" x14ac:dyDescent="0.25">
      <c r="A3798" s="349" t="s">
        <v>738</v>
      </c>
      <c r="B3798" s="361" t="s">
        <v>715</v>
      </c>
      <c r="C3798" s="361" t="s">
        <v>745</v>
      </c>
      <c r="D3798" s="361">
        <v>16</v>
      </c>
      <c r="E3798" s="590">
        <v>38592</v>
      </c>
      <c r="F3798" s="592">
        <v>190</v>
      </c>
    </row>
    <row r="3799" spans="1:6" x14ac:dyDescent="0.25">
      <c r="A3799" s="349" t="s">
        <v>752</v>
      </c>
      <c r="B3799" s="361" t="s">
        <v>763</v>
      </c>
      <c r="C3799" s="361" t="s">
        <v>745</v>
      </c>
      <c r="D3799" s="361">
        <v>16</v>
      </c>
      <c r="E3799" s="590">
        <v>38594</v>
      </c>
      <c r="F3799" s="592">
        <v>14</v>
      </c>
    </row>
    <row r="3800" spans="1:6" x14ac:dyDescent="0.25">
      <c r="A3800" s="349" t="s">
        <v>733</v>
      </c>
      <c r="B3800" s="361" t="s">
        <v>734</v>
      </c>
      <c r="C3800" s="361" t="s">
        <v>735</v>
      </c>
      <c r="D3800" s="361">
        <v>8</v>
      </c>
      <c r="E3800" s="350">
        <v>38595</v>
      </c>
      <c r="F3800" s="360">
        <v>150</v>
      </c>
    </row>
    <row r="3801" spans="1:6" x14ac:dyDescent="0.25">
      <c r="A3801" s="349" t="s">
        <v>752</v>
      </c>
      <c r="B3801" s="361" t="s">
        <v>764</v>
      </c>
      <c r="C3801" s="361" t="s">
        <v>737</v>
      </c>
      <c r="D3801" s="361">
        <v>32</v>
      </c>
      <c r="E3801" s="590">
        <v>38596</v>
      </c>
      <c r="F3801" s="360">
        <v>88</v>
      </c>
    </row>
    <row r="3802" spans="1:6" x14ac:dyDescent="0.25">
      <c r="A3802" s="349" t="s">
        <v>733</v>
      </c>
      <c r="B3802" s="361" t="s">
        <v>734</v>
      </c>
      <c r="C3802" s="361" t="s">
        <v>735</v>
      </c>
      <c r="D3802" s="361">
        <v>8</v>
      </c>
      <c r="E3802" s="590">
        <v>38597</v>
      </c>
      <c r="F3802" s="592">
        <v>179</v>
      </c>
    </row>
    <row r="3803" spans="1:6" x14ac:dyDescent="0.25">
      <c r="A3803" s="349" t="s">
        <v>756</v>
      </c>
      <c r="B3803" s="361" t="s">
        <v>757</v>
      </c>
      <c r="C3803" s="361" t="s">
        <v>755</v>
      </c>
      <c r="D3803" s="361">
        <v>16</v>
      </c>
      <c r="E3803" s="590">
        <v>38598</v>
      </c>
      <c r="F3803" s="360">
        <v>21</v>
      </c>
    </row>
    <row r="3804" spans="1:6" x14ac:dyDescent="0.25">
      <c r="A3804" s="349" t="s">
        <v>738</v>
      </c>
      <c r="B3804" s="361" t="s">
        <v>718</v>
      </c>
      <c r="C3804" s="361" t="s">
        <v>747</v>
      </c>
      <c r="D3804" s="361">
        <v>8</v>
      </c>
      <c r="E3804" s="590">
        <v>38600</v>
      </c>
      <c r="F3804" s="592">
        <v>89</v>
      </c>
    </row>
    <row r="3805" spans="1:6" x14ac:dyDescent="0.25">
      <c r="A3805" s="349" t="s">
        <v>564</v>
      </c>
      <c r="B3805" s="361" t="s">
        <v>566</v>
      </c>
      <c r="C3805" s="361" t="s">
        <v>737</v>
      </c>
      <c r="D3805" s="361">
        <v>16</v>
      </c>
      <c r="E3805" s="590">
        <v>38602</v>
      </c>
      <c r="F3805" s="592">
        <v>107</v>
      </c>
    </row>
    <row r="3806" spans="1:6" x14ac:dyDescent="0.25">
      <c r="A3806" s="349" t="s">
        <v>767</v>
      </c>
      <c r="B3806" s="361" t="s">
        <v>768</v>
      </c>
      <c r="C3806" s="361" t="s">
        <v>737</v>
      </c>
      <c r="D3806" s="361">
        <v>16</v>
      </c>
      <c r="E3806" s="350">
        <v>38607</v>
      </c>
      <c r="F3806" s="360">
        <v>92</v>
      </c>
    </row>
    <row r="3807" spans="1:6" x14ac:dyDescent="0.25">
      <c r="A3807" s="349" t="s">
        <v>739</v>
      </c>
      <c r="B3807" s="361" t="s">
        <v>740</v>
      </c>
      <c r="C3807" s="361" t="s">
        <v>741</v>
      </c>
      <c r="D3807" s="361">
        <v>8</v>
      </c>
      <c r="E3807" s="590">
        <v>38608</v>
      </c>
      <c r="F3807" s="592">
        <v>183</v>
      </c>
    </row>
    <row r="3808" spans="1:6" x14ac:dyDescent="0.25">
      <c r="A3808" s="349" t="s">
        <v>752</v>
      </c>
      <c r="B3808" s="361" t="s">
        <v>759</v>
      </c>
      <c r="C3808" s="361" t="s">
        <v>737</v>
      </c>
      <c r="D3808" s="361">
        <v>16</v>
      </c>
      <c r="E3808" s="590">
        <v>38610</v>
      </c>
      <c r="F3808" s="360">
        <v>179</v>
      </c>
    </row>
    <row r="3809" spans="1:6" x14ac:dyDescent="0.25">
      <c r="A3809" s="349" t="s">
        <v>748</v>
      </c>
      <c r="B3809" s="361" t="s">
        <v>753</v>
      </c>
      <c r="C3809" s="361" t="s">
        <v>732</v>
      </c>
      <c r="D3809" s="361">
        <v>16</v>
      </c>
      <c r="E3809" s="590">
        <v>38611</v>
      </c>
      <c r="F3809" s="592">
        <v>175</v>
      </c>
    </row>
    <row r="3810" spans="1:6" x14ac:dyDescent="0.25">
      <c r="A3810" s="349" t="s">
        <v>733</v>
      </c>
      <c r="B3810" s="361" t="s">
        <v>736</v>
      </c>
      <c r="C3810" s="361" t="s">
        <v>737</v>
      </c>
      <c r="D3810" s="361">
        <v>8</v>
      </c>
      <c r="E3810" s="590">
        <v>38612</v>
      </c>
      <c r="F3810" s="592">
        <v>179</v>
      </c>
    </row>
    <row r="3811" spans="1:6" x14ac:dyDescent="0.25">
      <c r="A3811" s="349" t="s">
        <v>769</v>
      </c>
      <c r="B3811" s="361" t="s">
        <v>770</v>
      </c>
      <c r="C3811" s="361" t="s">
        <v>745</v>
      </c>
      <c r="D3811" s="361">
        <v>16</v>
      </c>
      <c r="E3811" s="590">
        <v>38617</v>
      </c>
      <c r="F3811" s="592">
        <v>22</v>
      </c>
    </row>
    <row r="3812" spans="1:6" x14ac:dyDescent="0.25">
      <c r="A3812" s="349" t="s">
        <v>748</v>
      </c>
      <c r="B3812" s="361" t="s">
        <v>753</v>
      </c>
      <c r="C3812" s="361" t="s">
        <v>732</v>
      </c>
      <c r="D3812" s="361">
        <v>16</v>
      </c>
      <c r="E3812" s="590">
        <v>38618</v>
      </c>
      <c r="F3812" s="592">
        <v>56</v>
      </c>
    </row>
    <row r="3813" spans="1:6" x14ac:dyDescent="0.25">
      <c r="A3813" s="349" t="s">
        <v>728</v>
      </c>
      <c r="B3813" s="361" t="s">
        <v>731</v>
      </c>
      <c r="C3813" s="361" t="s">
        <v>732</v>
      </c>
      <c r="D3813" s="361">
        <v>8</v>
      </c>
      <c r="E3813" s="590">
        <v>38621</v>
      </c>
      <c r="F3813" s="592">
        <v>194</v>
      </c>
    </row>
    <row r="3814" spans="1:6" x14ac:dyDescent="0.25">
      <c r="A3814" s="349" t="s">
        <v>748</v>
      </c>
      <c r="B3814" s="361" t="s">
        <v>754</v>
      </c>
      <c r="C3814" s="361" t="s">
        <v>755</v>
      </c>
      <c r="D3814" s="361">
        <v>16</v>
      </c>
      <c r="E3814" s="590">
        <v>38622</v>
      </c>
      <c r="F3814" s="592">
        <v>129</v>
      </c>
    </row>
    <row r="3815" spans="1:6" x14ac:dyDescent="0.25">
      <c r="A3815" s="349" t="s">
        <v>748</v>
      </c>
      <c r="B3815" s="361" t="s">
        <v>749</v>
      </c>
      <c r="C3815" s="361" t="s">
        <v>745</v>
      </c>
      <c r="D3815" s="361">
        <v>8</v>
      </c>
      <c r="E3815" s="590">
        <v>38628</v>
      </c>
      <c r="F3815" s="592">
        <v>179</v>
      </c>
    </row>
    <row r="3816" spans="1:6" x14ac:dyDescent="0.25">
      <c r="A3816" s="349" t="s">
        <v>738</v>
      </c>
      <c r="B3816" s="361" t="s">
        <v>715</v>
      </c>
      <c r="C3816" s="361" t="s">
        <v>745</v>
      </c>
      <c r="D3816" s="361">
        <v>16</v>
      </c>
      <c r="E3816" s="590">
        <v>38628</v>
      </c>
      <c r="F3816" s="360">
        <v>98</v>
      </c>
    </row>
    <row r="3817" spans="1:6" x14ac:dyDescent="0.25">
      <c r="A3817" s="349" t="s">
        <v>738</v>
      </c>
      <c r="B3817" s="361" t="s">
        <v>718</v>
      </c>
      <c r="C3817" s="361" t="s">
        <v>747</v>
      </c>
      <c r="D3817" s="361">
        <v>8</v>
      </c>
      <c r="E3817" s="590">
        <v>38629</v>
      </c>
      <c r="F3817" s="592">
        <v>36</v>
      </c>
    </row>
    <row r="3818" spans="1:6" x14ac:dyDescent="0.25">
      <c r="A3818" s="349" t="s">
        <v>738</v>
      </c>
      <c r="B3818" s="361" t="s">
        <v>719</v>
      </c>
      <c r="C3818" s="361" t="s">
        <v>744</v>
      </c>
      <c r="D3818" s="361">
        <v>8</v>
      </c>
      <c r="E3818" s="590">
        <v>38631</v>
      </c>
      <c r="F3818" s="592">
        <v>51</v>
      </c>
    </row>
    <row r="3819" spans="1:6" x14ac:dyDescent="0.25">
      <c r="A3819" s="349" t="s">
        <v>738</v>
      </c>
      <c r="B3819" s="361" t="s">
        <v>723</v>
      </c>
      <c r="C3819" s="361" t="s">
        <v>745</v>
      </c>
      <c r="D3819" s="361">
        <v>8</v>
      </c>
      <c r="E3819" s="590">
        <v>38633</v>
      </c>
      <c r="F3819" s="592">
        <v>102</v>
      </c>
    </row>
    <row r="3820" spans="1:6" x14ac:dyDescent="0.25">
      <c r="A3820" s="349" t="s">
        <v>738</v>
      </c>
      <c r="B3820" s="361" t="s">
        <v>721</v>
      </c>
      <c r="C3820" s="361" t="s">
        <v>747</v>
      </c>
      <c r="D3820" s="361">
        <v>8</v>
      </c>
      <c r="E3820" s="590">
        <v>38640</v>
      </c>
      <c r="F3820" s="360">
        <v>135</v>
      </c>
    </row>
    <row r="3821" spans="1:6" x14ac:dyDescent="0.25">
      <c r="A3821" s="349" t="s">
        <v>738</v>
      </c>
      <c r="B3821" s="361" t="s">
        <v>713</v>
      </c>
      <c r="C3821" s="361" t="s">
        <v>746</v>
      </c>
      <c r="D3821" s="361">
        <v>16</v>
      </c>
      <c r="E3821" s="590">
        <v>38640</v>
      </c>
      <c r="F3821" s="592">
        <v>193</v>
      </c>
    </row>
    <row r="3822" spans="1:6" x14ac:dyDescent="0.25">
      <c r="A3822" s="349" t="s">
        <v>771</v>
      </c>
      <c r="B3822" s="361" t="s">
        <v>772</v>
      </c>
      <c r="C3822" s="361" t="s">
        <v>747</v>
      </c>
      <c r="D3822" s="361">
        <v>12</v>
      </c>
      <c r="E3822" s="590">
        <v>38643</v>
      </c>
      <c r="F3822" s="592">
        <v>27</v>
      </c>
    </row>
    <row r="3823" spans="1:6" x14ac:dyDescent="0.25">
      <c r="A3823" s="349" t="s">
        <v>748</v>
      </c>
      <c r="B3823" s="361" t="s">
        <v>753</v>
      </c>
      <c r="C3823" s="361" t="s">
        <v>732</v>
      </c>
      <c r="D3823" s="361">
        <v>16</v>
      </c>
      <c r="E3823" s="590">
        <v>38646</v>
      </c>
      <c r="F3823" s="592">
        <v>173</v>
      </c>
    </row>
    <row r="3824" spans="1:6" x14ac:dyDescent="0.25">
      <c r="A3824" s="349" t="s">
        <v>742</v>
      </c>
      <c r="B3824" s="361" t="s">
        <v>743</v>
      </c>
      <c r="C3824" s="361" t="s">
        <v>744</v>
      </c>
      <c r="D3824" s="361">
        <v>8</v>
      </c>
      <c r="E3824" s="590">
        <v>38647</v>
      </c>
      <c r="F3824" s="592">
        <v>124</v>
      </c>
    </row>
    <row r="3825" spans="1:6" x14ac:dyDescent="0.25">
      <c r="A3825" s="349" t="s">
        <v>752</v>
      </c>
      <c r="B3825" s="361" t="s">
        <v>764</v>
      </c>
      <c r="C3825" s="361" t="s">
        <v>737</v>
      </c>
      <c r="D3825" s="361">
        <v>32</v>
      </c>
      <c r="E3825" s="590">
        <v>38654</v>
      </c>
      <c r="F3825" s="592">
        <v>26</v>
      </c>
    </row>
    <row r="3826" spans="1:6" x14ac:dyDescent="0.25">
      <c r="A3826" s="349" t="s">
        <v>738</v>
      </c>
      <c r="B3826" s="361" t="s">
        <v>715</v>
      </c>
      <c r="C3826" s="361" t="s">
        <v>745</v>
      </c>
      <c r="D3826" s="361">
        <v>16</v>
      </c>
      <c r="E3826" s="590">
        <v>38658</v>
      </c>
      <c r="F3826" s="592">
        <v>153</v>
      </c>
    </row>
    <row r="3827" spans="1:6" x14ac:dyDescent="0.25">
      <c r="A3827" s="349" t="s">
        <v>738</v>
      </c>
      <c r="B3827" s="361" t="s">
        <v>713</v>
      </c>
      <c r="C3827" s="361" t="s">
        <v>746</v>
      </c>
      <c r="D3827" s="361">
        <v>16</v>
      </c>
      <c r="E3827" s="590">
        <v>38659</v>
      </c>
      <c r="F3827" s="592">
        <v>198</v>
      </c>
    </row>
    <row r="3828" spans="1:6" x14ac:dyDescent="0.25">
      <c r="A3828" s="349" t="s">
        <v>767</v>
      </c>
      <c r="B3828" s="361" t="s">
        <v>768</v>
      </c>
      <c r="C3828" s="361" t="s">
        <v>737</v>
      </c>
      <c r="D3828" s="361">
        <v>16</v>
      </c>
      <c r="E3828" s="590">
        <v>38665</v>
      </c>
      <c r="F3828" s="592">
        <v>150</v>
      </c>
    </row>
    <row r="3829" spans="1:6" x14ac:dyDescent="0.25">
      <c r="A3829" s="349" t="s">
        <v>739</v>
      </c>
      <c r="B3829" s="361" t="s">
        <v>740</v>
      </c>
      <c r="C3829" s="361" t="s">
        <v>741</v>
      </c>
      <c r="D3829" s="361">
        <v>8</v>
      </c>
      <c r="E3829" s="590">
        <v>38676</v>
      </c>
      <c r="F3829" s="592">
        <v>194</v>
      </c>
    </row>
    <row r="3830" spans="1:6" x14ac:dyDescent="0.25">
      <c r="A3830" s="349" t="s">
        <v>728</v>
      </c>
      <c r="B3830" s="361" t="s">
        <v>731</v>
      </c>
      <c r="C3830" s="361" t="s">
        <v>732</v>
      </c>
      <c r="D3830" s="361">
        <v>8</v>
      </c>
      <c r="E3830" s="350">
        <v>38677</v>
      </c>
      <c r="F3830" s="360">
        <v>174</v>
      </c>
    </row>
    <row r="3831" spans="1:6" x14ac:dyDescent="0.25">
      <c r="A3831" s="349" t="s">
        <v>738</v>
      </c>
      <c r="B3831" s="361" t="s">
        <v>716</v>
      </c>
      <c r="C3831" s="361" t="s">
        <v>745</v>
      </c>
      <c r="D3831" s="361">
        <v>16</v>
      </c>
      <c r="E3831" s="590">
        <v>38679</v>
      </c>
      <c r="F3831" s="592">
        <v>117</v>
      </c>
    </row>
    <row r="3832" spans="1:6" x14ac:dyDescent="0.25">
      <c r="A3832" s="349" t="s">
        <v>733</v>
      </c>
      <c r="B3832" s="361" t="s">
        <v>734</v>
      </c>
      <c r="C3832" s="361" t="s">
        <v>735</v>
      </c>
      <c r="D3832" s="361">
        <v>8</v>
      </c>
      <c r="E3832" s="590">
        <v>38680</v>
      </c>
      <c r="F3832" s="592">
        <v>161</v>
      </c>
    </row>
    <row r="3833" spans="1:6" x14ac:dyDescent="0.25">
      <c r="A3833" s="349" t="s">
        <v>738</v>
      </c>
      <c r="B3833" s="361" t="s">
        <v>716</v>
      </c>
      <c r="C3833" s="361" t="s">
        <v>745</v>
      </c>
      <c r="D3833" s="361">
        <v>16</v>
      </c>
      <c r="E3833" s="590">
        <v>38682</v>
      </c>
      <c r="F3833" s="592">
        <v>188</v>
      </c>
    </row>
    <row r="3834" spans="1:6" x14ac:dyDescent="0.25">
      <c r="A3834" s="349" t="s">
        <v>733</v>
      </c>
      <c r="B3834" s="361" t="s">
        <v>736</v>
      </c>
      <c r="C3834" s="361" t="s">
        <v>737</v>
      </c>
      <c r="D3834" s="361">
        <v>8</v>
      </c>
      <c r="E3834" s="350">
        <v>38683</v>
      </c>
      <c r="F3834" s="360">
        <v>87</v>
      </c>
    </row>
    <row r="3835" spans="1:6" x14ac:dyDescent="0.25">
      <c r="A3835" s="354" t="s">
        <v>728</v>
      </c>
      <c r="B3835" s="353" t="s">
        <v>729</v>
      </c>
      <c r="C3835" s="353" t="s">
        <v>730</v>
      </c>
      <c r="D3835" s="353">
        <v>10</v>
      </c>
      <c r="E3835" s="591">
        <v>38684</v>
      </c>
      <c r="F3835" s="593">
        <v>173</v>
      </c>
    </row>
    <row r="3836" spans="1:6" x14ac:dyDescent="0.25">
      <c r="A3836" s="349" t="s">
        <v>752</v>
      </c>
      <c r="B3836" s="361" t="s">
        <v>763</v>
      </c>
      <c r="C3836" s="361" t="s">
        <v>745</v>
      </c>
      <c r="D3836" s="361">
        <v>16</v>
      </c>
      <c r="E3836" s="590">
        <v>38685</v>
      </c>
      <c r="F3836" s="592">
        <v>45</v>
      </c>
    </row>
    <row r="3837" spans="1:6" x14ac:dyDescent="0.25">
      <c r="A3837" s="349" t="s">
        <v>748</v>
      </c>
      <c r="B3837" s="361" t="s">
        <v>749</v>
      </c>
      <c r="C3837" s="361" t="s">
        <v>745</v>
      </c>
      <c r="D3837" s="361">
        <v>8</v>
      </c>
      <c r="E3837" s="590">
        <v>38688</v>
      </c>
      <c r="F3837" s="592">
        <v>157</v>
      </c>
    </row>
    <row r="3838" spans="1:6" x14ac:dyDescent="0.25">
      <c r="A3838" s="349" t="s">
        <v>733</v>
      </c>
      <c r="B3838" s="361" t="s">
        <v>734</v>
      </c>
      <c r="C3838" s="361" t="s">
        <v>735</v>
      </c>
      <c r="D3838" s="361">
        <v>8</v>
      </c>
      <c r="E3838" s="590">
        <v>38689</v>
      </c>
      <c r="F3838" s="592">
        <v>135</v>
      </c>
    </row>
    <row r="3839" spans="1:6" x14ac:dyDescent="0.25">
      <c r="A3839" s="349" t="s">
        <v>752</v>
      </c>
      <c r="B3839" s="361" t="s">
        <v>762</v>
      </c>
      <c r="C3839" s="361" t="s">
        <v>761</v>
      </c>
      <c r="D3839" s="361">
        <v>16</v>
      </c>
      <c r="E3839" s="590">
        <v>38691</v>
      </c>
      <c r="F3839" s="592">
        <v>193</v>
      </c>
    </row>
    <row r="3840" spans="1:6" x14ac:dyDescent="0.25">
      <c r="A3840" s="349" t="s">
        <v>739</v>
      </c>
      <c r="B3840" s="361" t="s">
        <v>740</v>
      </c>
      <c r="C3840" s="361" t="s">
        <v>741</v>
      </c>
      <c r="D3840" s="361">
        <v>8</v>
      </c>
      <c r="E3840" s="590">
        <v>38699</v>
      </c>
      <c r="F3840" s="592">
        <v>154</v>
      </c>
    </row>
    <row r="3841" spans="1:6" x14ac:dyDescent="0.25">
      <c r="A3841" s="349" t="s">
        <v>748</v>
      </c>
      <c r="B3841" s="361" t="s">
        <v>753</v>
      </c>
      <c r="C3841" s="361" t="s">
        <v>732</v>
      </c>
      <c r="D3841" s="361">
        <v>16</v>
      </c>
      <c r="E3841" s="350">
        <v>38703</v>
      </c>
      <c r="F3841" s="360">
        <v>26</v>
      </c>
    </row>
    <row r="3842" spans="1:6" x14ac:dyDescent="0.25">
      <c r="A3842" s="349" t="s">
        <v>748</v>
      </c>
      <c r="B3842" s="361" t="s">
        <v>753</v>
      </c>
      <c r="C3842" s="361" t="s">
        <v>732</v>
      </c>
      <c r="D3842" s="361">
        <v>16</v>
      </c>
      <c r="E3842" s="590">
        <v>38704</v>
      </c>
      <c r="F3842" s="592">
        <v>106</v>
      </c>
    </row>
    <row r="3843" spans="1:6" x14ac:dyDescent="0.25">
      <c r="A3843" s="349" t="s">
        <v>564</v>
      </c>
      <c r="B3843" s="361" t="s">
        <v>565</v>
      </c>
      <c r="C3843" s="361" t="s">
        <v>745</v>
      </c>
      <c r="D3843" s="361">
        <v>16</v>
      </c>
      <c r="E3843" s="590">
        <v>38704</v>
      </c>
      <c r="F3843" s="360">
        <v>86</v>
      </c>
    </row>
    <row r="3844" spans="1:6" x14ac:dyDescent="0.25">
      <c r="A3844" s="349" t="s">
        <v>771</v>
      </c>
      <c r="B3844" s="361" t="s">
        <v>773</v>
      </c>
      <c r="C3844" s="361" t="s">
        <v>747</v>
      </c>
      <c r="D3844" s="361">
        <v>8</v>
      </c>
      <c r="E3844" s="590">
        <v>38705</v>
      </c>
      <c r="F3844" s="360">
        <v>22</v>
      </c>
    </row>
    <row r="3845" spans="1:6" x14ac:dyDescent="0.25">
      <c r="A3845" s="349" t="s">
        <v>752</v>
      </c>
      <c r="B3845" s="361" t="s">
        <v>763</v>
      </c>
      <c r="C3845" s="361" t="s">
        <v>745</v>
      </c>
      <c r="D3845" s="361">
        <v>16</v>
      </c>
      <c r="E3845" s="590">
        <v>38705</v>
      </c>
      <c r="F3845" s="592">
        <v>112</v>
      </c>
    </row>
    <row r="3846" spans="1:6" x14ac:dyDescent="0.25">
      <c r="A3846" s="349" t="s">
        <v>748</v>
      </c>
      <c r="B3846" s="361" t="s">
        <v>750</v>
      </c>
      <c r="C3846" s="361" t="s">
        <v>737</v>
      </c>
      <c r="D3846" s="361">
        <v>16</v>
      </c>
      <c r="E3846" s="590">
        <v>38710</v>
      </c>
      <c r="F3846" s="592">
        <v>134</v>
      </c>
    </row>
    <row r="3847" spans="1:6" x14ac:dyDescent="0.25">
      <c r="A3847" s="349" t="s">
        <v>738</v>
      </c>
      <c r="B3847" s="361" t="s">
        <v>720</v>
      </c>
      <c r="C3847" s="361" t="s">
        <v>747</v>
      </c>
      <c r="D3847" s="361">
        <v>8</v>
      </c>
      <c r="E3847" s="590">
        <v>38711</v>
      </c>
      <c r="F3847" s="360">
        <v>114</v>
      </c>
    </row>
    <row r="3848" spans="1:6" x14ac:dyDescent="0.25">
      <c r="A3848" s="349" t="s">
        <v>771</v>
      </c>
      <c r="B3848" s="361" t="s">
        <v>772</v>
      </c>
      <c r="C3848" s="361" t="s">
        <v>747</v>
      </c>
      <c r="D3848" s="361">
        <v>12</v>
      </c>
      <c r="E3848" s="590">
        <v>38711</v>
      </c>
      <c r="F3848" s="592">
        <v>5</v>
      </c>
    </row>
    <row r="3849" spans="1:6" x14ac:dyDescent="0.25">
      <c r="A3849" s="349" t="s">
        <v>752</v>
      </c>
      <c r="B3849" s="361" t="s">
        <v>760</v>
      </c>
      <c r="C3849" s="361" t="s">
        <v>761</v>
      </c>
      <c r="D3849" s="361">
        <v>16</v>
      </c>
      <c r="E3849" s="350">
        <v>38712</v>
      </c>
      <c r="F3849" s="360">
        <v>136</v>
      </c>
    </row>
    <row r="3850" spans="1:6" x14ac:dyDescent="0.25">
      <c r="A3850" s="349" t="s">
        <v>769</v>
      </c>
      <c r="B3850" s="361" t="s">
        <v>770</v>
      </c>
      <c r="C3850" s="361" t="s">
        <v>745</v>
      </c>
      <c r="D3850" s="361">
        <v>16</v>
      </c>
      <c r="E3850" s="590">
        <v>38712</v>
      </c>
      <c r="F3850" s="592">
        <v>43</v>
      </c>
    </row>
    <row r="3851" spans="1:6" x14ac:dyDescent="0.25">
      <c r="A3851" s="349" t="s">
        <v>738</v>
      </c>
      <c r="B3851" s="361" t="s">
        <v>716</v>
      </c>
      <c r="C3851" s="361" t="s">
        <v>745</v>
      </c>
      <c r="D3851" s="361">
        <v>16</v>
      </c>
      <c r="E3851" s="590">
        <v>38718</v>
      </c>
      <c r="F3851" s="592">
        <v>196</v>
      </c>
    </row>
    <row r="3852" spans="1:6" x14ac:dyDescent="0.25">
      <c r="A3852" s="349" t="s">
        <v>738</v>
      </c>
      <c r="B3852" s="361" t="s">
        <v>722</v>
      </c>
      <c r="C3852" s="361" t="s">
        <v>747</v>
      </c>
      <c r="D3852" s="361">
        <v>8</v>
      </c>
      <c r="E3852" s="590">
        <v>38719</v>
      </c>
      <c r="F3852" s="592">
        <v>166</v>
      </c>
    </row>
    <row r="3853" spans="1:6" x14ac:dyDescent="0.25">
      <c r="A3853" s="349" t="s">
        <v>752</v>
      </c>
      <c r="B3853" s="361" t="s">
        <v>762</v>
      </c>
      <c r="C3853" s="361" t="s">
        <v>761</v>
      </c>
      <c r="D3853" s="361">
        <v>16</v>
      </c>
      <c r="E3853" s="350">
        <v>38722</v>
      </c>
      <c r="F3853" s="360">
        <v>62</v>
      </c>
    </row>
    <row r="3854" spans="1:6" x14ac:dyDescent="0.25">
      <c r="A3854" s="349" t="s">
        <v>738</v>
      </c>
      <c r="B3854" s="361" t="s">
        <v>716</v>
      </c>
      <c r="C3854" s="361" t="s">
        <v>745</v>
      </c>
      <c r="D3854" s="361">
        <v>16</v>
      </c>
      <c r="E3854" s="590">
        <v>38728</v>
      </c>
      <c r="F3854" s="592">
        <v>25</v>
      </c>
    </row>
    <row r="3855" spans="1:6" x14ac:dyDescent="0.25">
      <c r="A3855" s="349" t="s">
        <v>738</v>
      </c>
      <c r="B3855" s="361" t="s">
        <v>716</v>
      </c>
      <c r="C3855" s="361" t="s">
        <v>745</v>
      </c>
      <c r="D3855" s="361">
        <v>16</v>
      </c>
      <c r="E3855" s="590">
        <v>38730</v>
      </c>
      <c r="F3855" s="592">
        <v>37</v>
      </c>
    </row>
    <row r="3856" spans="1:6" x14ac:dyDescent="0.25">
      <c r="A3856" s="349" t="s">
        <v>738</v>
      </c>
      <c r="B3856" s="361" t="s">
        <v>713</v>
      </c>
      <c r="C3856" s="361" t="s">
        <v>746</v>
      </c>
      <c r="D3856" s="361">
        <v>16</v>
      </c>
      <c r="E3856" s="590">
        <v>38736</v>
      </c>
      <c r="F3856" s="592">
        <v>136</v>
      </c>
    </row>
    <row r="3857" spans="1:6" x14ac:dyDescent="0.25">
      <c r="A3857" s="349" t="s">
        <v>738</v>
      </c>
      <c r="B3857" s="361" t="s">
        <v>718</v>
      </c>
      <c r="C3857" s="361" t="s">
        <v>747</v>
      </c>
      <c r="D3857" s="361">
        <v>8</v>
      </c>
      <c r="E3857" s="590">
        <v>38736</v>
      </c>
      <c r="F3857" s="592">
        <v>24</v>
      </c>
    </row>
    <row r="3858" spans="1:6" x14ac:dyDescent="0.25">
      <c r="A3858" s="349" t="s">
        <v>738</v>
      </c>
      <c r="B3858" s="361" t="s">
        <v>716</v>
      </c>
      <c r="C3858" s="361" t="s">
        <v>745</v>
      </c>
      <c r="D3858" s="361">
        <v>16</v>
      </c>
      <c r="E3858" s="590">
        <v>38737</v>
      </c>
      <c r="F3858" s="592">
        <v>40</v>
      </c>
    </row>
    <row r="3859" spans="1:6" x14ac:dyDescent="0.25">
      <c r="A3859" s="349" t="s">
        <v>771</v>
      </c>
      <c r="B3859" s="361" t="s">
        <v>773</v>
      </c>
      <c r="C3859" s="361" t="s">
        <v>747</v>
      </c>
      <c r="D3859" s="361">
        <v>8</v>
      </c>
      <c r="E3859" s="590">
        <v>38738</v>
      </c>
      <c r="F3859" s="592">
        <v>11</v>
      </c>
    </row>
    <row r="3860" spans="1:6" x14ac:dyDescent="0.25">
      <c r="A3860" s="349" t="s">
        <v>738</v>
      </c>
      <c r="B3860" s="361" t="s">
        <v>719</v>
      </c>
      <c r="C3860" s="361" t="s">
        <v>744</v>
      </c>
      <c r="D3860" s="361">
        <v>8</v>
      </c>
      <c r="E3860" s="590">
        <v>38739</v>
      </c>
      <c r="F3860" s="592">
        <v>33</v>
      </c>
    </row>
    <row r="3861" spans="1:6" x14ac:dyDescent="0.25">
      <c r="A3861" s="349" t="s">
        <v>738</v>
      </c>
      <c r="B3861" s="361" t="s">
        <v>713</v>
      </c>
      <c r="C3861" s="361" t="s">
        <v>746</v>
      </c>
      <c r="D3861" s="361">
        <v>16</v>
      </c>
      <c r="E3861" s="350">
        <v>38739</v>
      </c>
      <c r="F3861" s="360">
        <v>30</v>
      </c>
    </row>
    <row r="3862" spans="1:6" x14ac:dyDescent="0.25">
      <c r="A3862" s="349" t="s">
        <v>756</v>
      </c>
      <c r="B3862" s="361" t="s">
        <v>758</v>
      </c>
      <c r="C3862" s="361" t="s">
        <v>746</v>
      </c>
      <c r="D3862" s="361">
        <v>16</v>
      </c>
      <c r="E3862" s="590">
        <v>38739</v>
      </c>
      <c r="F3862" s="592">
        <v>194</v>
      </c>
    </row>
    <row r="3863" spans="1:6" x14ac:dyDescent="0.25">
      <c r="A3863" s="349" t="s">
        <v>739</v>
      </c>
      <c r="B3863" s="361" t="s">
        <v>740</v>
      </c>
      <c r="C3863" s="361" t="s">
        <v>741</v>
      </c>
      <c r="D3863" s="361">
        <v>8</v>
      </c>
      <c r="E3863" s="590">
        <v>38742</v>
      </c>
      <c r="F3863" s="360">
        <v>121</v>
      </c>
    </row>
    <row r="3864" spans="1:6" x14ac:dyDescent="0.25">
      <c r="A3864" s="349" t="s">
        <v>738</v>
      </c>
      <c r="B3864" s="361" t="s">
        <v>722</v>
      </c>
      <c r="C3864" s="361" t="s">
        <v>747</v>
      </c>
      <c r="D3864" s="361">
        <v>8</v>
      </c>
      <c r="E3864" s="590">
        <v>38747</v>
      </c>
      <c r="F3864" s="592">
        <v>46</v>
      </c>
    </row>
    <row r="3865" spans="1:6" x14ac:dyDescent="0.25">
      <c r="A3865" s="349" t="s">
        <v>738</v>
      </c>
      <c r="B3865" s="361" t="s">
        <v>719</v>
      </c>
      <c r="C3865" s="361" t="s">
        <v>744</v>
      </c>
      <c r="D3865" s="361">
        <v>8</v>
      </c>
      <c r="E3865" s="590">
        <v>38750</v>
      </c>
      <c r="F3865" s="592">
        <v>56</v>
      </c>
    </row>
    <row r="3866" spans="1:6" x14ac:dyDescent="0.25">
      <c r="A3866" s="349" t="s">
        <v>748</v>
      </c>
      <c r="B3866" s="361" t="s">
        <v>753</v>
      </c>
      <c r="C3866" s="361" t="s">
        <v>732</v>
      </c>
      <c r="D3866" s="361">
        <v>16</v>
      </c>
      <c r="E3866" s="590">
        <v>38751</v>
      </c>
      <c r="F3866" s="592">
        <v>171</v>
      </c>
    </row>
    <row r="3867" spans="1:6" x14ac:dyDescent="0.25">
      <c r="A3867" s="349" t="s">
        <v>752</v>
      </c>
      <c r="B3867" s="361" t="s">
        <v>764</v>
      </c>
      <c r="C3867" s="361" t="s">
        <v>737</v>
      </c>
      <c r="D3867" s="361">
        <v>32</v>
      </c>
      <c r="E3867" s="590">
        <v>38751</v>
      </c>
      <c r="F3867" s="592">
        <v>26</v>
      </c>
    </row>
    <row r="3868" spans="1:6" x14ac:dyDescent="0.25">
      <c r="A3868" s="349" t="s">
        <v>752</v>
      </c>
      <c r="B3868" s="361" t="s">
        <v>759</v>
      </c>
      <c r="C3868" s="361" t="s">
        <v>737</v>
      </c>
      <c r="D3868" s="361">
        <v>16</v>
      </c>
      <c r="E3868" s="590">
        <v>38756</v>
      </c>
      <c r="F3868" s="592">
        <v>63</v>
      </c>
    </row>
    <row r="3869" spans="1:6" x14ac:dyDescent="0.25">
      <c r="A3869" s="349" t="s">
        <v>738</v>
      </c>
      <c r="B3869" s="361" t="s">
        <v>714</v>
      </c>
      <c r="C3869" s="361" t="s">
        <v>744</v>
      </c>
      <c r="D3869" s="361">
        <v>8</v>
      </c>
      <c r="E3869" s="590">
        <v>38759</v>
      </c>
      <c r="F3869" s="592">
        <v>18</v>
      </c>
    </row>
    <row r="3870" spans="1:6" x14ac:dyDescent="0.25">
      <c r="A3870" s="349" t="s">
        <v>738</v>
      </c>
      <c r="B3870" s="361" t="s">
        <v>720</v>
      </c>
      <c r="C3870" s="361" t="s">
        <v>747</v>
      </c>
      <c r="D3870" s="361">
        <v>8</v>
      </c>
      <c r="E3870" s="590">
        <v>38760</v>
      </c>
      <c r="F3870" s="592">
        <v>127</v>
      </c>
    </row>
    <row r="3871" spans="1:6" x14ac:dyDescent="0.25">
      <c r="A3871" s="349" t="s">
        <v>752</v>
      </c>
      <c r="B3871" s="361" t="s">
        <v>763</v>
      </c>
      <c r="C3871" s="361" t="s">
        <v>745</v>
      </c>
      <c r="D3871" s="361">
        <v>16</v>
      </c>
      <c r="E3871" s="590">
        <v>38762</v>
      </c>
      <c r="F3871" s="592">
        <v>131</v>
      </c>
    </row>
    <row r="3872" spans="1:6" x14ac:dyDescent="0.25">
      <c r="A3872" s="349" t="s">
        <v>738</v>
      </c>
      <c r="B3872" s="361" t="s">
        <v>717</v>
      </c>
      <c r="C3872" s="361" t="s">
        <v>745</v>
      </c>
      <c r="D3872" s="361">
        <v>16</v>
      </c>
      <c r="E3872" s="590">
        <v>38766</v>
      </c>
      <c r="F3872" s="592">
        <v>104</v>
      </c>
    </row>
    <row r="3873" spans="1:6" x14ac:dyDescent="0.25">
      <c r="A3873" s="349" t="s">
        <v>769</v>
      </c>
      <c r="B3873" s="361" t="s">
        <v>770</v>
      </c>
      <c r="C3873" s="361" t="s">
        <v>745</v>
      </c>
      <c r="D3873" s="361">
        <v>16</v>
      </c>
      <c r="E3873" s="590">
        <v>38766</v>
      </c>
      <c r="F3873" s="592">
        <v>183</v>
      </c>
    </row>
    <row r="3874" spans="1:6" x14ac:dyDescent="0.25">
      <c r="A3874" s="349" t="s">
        <v>738</v>
      </c>
      <c r="B3874" s="361" t="s">
        <v>717</v>
      </c>
      <c r="C3874" s="361" t="s">
        <v>745</v>
      </c>
      <c r="D3874" s="361">
        <v>16</v>
      </c>
      <c r="E3874" s="590">
        <v>38770</v>
      </c>
      <c r="F3874" s="592">
        <v>192</v>
      </c>
    </row>
    <row r="3875" spans="1:6" x14ac:dyDescent="0.25">
      <c r="A3875" s="349" t="s">
        <v>728</v>
      </c>
      <c r="B3875" s="361" t="s">
        <v>729</v>
      </c>
      <c r="C3875" s="361" t="s">
        <v>730</v>
      </c>
      <c r="D3875" s="361">
        <v>10</v>
      </c>
      <c r="E3875" s="590">
        <v>38774</v>
      </c>
      <c r="F3875" s="592">
        <v>129</v>
      </c>
    </row>
    <row r="3876" spans="1:6" x14ac:dyDescent="0.25">
      <c r="A3876" s="349" t="s">
        <v>748</v>
      </c>
      <c r="B3876" s="361" t="s">
        <v>750</v>
      </c>
      <c r="C3876" s="361" t="s">
        <v>737</v>
      </c>
      <c r="D3876" s="361">
        <v>16</v>
      </c>
      <c r="E3876" s="590">
        <v>38776</v>
      </c>
      <c r="F3876" s="592">
        <v>179</v>
      </c>
    </row>
    <row r="3877" spans="1:6" x14ac:dyDescent="0.25">
      <c r="A3877" s="349" t="s">
        <v>739</v>
      </c>
      <c r="B3877" s="361" t="s">
        <v>740</v>
      </c>
      <c r="C3877" s="361" t="s">
        <v>741</v>
      </c>
      <c r="D3877" s="361">
        <v>8</v>
      </c>
      <c r="E3877" s="590">
        <v>38776</v>
      </c>
      <c r="F3877" s="592">
        <v>111</v>
      </c>
    </row>
    <row r="3878" spans="1:6" x14ac:dyDescent="0.25">
      <c r="A3878" s="349" t="s">
        <v>748</v>
      </c>
      <c r="B3878" s="361" t="s">
        <v>754</v>
      </c>
      <c r="C3878" s="361" t="s">
        <v>755</v>
      </c>
      <c r="D3878" s="361">
        <v>16</v>
      </c>
      <c r="E3878" s="590">
        <v>38779</v>
      </c>
      <c r="F3878" s="592">
        <v>178</v>
      </c>
    </row>
    <row r="3879" spans="1:6" x14ac:dyDescent="0.25">
      <c r="A3879" s="349" t="s">
        <v>738</v>
      </c>
      <c r="B3879" s="361" t="s">
        <v>721</v>
      </c>
      <c r="C3879" s="361" t="s">
        <v>747</v>
      </c>
      <c r="D3879" s="361">
        <v>8</v>
      </c>
      <c r="E3879" s="590">
        <v>38782</v>
      </c>
      <c r="F3879" s="592">
        <v>68</v>
      </c>
    </row>
    <row r="3880" spans="1:6" x14ac:dyDescent="0.25">
      <c r="A3880" s="349" t="s">
        <v>738</v>
      </c>
      <c r="B3880" s="361" t="s">
        <v>721</v>
      </c>
      <c r="C3880" s="361" t="s">
        <v>747</v>
      </c>
      <c r="D3880" s="361">
        <v>8</v>
      </c>
      <c r="E3880" s="350">
        <v>38783</v>
      </c>
      <c r="F3880" s="360">
        <v>151</v>
      </c>
    </row>
    <row r="3881" spans="1:6" x14ac:dyDescent="0.25">
      <c r="A3881" s="349" t="s">
        <v>739</v>
      </c>
      <c r="B3881" s="361" t="s">
        <v>740</v>
      </c>
      <c r="C3881" s="361" t="s">
        <v>741</v>
      </c>
      <c r="D3881" s="361">
        <v>8</v>
      </c>
      <c r="E3881" s="350">
        <v>38793</v>
      </c>
      <c r="F3881" s="360">
        <v>156</v>
      </c>
    </row>
    <row r="3882" spans="1:6" x14ac:dyDescent="0.25">
      <c r="A3882" s="349" t="s">
        <v>564</v>
      </c>
      <c r="B3882" s="361" t="s">
        <v>567</v>
      </c>
      <c r="C3882" s="361" t="s">
        <v>737</v>
      </c>
      <c r="D3882" s="361">
        <v>16</v>
      </c>
      <c r="E3882" s="590">
        <v>38794</v>
      </c>
      <c r="F3882" s="592">
        <v>126</v>
      </c>
    </row>
    <row r="3883" spans="1:6" x14ac:dyDescent="0.25">
      <c r="A3883" s="349" t="s">
        <v>738</v>
      </c>
      <c r="B3883" s="361" t="s">
        <v>717</v>
      </c>
      <c r="C3883" s="361" t="s">
        <v>745</v>
      </c>
      <c r="D3883" s="361">
        <v>16</v>
      </c>
      <c r="E3883" s="590">
        <v>38797</v>
      </c>
      <c r="F3883" s="592">
        <v>66</v>
      </c>
    </row>
    <row r="3884" spans="1:6" x14ac:dyDescent="0.25">
      <c r="A3884" s="349" t="s">
        <v>738</v>
      </c>
      <c r="B3884" s="361" t="s">
        <v>720</v>
      </c>
      <c r="C3884" s="361" t="s">
        <v>747</v>
      </c>
      <c r="D3884" s="361">
        <v>8</v>
      </c>
      <c r="E3884" s="590">
        <v>38801</v>
      </c>
      <c r="F3884" s="592">
        <v>131</v>
      </c>
    </row>
    <row r="3885" spans="1:6" x14ac:dyDescent="0.25">
      <c r="A3885" s="349" t="s">
        <v>738</v>
      </c>
      <c r="B3885" s="361" t="s">
        <v>713</v>
      </c>
      <c r="C3885" s="361" t="s">
        <v>746</v>
      </c>
      <c r="D3885" s="361">
        <v>16</v>
      </c>
      <c r="E3885" s="590">
        <v>38803</v>
      </c>
      <c r="F3885" s="592">
        <v>94</v>
      </c>
    </row>
    <row r="3886" spans="1:6" x14ac:dyDescent="0.25">
      <c r="A3886" s="349" t="s">
        <v>564</v>
      </c>
      <c r="B3886" s="361" t="s">
        <v>568</v>
      </c>
      <c r="C3886" s="361" t="s">
        <v>745</v>
      </c>
      <c r="D3886" s="361">
        <v>16</v>
      </c>
      <c r="E3886" s="590">
        <v>38805</v>
      </c>
      <c r="F3886" s="592">
        <v>89</v>
      </c>
    </row>
    <row r="3887" spans="1:6" x14ac:dyDescent="0.25">
      <c r="A3887" s="349" t="s">
        <v>738</v>
      </c>
      <c r="B3887" s="361" t="s">
        <v>717</v>
      </c>
      <c r="C3887" s="361" t="s">
        <v>745</v>
      </c>
      <c r="D3887" s="361">
        <v>16</v>
      </c>
      <c r="E3887" s="590">
        <v>38806</v>
      </c>
      <c r="F3887" s="592">
        <v>106</v>
      </c>
    </row>
    <row r="3888" spans="1:6" x14ac:dyDescent="0.25">
      <c r="A3888" s="349" t="s">
        <v>748</v>
      </c>
      <c r="B3888" s="361" t="s">
        <v>754</v>
      </c>
      <c r="C3888" s="361" t="s">
        <v>755</v>
      </c>
      <c r="D3888" s="361">
        <v>16</v>
      </c>
      <c r="E3888" s="590">
        <v>38809</v>
      </c>
      <c r="F3888" s="592">
        <v>51</v>
      </c>
    </row>
    <row r="3889" spans="1:6" x14ac:dyDescent="0.25">
      <c r="A3889" s="349" t="s">
        <v>564</v>
      </c>
      <c r="B3889" s="361" t="s">
        <v>567</v>
      </c>
      <c r="C3889" s="361" t="s">
        <v>737</v>
      </c>
      <c r="D3889" s="361">
        <v>16</v>
      </c>
      <c r="E3889" s="590">
        <v>38812</v>
      </c>
      <c r="F3889" s="592">
        <v>106</v>
      </c>
    </row>
    <row r="3890" spans="1:6" x14ac:dyDescent="0.25">
      <c r="A3890" s="349" t="s">
        <v>733</v>
      </c>
      <c r="B3890" s="361" t="s">
        <v>734</v>
      </c>
      <c r="C3890" s="361" t="s">
        <v>735</v>
      </c>
      <c r="D3890" s="361">
        <v>8</v>
      </c>
      <c r="E3890" s="590">
        <v>38812</v>
      </c>
      <c r="F3890" s="592">
        <v>68</v>
      </c>
    </row>
    <row r="3891" spans="1:6" x14ac:dyDescent="0.25">
      <c r="A3891" s="349" t="s">
        <v>771</v>
      </c>
      <c r="B3891" s="361" t="s">
        <v>772</v>
      </c>
      <c r="C3891" s="361" t="s">
        <v>747</v>
      </c>
      <c r="D3891" s="361">
        <v>12</v>
      </c>
      <c r="E3891" s="590">
        <v>38813</v>
      </c>
      <c r="F3891" s="592">
        <v>71</v>
      </c>
    </row>
    <row r="3892" spans="1:6" x14ac:dyDescent="0.25">
      <c r="A3892" s="349" t="s">
        <v>738</v>
      </c>
      <c r="B3892" s="361" t="s">
        <v>722</v>
      </c>
      <c r="C3892" s="361" t="s">
        <v>747</v>
      </c>
      <c r="D3892" s="361">
        <v>8</v>
      </c>
      <c r="E3892" s="590">
        <v>38814</v>
      </c>
      <c r="F3892" s="592">
        <v>93</v>
      </c>
    </row>
    <row r="3893" spans="1:6" x14ac:dyDescent="0.25">
      <c r="A3893" s="349" t="s">
        <v>771</v>
      </c>
      <c r="B3893" s="361" t="s">
        <v>773</v>
      </c>
      <c r="C3893" s="361" t="s">
        <v>747</v>
      </c>
      <c r="D3893" s="361">
        <v>8</v>
      </c>
      <c r="E3893" s="590">
        <v>38814</v>
      </c>
      <c r="F3893" s="592">
        <v>76</v>
      </c>
    </row>
    <row r="3894" spans="1:6" x14ac:dyDescent="0.25">
      <c r="A3894" s="349" t="s">
        <v>728</v>
      </c>
      <c r="B3894" s="361" t="s">
        <v>729</v>
      </c>
      <c r="C3894" s="361" t="s">
        <v>730</v>
      </c>
      <c r="D3894" s="361">
        <v>10</v>
      </c>
      <c r="E3894" s="590">
        <v>38814</v>
      </c>
      <c r="F3894" s="592">
        <v>40</v>
      </c>
    </row>
    <row r="3895" spans="1:6" x14ac:dyDescent="0.25">
      <c r="A3895" s="349" t="s">
        <v>738</v>
      </c>
      <c r="B3895" s="361" t="s">
        <v>716</v>
      </c>
      <c r="C3895" s="361" t="s">
        <v>745</v>
      </c>
      <c r="D3895" s="361">
        <v>16</v>
      </c>
      <c r="E3895" s="590">
        <v>38816</v>
      </c>
      <c r="F3895" s="592">
        <v>38</v>
      </c>
    </row>
    <row r="3896" spans="1:6" x14ac:dyDescent="0.25">
      <c r="A3896" s="349" t="s">
        <v>564</v>
      </c>
      <c r="B3896" s="361" t="s">
        <v>565</v>
      </c>
      <c r="C3896" s="361" t="s">
        <v>745</v>
      </c>
      <c r="D3896" s="361">
        <v>16</v>
      </c>
      <c r="E3896" s="590">
        <v>38817</v>
      </c>
      <c r="F3896" s="592">
        <v>154</v>
      </c>
    </row>
    <row r="3897" spans="1:6" x14ac:dyDescent="0.25">
      <c r="A3897" s="349" t="s">
        <v>738</v>
      </c>
      <c r="B3897" s="361" t="s">
        <v>715</v>
      </c>
      <c r="C3897" s="361" t="s">
        <v>745</v>
      </c>
      <c r="D3897" s="361">
        <v>16</v>
      </c>
      <c r="E3897" s="590">
        <v>38821</v>
      </c>
      <c r="F3897" s="592">
        <v>94</v>
      </c>
    </row>
    <row r="3898" spans="1:6" x14ac:dyDescent="0.25">
      <c r="A3898" s="349" t="s">
        <v>748</v>
      </c>
      <c r="B3898" s="361" t="s">
        <v>749</v>
      </c>
      <c r="C3898" s="361" t="s">
        <v>745</v>
      </c>
      <c r="D3898" s="361">
        <v>8</v>
      </c>
      <c r="E3898" s="590">
        <v>38826</v>
      </c>
      <c r="F3898" s="592">
        <v>138</v>
      </c>
    </row>
    <row r="3899" spans="1:6" x14ac:dyDescent="0.25">
      <c r="A3899" s="349" t="s">
        <v>728</v>
      </c>
      <c r="B3899" s="361" t="s">
        <v>729</v>
      </c>
      <c r="C3899" s="361" t="s">
        <v>730</v>
      </c>
      <c r="D3899" s="361">
        <v>10</v>
      </c>
      <c r="E3899" s="590">
        <v>38829</v>
      </c>
      <c r="F3899" s="592">
        <v>127</v>
      </c>
    </row>
    <row r="3900" spans="1:6" x14ac:dyDescent="0.25">
      <c r="A3900" s="349" t="s">
        <v>752</v>
      </c>
      <c r="B3900" s="361" t="s">
        <v>764</v>
      </c>
      <c r="C3900" s="361" t="s">
        <v>737</v>
      </c>
      <c r="D3900" s="361">
        <v>32</v>
      </c>
      <c r="E3900" s="590">
        <v>38834</v>
      </c>
      <c r="F3900" s="360">
        <v>184</v>
      </c>
    </row>
    <row r="3901" spans="1:6" x14ac:dyDescent="0.25">
      <c r="A3901" s="349" t="s">
        <v>738</v>
      </c>
      <c r="B3901" s="361" t="s">
        <v>720</v>
      </c>
      <c r="C3901" s="361" t="s">
        <v>747</v>
      </c>
      <c r="D3901" s="361">
        <v>8</v>
      </c>
      <c r="E3901" s="590">
        <v>38836</v>
      </c>
      <c r="F3901" s="592">
        <v>85</v>
      </c>
    </row>
    <row r="3902" spans="1:6" x14ac:dyDescent="0.25">
      <c r="A3902" s="349" t="s">
        <v>771</v>
      </c>
      <c r="B3902" s="361" t="s">
        <v>772</v>
      </c>
      <c r="C3902" s="361" t="s">
        <v>747</v>
      </c>
      <c r="D3902" s="361">
        <v>12</v>
      </c>
      <c r="E3902" s="590">
        <v>38836</v>
      </c>
      <c r="F3902" s="592">
        <v>163</v>
      </c>
    </row>
    <row r="3903" spans="1:6" x14ac:dyDescent="0.25">
      <c r="A3903" s="349" t="s">
        <v>738</v>
      </c>
      <c r="B3903" s="361" t="s">
        <v>719</v>
      </c>
      <c r="C3903" s="361" t="s">
        <v>744</v>
      </c>
      <c r="D3903" s="361">
        <v>8</v>
      </c>
      <c r="E3903" s="590">
        <v>38837</v>
      </c>
      <c r="F3903" s="592">
        <v>117</v>
      </c>
    </row>
    <row r="3904" spans="1:6" x14ac:dyDescent="0.25">
      <c r="A3904" s="349" t="s">
        <v>564</v>
      </c>
      <c r="B3904" s="361" t="s">
        <v>565</v>
      </c>
      <c r="C3904" s="361" t="s">
        <v>745</v>
      </c>
      <c r="D3904" s="361">
        <v>16</v>
      </c>
      <c r="E3904" s="590">
        <v>38842</v>
      </c>
      <c r="F3904" s="592">
        <v>25</v>
      </c>
    </row>
    <row r="3905" spans="1:6" x14ac:dyDescent="0.25">
      <c r="A3905" s="349" t="s">
        <v>733</v>
      </c>
      <c r="B3905" s="361" t="s">
        <v>736</v>
      </c>
      <c r="C3905" s="361" t="s">
        <v>737</v>
      </c>
      <c r="D3905" s="361">
        <v>8</v>
      </c>
      <c r="E3905" s="590">
        <v>38852</v>
      </c>
      <c r="F3905" s="592">
        <v>87</v>
      </c>
    </row>
    <row r="3906" spans="1:6" x14ac:dyDescent="0.25">
      <c r="A3906" s="349" t="s">
        <v>748</v>
      </c>
      <c r="B3906" s="361" t="s">
        <v>750</v>
      </c>
      <c r="C3906" s="361" t="s">
        <v>737</v>
      </c>
      <c r="D3906" s="361">
        <v>16</v>
      </c>
      <c r="E3906" s="590">
        <v>38853</v>
      </c>
      <c r="F3906" s="592">
        <v>7</v>
      </c>
    </row>
    <row r="3907" spans="1:6" x14ac:dyDescent="0.25">
      <c r="A3907" s="349" t="s">
        <v>748</v>
      </c>
      <c r="B3907" s="361" t="s">
        <v>753</v>
      </c>
      <c r="C3907" s="361" t="s">
        <v>732</v>
      </c>
      <c r="D3907" s="361">
        <v>16</v>
      </c>
      <c r="E3907" s="590">
        <v>38855</v>
      </c>
      <c r="F3907" s="360">
        <v>96</v>
      </c>
    </row>
    <row r="3908" spans="1:6" x14ac:dyDescent="0.25">
      <c r="A3908" s="349" t="s">
        <v>748</v>
      </c>
      <c r="B3908" s="361" t="s">
        <v>753</v>
      </c>
      <c r="C3908" s="361" t="s">
        <v>732</v>
      </c>
      <c r="D3908" s="361">
        <v>16</v>
      </c>
      <c r="E3908" s="590">
        <v>38858</v>
      </c>
      <c r="F3908" s="592">
        <v>100</v>
      </c>
    </row>
    <row r="3909" spans="1:6" x14ac:dyDescent="0.25">
      <c r="A3909" s="349" t="s">
        <v>756</v>
      </c>
      <c r="B3909" s="361" t="s">
        <v>757</v>
      </c>
      <c r="C3909" s="361" t="s">
        <v>755</v>
      </c>
      <c r="D3909" s="361">
        <v>16</v>
      </c>
      <c r="E3909" s="590">
        <v>38859</v>
      </c>
      <c r="F3909" s="592">
        <v>183</v>
      </c>
    </row>
    <row r="3910" spans="1:6" x14ac:dyDescent="0.25">
      <c r="A3910" s="349" t="s">
        <v>769</v>
      </c>
      <c r="B3910" s="361" t="s">
        <v>770</v>
      </c>
      <c r="C3910" s="361" t="s">
        <v>745</v>
      </c>
      <c r="D3910" s="361">
        <v>16</v>
      </c>
      <c r="E3910" s="590">
        <v>38862</v>
      </c>
      <c r="F3910" s="592">
        <v>57</v>
      </c>
    </row>
    <row r="3911" spans="1:6" x14ac:dyDescent="0.25">
      <c r="A3911" s="349" t="s">
        <v>771</v>
      </c>
      <c r="B3911" s="361" t="s">
        <v>773</v>
      </c>
      <c r="C3911" s="361" t="s">
        <v>747</v>
      </c>
      <c r="D3911" s="361">
        <v>8</v>
      </c>
      <c r="E3911" s="590">
        <v>38869</v>
      </c>
      <c r="F3911" s="592">
        <v>40</v>
      </c>
    </row>
    <row r="3912" spans="1:6" x14ac:dyDescent="0.25">
      <c r="A3912" s="349" t="s">
        <v>738</v>
      </c>
      <c r="B3912" s="361" t="s">
        <v>713</v>
      </c>
      <c r="C3912" s="361" t="s">
        <v>746</v>
      </c>
      <c r="D3912" s="361">
        <v>16</v>
      </c>
      <c r="E3912" s="590">
        <v>38871</v>
      </c>
      <c r="F3912" s="592">
        <v>171</v>
      </c>
    </row>
    <row r="3913" spans="1:6" x14ac:dyDescent="0.25">
      <c r="A3913" s="349" t="s">
        <v>771</v>
      </c>
      <c r="B3913" s="361" t="s">
        <v>772</v>
      </c>
      <c r="C3913" s="361" t="s">
        <v>747</v>
      </c>
      <c r="D3913" s="361">
        <v>12</v>
      </c>
      <c r="E3913" s="590">
        <v>38873</v>
      </c>
      <c r="F3913" s="592">
        <v>84</v>
      </c>
    </row>
    <row r="3914" spans="1:6" x14ac:dyDescent="0.25">
      <c r="A3914" s="349" t="s">
        <v>738</v>
      </c>
      <c r="B3914" s="361" t="s">
        <v>716</v>
      </c>
      <c r="C3914" s="361" t="s">
        <v>745</v>
      </c>
      <c r="D3914" s="361">
        <v>16</v>
      </c>
      <c r="E3914" s="590">
        <v>38880</v>
      </c>
      <c r="F3914" s="592">
        <v>165</v>
      </c>
    </row>
    <row r="3915" spans="1:6" x14ac:dyDescent="0.25">
      <c r="A3915" s="354" t="s">
        <v>738</v>
      </c>
      <c r="B3915" s="353" t="s">
        <v>713</v>
      </c>
      <c r="C3915" s="353" t="s">
        <v>746</v>
      </c>
      <c r="D3915" s="353">
        <v>16</v>
      </c>
      <c r="E3915" s="591">
        <v>38882</v>
      </c>
      <c r="F3915" s="593">
        <v>78</v>
      </c>
    </row>
    <row r="3916" spans="1:6" x14ac:dyDescent="0.25">
      <c r="A3916" s="349" t="s">
        <v>728</v>
      </c>
      <c r="B3916" s="361" t="s">
        <v>729</v>
      </c>
      <c r="C3916" s="361" t="s">
        <v>730</v>
      </c>
      <c r="D3916" s="361">
        <v>10</v>
      </c>
      <c r="E3916" s="590">
        <v>38882</v>
      </c>
      <c r="F3916" s="592">
        <v>189</v>
      </c>
    </row>
    <row r="3917" spans="1:6" x14ac:dyDescent="0.25">
      <c r="A3917" s="349" t="s">
        <v>756</v>
      </c>
      <c r="B3917" s="361" t="s">
        <v>757</v>
      </c>
      <c r="C3917" s="361" t="s">
        <v>755</v>
      </c>
      <c r="D3917" s="361">
        <v>16</v>
      </c>
      <c r="E3917" s="590">
        <v>38885</v>
      </c>
      <c r="F3917" s="592">
        <v>58</v>
      </c>
    </row>
    <row r="3918" spans="1:6" x14ac:dyDescent="0.25">
      <c r="A3918" s="349" t="s">
        <v>738</v>
      </c>
      <c r="B3918" s="361" t="s">
        <v>722</v>
      </c>
      <c r="C3918" s="361" t="s">
        <v>747</v>
      </c>
      <c r="D3918" s="361">
        <v>8</v>
      </c>
      <c r="E3918" s="590">
        <v>38886</v>
      </c>
      <c r="F3918" s="592">
        <v>9</v>
      </c>
    </row>
    <row r="3919" spans="1:6" x14ac:dyDescent="0.25">
      <c r="A3919" s="349" t="s">
        <v>738</v>
      </c>
      <c r="B3919" s="361" t="s">
        <v>714</v>
      </c>
      <c r="C3919" s="361" t="s">
        <v>744</v>
      </c>
      <c r="D3919" s="361">
        <v>8</v>
      </c>
      <c r="E3919" s="590">
        <v>38888</v>
      </c>
      <c r="F3919" s="592">
        <v>117</v>
      </c>
    </row>
    <row r="3920" spans="1:6" x14ac:dyDescent="0.25">
      <c r="A3920" s="349" t="s">
        <v>728</v>
      </c>
      <c r="B3920" s="361" t="s">
        <v>729</v>
      </c>
      <c r="C3920" s="361" t="s">
        <v>730</v>
      </c>
      <c r="D3920" s="361">
        <v>10</v>
      </c>
      <c r="E3920" s="590">
        <v>38890</v>
      </c>
      <c r="F3920" s="592">
        <v>25</v>
      </c>
    </row>
    <row r="3921" spans="1:6" x14ac:dyDescent="0.25">
      <c r="A3921" s="349" t="s">
        <v>748</v>
      </c>
      <c r="B3921" s="361" t="s">
        <v>753</v>
      </c>
      <c r="C3921" s="361" t="s">
        <v>732</v>
      </c>
      <c r="D3921" s="361">
        <v>16</v>
      </c>
      <c r="E3921" s="590">
        <v>38892</v>
      </c>
      <c r="F3921" s="592">
        <v>81</v>
      </c>
    </row>
    <row r="3922" spans="1:6" x14ac:dyDescent="0.25">
      <c r="A3922" s="349" t="s">
        <v>756</v>
      </c>
      <c r="B3922" s="361" t="s">
        <v>757</v>
      </c>
      <c r="C3922" s="361" t="s">
        <v>755</v>
      </c>
      <c r="D3922" s="361">
        <v>16</v>
      </c>
      <c r="E3922" s="590">
        <v>38893</v>
      </c>
      <c r="F3922" s="592">
        <v>86</v>
      </c>
    </row>
    <row r="3923" spans="1:6" x14ac:dyDescent="0.25">
      <c r="A3923" s="349" t="s">
        <v>752</v>
      </c>
      <c r="B3923" s="361" t="s">
        <v>760</v>
      </c>
      <c r="C3923" s="361" t="s">
        <v>761</v>
      </c>
      <c r="D3923" s="361">
        <v>16</v>
      </c>
      <c r="E3923" s="590">
        <v>38894</v>
      </c>
      <c r="F3923" s="592">
        <v>65</v>
      </c>
    </row>
    <row r="3924" spans="1:6" x14ac:dyDescent="0.25">
      <c r="A3924" s="349" t="s">
        <v>748</v>
      </c>
      <c r="B3924" s="361" t="s">
        <v>749</v>
      </c>
      <c r="C3924" s="361" t="s">
        <v>745</v>
      </c>
      <c r="D3924" s="361">
        <v>8</v>
      </c>
      <c r="E3924" s="590">
        <v>38895</v>
      </c>
      <c r="F3924" s="360">
        <v>149</v>
      </c>
    </row>
    <row r="3925" spans="1:6" x14ac:dyDescent="0.25">
      <c r="A3925" s="349" t="s">
        <v>738</v>
      </c>
      <c r="B3925" s="361" t="s">
        <v>723</v>
      </c>
      <c r="C3925" s="361" t="s">
        <v>745</v>
      </c>
      <c r="D3925" s="361">
        <v>8</v>
      </c>
      <c r="E3925" s="590">
        <v>38898</v>
      </c>
      <c r="F3925" s="592">
        <v>39</v>
      </c>
    </row>
    <row r="3926" spans="1:6" x14ac:dyDescent="0.25">
      <c r="A3926" s="349" t="s">
        <v>564</v>
      </c>
      <c r="B3926" s="361" t="s">
        <v>568</v>
      </c>
      <c r="C3926" s="361" t="s">
        <v>745</v>
      </c>
      <c r="D3926" s="361">
        <v>16</v>
      </c>
      <c r="E3926" s="590">
        <v>38899</v>
      </c>
      <c r="F3926" s="592">
        <v>175</v>
      </c>
    </row>
    <row r="3927" spans="1:6" x14ac:dyDescent="0.25">
      <c r="A3927" s="349" t="s">
        <v>748</v>
      </c>
      <c r="B3927" s="361" t="s">
        <v>753</v>
      </c>
      <c r="C3927" s="361" t="s">
        <v>732</v>
      </c>
      <c r="D3927" s="361">
        <v>16</v>
      </c>
      <c r="E3927" s="590">
        <v>38906</v>
      </c>
      <c r="F3927" s="592">
        <v>100</v>
      </c>
    </row>
    <row r="3928" spans="1:6" x14ac:dyDescent="0.25">
      <c r="A3928" s="349" t="s">
        <v>738</v>
      </c>
      <c r="B3928" s="361" t="s">
        <v>712</v>
      </c>
      <c r="C3928" s="361" t="s">
        <v>744</v>
      </c>
      <c r="D3928" s="361">
        <v>8</v>
      </c>
      <c r="E3928" s="590">
        <v>38906</v>
      </c>
      <c r="F3928" s="592">
        <v>117</v>
      </c>
    </row>
    <row r="3929" spans="1:6" x14ac:dyDescent="0.25">
      <c r="A3929" s="349" t="s">
        <v>752</v>
      </c>
      <c r="B3929" s="361" t="s">
        <v>764</v>
      </c>
      <c r="C3929" s="361" t="s">
        <v>737</v>
      </c>
      <c r="D3929" s="361">
        <v>32</v>
      </c>
      <c r="E3929" s="590">
        <v>38910</v>
      </c>
      <c r="F3929" s="592">
        <v>57</v>
      </c>
    </row>
    <row r="3930" spans="1:6" x14ac:dyDescent="0.25">
      <c r="A3930" s="349" t="s">
        <v>771</v>
      </c>
      <c r="B3930" s="361" t="s">
        <v>772</v>
      </c>
      <c r="C3930" s="361" t="s">
        <v>747</v>
      </c>
      <c r="D3930" s="361">
        <v>12</v>
      </c>
      <c r="E3930" s="590">
        <v>38912</v>
      </c>
      <c r="F3930" s="592">
        <v>102</v>
      </c>
    </row>
    <row r="3931" spans="1:6" x14ac:dyDescent="0.25">
      <c r="A3931" s="349" t="s">
        <v>752</v>
      </c>
      <c r="B3931" s="361" t="s">
        <v>760</v>
      </c>
      <c r="C3931" s="361" t="s">
        <v>761</v>
      </c>
      <c r="D3931" s="361">
        <v>16</v>
      </c>
      <c r="E3931" s="590">
        <v>38917</v>
      </c>
      <c r="F3931" s="592">
        <v>134</v>
      </c>
    </row>
    <row r="3932" spans="1:6" x14ac:dyDescent="0.25">
      <c r="A3932" s="349" t="s">
        <v>748</v>
      </c>
      <c r="B3932" s="361" t="s">
        <v>749</v>
      </c>
      <c r="C3932" s="361" t="s">
        <v>745</v>
      </c>
      <c r="D3932" s="361">
        <v>8</v>
      </c>
      <c r="E3932" s="590">
        <v>38922</v>
      </c>
      <c r="F3932" s="592">
        <v>172</v>
      </c>
    </row>
    <row r="3933" spans="1:6" x14ac:dyDescent="0.25">
      <c r="A3933" s="349" t="s">
        <v>739</v>
      </c>
      <c r="B3933" s="361" t="s">
        <v>740</v>
      </c>
      <c r="C3933" s="361" t="s">
        <v>741</v>
      </c>
      <c r="D3933" s="361">
        <v>8</v>
      </c>
      <c r="E3933" s="590">
        <v>38923</v>
      </c>
      <c r="F3933" s="592">
        <v>107</v>
      </c>
    </row>
    <row r="3934" spans="1:6" x14ac:dyDescent="0.25">
      <c r="A3934" s="349" t="s">
        <v>728</v>
      </c>
      <c r="B3934" s="361" t="s">
        <v>729</v>
      </c>
      <c r="C3934" s="361" t="s">
        <v>730</v>
      </c>
      <c r="D3934" s="361">
        <v>10</v>
      </c>
      <c r="E3934" s="590">
        <v>38924</v>
      </c>
      <c r="F3934" s="592">
        <v>198</v>
      </c>
    </row>
    <row r="3935" spans="1:6" x14ac:dyDescent="0.25">
      <c r="A3935" s="349" t="s">
        <v>738</v>
      </c>
      <c r="B3935" s="361" t="s">
        <v>717</v>
      </c>
      <c r="C3935" s="361" t="s">
        <v>745</v>
      </c>
      <c r="D3935" s="361">
        <v>16</v>
      </c>
      <c r="E3935" s="590">
        <v>38925</v>
      </c>
      <c r="F3935" s="592">
        <v>14</v>
      </c>
    </row>
    <row r="3936" spans="1:6" x14ac:dyDescent="0.25">
      <c r="A3936" s="349" t="s">
        <v>738</v>
      </c>
      <c r="B3936" s="361" t="s">
        <v>715</v>
      </c>
      <c r="C3936" s="361" t="s">
        <v>745</v>
      </c>
      <c r="D3936" s="361">
        <v>16</v>
      </c>
      <c r="E3936" s="590">
        <v>38935</v>
      </c>
      <c r="F3936" s="592">
        <v>105</v>
      </c>
    </row>
    <row r="3937" spans="1:6" x14ac:dyDescent="0.25">
      <c r="A3937" s="349" t="s">
        <v>738</v>
      </c>
      <c r="B3937" s="361" t="s">
        <v>716</v>
      </c>
      <c r="C3937" s="361" t="s">
        <v>745</v>
      </c>
      <c r="D3937" s="361">
        <v>16</v>
      </c>
      <c r="E3937" s="590">
        <v>38936</v>
      </c>
      <c r="F3937" s="592">
        <v>99</v>
      </c>
    </row>
    <row r="3938" spans="1:6" x14ac:dyDescent="0.25">
      <c r="A3938" s="349" t="s">
        <v>738</v>
      </c>
      <c r="B3938" s="361" t="s">
        <v>714</v>
      </c>
      <c r="C3938" s="361" t="s">
        <v>744</v>
      </c>
      <c r="D3938" s="361">
        <v>8</v>
      </c>
      <c r="E3938" s="590">
        <v>38938</v>
      </c>
      <c r="F3938" s="592">
        <v>11</v>
      </c>
    </row>
    <row r="3939" spans="1:6" x14ac:dyDescent="0.25">
      <c r="A3939" s="349" t="s">
        <v>752</v>
      </c>
      <c r="B3939" s="361" t="s">
        <v>762</v>
      </c>
      <c r="C3939" s="361" t="s">
        <v>761</v>
      </c>
      <c r="D3939" s="361">
        <v>16</v>
      </c>
      <c r="E3939" s="590">
        <v>38938</v>
      </c>
      <c r="F3939" s="592">
        <v>78</v>
      </c>
    </row>
    <row r="3940" spans="1:6" x14ac:dyDescent="0.25">
      <c r="A3940" s="349" t="s">
        <v>738</v>
      </c>
      <c r="B3940" s="361" t="s">
        <v>718</v>
      </c>
      <c r="C3940" s="361" t="s">
        <v>747</v>
      </c>
      <c r="D3940" s="361">
        <v>8</v>
      </c>
      <c r="E3940" s="590">
        <v>38939</v>
      </c>
      <c r="F3940" s="592">
        <v>116</v>
      </c>
    </row>
    <row r="3941" spans="1:6" x14ac:dyDescent="0.25">
      <c r="A3941" s="349" t="s">
        <v>752</v>
      </c>
      <c r="B3941" s="361" t="s">
        <v>762</v>
      </c>
      <c r="C3941" s="361" t="s">
        <v>761</v>
      </c>
      <c r="D3941" s="361">
        <v>16</v>
      </c>
      <c r="E3941" s="590">
        <v>38940</v>
      </c>
      <c r="F3941" s="592">
        <v>124</v>
      </c>
    </row>
    <row r="3942" spans="1:6" x14ac:dyDescent="0.25">
      <c r="A3942" s="349" t="s">
        <v>752</v>
      </c>
      <c r="B3942" s="361" t="s">
        <v>764</v>
      </c>
      <c r="C3942" s="361" t="s">
        <v>737</v>
      </c>
      <c r="D3942" s="361">
        <v>32</v>
      </c>
      <c r="E3942" s="590">
        <v>38942</v>
      </c>
      <c r="F3942" s="592">
        <v>88</v>
      </c>
    </row>
    <row r="3943" spans="1:6" x14ac:dyDescent="0.25">
      <c r="A3943" s="349" t="s">
        <v>752</v>
      </c>
      <c r="B3943" s="361" t="s">
        <v>759</v>
      </c>
      <c r="C3943" s="361" t="s">
        <v>737</v>
      </c>
      <c r="D3943" s="361">
        <v>16</v>
      </c>
      <c r="E3943" s="590">
        <v>38949</v>
      </c>
      <c r="F3943" s="592">
        <v>56</v>
      </c>
    </row>
    <row r="3944" spans="1:6" x14ac:dyDescent="0.25">
      <c r="A3944" s="349" t="s">
        <v>738</v>
      </c>
      <c r="B3944" s="361" t="s">
        <v>716</v>
      </c>
      <c r="C3944" s="361" t="s">
        <v>745</v>
      </c>
      <c r="D3944" s="361">
        <v>16</v>
      </c>
      <c r="E3944" s="590">
        <v>38953</v>
      </c>
      <c r="F3944" s="592">
        <v>143</v>
      </c>
    </row>
    <row r="3945" spans="1:6" x14ac:dyDescent="0.25">
      <c r="A3945" s="349" t="s">
        <v>748</v>
      </c>
      <c r="B3945" s="361" t="s">
        <v>753</v>
      </c>
      <c r="C3945" s="361" t="s">
        <v>732</v>
      </c>
      <c r="D3945" s="361">
        <v>16</v>
      </c>
      <c r="E3945" s="590">
        <v>38954</v>
      </c>
      <c r="F3945" s="592">
        <v>136</v>
      </c>
    </row>
    <row r="3946" spans="1:6" x14ac:dyDescent="0.25">
      <c r="A3946" s="349" t="s">
        <v>564</v>
      </c>
      <c r="B3946" s="361" t="s">
        <v>568</v>
      </c>
      <c r="C3946" s="361" t="s">
        <v>745</v>
      </c>
      <c r="D3946" s="361">
        <v>16</v>
      </c>
      <c r="E3946" s="590">
        <v>38955</v>
      </c>
      <c r="F3946" s="592">
        <v>53</v>
      </c>
    </row>
    <row r="3947" spans="1:6" x14ac:dyDescent="0.25">
      <c r="A3947" s="349" t="s">
        <v>733</v>
      </c>
      <c r="B3947" s="361" t="s">
        <v>734</v>
      </c>
      <c r="C3947" s="361" t="s">
        <v>735</v>
      </c>
      <c r="D3947" s="361">
        <v>8</v>
      </c>
      <c r="E3947" s="590">
        <v>38957</v>
      </c>
      <c r="F3947" s="592">
        <v>12</v>
      </c>
    </row>
    <row r="3948" spans="1:6" x14ac:dyDescent="0.25">
      <c r="A3948" s="349" t="s">
        <v>738</v>
      </c>
      <c r="B3948" s="361" t="s">
        <v>720</v>
      </c>
      <c r="C3948" s="361" t="s">
        <v>747</v>
      </c>
      <c r="D3948" s="361">
        <v>8</v>
      </c>
      <c r="E3948" s="590">
        <v>38961</v>
      </c>
      <c r="F3948" s="592">
        <v>89</v>
      </c>
    </row>
    <row r="3949" spans="1:6" x14ac:dyDescent="0.25">
      <c r="A3949" s="349" t="s">
        <v>748</v>
      </c>
      <c r="B3949" s="361" t="s">
        <v>753</v>
      </c>
      <c r="C3949" s="361" t="s">
        <v>732</v>
      </c>
      <c r="D3949" s="361">
        <v>16</v>
      </c>
      <c r="E3949" s="590">
        <v>38962</v>
      </c>
      <c r="F3949" s="592">
        <v>187</v>
      </c>
    </row>
    <row r="3950" spans="1:6" x14ac:dyDescent="0.25">
      <c r="A3950" s="349" t="s">
        <v>756</v>
      </c>
      <c r="B3950" s="361" t="s">
        <v>757</v>
      </c>
      <c r="C3950" s="361" t="s">
        <v>755</v>
      </c>
      <c r="D3950" s="361">
        <v>16</v>
      </c>
      <c r="E3950" s="590">
        <v>38965</v>
      </c>
      <c r="F3950" s="592">
        <v>33</v>
      </c>
    </row>
    <row r="3951" spans="1:6" x14ac:dyDescent="0.25">
      <c r="A3951" s="349" t="s">
        <v>742</v>
      </c>
      <c r="B3951" s="361" t="s">
        <v>743</v>
      </c>
      <c r="C3951" s="361" t="s">
        <v>744</v>
      </c>
      <c r="D3951" s="361">
        <v>8</v>
      </c>
      <c r="E3951" s="350">
        <v>38967</v>
      </c>
      <c r="F3951" s="360">
        <v>33</v>
      </c>
    </row>
    <row r="3952" spans="1:6" x14ac:dyDescent="0.25">
      <c r="A3952" s="349" t="s">
        <v>748</v>
      </c>
      <c r="B3952" s="361" t="s">
        <v>749</v>
      </c>
      <c r="C3952" s="361" t="s">
        <v>745</v>
      </c>
      <c r="D3952" s="361">
        <v>8</v>
      </c>
      <c r="E3952" s="590">
        <v>38969</v>
      </c>
      <c r="F3952" s="592">
        <v>167</v>
      </c>
    </row>
    <row r="3953" spans="1:6" x14ac:dyDescent="0.25">
      <c r="A3953" s="349" t="s">
        <v>765</v>
      </c>
      <c r="B3953" s="361" t="s">
        <v>766</v>
      </c>
      <c r="C3953" s="361" t="s">
        <v>744</v>
      </c>
      <c r="D3953" s="361">
        <v>16</v>
      </c>
      <c r="E3953" s="350">
        <v>38970</v>
      </c>
      <c r="F3953" s="360">
        <v>80</v>
      </c>
    </row>
    <row r="3954" spans="1:6" x14ac:dyDescent="0.25">
      <c r="A3954" s="349" t="s">
        <v>771</v>
      </c>
      <c r="B3954" s="361" t="s">
        <v>772</v>
      </c>
      <c r="C3954" s="361" t="s">
        <v>747</v>
      </c>
      <c r="D3954" s="361">
        <v>12</v>
      </c>
      <c r="E3954" s="590">
        <v>38973</v>
      </c>
      <c r="F3954" s="592">
        <v>107</v>
      </c>
    </row>
    <row r="3955" spans="1:6" x14ac:dyDescent="0.25">
      <c r="A3955" s="349" t="s">
        <v>738</v>
      </c>
      <c r="B3955" s="361" t="s">
        <v>714</v>
      </c>
      <c r="C3955" s="361" t="s">
        <v>744</v>
      </c>
      <c r="D3955" s="361">
        <v>8</v>
      </c>
      <c r="E3955" s="590">
        <v>38975</v>
      </c>
      <c r="F3955" s="592">
        <v>182</v>
      </c>
    </row>
    <row r="3956" spans="1:6" x14ac:dyDescent="0.25">
      <c r="A3956" s="349" t="s">
        <v>752</v>
      </c>
      <c r="B3956" s="361" t="s">
        <v>762</v>
      </c>
      <c r="C3956" s="361" t="s">
        <v>761</v>
      </c>
      <c r="D3956" s="361">
        <v>16</v>
      </c>
      <c r="E3956" s="590">
        <v>38976</v>
      </c>
      <c r="F3956" s="360">
        <v>11</v>
      </c>
    </row>
    <row r="3957" spans="1:6" x14ac:dyDescent="0.25">
      <c r="A3957" s="349" t="s">
        <v>756</v>
      </c>
      <c r="B3957" s="361" t="s">
        <v>758</v>
      </c>
      <c r="C3957" s="361" t="s">
        <v>746</v>
      </c>
      <c r="D3957" s="361">
        <v>16</v>
      </c>
      <c r="E3957" s="590">
        <v>38976</v>
      </c>
      <c r="F3957" s="592">
        <v>74</v>
      </c>
    </row>
    <row r="3958" spans="1:6" x14ac:dyDescent="0.25">
      <c r="A3958" s="349" t="s">
        <v>742</v>
      </c>
      <c r="B3958" s="361" t="s">
        <v>743</v>
      </c>
      <c r="C3958" s="361" t="s">
        <v>744</v>
      </c>
      <c r="D3958" s="361">
        <v>8</v>
      </c>
      <c r="E3958" s="590">
        <v>38978</v>
      </c>
      <c r="F3958" s="592">
        <v>129</v>
      </c>
    </row>
    <row r="3959" spans="1:6" x14ac:dyDescent="0.25">
      <c r="A3959" s="349" t="s">
        <v>564</v>
      </c>
      <c r="B3959" s="361" t="s">
        <v>569</v>
      </c>
      <c r="C3959" s="361" t="s">
        <v>744</v>
      </c>
      <c r="D3959" s="361">
        <v>16</v>
      </c>
      <c r="E3959" s="590">
        <v>38980</v>
      </c>
      <c r="F3959" s="592">
        <v>91</v>
      </c>
    </row>
    <row r="3960" spans="1:6" x14ac:dyDescent="0.25">
      <c r="A3960" s="349" t="s">
        <v>752</v>
      </c>
      <c r="B3960" s="361" t="s">
        <v>760</v>
      </c>
      <c r="C3960" s="361" t="s">
        <v>761</v>
      </c>
      <c r="D3960" s="361">
        <v>16</v>
      </c>
      <c r="E3960" s="590">
        <v>38981</v>
      </c>
      <c r="F3960" s="592">
        <v>174</v>
      </c>
    </row>
    <row r="3961" spans="1:6" x14ac:dyDescent="0.25">
      <c r="A3961" s="349" t="s">
        <v>748</v>
      </c>
      <c r="B3961" s="361" t="s">
        <v>749</v>
      </c>
      <c r="C3961" s="361" t="s">
        <v>745</v>
      </c>
      <c r="D3961" s="361">
        <v>8</v>
      </c>
      <c r="E3961" s="590">
        <v>38982</v>
      </c>
      <c r="F3961" s="592">
        <v>124</v>
      </c>
    </row>
    <row r="3962" spans="1:6" x14ac:dyDescent="0.25">
      <c r="A3962" s="349" t="s">
        <v>767</v>
      </c>
      <c r="B3962" s="361" t="s">
        <v>768</v>
      </c>
      <c r="C3962" s="361" t="s">
        <v>737</v>
      </c>
      <c r="D3962" s="361">
        <v>16</v>
      </c>
      <c r="E3962" s="590">
        <v>38986</v>
      </c>
      <c r="F3962" s="592">
        <v>27</v>
      </c>
    </row>
    <row r="3963" spans="1:6" x14ac:dyDescent="0.25">
      <c r="A3963" s="349" t="s">
        <v>756</v>
      </c>
      <c r="B3963" s="361" t="s">
        <v>757</v>
      </c>
      <c r="C3963" s="361" t="s">
        <v>755</v>
      </c>
      <c r="D3963" s="361">
        <v>16</v>
      </c>
      <c r="E3963" s="590">
        <v>38990</v>
      </c>
      <c r="F3963" s="592">
        <v>172</v>
      </c>
    </row>
    <row r="3964" spans="1:6" x14ac:dyDescent="0.25">
      <c r="A3964" s="349" t="s">
        <v>728</v>
      </c>
      <c r="B3964" s="361" t="s">
        <v>729</v>
      </c>
      <c r="C3964" s="361" t="s">
        <v>730</v>
      </c>
      <c r="D3964" s="361">
        <v>10</v>
      </c>
      <c r="E3964" s="590">
        <v>38995</v>
      </c>
      <c r="F3964" s="592">
        <v>14</v>
      </c>
    </row>
    <row r="3965" spans="1:6" x14ac:dyDescent="0.25">
      <c r="A3965" s="349" t="s">
        <v>748</v>
      </c>
      <c r="B3965" s="361" t="s">
        <v>754</v>
      </c>
      <c r="C3965" s="361" t="s">
        <v>755</v>
      </c>
      <c r="D3965" s="361">
        <v>16</v>
      </c>
      <c r="E3965" s="590">
        <v>38996</v>
      </c>
      <c r="F3965" s="592">
        <v>42</v>
      </c>
    </row>
    <row r="3966" spans="1:6" x14ac:dyDescent="0.25">
      <c r="A3966" s="349" t="s">
        <v>564</v>
      </c>
      <c r="B3966" s="361" t="s">
        <v>569</v>
      </c>
      <c r="C3966" s="361" t="s">
        <v>744</v>
      </c>
      <c r="D3966" s="361">
        <v>16</v>
      </c>
      <c r="E3966" s="590">
        <v>39001</v>
      </c>
      <c r="F3966" s="592">
        <v>77</v>
      </c>
    </row>
    <row r="3967" spans="1:6" x14ac:dyDescent="0.25">
      <c r="A3967" s="349" t="s">
        <v>738</v>
      </c>
      <c r="B3967" s="361" t="s">
        <v>723</v>
      </c>
      <c r="C3967" s="361" t="s">
        <v>745</v>
      </c>
      <c r="D3967" s="361">
        <v>8</v>
      </c>
      <c r="E3967" s="590">
        <v>39003</v>
      </c>
      <c r="F3967" s="592">
        <v>65</v>
      </c>
    </row>
    <row r="3968" spans="1:6" x14ac:dyDescent="0.25">
      <c r="A3968" s="349" t="s">
        <v>752</v>
      </c>
      <c r="B3968" s="361" t="s">
        <v>760</v>
      </c>
      <c r="C3968" s="361" t="s">
        <v>761</v>
      </c>
      <c r="D3968" s="361">
        <v>16</v>
      </c>
      <c r="E3968" s="590">
        <v>39003</v>
      </c>
      <c r="F3968" s="592">
        <v>79</v>
      </c>
    </row>
    <row r="3969" spans="1:6" x14ac:dyDescent="0.25">
      <c r="A3969" s="349" t="s">
        <v>728</v>
      </c>
      <c r="B3969" s="361" t="s">
        <v>729</v>
      </c>
      <c r="C3969" s="361" t="s">
        <v>730</v>
      </c>
      <c r="D3969" s="361">
        <v>10</v>
      </c>
      <c r="E3969" s="590">
        <v>39010</v>
      </c>
      <c r="F3969" s="592">
        <v>189</v>
      </c>
    </row>
    <row r="3970" spans="1:6" x14ac:dyDescent="0.25">
      <c r="A3970" s="349" t="s">
        <v>733</v>
      </c>
      <c r="B3970" s="361" t="s">
        <v>736</v>
      </c>
      <c r="C3970" s="361" t="s">
        <v>737</v>
      </c>
      <c r="D3970" s="361">
        <v>8</v>
      </c>
      <c r="E3970" s="590">
        <v>39010</v>
      </c>
      <c r="F3970" s="592">
        <v>134</v>
      </c>
    </row>
    <row r="3971" spans="1:6" x14ac:dyDescent="0.25">
      <c r="A3971" s="349" t="s">
        <v>767</v>
      </c>
      <c r="B3971" s="361" t="s">
        <v>768</v>
      </c>
      <c r="C3971" s="361" t="s">
        <v>737</v>
      </c>
      <c r="D3971" s="361">
        <v>16</v>
      </c>
      <c r="E3971" s="590">
        <v>39012</v>
      </c>
      <c r="F3971" s="592">
        <v>168</v>
      </c>
    </row>
    <row r="3972" spans="1:6" x14ac:dyDescent="0.25">
      <c r="A3972" s="349" t="s">
        <v>752</v>
      </c>
      <c r="B3972" s="361" t="s">
        <v>759</v>
      </c>
      <c r="C3972" s="361" t="s">
        <v>737</v>
      </c>
      <c r="D3972" s="361">
        <v>16</v>
      </c>
      <c r="E3972" s="590">
        <v>39012</v>
      </c>
      <c r="F3972" s="592">
        <v>180</v>
      </c>
    </row>
    <row r="3973" spans="1:6" x14ac:dyDescent="0.25">
      <c r="A3973" s="349" t="s">
        <v>748</v>
      </c>
      <c r="B3973" s="361" t="s">
        <v>753</v>
      </c>
      <c r="C3973" s="361" t="s">
        <v>732</v>
      </c>
      <c r="D3973" s="361">
        <v>16</v>
      </c>
      <c r="E3973" s="350">
        <v>39013</v>
      </c>
      <c r="F3973" s="360">
        <v>134</v>
      </c>
    </row>
    <row r="3974" spans="1:6" x14ac:dyDescent="0.25">
      <c r="A3974" s="349" t="s">
        <v>564</v>
      </c>
      <c r="B3974" s="361" t="s">
        <v>566</v>
      </c>
      <c r="C3974" s="361" t="s">
        <v>737</v>
      </c>
      <c r="D3974" s="361">
        <v>16</v>
      </c>
      <c r="E3974" s="590">
        <v>39014</v>
      </c>
      <c r="F3974" s="592">
        <v>35</v>
      </c>
    </row>
    <row r="3975" spans="1:6" x14ac:dyDescent="0.25">
      <c r="A3975" s="349" t="s">
        <v>769</v>
      </c>
      <c r="B3975" s="361" t="s">
        <v>770</v>
      </c>
      <c r="C3975" s="361" t="s">
        <v>745</v>
      </c>
      <c r="D3975" s="361">
        <v>16</v>
      </c>
      <c r="E3975" s="590">
        <v>39014</v>
      </c>
      <c r="F3975" s="592">
        <v>40</v>
      </c>
    </row>
    <row r="3976" spans="1:6" x14ac:dyDescent="0.25">
      <c r="A3976" s="349" t="s">
        <v>756</v>
      </c>
      <c r="B3976" s="361" t="s">
        <v>758</v>
      </c>
      <c r="C3976" s="361" t="s">
        <v>746</v>
      </c>
      <c r="D3976" s="361">
        <v>16</v>
      </c>
      <c r="E3976" s="350">
        <v>39016</v>
      </c>
      <c r="F3976" s="360">
        <v>39</v>
      </c>
    </row>
    <row r="3977" spans="1:6" x14ac:dyDescent="0.25">
      <c r="A3977" s="349" t="s">
        <v>733</v>
      </c>
      <c r="B3977" s="361" t="s">
        <v>736</v>
      </c>
      <c r="C3977" s="361" t="s">
        <v>737</v>
      </c>
      <c r="D3977" s="361">
        <v>8</v>
      </c>
      <c r="E3977" s="590">
        <v>39016</v>
      </c>
      <c r="F3977" s="592">
        <v>50</v>
      </c>
    </row>
    <row r="3978" spans="1:6" x14ac:dyDescent="0.25">
      <c r="A3978" s="349" t="s">
        <v>733</v>
      </c>
      <c r="B3978" s="361" t="s">
        <v>736</v>
      </c>
      <c r="C3978" s="361" t="s">
        <v>737</v>
      </c>
      <c r="D3978" s="361">
        <v>8</v>
      </c>
      <c r="E3978" s="590">
        <v>39019</v>
      </c>
      <c r="F3978" s="592">
        <v>50</v>
      </c>
    </row>
    <row r="3979" spans="1:6" x14ac:dyDescent="0.25">
      <c r="A3979" s="349" t="s">
        <v>771</v>
      </c>
      <c r="B3979" s="361" t="s">
        <v>773</v>
      </c>
      <c r="C3979" s="361" t="s">
        <v>747</v>
      </c>
      <c r="D3979" s="361">
        <v>8</v>
      </c>
      <c r="E3979" s="590">
        <v>39023</v>
      </c>
      <c r="F3979" s="592">
        <v>33</v>
      </c>
    </row>
    <row r="3980" spans="1:6" x14ac:dyDescent="0.25">
      <c r="A3980" s="349" t="s">
        <v>752</v>
      </c>
      <c r="B3980" s="361" t="s">
        <v>763</v>
      </c>
      <c r="C3980" s="361" t="s">
        <v>745</v>
      </c>
      <c r="D3980" s="361">
        <v>16</v>
      </c>
      <c r="E3980" s="590">
        <v>39025</v>
      </c>
      <c r="F3980" s="360">
        <v>167</v>
      </c>
    </row>
    <row r="3981" spans="1:6" x14ac:dyDescent="0.25">
      <c r="A3981" s="349" t="s">
        <v>748</v>
      </c>
      <c r="B3981" s="361" t="s">
        <v>754</v>
      </c>
      <c r="C3981" s="361" t="s">
        <v>755</v>
      </c>
      <c r="D3981" s="361">
        <v>16</v>
      </c>
      <c r="E3981" s="590">
        <v>39026</v>
      </c>
      <c r="F3981" s="360">
        <v>57</v>
      </c>
    </row>
    <row r="3982" spans="1:6" x14ac:dyDescent="0.25">
      <c r="A3982" s="349" t="s">
        <v>733</v>
      </c>
      <c r="B3982" s="361" t="s">
        <v>734</v>
      </c>
      <c r="C3982" s="361" t="s">
        <v>735</v>
      </c>
      <c r="D3982" s="361">
        <v>8</v>
      </c>
      <c r="E3982" s="590">
        <v>39028</v>
      </c>
      <c r="F3982" s="592">
        <v>60</v>
      </c>
    </row>
    <row r="3983" spans="1:6" x14ac:dyDescent="0.25">
      <c r="A3983" s="349" t="s">
        <v>752</v>
      </c>
      <c r="B3983" s="361" t="s">
        <v>764</v>
      </c>
      <c r="C3983" s="361" t="s">
        <v>737</v>
      </c>
      <c r="D3983" s="361">
        <v>32</v>
      </c>
      <c r="E3983" s="590">
        <v>39030</v>
      </c>
      <c r="F3983" s="592">
        <v>132</v>
      </c>
    </row>
    <row r="3984" spans="1:6" x14ac:dyDescent="0.25">
      <c r="A3984" s="349" t="s">
        <v>733</v>
      </c>
      <c r="B3984" s="361" t="s">
        <v>736</v>
      </c>
      <c r="C3984" s="361" t="s">
        <v>737</v>
      </c>
      <c r="D3984" s="361">
        <v>8</v>
      </c>
      <c r="E3984" s="590">
        <v>39030</v>
      </c>
      <c r="F3984" s="592">
        <v>82</v>
      </c>
    </row>
    <row r="3985" spans="1:6" x14ac:dyDescent="0.25">
      <c r="A3985" s="349" t="s">
        <v>738</v>
      </c>
      <c r="B3985" s="361" t="s">
        <v>719</v>
      </c>
      <c r="C3985" s="361" t="s">
        <v>744</v>
      </c>
      <c r="D3985" s="361">
        <v>8</v>
      </c>
      <c r="E3985" s="590">
        <v>39032</v>
      </c>
      <c r="F3985" s="592">
        <v>130</v>
      </c>
    </row>
    <row r="3986" spans="1:6" x14ac:dyDescent="0.25">
      <c r="A3986" s="349" t="s">
        <v>752</v>
      </c>
      <c r="B3986" s="361" t="s">
        <v>763</v>
      </c>
      <c r="C3986" s="361" t="s">
        <v>745</v>
      </c>
      <c r="D3986" s="361">
        <v>16</v>
      </c>
      <c r="E3986" s="590">
        <v>39035</v>
      </c>
      <c r="F3986" s="592">
        <v>46</v>
      </c>
    </row>
    <row r="3987" spans="1:6" x14ac:dyDescent="0.25">
      <c r="A3987" s="349" t="s">
        <v>564</v>
      </c>
      <c r="B3987" s="361" t="s">
        <v>567</v>
      </c>
      <c r="C3987" s="361" t="s">
        <v>737</v>
      </c>
      <c r="D3987" s="361">
        <v>16</v>
      </c>
      <c r="E3987" s="590">
        <v>39037</v>
      </c>
      <c r="F3987" s="592">
        <v>144</v>
      </c>
    </row>
    <row r="3988" spans="1:6" x14ac:dyDescent="0.25">
      <c r="A3988" s="349" t="s">
        <v>748</v>
      </c>
      <c r="B3988" s="361" t="s">
        <v>753</v>
      </c>
      <c r="C3988" s="361" t="s">
        <v>732</v>
      </c>
      <c r="D3988" s="361">
        <v>16</v>
      </c>
      <c r="E3988" s="350">
        <v>39039</v>
      </c>
      <c r="F3988" s="360">
        <v>48</v>
      </c>
    </row>
    <row r="3989" spans="1:6" x14ac:dyDescent="0.25">
      <c r="A3989" s="349" t="s">
        <v>738</v>
      </c>
      <c r="B3989" s="361" t="s">
        <v>722</v>
      </c>
      <c r="C3989" s="361" t="s">
        <v>747</v>
      </c>
      <c r="D3989" s="361">
        <v>8</v>
      </c>
      <c r="E3989" s="590">
        <v>39039</v>
      </c>
      <c r="F3989" s="592">
        <v>173</v>
      </c>
    </row>
    <row r="3990" spans="1:6" x14ac:dyDescent="0.25">
      <c r="A3990" s="349" t="s">
        <v>738</v>
      </c>
      <c r="B3990" s="361" t="s">
        <v>719</v>
      </c>
      <c r="C3990" s="361" t="s">
        <v>744</v>
      </c>
      <c r="D3990" s="361">
        <v>8</v>
      </c>
      <c r="E3990" s="590">
        <v>39042</v>
      </c>
      <c r="F3990" s="592">
        <v>26</v>
      </c>
    </row>
    <row r="3991" spans="1:6" x14ac:dyDescent="0.25">
      <c r="A3991" s="349" t="s">
        <v>742</v>
      </c>
      <c r="B3991" s="361" t="s">
        <v>743</v>
      </c>
      <c r="C3991" s="361" t="s">
        <v>744</v>
      </c>
      <c r="D3991" s="361">
        <v>8</v>
      </c>
      <c r="E3991" s="590">
        <v>39042</v>
      </c>
      <c r="F3991" s="592">
        <v>68</v>
      </c>
    </row>
    <row r="3992" spans="1:6" x14ac:dyDescent="0.25">
      <c r="A3992" s="349" t="s">
        <v>564</v>
      </c>
      <c r="B3992" s="361" t="s">
        <v>565</v>
      </c>
      <c r="C3992" s="361" t="s">
        <v>745</v>
      </c>
      <c r="D3992" s="361">
        <v>16</v>
      </c>
      <c r="E3992" s="590">
        <v>39043</v>
      </c>
      <c r="F3992" s="592">
        <v>69</v>
      </c>
    </row>
    <row r="3993" spans="1:6" x14ac:dyDescent="0.25">
      <c r="A3993" s="349" t="s">
        <v>748</v>
      </c>
      <c r="B3993" s="361" t="s">
        <v>751</v>
      </c>
      <c r="C3993" s="361" t="s">
        <v>747</v>
      </c>
      <c r="D3993" s="361">
        <v>8</v>
      </c>
      <c r="E3993" s="590">
        <v>39046</v>
      </c>
      <c r="F3993" s="592">
        <v>29</v>
      </c>
    </row>
    <row r="3994" spans="1:6" x14ac:dyDescent="0.25">
      <c r="A3994" s="349" t="s">
        <v>765</v>
      </c>
      <c r="B3994" s="361" t="s">
        <v>766</v>
      </c>
      <c r="C3994" s="361" t="s">
        <v>744</v>
      </c>
      <c r="D3994" s="361">
        <v>16</v>
      </c>
      <c r="E3994" s="590">
        <v>39047</v>
      </c>
      <c r="F3994" s="592">
        <v>199</v>
      </c>
    </row>
    <row r="3995" spans="1:6" x14ac:dyDescent="0.25">
      <c r="A3995" s="349" t="s">
        <v>748</v>
      </c>
      <c r="B3995" s="361" t="s">
        <v>751</v>
      </c>
      <c r="C3995" s="361" t="s">
        <v>747</v>
      </c>
      <c r="D3995" s="361">
        <v>8</v>
      </c>
      <c r="E3995" s="590">
        <v>39049</v>
      </c>
      <c r="F3995" s="592">
        <v>69</v>
      </c>
    </row>
    <row r="3996" spans="1:6" x14ac:dyDescent="0.25">
      <c r="A3996" s="349" t="s">
        <v>765</v>
      </c>
      <c r="B3996" s="361" t="s">
        <v>766</v>
      </c>
      <c r="C3996" s="361" t="s">
        <v>744</v>
      </c>
      <c r="D3996" s="361">
        <v>16</v>
      </c>
      <c r="E3996" s="590">
        <v>39050</v>
      </c>
      <c r="F3996" s="592">
        <v>16</v>
      </c>
    </row>
    <row r="3997" spans="1:6" x14ac:dyDescent="0.25">
      <c r="A3997" s="349" t="s">
        <v>767</v>
      </c>
      <c r="B3997" s="361" t="s">
        <v>768</v>
      </c>
      <c r="C3997" s="361" t="s">
        <v>737</v>
      </c>
      <c r="D3997" s="361">
        <v>16</v>
      </c>
      <c r="E3997" s="590">
        <v>39052</v>
      </c>
      <c r="F3997" s="360">
        <v>28</v>
      </c>
    </row>
    <row r="3998" spans="1:6" x14ac:dyDescent="0.25">
      <c r="A3998" s="349" t="s">
        <v>752</v>
      </c>
      <c r="B3998" s="361" t="s">
        <v>762</v>
      </c>
      <c r="C3998" s="361" t="s">
        <v>761</v>
      </c>
      <c r="D3998" s="361">
        <v>16</v>
      </c>
      <c r="E3998" s="590">
        <v>39052</v>
      </c>
      <c r="F3998" s="592">
        <v>166</v>
      </c>
    </row>
    <row r="3999" spans="1:6" x14ac:dyDescent="0.25">
      <c r="A3999" s="349" t="s">
        <v>728</v>
      </c>
      <c r="B3999" s="361" t="s">
        <v>731</v>
      </c>
      <c r="C3999" s="361" t="s">
        <v>732</v>
      </c>
      <c r="D3999" s="361">
        <v>8</v>
      </c>
      <c r="E3999" s="590">
        <v>39052</v>
      </c>
      <c r="F3999" s="592">
        <v>97</v>
      </c>
    </row>
    <row r="4000" spans="1:6" x14ac:dyDescent="0.25">
      <c r="A4000" s="349" t="s">
        <v>738</v>
      </c>
      <c r="B4000" s="361" t="s">
        <v>716</v>
      </c>
      <c r="C4000" s="361" t="s">
        <v>745</v>
      </c>
      <c r="D4000" s="361">
        <v>16</v>
      </c>
      <c r="E4000" s="590">
        <v>39053</v>
      </c>
      <c r="F4000" s="592">
        <v>131</v>
      </c>
    </row>
    <row r="4001" spans="1:6" x14ac:dyDescent="0.25">
      <c r="A4001" s="349" t="s">
        <v>742</v>
      </c>
      <c r="B4001" s="361" t="s">
        <v>743</v>
      </c>
      <c r="C4001" s="361" t="s">
        <v>744</v>
      </c>
      <c r="D4001" s="361">
        <v>8</v>
      </c>
      <c r="E4001" s="590">
        <v>39054</v>
      </c>
      <c r="F4001" s="592">
        <v>143</v>
      </c>
    </row>
    <row r="4002" spans="1:6" x14ac:dyDescent="0.25">
      <c r="A4002" s="349" t="s">
        <v>738</v>
      </c>
      <c r="B4002" s="361" t="s">
        <v>715</v>
      </c>
      <c r="C4002" s="361" t="s">
        <v>745</v>
      </c>
      <c r="D4002" s="361">
        <v>16</v>
      </c>
      <c r="E4002" s="590">
        <v>39056</v>
      </c>
      <c r="F4002" s="360">
        <v>84</v>
      </c>
    </row>
    <row r="4003" spans="1:6" x14ac:dyDescent="0.25">
      <c r="A4003" s="349" t="s">
        <v>738</v>
      </c>
      <c r="B4003" s="361" t="s">
        <v>714</v>
      </c>
      <c r="C4003" s="361" t="s">
        <v>744</v>
      </c>
      <c r="D4003" s="361">
        <v>8</v>
      </c>
      <c r="E4003" s="590">
        <v>39057</v>
      </c>
      <c r="F4003" s="592">
        <v>136</v>
      </c>
    </row>
    <row r="4004" spans="1:6" x14ac:dyDescent="0.25">
      <c r="A4004" s="349" t="s">
        <v>738</v>
      </c>
      <c r="B4004" s="361" t="s">
        <v>712</v>
      </c>
      <c r="C4004" s="361" t="s">
        <v>744</v>
      </c>
      <c r="D4004" s="361">
        <v>8</v>
      </c>
      <c r="E4004" s="590">
        <v>39057</v>
      </c>
      <c r="F4004" s="592">
        <v>145</v>
      </c>
    </row>
    <row r="4005" spans="1:6" x14ac:dyDescent="0.25">
      <c r="A4005" s="349" t="s">
        <v>771</v>
      </c>
      <c r="B4005" s="361" t="s">
        <v>772</v>
      </c>
      <c r="C4005" s="361" t="s">
        <v>747</v>
      </c>
      <c r="D4005" s="361">
        <v>12</v>
      </c>
      <c r="E4005" s="590">
        <v>39058</v>
      </c>
      <c r="F4005" s="592">
        <v>9</v>
      </c>
    </row>
    <row r="4006" spans="1:6" x14ac:dyDescent="0.25">
      <c r="A4006" s="349" t="s">
        <v>771</v>
      </c>
      <c r="B4006" s="361" t="s">
        <v>772</v>
      </c>
      <c r="C4006" s="361" t="s">
        <v>747</v>
      </c>
      <c r="D4006" s="361">
        <v>12</v>
      </c>
      <c r="E4006" s="590">
        <v>39063</v>
      </c>
      <c r="F4006" s="592">
        <v>123</v>
      </c>
    </row>
    <row r="4007" spans="1:6" x14ac:dyDescent="0.25">
      <c r="A4007" s="349" t="s">
        <v>728</v>
      </c>
      <c r="B4007" s="361" t="s">
        <v>729</v>
      </c>
      <c r="C4007" s="361" t="s">
        <v>730</v>
      </c>
      <c r="D4007" s="361">
        <v>10</v>
      </c>
      <c r="E4007" s="590">
        <v>39065</v>
      </c>
      <c r="F4007" s="592">
        <v>47</v>
      </c>
    </row>
    <row r="4008" spans="1:6" x14ac:dyDescent="0.25">
      <c r="A4008" s="349" t="s">
        <v>771</v>
      </c>
      <c r="B4008" s="361" t="s">
        <v>773</v>
      </c>
      <c r="C4008" s="361" t="s">
        <v>747</v>
      </c>
      <c r="D4008" s="361">
        <v>8</v>
      </c>
      <c r="E4008" s="590">
        <v>39066</v>
      </c>
      <c r="F4008" s="592">
        <v>131</v>
      </c>
    </row>
    <row r="4009" spans="1:6" x14ac:dyDescent="0.25">
      <c r="A4009" s="349" t="s">
        <v>738</v>
      </c>
      <c r="B4009" s="361" t="s">
        <v>716</v>
      </c>
      <c r="C4009" s="361" t="s">
        <v>745</v>
      </c>
      <c r="D4009" s="361">
        <v>16</v>
      </c>
      <c r="E4009" s="590">
        <v>39067</v>
      </c>
      <c r="F4009" s="592">
        <v>158</v>
      </c>
    </row>
    <row r="4010" spans="1:6" x14ac:dyDescent="0.25">
      <c r="A4010" s="349" t="s">
        <v>738</v>
      </c>
      <c r="B4010" s="361" t="s">
        <v>722</v>
      </c>
      <c r="C4010" s="361" t="s">
        <v>747</v>
      </c>
      <c r="D4010" s="361">
        <v>8</v>
      </c>
      <c r="E4010" s="590">
        <v>39070</v>
      </c>
      <c r="F4010" s="592">
        <v>159</v>
      </c>
    </row>
    <row r="4011" spans="1:6" x14ac:dyDescent="0.25">
      <c r="A4011" s="349" t="s">
        <v>564</v>
      </c>
      <c r="B4011" s="361" t="s">
        <v>566</v>
      </c>
      <c r="C4011" s="361" t="s">
        <v>737</v>
      </c>
      <c r="D4011" s="361">
        <v>16</v>
      </c>
      <c r="E4011" s="590">
        <v>39070</v>
      </c>
      <c r="F4011" s="592">
        <v>42</v>
      </c>
    </row>
    <row r="4012" spans="1:6" x14ac:dyDescent="0.25">
      <c r="A4012" s="349" t="s">
        <v>738</v>
      </c>
      <c r="B4012" s="361" t="s">
        <v>723</v>
      </c>
      <c r="C4012" s="361" t="s">
        <v>745</v>
      </c>
      <c r="D4012" s="361">
        <v>8</v>
      </c>
      <c r="E4012" s="590">
        <v>39074</v>
      </c>
      <c r="F4012" s="592">
        <v>8</v>
      </c>
    </row>
    <row r="4013" spans="1:6" x14ac:dyDescent="0.25">
      <c r="A4013" s="349" t="s">
        <v>748</v>
      </c>
      <c r="B4013" s="361" t="s">
        <v>753</v>
      </c>
      <c r="C4013" s="361" t="s">
        <v>732</v>
      </c>
      <c r="D4013" s="361">
        <v>16</v>
      </c>
      <c r="E4013" s="590">
        <v>39076</v>
      </c>
      <c r="F4013" s="592">
        <v>59</v>
      </c>
    </row>
    <row r="4014" spans="1:6" x14ac:dyDescent="0.25">
      <c r="A4014" s="349" t="s">
        <v>738</v>
      </c>
      <c r="B4014" s="361" t="s">
        <v>718</v>
      </c>
      <c r="C4014" s="361" t="s">
        <v>747</v>
      </c>
      <c r="D4014" s="361">
        <v>8</v>
      </c>
      <c r="E4014" s="590">
        <v>39078</v>
      </c>
      <c r="F4014" s="592">
        <v>153</v>
      </c>
    </row>
    <row r="4015" spans="1:6" x14ac:dyDescent="0.25">
      <c r="A4015" s="349" t="s">
        <v>738</v>
      </c>
      <c r="B4015" s="361" t="s">
        <v>713</v>
      </c>
      <c r="C4015" s="361" t="s">
        <v>746</v>
      </c>
      <c r="D4015" s="361">
        <v>16</v>
      </c>
      <c r="E4015" s="590">
        <v>39085</v>
      </c>
      <c r="F4015" s="592">
        <v>153</v>
      </c>
    </row>
    <row r="4016" spans="1:6" x14ac:dyDescent="0.25">
      <c r="A4016" s="349" t="s">
        <v>564</v>
      </c>
      <c r="B4016" s="361" t="s">
        <v>566</v>
      </c>
      <c r="C4016" s="361" t="s">
        <v>737</v>
      </c>
      <c r="D4016" s="361">
        <v>16</v>
      </c>
      <c r="E4016" s="590">
        <v>39085</v>
      </c>
      <c r="F4016" s="360">
        <v>86</v>
      </c>
    </row>
    <row r="4017" spans="1:6" x14ac:dyDescent="0.25">
      <c r="A4017" s="349" t="s">
        <v>739</v>
      </c>
      <c r="B4017" s="361" t="s">
        <v>740</v>
      </c>
      <c r="C4017" s="361" t="s">
        <v>741</v>
      </c>
      <c r="D4017" s="361">
        <v>8</v>
      </c>
      <c r="E4017" s="590">
        <v>39086</v>
      </c>
      <c r="F4017" s="592">
        <v>123</v>
      </c>
    </row>
    <row r="4018" spans="1:6" x14ac:dyDescent="0.25">
      <c r="A4018" s="349" t="s">
        <v>748</v>
      </c>
      <c r="B4018" s="361" t="s">
        <v>749</v>
      </c>
      <c r="C4018" s="361" t="s">
        <v>745</v>
      </c>
      <c r="D4018" s="361">
        <v>8</v>
      </c>
      <c r="E4018" s="590">
        <v>39087</v>
      </c>
      <c r="F4018" s="592">
        <v>83</v>
      </c>
    </row>
    <row r="4019" spans="1:6" x14ac:dyDescent="0.25">
      <c r="A4019" s="349" t="s">
        <v>752</v>
      </c>
      <c r="B4019" s="361" t="s">
        <v>759</v>
      </c>
      <c r="C4019" s="361" t="s">
        <v>737</v>
      </c>
      <c r="D4019" s="361">
        <v>16</v>
      </c>
      <c r="E4019" s="590">
        <v>39095</v>
      </c>
      <c r="F4019" s="592">
        <v>36</v>
      </c>
    </row>
    <row r="4020" spans="1:6" x14ac:dyDescent="0.25">
      <c r="A4020" s="349" t="s">
        <v>738</v>
      </c>
      <c r="B4020" s="361" t="s">
        <v>716</v>
      </c>
      <c r="C4020" s="361" t="s">
        <v>745</v>
      </c>
      <c r="D4020" s="361">
        <v>16</v>
      </c>
      <c r="E4020" s="590">
        <v>39102</v>
      </c>
      <c r="F4020" s="592">
        <v>63</v>
      </c>
    </row>
    <row r="4021" spans="1:6" x14ac:dyDescent="0.25">
      <c r="A4021" s="349" t="s">
        <v>738</v>
      </c>
      <c r="B4021" s="361" t="s">
        <v>722</v>
      </c>
      <c r="C4021" s="361" t="s">
        <v>747</v>
      </c>
      <c r="D4021" s="361">
        <v>8</v>
      </c>
      <c r="E4021" s="590">
        <v>39103</v>
      </c>
      <c r="F4021" s="592">
        <v>140</v>
      </c>
    </row>
    <row r="4022" spans="1:6" x14ac:dyDescent="0.25">
      <c r="A4022" s="349" t="s">
        <v>767</v>
      </c>
      <c r="B4022" s="361" t="s">
        <v>768</v>
      </c>
      <c r="C4022" s="361" t="s">
        <v>737</v>
      </c>
      <c r="D4022" s="361">
        <v>16</v>
      </c>
      <c r="E4022" s="590">
        <v>39106</v>
      </c>
      <c r="F4022" s="592">
        <v>101</v>
      </c>
    </row>
    <row r="4023" spans="1:6" x14ac:dyDescent="0.25">
      <c r="A4023" s="349" t="s">
        <v>752</v>
      </c>
      <c r="B4023" s="361" t="s">
        <v>764</v>
      </c>
      <c r="C4023" s="361" t="s">
        <v>737</v>
      </c>
      <c r="D4023" s="361">
        <v>32</v>
      </c>
      <c r="E4023" s="590">
        <v>39114</v>
      </c>
      <c r="F4023" s="592">
        <v>86</v>
      </c>
    </row>
    <row r="4024" spans="1:6" x14ac:dyDescent="0.25">
      <c r="A4024" s="349" t="s">
        <v>748</v>
      </c>
      <c r="B4024" s="361" t="s">
        <v>751</v>
      </c>
      <c r="C4024" s="361" t="s">
        <v>747</v>
      </c>
      <c r="D4024" s="361">
        <v>8</v>
      </c>
      <c r="E4024" s="590">
        <v>39117</v>
      </c>
      <c r="F4024" s="592">
        <v>192</v>
      </c>
    </row>
    <row r="4025" spans="1:6" x14ac:dyDescent="0.25">
      <c r="A4025" s="349" t="s">
        <v>748</v>
      </c>
      <c r="B4025" s="361" t="s">
        <v>751</v>
      </c>
      <c r="C4025" s="361" t="s">
        <v>747</v>
      </c>
      <c r="D4025" s="361">
        <v>8</v>
      </c>
      <c r="E4025" s="590">
        <v>39118</v>
      </c>
      <c r="F4025" s="592">
        <v>38</v>
      </c>
    </row>
    <row r="4026" spans="1:6" x14ac:dyDescent="0.25">
      <c r="A4026" s="349" t="s">
        <v>738</v>
      </c>
      <c r="B4026" s="361" t="s">
        <v>712</v>
      </c>
      <c r="C4026" s="361" t="s">
        <v>744</v>
      </c>
      <c r="D4026" s="361">
        <v>8</v>
      </c>
      <c r="E4026" s="590">
        <v>39118</v>
      </c>
      <c r="F4026" s="592">
        <v>193</v>
      </c>
    </row>
    <row r="4027" spans="1:6" x14ac:dyDescent="0.25">
      <c r="A4027" s="349" t="s">
        <v>564</v>
      </c>
      <c r="B4027" s="361" t="s">
        <v>565</v>
      </c>
      <c r="C4027" s="361" t="s">
        <v>745</v>
      </c>
      <c r="D4027" s="361">
        <v>16</v>
      </c>
      <c r="E4027" s="590">
        <v>39120</v>
      </c>
      <c r="F4027" s="592">
        <v>43</v>
      </c>
    </row>
    <row r="4028" spans="1:6" x14ac:dyDescent="0.25">
      <c r="A4028" s="349" t="s">
        <v>742</v>
      </c>
      <c r="B4028" s="361" t="s">
        <v>743</v>
      </c>
      <c r="C4028" s="361" t="s">
        <v>744</v>
      </c>
      <c r="D4028" s="361">
        <v>8</v>
      </c>
      <c r="E4028" s="590">
        <v>39122</v>
      </c>
      <c r="F4028" s="592">
        <v>55</v>
      </c>
    </row>
    <row r="4029" spans="1:6" x14ac:dyDescent="0.25">
      <c r="A4029" s="349" t="s">
        <v>767</v>
      </c>
      <c r="B4029" s="361" t="s">
        <v>768</v>
      </c>
      <c r="C4029" s="361" t="s">
        <v>737</v>
      </c>
      <c r="D4029" s="361">
        <v>16</v>
      </c>
      <c r="E4029" s="590">
        <v>39129</v>
      </c>
      <c r="F4029" s="360">
        <v>122</v>
      </c>
    </row>
    <row r="4030" spans="1:6" x14ac:dyDescent="0.25">
      <c r="A4030" s="349" t="s">
        <v>739</v>
      </c>
      <c r="B4030" s="361" t="s">
        <v>740</v>
      </c>
      <c r="C4030" s="361" t="s">
        <v>741</v>
      </c>
      <c r="D4030" s="361">
        <v>8</v>
      </c>
      <c r="E4030" s="590">
        <v>39130</v>
      </c>
      <c r="F4030" s="592">
        <v>44</v>
      </c>
    </row>
    <row r="4031" spans="1:6" x14ac:dyDescent="0.25">
      <c r="A4031" s="349" t="s">
        <v>752</v>
      </c>
      <c r="B4031" s="361" t="s">
        <v>763</v>
      </c>
      <c r="C4031" s="361" t="s">
        <v>745</v>
      </c>
      <c r="D4031" s="361">
        <v>16</v>
      </c>
      <c r="E4031" s="590">
        <v>39131</v>
      </c>
      <c r="F4031" s="592">
        <v>181</v>
      </c>
    </row>
    <row r="4032" spans="1:6" x14ac:dyDescent="0.25">
      <c r="A4032" s="349" t="s">
        <v>765</v>
      </c>
      <c r="B4032" s="361" t="s">
        <v>766</v>
      </c>
      <c r="C4032" s="361" t="s">
        <v>744</v>
      </c>
      <c r="D4032" s="361">
        <v>16</v>
      </c>
      <c r="E4032" s="590">
        <v>39132</v>
      </c>
      <c r="F4032" s="592">
        <v>85</v>
      </c>
    </row>
    <row r="4033" spans="1:6" x14ac:dyDescent="0.25">
      <c r="A4033" s="349" t="s">
        <v>738</v>
      </c>
      <c r="B4033" s="361" t="s">
        <v>717</v>
      </c>
      <c r="C4033" s="361" t="s">
        <v>745</v>
      </c>
      <c r="D4033" s="361">
        <v>16</v>
      </c>
      <c r="E4033" s="590">
        <v>39133</v>
      </c>
      <c r="F4033" s="592">
        <v>127</v>
      </c>
    </row>
    <row r="4034" spans="1:6" x14ac:dyDescent="0.25">
      <c r="A4034" s="354" t="s">
        <v>752</v>
      </c>
      <c r="B4034" s="353" t="s">
        <v>764</v>
      </c>
      <c r="C4034" s="353" t="s">
        <v>737</v>
      </c>
      <c r="D4034" s="353">
        <v>32</v>
      </c>
      <c r="E4034" s="591">
        <v>39133</v>
      </c>
      <c r="F4034" s="593">
        <v>54</v>
      </c>
    </row>
    <row r="4035" spans="1:6" x14ac:dyDescent="0.25">
      <c r="A4035" s="349" t="s">
        <v>739</v>
      </c>
      <c r="B4035" s="361" t="s">
        <v>740</v>
      </c>
      <c r="C4035" s="361" t="s">
        <v>741</v>
      </c>
      <c r="D4035" s="361">
        <v>8</v>
      </c>
      <c r="E4035" s="590">
        <v>39133</v>
      </c>
      <c r="F4035" s="592">
        <v>200</v>
      </c>
    </row>
    <row r="4036" spans="1:6" x14ac:dyDescent="0.25">
      <c r="A4036" s="349" t="s">
        <v>771</v>
      </c>
      <c r="B4036" s="361" t="s">
        <v>773</v>
      </c>
      <c r="C4036" s="361" t="s">
        <v>747</v>
      </c>
      <c r="D4036" s="361">
        <v>8</v>
      </c>
      <c r="E4036" s="590">
        <v>39136</v>
      </c>
      <c r="F4036" s="592">
        <v>87</v>
      </c>
    </row>
    <row r="4037" spans="1:6" x14ac:dyDescent="0.25">
      <c r="A4037" s="349" t="s">
        <v>728</v>
      </c>
      <c r="B4037" s="361" t="s">
        <v>729</v>
      </c>
      <c r="C4037" s="361" t="s">
        <v>730</v>
      </c>
      <c r="D4037" s="361">
        <v>10</v>
      </c>
      <c r="E4037" s="590">
        <v>39137</v>
      </c>
      <c r="F4037" s="592">
        <v>184</v>
      </c>
    </row>
    <row r="4038" spans="1:6" x14ac:dyDescent="0.25">
      <c r="A4038" s="349" t="s">
        <v>738</v>
      </c>
      <c r="B4038" s="361" t="s">
        <v>721</v>
      </c>
      <c r="C4038" s="361" t="s">
        <v>747</v>
      </c>
      <c r="D4038" s="361">
        <v>8</v>
      </c>
      <c r="E4038" s="590">
        <v>39139</v>
      </c>
      <c r="F4038" s="592">
        <v>55</v>
      </c>
    </row>
    <row r="4039" spans="1:6" x14ac:dyDescent="0.25">
      <c r="A4039" s="349" t="s">
        <v>738</v>
      </c>
      <c r="B4039" s="361" t="s">
        <v>713</v>
      </c>
      <c r="C4039" s="361" t="s">
        <v>746</v>
      </c>
      <c r="D4039" s="361">
        <v>16</v>
      </c>
      <c r="E4039" s="590">
        <v>39139</v>
      </c>
      <c r="F4039" s="592">
        <v>121</v>
      </c>
    </row>
    <row r="4040" spans="1:6" x14ac:dyDescent="0.25">
      <c r="A4040" s="349" t="s">
        <v>564</v>
      </c>
      <c r="B4040" s="361" t="s">
        <v>568</v>
      </c>
      <c r="C4040" s="361" t="s">
        <v>745</v>
      </c>
      <c r="D4040" s="361">
        <v>16</v>
      </c>
      <c r="E4040" s="590">
        <v>39141</v>
      </c>
      <c r="F4040" s="360">
        <v>144</v>
      </c>
    </row>
    <row r="4041" spans="1:6" x14ac:dyDescent="0.25">
      <c r="A4041" s="349" t="s">
        <v>564</v>
      </c>
      <c r="B4041" s="361" t="s">
        <v>569</v>
      </c>
      <c r="C4041" s="361" t="s">
        <v>744</v>
      </c>
      <c r="D4041" s="361">
        <v>16</v>
      </c>
      <c r="E4041" s="590">
        <v>39142</v>
      </c>
      <c r="F4041" s="592">
        <v>31</v>
      </c>
    </row>
    <row r="4042" spans="1:6" x14ac:dyDescent="0.25">
      <c r="A4042" s="349" t="s">
        <v>564</v>
      </c>
      <c r="B4042" s="361" t="s">
        <v>569</v>
      </c>
      <c r="C4042" s="361" t="s">
        <v>744</v>
      </c>
      <c r="D4042" s="361">
        <v>16</v>
      </c>
      <c r="E4042" s="590">
        <v>39147</v>
      </c>
      <c r="F4042" s="592">
        <v>17</v>
      </c>
    </row>
    <row r="4043" spans="1:6" x14ac:dyDescent="0.25">
      <c r="A4043" s="349" t="s">
        <v>738</v>
      </c>
      <c r="B4043" s="361" t="s">
        <v>723</v>
      </c>
      <c r="C4043" s="361" t="s">
        <v>745</v>
      </c>
      <c r="D4043" s="361">
        <v>8</v>
      </c>
      <c r="E4043" s="590">
        <v>39152</v>
      </c>
      <c r="F4043" s="592">
        <v>117</v>
      </c>
    </row>
    <row r="4044" spans="1:6" x14ac:dyDescent="0.25">
      <c r="A4044" s="349" t="s">
        <v>748</v>
      </c>
      <c r="B4044" s="361" t="s">
        <v>754</v>
      </c>
      <c r="C4044" s="361" t="s">
        <v>755</v>
      </c>
      <c r="D4044" s="361">
        <v>16</v>
      </c>
      <c r="E4044" s="350">
        <v>39154</v>
      </c>
      <c r="F4044" s="360">
        <v>55</v>
      </c>
    </row>
    <row r="4045" spans="1:6" x14ac:dyDescent="0.25">
      <c r="A4045" s="349" t="s">
        <v>767</v>
      </c>
      <c r="B4045" s="361" t="s">
        <v>768</v>
      </c>
      <c r="C4045" s="361" t="s">
        <v>737</v>
      </c>
      <c r="D4045" s="361">
        <v>16</v>
      </c>
      <c r="E4045" s="590">
        <v>39155</v>
      </c>
      <c r="F4045" s="592">
        <v>141</v>
      </c>
    </row>
    <row r="4046" spans="1:6" x14ac:dyDescent="0.25">
      <c r="A4046" s="349" t="s">
        <v>564</v>
      </c>
      <c r="B4046" s="361" t="s">
        <v>565</v>
      </c>
      <c r="C4046" s="361" t="s">
        <v>745</v>
      </c>
      <c r="D4046" s="361">
        <v>16</v>
      </c>
      <c r="E4046" s="590">
        <v>39160</v>
      </c>
      <c r="F4046" s="592">
        <v>164</v>
      </c>
    </row>
    <row r="4047" spans="1:6" x14ac:dyDescent="0.25">
      <c r="A4047" s="349" t="s">
        <v>752</v>
      </c>
      <c r="B4047" s="361" t="s">
        <v>759</v>
      </c>
      <c r="C4047" s="361" t="s">
        <v>737</v>
      </c>
      <c r="D4047" s="361">
        <v>16</v>
      </c>
      <c r="E4047" s="590">
        <v>39161</v>
      </c>
      <c r="F4047" s="592">
        <v>61</v>
      </c>
    </row>
    <row r="4048" spans="1:6" x14ac:dyDescent="0.25">
      <c r="A4048" s="349" t="s">
        <v>771</v>
      </c>
      <c r="B4048" s="361" t="s">
        <v>772</v>
      </c>
      <c r="C4048" s="361" t="s">
        <v>747</v>
      </c>
      <c r="D4048" s="361">
        <v>12</v>
      </c>
      <c r="E4048" s="590">
        <v>39162</v>
      </c>
      <c r="F4048" s="592">
        <v>162</v>
      </c>
    </row>
    <row r="4049" spans="1:6" x14ac:dyDescent="0.25">
      <c r="A4049" s="349" t="s">
        <v>564</v>
      </c>
      <c r="B4049" s="361" t="s">
        <v>568</v>
      </c>
      <c r="C4049" s="361" t="s">
        <v>745</v>
      </c>
      <c r="D4049" s="361">
        <v>16</v>
      </c>
      <c r="E4049" s="590">
        <v>39163</v>
      </c>
      <c r="F4049" s="592">
        <v>51</v>
      </c>
    </row>
    <row r="4050" spans="1:6" x14ac:dyDescent="0.25">
      <c r="A4050" s="349" t="s">
        <v>738</v>
      </c>
      <c r="B4050" s="361" t="s">
        <v>713</v>
      </c>
      <c r="C4050" s="361" t="s">
        <v>746</v>
      </c>
      <c r="D4050" s="361">
        <v>16</v>
      </c>
      <c r="E4050" s="590">
        <v>39166</v>
      </c>
      <c r="F4050" s="360">
        <v>131</v>
      </c>
    </row>
    <row r="4051" spans="1:6" x14ac:dyDescent="0.25">
      <c r="A4051" s="349" t="s">
        <v>738</v>
      </c>
      <c r="B4051" s="361" t="s">
        <v>713</v>
      </c>
      <c r="C4051" s="361" t="s">
        <v>746</v>
      </c>
      <c r="D4051" s="361">
        <v>16</v>
      </c>
      <c r="E4051" s="590">
        <v>39173</v>
      </c>
      <c r="F4051" s="592">
        <v>129</v>
      </c>
    </row>
    <row r="4052" spans="1:6" x14ac:dyDescent="0.25">
      <c r="A4052" s="349" t="s">
        <v>769</v>
      </c>
      <c r="B4052" s="361" t="s">
        <v>770</v>
      </c>
      <c r="C4052" s="361" t="s">
        <v>745</v>
      </c>
      <c r="D4052" s="361">
        <v>16</v>
      </c>
      <c r="E4052" s="590">
        <v>39175</v>
      </c>
      <c r="F4052" s="592">
        <v>75</v>
      </c>
    </row>
    <row r="4053" spans="1:6" x14ac:dyDescent="0.25">
      <c r="A4053" s="349" t="s">
        <v>733</v>
      </c>
      <c r="B4053" s="361" t="s">
        <v>734</v>
      </c>
      <c r="C4053" s="361" t="s">
        <v>735</v>
      </c>
      <c r="D4053" s="361">
        <v>8</v>
      </c>
      <c r="E4053" s="590">
        <v>39175</v>
      </c>
      <c r="F4053" s="592">
        <v>81</v>
      </c>
    </row>
    <row r="4054" spans="1:6" x14ac:dyDescent="0.25">
      <c r="A4054" s="349" t="s">
        <v>752</v>
      </c>
      <c r="B4054" s="361" t="s">
        <v>760</v>
      </c>
      <c r="C4054" s="361" t="s">
        <v>761</v>
      </c>
      <c r="D4054" s="361">
        <v>16</v>
      </c>
      <c r="E4054" s="590">
        <v>39176</v>
      </c>
      <c r="F4054" s="592">
        <v>111</v>
      </c>
    </row>
    <row r="4055" spans="1:6" x14ac:dyDescent="0.25">
      <c r="A4055" s="349" t="s">
        <v>748</v>
      </c>
      <c r="B4055" s="361" t="s">
        <v>753</v>
      </c>
      <c r="C4055" s="361" t="s">
        <v>732</v>
      </c>
      <c r="D4055" s="361">
        <v>16</v>
      </c>
      <c r="E4055" s="590">
        <v>39177</v>
      </c>
      <c r="F4055" s="592">
        <v>140</v>
      </c>
    </row>
    <row r="4056" spans="1:6" x14ac:dyDescent="0.25">
      <c r="A4056" s="349" t="s">
        <v>738</v>
      </c>
      <c r="B4056" s="361" t="s">
        <v>719</v>
      </c>
      <c r="C4056" s="361" t="s">
        <v>744</v>
      </c>
      <c r="D4056" s="361">
        <v>8</v>
      </c>
      <c r="E4056" s="590">
        <v>39179</v>
      </c>
      <c r="F4056" s="592">
        <v>148</v>
      </c>
    </row>
    <row r="4057" spans="1:6" x14ac:dyDescent="0.25">
      <c r="A4057" s="349" t="s">
        <v>767</v>
      </c>
      <c r="B4057" s="361" t="s">
        <v>768</v>
      </c>
      <c r="C4057" s="361" t="s">
        <v>737</v>
      </c>
      <c r="D4057" s="361">
        <v>16</v>
      </c>
      <c r="E4057" s="590">
        <v>39181</v>
      </c>
      <c r="F4057" s="592">
        <v>131</v>
      </c>
    </row>
    <row r="4058" spans="1:6" x14ac:dyDescent="0.25">
      <c r="A4058" s="349" t="s">
        <v>748</v>
      </c>
      <c r="B4058" s="361" t="s">
        <v>751</v>
      </c>
      <c r="C4058" s="361" t="s">
        <v>747</v>
      </c>
      <c r="D4058" s="361">
        <v>8</v>
      </c>
      <c r="E4058" s="590">
        <v>39184</v>
      </c>
      <c r="F4058" s="592">
        <v>177</v>
      </c>
    </row>
    <row r="4059" spans="1:6" x14ac:dyDescent="0.25">
      <c r="A4059" s="349" t="s">
        <v>564</v>
      </c>
      <c r="B4059" s="361" t="s">
        <v>565</v>
      </c>
      <c r="C4059" s="361" t="s">
        <v>745</v>
      </c>
      <c r="D4059" s="361">
        <v>16</v>
      </c>
      <c r="E4059" s="590">
        <v>39185</v>
      </c>
      <c r="F4059" s="592">
        <v>85</v>
      </c>
    </row>
    <row r="4060" spans="1:6" x14ac:dyDescent="0.25">
      <c r="A4060" s="349" t="s">
        <v>738</v>
      </c>
      <c r="B4060" s="361" t="s">
        <v>717</v>
      </c>
      <c r="C4060" s="361" t="s">
        <v>745</v>
      </c>
      <c r="D4060" s="361">
        <v>16</v>
      </c>
      <c r="E4060" s="590">
        <v>39188</v>
      </c>
      <c r="F4060" s="592">
        <v>73</v>
      </c>
    </row>
    <row r="4061" spans="1:6" x14ac:dyDescent="0.25">
      <c r="A4061" s="349" t="s">
        <v>767</v>
      </c>
      <c r="B4061" s="361" t="s">
        <v>768</v>
      </c>
      <c r="C4061" s="361" t="s">
        <v>737</v>
      </c>
      <c r="D4061" s="361">
        <v>16</v>
      </c>
      <c r="E4061" s="590">
        <v>39189</v>
      </c>
      <c r="F4061" s="592">
        <v>41</v>
      </c>
    </row>
    <row r="4062" spans="1:6" x14ac:dyDescent="0.25">
      <c r="A4062" s="349" t="s">
        <v>738</v>
      </c>
      <c r="B4062" s="361" t="s">
        <v>713</v>
      </c>
      <c r="C4062" s="361" t="s">
        <v>746</v>
      </c>
      <c r="D4062" s="361">
        <v>16</v>
      </c>
      <c r="E4062" s="590">
        <v>39189</v>
      </c>
      <c r="F4062" s="592">
        <v>82</v>
      </c>
    </row>
    <row r="4063" spans="1:6" x14ac:dyDescent="0.25">
      <c r="A4063" s="349" t="s">
        <v>728</v>
      </c>
      <c r="B4063" s="361" t="s">
        <v>731</v>
      </c>
      <c r="C4063" s="361" t="s">
        <v>732</v>
      </c>
      <c r="D4063" s="361">
        <v>8</v>
      </c>
      <c r="E4063" s="590">
        <v>39195</v>
      </c>
      <c r="F4063" s="592">
        <v>165</v>
      </c>
    </row>
    <row r="4064" spans="1:6" x14ac:dyDescent="0.25">
      <c r="A4064" s="349" t="s">
        <v>738</v>
      </c>
      <c r="B4064" s="361" t="s">
        <v>717</v>
      </c>
      <c r="C4064" s="361" t="s">
        <v>745</v>
      </c>
      <c r="D4064" s="361">
        <v>16</v>
      </c>
      <c r="E4064" s="590">
        <v>39201</v>
      </c>
      <c r="F4064" s="592">
        <v>160</v>
      </c>
    </row>
    <row r="4065" spans="1:6" x14ac:dyDescent="0.25">
      <c r="A4065" s="349" t="s">
        <v>752</v>
      </c>
      <c r="B4065" s="361" t="s">
        <v>759</v>
      </c>
      <c r="C4065" s="361" t="s">
        <v>737</v>
      </c>
      <c r="D4065" s="361">
        <v>16</v>
      </c>
      <c r="E4065" s="590">
        <v>39202</v>
      </c>
      <c r="F4065" s="592">
        <v>39</v>
      </c>
    </row>
    <row r="4066" spans="1:6" x14ac:dyDescent="0.25">
      <c r="A4066" s="349" t="s">
        <v>769</v>
      </c>
      <c r="B4066" s="361" t="s">
        <v>770</v>
      </c>
      <c r="C4066" s="361" t="s">
        <v>745</v>
      </c>
      <c r="D4066" s="361">
        <v>16</v>
      </c>
      <c r="E4066" s="590">
        <v>39203</v>
      </c>
      <c r="F4066" s="592">
        <v>165</v>
      </c>
    </row>
    <row r="4067" spans="1:6" x14ac:dyDescent="0.25">
      <c r="A4067" s="349" t="s">
        <v>752</v>
      </c>
      <c r="B4067" s="361" t="s">
        <v>760</v>
      </c>
      <c r="C4067" s="361" t="s">
        <v>761</v>
      </c>
      <c r="D4067" s="361">
        <v>16</v>
      </c>
      <c r="E4067" s="350">
        <v>39207</v>
      </c>
      <c r="F4067" s="360">
        <v>116</v>
      </c>
    </row>
    <row r="4068" spans="1:6" x14ac:dyDescent="0.25">
      <c r="A4068" s="349" t="s">
        <v>769</v>
      </c>
      <c r="B4068" s="361" t="s">
        <v>770</v>
      </c>
      <c r="C4068" s="361" t="s">
        <v>745</v>
      </c>
      <c r="D4068" s="361">
        <v>16</v>
      </c>
      <c r="E4068" s="590">
        <v>39207</v>
      </c>
      <c r="F4068" s="592">
        <v>92</v>
      </c>
    </row>
    <row r="4069" spans="1:6" x14ac:dyDescent="0.25">
      <c r="A4069" s="349" t="s">
        <v>738</v>
      </c>
      <c r="B4069" s="361" t="s">
        <v>716</v>
      </c>
      <c r="C4069" s="361" t="s">
        <v>745</v>
      </c>
      <c r="D4069" s="361">
        <v>16</v>
      </c>
      <c r="E4069" s="590">
        <v>39210</v>
      </c>
      <c r="F4069" s="592">
        <v>113</v>
      </c>
    </row>
    <row r="4070" spans="1:6" x14ac:dyDescent="0.25">
      <c r="A4070" s="349" t="s">
        <v>742</v>
      </c>
      <c r="B4070" s="361" t="s">
        <v>743</v>
      </c>
      <c r="C4070" s="361" t="s">
        <v>744</v>
      </c>
      <c r="D4070" s="361">
        <v>8</v>
      </c>
      <c r="E4070" s="590">
        <v>39216</v>
      </c>
      <c r="F4070" s="592">
        <v>162</v>
      </c>
    </row>
    <row r="4071" spans="1:6" x14ac:dyDescent="0.25">
      <c r="A4071" s="349" t="s">
        <v>769</v>
      </c>
      <c r="B4071" s="361" t="s">
        <v>770</v>
      </c>
      <c r="C4071" s="361" t="s">
        <v>745</v>
      </c>
      <c r="D4071" s="361">
        <v>16</v>
      </c>
      <c r="E4071" s="590">
        <v>39217</v>
      </c>
      <c r="F4071" s="592">
        <v>104</v>
      </c>
    </row>
    <row r="4072" spans="1:6" x14ac:dyDescent="0.25">
      <c r="A4072" s="349" t="s">
        <v>739</v>
      </c>
      <c r="B4072" s="361" t="s">
        <v>740</v>
      </c>
      <c r="C4072" s="361" t="s">
        <v>741</v>
      </c>
      <c r="D4072" s="361">
        <v>8</v>
      </c>
      <c r="E4072" s="590">
        <v>39219</v>
      </c>
      <c r="F4072" s="592">
        <v>21</v>
      </c>
    </row>
    <row r="4073" spans="1:6" x14ac:dyDescent="0.25">
      <c r="A4073" s="349" t="s">
        <v>728</v>
      </c>
      <c r="B4073" s="361" t="s">
        <v>729</v>
      </c>
      <c r="C4073" s="361" t="s">
        <v>730</v>
      </c>
      <c r="D4073" s="361">
        <v>10</v>
      </c>
      <c r="E4073" s="590">
        <v>39220</v>
      </c>
      <c r="F4073" s="592">
        <v>116</v>
      </c>
    </row>
    <row r="4074" spans="1:6" x14ac:dyDescent="0.25">
      <c r="A4074" s="354" t="s">
        <v>771</v>
      </c>
      <c r="B4074" s="353" t="s">
        <v>773</v>
      </c>
      <c r="C4074" s="353" t="s">
        <v>747</v>
      </c>
      <c r="D4074" s="353">
        <v>8</v>
      </c>
      <c r="E4074" s="591">
        <v>39221</v>
      </c>
      <c r="F4074" s="593">
        <v>98</v>
      </c>
    </row>
    <row r="4075" spans="1:6" x14ac:dyDescent="0.25">
      <c r="A4075" s="349" t="s">
        <v>752</v>
      </c>
      <c r="B4075" s="361" t="s">
        <v>762</v>
      </c>
      <c r="C4075" s="361" t="s">
        <v>761</v>
      </c>
      <c r="D4075" s="361">
        <v>16</v>
      </c>
      <c r="E4075" s="590">
        <v>39224</v>
      </c>
      <c r="F4075" s="592">
        <v>74</v>
      </c>
    </row>
    <row r="4076" spans="1:6" x14ac:dyDescent="0.25">
      <c r="A4076" s="349" t="s">
        <v>738</v>
      </c>
      <c r="B4076" s="361" t="s">
        <v>712</v>
      </c>
      <c r="C4076" s="361" t="s">
        <v>744</v>
      </c>
      <c r="D4076" s="361">
        <v>8</v>
      </c>
      <c r="E4076" s="590">
        <v>39229</v>
      </c>
      <c r="F4076" s="592">
        <v>61</v>
      </c>
    </row>
    <row r="4077" spans="1:6" x14ac:dyDescent="0.25">
      <c r="A4077" s="349" t="s">
        <v>738</v>
      </c>
      <c r="B4077" s="361" t="s">
        <v>721</v>
      </c>
      <c r="C4077" s="361" t="s">
        <v>747</v>
      </c>
      <c r="D4077" s="361">
        <v>8</v>
      </c>
      <c r="E4077" s="590">
        <v>39231</v>
      </c>
      <c r="F4077" s="592">
        <v>110</v>
      </c>
    </row>
    <row r="4078" spans="1:6" x14ac:dyDescent="0.25">
      <c r="A4078" s="349" t="s">
        <v>728</v>
      </c>
      <c r="B4078" s="361" t="s">
        <v>729</v>
      </c>
      <c r="C4078" s="361" t="s">
        <v>730</v>
      </c>
      <c r="D4078" s="361">
        <v>10</v>
      </c>
      <c r="E4078" s="590">
        <v>39233</v>
      </c>
      <c r="F4078" s="592">
        <v>116</v>
      </c>
    </row>
    <row r="4079" spans="1:6" x14ac:dyDescent="0.25">
      <c r="A4079" s="349" t="s">
        <v>748</v>
      </c>
      <c r="B4079" s="361" t="s">
        <v>754</v>
      </c>
      <c r="C4079" s="361" t="s">
        <v>755</v>
      </c>
      <c r="D4079" s="361">
        <v>16</v>
      </c>
      <c r="E4079" s="590">
        <v>39239</v>
      </c>
      <c r="F4079" s="592">
        <v>105</v>
      </c>
    </row>
    <row r="4080" spans="1:6" x14ac:dyDescent="0.25">
      <c r="A4080" s="349" t="s">
        <v>738</v>
      </c>
      <c r="B4080" s="361" t="s">
        <v>720</v>
      </c>
      <c r="C4080" s="361" t="s">
        <v>747</v>
      </c>
      <c r="D4080" s="361">
        <v>8</v>
      </c>
      <c r="E4080" s="590">
        <v>39241</v>
      </c>
      <c r="F4080" s="592">
        <v>128</v>
      </c>
    </row>
    <row r="4081" spans="1:6" x14ac:dyDescent="0.25">
      <c r="A4081" s="349" t="s">
        <v>756</v>
      </c>
      <c r="B4081" s="361" t="s">
        <v>757</v>
      </c>
      <c r="C4081" s="361" t="s">
        <v>755</v>
      </c>
      <c r="D4081" s="361">
        <v>16</v>
      </c>
      <c r="E4081" s="350">
        <v>39250</v>
      </c>
      <c r="F4081" s="360">
        <v>118</v>
      </c>
    </row>
    <row r="4082" spans="1:6" x14ac:dyDescent="0.25">
      <c r="A4082" s="349" t="s">
        <v>738</v>
      </c>
      <c r="B4082" s="361" t="s">
        <v>712</v>
      </c>
      <c r="C4082" s="361" t="s">
        <v>744</v>
      </c>
      <c r="D4082" s="361">
        <v>8</v>
      </c>
      <c r="E4082" s="590">
        <v>39250</v>
      </c>
      <c r="F4082" s="592">
        <v>131</v>
      </c>
    </row>
    <row r="4083" spans="1:6" x14ac:dyDescent="0.25">
      <c r="A4083" s="349" t="s">
        <v>771</v>
      </c>
      <c r="B4083" s="361" t="s">
        <v>773</v>
      </c>
      <c r="C4083" s="361" t="s">
        <v>747</v>
      </c>
      <c r="D4083" s="361">
        <v>8</v>
      </c>
      <c r="E4083" s="590">
        <v>39251</v>
      </c>
      <c r="F4083" s="592">
        <v>22</v>
      </c>
    </row>
    <row r="4084" spans="1:6" x14ac:dyDescent="0.25">
      <c r="A4084" s="349" t="s">
        <v>564</v>
      </c>
      <c r="B4084" s="361" t="s">
        <v>567</v>
      </c>
      <c r="C4084" s="361" t="s">
        <v>737</v>
      </c>
      <c r="D4084" s="361">
        <v>16</v>
      </c>
      <c r="E4084" s="590">
        <v>39251</v>
      </c>
      <c r="F4084" s="360">
        <v>105</v>
      </c>
    </row>
    <row r="4085" spans="1:6" x14ac:dyDescent="0.25">
      <c r="A4085" s="349" t="s">
        <v>733</v>
      </c>
      <c r="B4085" s="361" t="s">
        <v>736</v>
      </c>
      <c r="C4085" s="361" t="s">
        <v>737</v>
      </c>
      <c r="D4085" s="361">
        <v>8</v>
      </c>
      <c r="E4085" s="590">
        <v>39252</v>
      </c>
      <c r="F4085" s="592">
        <v>69</v>
      </c>
    </row>
    <row r="4086" spans="1:6" x14ac:dyDescent="0.25">
      <c r="A4086" s="349" t="s">
        <v>728</v>
      </c>
      <c r="B4086" s="361" t="s">
        <v>731</v>
      </c>
      <c r="C4086" s="361" t="s">
        <v>732</v>
      </c>
      <c r="D4086" s="361">
        <v>8</v>
      </c>
      <c r="E4086" s="590">
        <v>39258</v>
      </c>
      <c r="F4086" s="592">
        <v>70</v>
      </c>
    </row>
    <row r="4087" spans="1:6" x14ac:dyDescent="0.25">
      <c r="A4087" s="349" t="s">
        <v>738</v>
      </c>
      <c r="B4087" s="361" t="s">
        <v>720</v>
      </c>
      <c r="C4087" s="361" t="s">
        <v>747</v>
      </c>
      <c r="D4087" s="361">
        <v>8</v>
      </c>
      <c r="E4087" s="590">
        <v>39259</v>
      </c>
      <c r="F4087" s="592">
        <v>48</v>
      </c>
    </row>
    <row r="4088" spans="1:6" x14ac:dyDescent="0.25">
      <c r="A4088" s="349" t="s">
        <v>771</v>
      </c>
      <c r="B4088" s="361" t="s">
        <v>773</v>
      </c>
      <c r="C4088" s="361" t="s">
        <v>747</v>
      </c>
      <c r="D4088" s="361">
        <v>8</v>
      </c>
      <c r="E4088" s="590">
        <v>39260</v>
      </c>
      <c r="F4088" s="360">
        <v>126</v>
      </c>
    </row>
    <row r="4089" spans="1:6" x14ac:dyDescent="0.25">
      <c r="A4089" s="349" t="s">
        <v>752</v>
      </c>
      <c r="B4089" s="361" t="s">
        <v>759</v>
      </c>
      <c r="C4089" s="361" t="s">
        <v>737</v>
      </c>
      <c r="D4089" s="361">
        <v>16</v>
      </c>
      <c r="E4089" s="590">
        <v>39261</v>
      </c>
      <c r="F4089" s="592">
        <v>42</v>
      </c>
    </row>
    <row r="4090" spans="1:6" x14ac:dyDescent="0.25">
      <c r="A4090" s="349" t="s">
        <v>742</v>
      </c>
      <c r="B4090" s="361" t="s">
        <v>743</v>
      </c>
      <c r="C4090" s="361" t="s">
        <v>744</v>
      </c>
      <c r="D4090" s="361">
        <v>8</v>
      </c>
      <c r="E4090" s="590">
        <v>39261</v>
      </c>
      <c r="F4090" s="360">
        <v>41</v>
      </c>
    </row>
    <row r="4091" spans="1:6" x14ac:dyDescent="0.25">
      <c r="A4091" s="349" t="s">
        <v>767</v>
      </c>
      <c r="B4091" s="361" t="s">
        <v>768</v>
      </c>
      <c r="C4091" s="361" t="s">
        <v>737</v>
      </c>
      <c r="D4091" s="361">
        <v>16</v>
      </c>
      <c r="E4091" s="590">
        <v>39264</v>
      </c>
      <c r="F4091" s="592">
        <v>191</v>
      </c>
    </row>
    <row r="4092" spans="1:6" x14ac:dyDescent="0.25">
      <c r="A4092" s="349" t="s">
        <v>752</v>
      </c>
      <c r="B4092" s="361" t="s">
        <v>759</v>
      </c>
      <c r="C4092" s="361" t="s">
        <v>737</v>
      </c>
      <c r="D4092" s="361">
        <v>16</v>
      </c>
      <c r="E4092" s="590">
        <v>39267</v>
      </c>
      <c r="F4092" s="592">
        <v>90</v>
      </c>
    </row>
    <row r="4093" spans="1:6" x14ac:dyDescent="0.25">
      <c r="A4093" s="349" t="s">
        <v>769</v>
      </c>
      <c r="B4093" s="361" t="s">
        <v>770</v>
      </c>
      <c r="C4093" s="361" t="s">
        <v>745</v>
      </c>
      <c r="D4093" s="361">
        <v>16</v>
      </c>
      <c r="E4093" s="590">
        <v>39268</v>
      </c>
      <c r="F4093" s="592">
        <v>25</v>
      </c>
    </row>
    <row r="4094" spans="1:6" x14ac:dyDescent="0.25">
      <c r="A4094" s="349" t="s">
        <v>738</v>
      </c>
      <c r="B4094" s="361" t="s">
        <v>713</v>
      </c>
      <c r="C4094" s="361" t="s">
        <v>746</v>
      </c>
      <c r="D4094" s="361">
        <v>16</v>
      </c>
      <c r="E4094" s="350">
        <v>39269</v>
      </c>
      <c r="F4094" s="360">
        <v>107</v>
      </c>
    </row>
    <row r="4095" spans="1:6" x14ac:dyDescent="0.25">
      <c r="A4095" s="349" t="s">
        <v>752</v>
      </c>
      <c r="B4095" s="361" t="s">
        <v>764</v>
      </c>
      <c r="C4095" s="361" t="s">
        <v>737</v>
      </c>
      <c r="D4095" s="361">
        <v>32</v>
      </c>
      <c r="E4095" s="590">
        <v>39270</v>
      </c>
      <c r="F4095" s="592">
        <v>181</v>
      </c>
    </row>
    <row r="4096" spans="1:6" x14ac:dyDescent="0.25">
      <c r="A4096" s="349" t="s">
        <v>739</v>
      </c>
      <c r="B4096" s="361" t="s">
        <v>740</v>
      </c>
      <c r="C4096" s="361" t="s">
        <v>741</v>
      </c>
      <c r="D4096" s="361">
        <v>8</v>
      </c>
      <c r="E4096" s="590">
        <v>39270</v>
      </c>
      <c r="F4096" s="592">
        <v>125</v>
      </c>
    </row>
    <row r="4097" spans="1:6" x14ac:dyDescent="0.25">
      <c r="A4097" s="349" t="s">
        <v>739</v>
      </c>
      <c r="B4097" s="361" t="s">
        <v>740</v>
      </c>
      <c r="C4097" s="361" t="s">
        <v>741</v>
      </c>
      <c r="D4097" s="361">
        <v>8</v>
      </c>
      <c r="E4097" s="350">
        <v>39270</v>
      </c>
      <c r="F4097" s="360">
        <v>98</v>
      </c>
    </row>
    <row r="4098" spans="1:6" x14ac:dyDescent="0.25">
      <c r="A4098" s="349" t="s">
        <v>742</v>
      </c>
      <c r="B4098" s="361" t="s">
        <v>743</v>
      </c>
      <c r="C4098" s="361" t="s">
        <v>744</v>
      </c>
      <c r="D4098" s="361">
        <v>8</v>
      </c>
      <c r="E4098" s="590">
        <v>39274</v>
      </c>
      <c r="F4098" s="592">
        <v>40</v>
      </c>
    </row>
    <row r="4099" spans="1:6" x14ac:dyDescent="0.25">
      <c r="A4099" s="349" t="s">
        <v>733</v>
      </c>
      <c r="B4099" s="361" t="s">
        <v>736</v>
      </c>
      <c r="C4099" s="361" t="s">
        <v>737</v>
      </c>
      <c r="D4099" s="361">
        <v>8</v>
      </c>
      <c r="E4099" s="350">
        <v>39274</v>
      </c>
      <c r="F4099" s="360">
        <v>113</v>
      </c>
    </row>
    <row r="4100" spans="1:6" x14ac:dyDescent="0.25">
      <c r="A4100" s="349" t="s">
        <v>752</v>
      </c>
      <c r="B4100" s="361" t="s">
        <v>764</v>
      </c>
      <c r="C4100" s="361" t="s">
        <v>737</v>
      </c>
      <c r="D4100" s="361">
        <v>32</v>
      </c>
      <c r="E4100" s="590">
        <v>39277</v>
      </c>
      <c r="F4100" s="592">
        <v>107</v>
      </c>
    </row>
    <row r="4101" spans="1:6" x14ac:dyDescent="0.25">
      <c r="A4101" s="349" t="s">
        <v>738</v>
      </c>
      <c r="B4101" s="361" t="s">
        <v>713</v>
      </c>
      <c r="C4101" s="361" t="s">
        <v>746</v>
      </c>
      <c r="D4101" s="361">
        <v>16</v>
      </c>
      <c r="E4101" s="590">
        <v>39278</v>
      </c>
      <c r="F4101" s="592">
        <v>71</v>
      </c>
    </row>
    <row r="4102" spans="1:6" x14ac:dyDescent="0.25">
      <c r="A4102" s="349" t="s">
        <v>738</v>
      </c>
      <c r="B4102" s="361" t="s">
        <v>716</v>
      </c>
      <c r="C4102" s="361" t="s">
        <v>745</v>
      </c>
      <c r="D4102" s="361">
        <v>16</v>
      </c>
      <c r="E4102" s="590">
        <v>39278</v>
      </c>
      <c r="F4102" s="592">
        <v>127</v>
      </c>
    </row>
    <row r="4103" spans="1:6" x14ac:dyDescent="0.25">
      <c r="A4103" s="349" t="s">
        <v>752</v>
      </c>
      <c r="B4103" s="361" t="s">
        <v>760</v>
      </c>
      <c r="C4103" s="361" t="s">
        <v>761</v>
      </c>
      <c r="D4103" s="361">
        <v>16</v>
      </c>
      <c r="E4103" s="590">
        <v>39280</v>
      </c>
      <c r="F4103" s="592">
        <v>123</v>
      </c>
    </row>
    <row r="4104" spans="1:6" x14ac:dyDescent="0.25">
      <c r="A4104" s="349" t="s">
        <v>738</v>
      </c>
      <c r="B4104" s="361" t="s">
        <v>721</v>
      </c>
      <c r="C4104" s="361" t="s">
        <v>747</v>
      </c>
      <c r="D4104" s="361">
        <v>8</v>
      </c>
      <c r="E4104" s="590">
        <v>39284</v>
      </c>
      <c r="F4104" s="592">
        <v>75</v>
      </c>
    </row>
    <row r="4105" spans="1:6" x14ac:dyDescent="0.25">
      <c r="A4105" s="349" t="s">
        <v>738</v>
      </c>
      <c r="B4105" s="361" t="s">
        <v>713</v>
      </c>
      <c r="C4105" s="361" t="s">
        <v>746</v>
      </c>
      <c r="D4105" s="361">
        <v>16</v>
      </c>
      <c r="E4105" s="590">
        <v>39291</v>
      </c>
      <c r="F4105" s="592">
        <v>197</v>
      </c>
    </row>
    <row r="4106" spans="1:6" x14ac:dyDescent="0.25">
      <c r="A4106" s="349" t="s">
        <v>738</v>
      </c>
      <c r="B4106" s="361" t="s">
        <v>713</v>
      </c>
      <c r="C4106" s="361" t="s">
        <v>746</v>
      </c>
      <c r="D4106" s="361">
        <v>16</v>
      </c>
      <c r="E4106" s="350">
        <v>39293</v>
      </c>
      <c r="F4106" s="360">
        <v>179</v>
      </c>
    </row>
    <row r="4107" spans="1:6" x14ac:dyDescent="0.25">
      <c r="A4107" s="349" t="s">
        <v>738</v>
      </c>
      <c r="B4107" s="361" t="s">
        <v>715</v>
      </c>
      <c r="C4107" s="361" t="s">
        <v>745</v>
      </c>
      <c r="D4107" s="361">
        <v>16</v>
      </c>
      <c r="E4107" s="590">
        <v>39295</v>
      </c>
      <c r="F4107" s="592">
        <v>147</v>
      </c>
    </row>
    <row r="4108" spans="1:6" x14ac:dyDescent="0.25">
      <c r="A4108" s="349" t="s">
        <v>738</v>
      </c>
      <c r="B4108" s="361" t="s">
        <v>714</v>
      </c>
      <c r="C4108" s="361" t="s">
        <v>744</v>
      </c>
      <c r="D4108" s="361">
        <v>8</v>
      </c>
      <c r="E4108" s="590">
        <v>39298</v>
      </c>
      <c r="F4108" s="592">
        <v>138</v>
      </c>
    </row>
    <row r="4109" spans="1:6" x14ac:dyDescent="0.25">
      <c r="A4109" s="349" t="s">
        <v>748</v>
      </c>
      <c r="B4109" s="361" t="s">
        <v>750</v>
      </c>
      <c r="C4109" s="361" t="s">
        <v>737</v>
      </c>
      <c r="D4109" s="361">
        <v>16</v>
      </c>
      <c r="E4109" s="590">
        <v>39300</v>
      </c>
      <c r="F4109" s="592">
        <v>38</v>
      </c>
    </row>
    <row r="4110" spans="1:6" x14ac:dyDescent="0.25">
      <c r="A4110" s="349" t="s">
        <v>752</v>
      </c>
      <c r="B4110" s="361" t="s">
        <v>764</v>
      </c>
      <c r="C4110" s="361" t="s">
        <v>737</v>
      </c>
      <c r="D4110" s="361">
        <v>32</v>
      </c>
      <c r="E4110" s="590">
        <v>39300</v>
      </c>
      <c r="F4110" s="592">
        <v>80</v>
      </c>
    </row>
    <row r="4111" spans="1:6" x14ac:dyDescent="0.25">
      <c r="A4111" s="349" t="s">
        <v>748</v>
      </c>
      <c r="B4111" s="361" t="s">
        <v>749</v>
      </c>
      <c r="C4111" s="361" t="s">
        <v>745</v>
      </c>
      <c r="D4111" s="361">
        <v>8</v>
      </c>
      <c r="E4111" s="590">
        <v>39301</v>
      </c>
      <c r="F4111" s="592">
        <v>93</v>
      </c>
    </row>
    <row r="4112" spans="1:6" x14ac:dyDescent="0.25">
      <c r="A4112" s="349" t="s">
        <v>771</v>
      </c>
      <c r="B4112" s="361" t="s">
        <v>773</v>
      </c>
      <c r="C4112" s="361" t="s">
        <v>747</v>
      </c>
      <c r="D4112" s="361">
        <v>8</v>
      </c>
      <c r="E4112" s="590">
        <v>39302</v>
      </c>
      <c r="F4112" s="592">
        <v>151</v>
      </c>
    </row>
    <row r="4113" spans="1:6" x14ac:dyDescent="0.25">
      <c r="A4113" s="349" t="s">
        <v>564</v>
      </c>
      <c r="B4113" s="361" t="s">
        <v>566</v>
      </c>
      <c r="C4113" s="361" t="s">
        <v>737</v>
      </c>
      <c r="D4113" s="361">
        <v>16</v>
      </c>
      <c r="E4113" s="590">
        <v>39304</v>
      </c>
      <c r="F4113" s="592">
        <v>83</v>
      </c>
    </row>
    <row r="4114" spans="1:6" x14ac:dyDescent="0.25">
      <c r="A4114" s="349" t="s">
        <v>752</v>
      </c>
      <c r="B4114" s="361" t="s">
        <v>759</v>
      </c>
      <c r="C4114" s="361" t="s">
        <v>737</v>
      </c>
      <c r="D4114" s="361">
        <v>16</v>
      </c>
      <c r="E4114" s="590">
        <v>39306</v>
      </c>
      <c r="F4114" s="592">
        <v>76</v>
      </c>
    </row>
    <row r="4115" spans="1:6" x14ac:dyDescent="0.25">
      <c r="A4115" s="349" t="s">
        <v>771</v>
      </c>
      <c r="B4115" s="361" t="s">
        <v>772</v>
      </c>
      <c r="C4115" s="361" t="s">
        <v>747</v>
      </c>
      <c r="D4115" s="361">
        <v>12</v>
      </c>
      <c r="E4115" s="590">
        <v>39311</v>
      </c>
      <c r="F4115" s="592">
        <v>61</v>
      </c>
    </row>
    <row r="4116" spans="1:6" x14ac:dyDescent="0.25">
      <c r="A4116" s="349" t="s">
        <v>748</v>
      </c>
      <c r="B4116" s="361" t="s">
        <v>750</v>
      </c>
      <c r="C4116" s="361" t="s">
        <v>737</v>
      </c>
      <c r="D4116" s="361">
        <v>16</v>
      </c>
      <c r="E4116" s="590">
        <v>39312</v>
      </c>
      <c r="F4116" s="592">
        <v>173</v>
      </c>
    </row>
    <row r="4117" spans="1:6" x14ac:dyDescent="0.25">
      <c r="A4117" s="349" t="s">
        <v>748</v>
      </c>
      <c r="B4117" s="361" t="s">
        <v>754</v>
      </c>
      <c r="C4117" s="361" t="s">
        <v>755</v>
      </c>
      <c r="D4117" s="361">
        <v>16</v>
      </c>
      <c r="E4117" s="590">
        <v>39320</v>
      </c>
      <c r="F4117" s="360">
        <v>99</v>
      </c>
    </row>
    <row r="4118" spans="1:6" x14ac:dyDescent="0.25">
      <c r="A4118" s="349" t="s">
        <v>733</v>
      </c>
      <c r="B4118" s="361" t="s">
        <v>734</v>
      </c>
      <c r="C4118" s="361" t="s">
        <v>735</v>
      </c>
      <c r="D4118" s="361">
        <v>8</v>
      </c>
      <c r="E4118" s="590">
        <v>39321</v>
      </c>
      <c r="F4118" s="592">
        <v>110</v>
      </c>
    </row>
    <row r="4119" spans="1:6" x14ac:dyDescent="0.25">
      <c r="A4119" s="349" t="s">
        <v>748</v>
      </c>
      <c r="B4119" s="361" t="s">
        <v>749</v>
      </c>
      <c r="C4119" s="361" t="s">
        <v>745</v>
      </c>
      <c r="D4119" s="361">
        <v>8</v>
      </c>
      <c r="E4119" s="590">
        <v>39325</v>
      </c>
      <c r="F4119" s="592">
        <v>26</v>
      </c>
    </row>
    <row r="4120" spans="1:6" x14ac:dyDescent="0.25">
      <c r="A4120" s="349" t="s">
        <v>564</v>
      </c>
      <c r="B4120" s="361" t="s">
        <v>568</v>
      </c>
      <c r="C4120" s="361" t="s">
        <v>745</v>
      </c>
      <c r="D4120" s="361">
        <v>16</v>
      </c>
      <c r="E4120" s="350">
        <v>39325</v>
      </c>
      <c r="F4120" s="360">
        <v>53</v>
      </c>
    </row>
    <row r="4121" spans="1:6" x14ac:dyDescent="0.25">
      <c r="A4121" s="349" t="s">
        <v>728</v>
      </c>
      <c r="B4121" s="361" t="s">
        <v>731</v>
      </c>
      <c r="C4121" s="361" t="s">
        <v>732</v>
      </c>
      <c r="D4121" s="361">
        <v>8</v>
      </c>
      <c r="E4121" s="590">
        <v>39326</v>
      </c>
      <c r="F4121" s="592">
        <v>70</v>
      </c>
    </row>
    <row r="4122" spans="1:6" x14ac:dyDescent="0.25">
      <c r="A4122" s="349" t="s">
        <v>748</v>
      </c>
      <c r="B4122" s="361" t="s">
        <v>750</v>
      </c>
      <c r="C4122" s="361" t="s">
        <v>737</v>
      </c>
      <c r="D4122" s="361">
        <v>16</v>
      </c>
      <c r="E4122" s="590">
        <v>39334</v>
      </c>
      <c r="F4122" s="592">
        <v>70</v>
      </c>
    </row>
    <row r="4123" spans="1:6" x14ac:dyDescent="0.25">
      <c r="A4123" s="349" t="s">
        <v>756</v>
      </c>
      <c r="B4123" s="361" t="s">
        <v>758</v>
      </c>
      <c r="C4123" s="361" t="s">
        <v>746</v>
      </c>
      <c r="D4123" s="361">
        <v>16</v>
      </c>
      <c r="E4123" s="590">
        <v>39334</v>
      </c>
      <c r="F4123" s="592">
        <v>16</v>
      </c>
    </row>
    <row r="4124" spans="1:6" x14ac:dyDescent="0.25">
      <c r="A4124" s="349" t="s">
        <v>748</v>
      </c>
      <c r="B4124" s="361" t="s">
        <v>751</v>
      </c>
      <c r="C4124" s="361" t="s">
        <v>747</v>
      </c>
      <c r="D4124" s="361">
        <v>8</v>
      </c>
      <c r="E4124" s="590">
        <v>39337</v>
      </c>
      <c r="F4124" s="592">
        <v>104</v>
      </c>
    </row>
    <row r="4125" spans="1:6" x14ac:dyDescent="0.25">
      <c r="A4125" s="349" t="s">
        <v>739</v>
      </c>
      <c r="B4125" s="361" t="s">
        <v>740</v>
      </c>
      <c r="C4125" s="361" t="s">
        <v>741</v>
      </c>
      <c r="D4125" s="361">
        <v>8</v>
      </c>
      <c r="E4125" s="590">
        <v>39337</v>
      </c>
      <c r="F4125" s="592">
        <v>15</v>
      </c>
    </row>
    <row r="4126" spans="1:6" x14ac:dyDescent="0.25">
      <c r="A4126" s="349" t="s">
        <v>748</v>
      </c>
      <c r="B4126" s="361" t="s">
        <v>753</v>
      </c>
      <c r="C4126" s="361" t="s">
        <v>732</v>
      </c>
      <c r="D4126" s="361">
        <v>16</v>
      </c>
      <c r="E4126" s="590">
        <v>39340</v>
      </c>
      <c r="F4126" s="592">
        <v>54</v>
      </c>
    </row>
    <row r="4127" spans="1:6" x14ac:dyDescent="0.25">
      <c r="A4127" s="349" t="s">
        <v>742</v>
      </c>
      <c r="B4127" s="361" t="s">
        <v>743</v>
      </c>
      <c r="C4127" s="361" t="s">
        <v>744</v>
      </c>
      <c r="D4127" s="361">
        <v>8</v>
      </c>
      <c r="E4127" s="590">
        <v>39342</v>
      </c>
      <c r="F4127" s="592">
        <v>189</v>
      </c>
    </row>
    <row r="4128" spans="1:6" x14ac:dyDescent="0.25">
      <c r="A4128" s="349" t="s">
        <v>752</v>
      </c>
      <c r="B4128" s="361" t="s">
        <v>763</v>
      </c>
      <c r="C4128" s="361" t="s">
        <v>745</v>
      </c>
      <c r="D4128" s="361">
        <v>16</v>
      </c>
      <c r="E4128" s="590">
        <v>39345</v>
      </c>
      <c r="F4128" s="592">
        <v>167</v>
      </c>
    </row>
    <row r="4129" spans="1:6" x14ac:dyDescent="0.25">
      <c r="A4129" s="349" t="s">
        <v>748</v>
      </c>
      <c r="B4129" s="361" t="s">
        <v>754</v>
      </c>
      <c r="C4129" s="361" t="s">
        <v>755</v>
      </c>
      <c r="D4129" s="361">
        <v>16</v>
      </c>
      <c r="E4129" s="590">
        <v>39347</v>
      </c>
      <c r="F4129" s="592">
        <v>117</v>
      </c>
    </row>
    <row r="4130" spans="1:6" x14ac:dyDescent="0.25">
      <c r="A4130" s="349" t="s">
        <v>765</v>
      </c>
      <c r="B4130" s="361" t="s">
        <v>766</v>
      </c>
      <c r="C4130" s="361" t="s">
        <v>744</v>
      </c>
      <c r="D4130" s="361">
        <v>16</v>
      </c>
      <c r="E4130" s="590">
        <v>39347</v>
      </c>
      <c r="F4130" s="592">
        <v>25</v>
      </c>
    </row>
    <row r="4131" spans="1:6" x14ac:dyDescent="0.25">
      <c r="A4131" s="349" t="s">
        <v>742</v>
      </c>
      <c r="B4131" s="361" t="s">
        <v>743</v>
      </c>
      <c r="C4131" s="361" t="s">
        <v>744</v>
      </c>
      <c r="D4131" s="361">
        <v>8</v>
      </c>
      <c r="E4131" s="590">
        <v>39348</v>
      </c>
      <c r="F4131" s="592">
        <v>138</v>
      </c>
    </row>
    <row r="4132" spans="1:6" x14ac:dyDescent="0.25">
      <c r="A4132" s="349" t="s">
        <v>748</v>
      </c>
      <c r="B4132" s="361" t="s">
        <v>754</v>
      </c>
      <c r="C4132" s="361" t="s">
        <v>755</v>
      </c>
      <c r="D4132" s="361">
        <v>16</v>
      </c>
      <c r="E4132" s="590">
        <v>39351</v>
      </c>
      <c r="F4132" s="360">
        <v>31</v>
      </c>
    </row>
    <row r="4133" spans="1:6" x14ac:dyDescent="0.25">
      <c r="A4133" s="349" t="s">
        <v>742</v>
      </c>
      <c r="B4133" s="361" t="s">
        <v>743</v>
      </c>
      <c r="C4133" s="361" t="s">
        <v>744</v>
      </c>
      <c r="D4133" s="361">
        <v>8</v>
      </c>
      <c r="E4133" s="590">
        <v>39351</v>
      </c>
      <c r="F4133" s="592">
        <v>13</v>
      </c>
    </row>
    <row r="4134" spans="1:6" x14ac:dyDescent="0.25">
      <c r="A4134" s="349" t="s">
        <v>748</v>
      </c>
      <c r="B4134" s="361" t="s">
        <v>751</v>
      </c>
      <c r="C4134" s="361" t="s">
        <v>747</v>
      </c>
      <c r="D4134" s="361">
        <v>8</v>
      </c>
      <c r="E4134" s="590">
        <v>39352</v>
      </c>
      <c r="F4134" s="592">
        <v>134</v>
      </c>
    </row>
    <row r="4135" spans="1:6" x14ac:dyDescent="0.25">
      <c r="A4135" s="349" t="s">
        <v>748</v>
      </c>
      <c r="B4135" s="361" t="s">
        <v>753</v>
      </c>
      <c r="C4135" s="361" t="s">
        <v>732</v>
      </c>
      <c r="D4135" s="361">
        <v>16</v>
      </c>
      <c r="E4135" s="590">
        <v>39353</v>
      </c>
      <c r="F4135" s="360">
        <v>14</v>
      </c>
    </row>
    <row r="4136" spans="1:6" x14ac:dyDescent="0.25">
      <c r="A4136" s="349" t="s">
        <v>771</v>
      </c>
      <c r="B4136" s="361" t="s">
        <v>772</v>
      </c>
      <c r="C4136" s="361" t="s">
        <v>747</v>
      </c>
      <c r="D4136" s="361">
        <v>12</v>
      </c>
      <c r="E4136" s="590">
        <v>39356</v>
      </c>
      <c r="F4136" s="592">
        <v>186</v>
      </c>
    </row>
    <row r="4137" spans="1:6" x14ac:dyDescent="0.25">
      <c r="A4137" s="349" t="s">
        <v>748</v>
      </c>
      <c r="B4137" s="361" t="s">
        <v>754</v>
      </c>
      <c r="C4137" s="361" t="s">
        <v>755</v>
      </c>
      <c r="D4137" s="361">
        <v>16</v>
      </c>
      <c r="E4137" s="590">
        <v>39357</v>
      </c>
      <c r="F4137" s="592">
        <v>50</v>
      </c>
    </row>
    <row r="4138" spans="1:6" x14ac:dyDescent="0.25">
      <c r="A4138" s="349" t="s">
        <v>752</v>
      </c>
      <c r="B4138" s="361" t="s">
        <v>760</v>
      </c>
      <c r="C4138" s="361" t="s">
        <v>761</v>
      </c>
      <c r="D4138" s="361">
        <v>16</v>
      </c>
      <c r="E4138" s="590">
        <v>39359</v>
      </c>
      <c r="F4138" s="592">
        <v>130</v>
      </c>
    </row>
    <row r="4139" spans="1:6" x14ac:dyDescent="0.25">
      <c r="A4139" s="349" t="s">
        <v>564</v>
      </c>
      <c r="B4139" s="361" t="s">
        <v>568</v>
      </c>
      <c r="C4139" s="361" t="s">
        <v>745</v>
      </c>
      <c r="D4139" s="361">
        <v>16</v>
      </c>
      <c r="E4139" s="590">
        <v>39360</v>
      </c>
      <c r="F4139" s="592">
        <v>135</v>
      </c>
    </row>
    <row r="4140" spans="1:6" x14ac:dyDescent="0.25">
      <c r="A4140" s="349" t="s">
        <v>728</v>
      </c>
      <c r="B4140" s="361" t="s">
        <v>729</v>
      </c>
      <c r="C4140" s="361" t="s">
        <v>730</v>
      </c>
      <c r="D4140" s="361">
        <v>10</v>
      </c>
      <c r="E4140" s="350">
        <v>39361</v>
      </c>
      <c r="F4140" s="360">
        <v>29</v>
      </c>
    </row>
    <row r="4141" spans="1:6" x14ac:dyDescent="0.25">
      <c r="A4141" s="349" t="s">
        <v>748</v>
      </c>
      <c r="B4141" s="361" t="s">
        <v>750</v>
      </c>
      <c r="C4141" s="361" t="s">
        <v>737</v>
      </c>
      <c r="D4141" s="361">
        <v>16</v>
      </c>
      <c r="E4141" s="590">
        <v>39363</v>
      </c>
      <c r="F4141" s="360">
        <v>88</v>
      </c>
    </row>
    <row r="4142" spans="1:6" x14ac:dyDescent="0.25">
      <c r="A4142" s="349" t="s">
        <v>771</v>
      </c>
      <c r="B4142" s="361" t="s">
        <v>772</v>
      </c>
      <c r="C4142" s="361" t="s">
        <v>747</v>
      </c>
      <c r="D4142" s="361">
        <v>12</v>
      </c>
      <c r="E4142" s="590">
        <v>39365</v>
      </c>
      <c r="F4142" s="360">
        <v>97</v>
      </c>
    </row>
    <row r="4143" spans="1:6" x14ac:dyDescent="0.25">
      <c r="A4143" s="349" t="s">
        <v>738</v>
      </c>
      <c r="B4143" s="361" t="s">
        <v>721</v>
      </c>
      <c r="C4143" s="361" t="s">
        <v>747</v>
      </c>
      <c r="D4143" s="361">
        <v>8</v>
      </c>
      <c r="E4143" s="590">
        <v>39369</v>
      </c>
      <c r="F4143" s="592">
        <v>8</v>
      </c>
    </row>
    <row r="4144" spans="1:6" x14ac:dyDescent="0.25">
      <c r="A4144" s="349" t="s">
        <v>738</v>
      </c>
      <c r="B4144" s="361" t="s">
        <v>718</v>
      </c>
      <c r="C4144" s="361" t="s">
        <v>747</v>
      </c>
      <c r="D4144" s="361">
        <v>8</v>
      </c>
      <c r="E4144" s="590">
        <v>39369</v>
      </c>
      <c r="F4144" s="592">
        <v>197</v>
      </c>
    </row>
    <row r="4145" spans="1:6" x14ac:dyDescent="0.25">
      <c r="A4145" s="349" t="s">
        <v>756</v>
      </c>
      <c r="B4145" s="361" t="s">
        <v>758</v>
      </c>
      <c r="C4145" s="361" t="s">
        <v>746</v>
      </c>
      <c r="D4145" s="361">
        <v>16</v>
      </c>
      <c r="E4145" s="590">
        <v>39369</v>
      </c>
      <c r="F4145" s="592">
        <v>43</v>
      </c>
    </row>
    <row r="4146" spans="1:6" x14ac:dyDescent="0.25">
      <c r="A4146" s="349" t="s">
        <v>752</v>
      </c>
      <c r="B4146" s="361" t="s">
        <v>764</v>
      </c>
      <c r="C4146" s="361" t="s">
        <v>737</v>
      </c>
      <c r="D4146" s="361">
        <v>32</v>
      </c>
      <c r="E4146" s="590">
        <v>39370</v>
      </c>
      <c r="F4146" s="592">
        <v>187</v>
      </c>
    </row>
    <row r="4147" spans="1:6" x14ac:dyDescent="0.25">
      <c r="A4147" s="349" t="s">
        <v>748</v>
      </c>
      <c r="B4147" s="361" t="s">
        <v>749</v>
      </c>
      <c r="C4147" s="361" t="s">
        <v>745</v>
      </c>
      <c r="D4147" s="361">
        <v>8</v>
      </c>
      <c r="E4147" s="590">
        <v>39371</v>
      </c>
      <c r="F4147" s="592">
        <v>132</v>
      </c>
    </row>
    <row r="4148" spans="1:6" x14ac:dyDescent="0.25">
      <c r="A4148" s="349" t="s">
        <v>771</v>
      </c>
      <c r="B4148" s="361" t="s">
        <v>773</v>
      </c>
      <c r="C4148" s="361" t="s">
        <v>747</v>
      </c>
      <c r="D4148" s="361">
        <v>8</v>
      </c>
      <c r="E4148" s="350">
        <v>39371</v>
      </c>
      <c r="F4148" s="360">
        <v>56</v>
      </c>
    </row>
    <row r="4149" spans="1:6" x14ac:dyDescent="0.25">
      <c r="A4149" s="349" t="s">
        <v>752</v>
      </c>
      <c r="B4149" s="361" t="s">
        <v>760</v>
      </c>
      <c r="C4149" s="361" t="s">
        <v>761</v>
      </c>
      <c r="D4149" s="361">
        <v>16</v>
      </c>
      <c r="E4149" s="590">
        <v>39371</v>
      </c>
      <c r="F4149" s="592">
        <v>143</v>
      </c>
    </row>
    <row r="4150" spans="1:6" x14ac:dyDescent="0.25">
      <c r="A4150" s="349" t="s">
        <v>765</v>
      </c>
      <c r="B4150" s="361" t="s">
        <v>766</v>
      </c>
      <c r="C4150" s="361" t="s">
        <v>744</v>
      </c>
      <c r="D4150" s="361">
        <v>16</v>
      </c>
      <c r="E4150" s="590">
        <v>39371</v>
      </c>
      <c r="F4150" s="592">
        <v>159</v>
      </c>
    </row>
    <row r="4151" spans="1:6" x14ac:dyDescent="0.25">
      <c r="A4151" s="349" t="s">
        <v>752</v>
      </c>
      <c r="B4151" s="361" t="s">
        <v>759</v>
      </c>
      <c r="C4151" s="361" t="s">
        <v>737</v>
      </c>
      <c r="D4151" s="361">
        <v>16</v>
      </c>
      <c r="E4151" s="590">
        <v>39377</v>
      </c>
      <c r="F4151" s="592">
        <v>147</v>
      </c>
    </row>
    <row r="4152" spans="1:6" x14ac:dyDescent="0.25">
      <c r="A4152" s="349" t="s">
        <v>733</v>
      </c>
      <c r="B4152" s="361" t="s">
        <v>736</v>
      </c>
      <c r="C4152" s="361" t="s">
        <v>737</v>
      </c>
      <c r="D4152" s="361">
        <v>8</v>
      </c>
      <c r="E4152" s="590">
        <v>39380</v>
      </c>
      <c r="F4152" s="592">
        <v>114</v>
      </c>
    </row>
    <row r="4153" spans="1:6" x14ac:dyDescent="0.25">
      <c r="A4153" s="349" t="s">
        <v>738</v>
      </c>
      <c r="B4153" s="361" t="s">
        <v>721</v>
      </c>
      <c r="C4153" s="361" t="s">
        <v>747</v>
      </c>
      <c r="D4153" s="361">
        <v>8</v>
      </c>
      <c r="E4153" s="590">
        <v>39382</v>
      </c>
      <c r="F4153" s="592">
        <v>6</v>
      </c>
    </row>
    <row r="4154" spans="1:6" x14ac:dyDescent="0.25">
      <c r="A4154" s="354" t="s">
        <v>728</v>
      </c>
      <c r="B4154" s="353" t="s">
        <v>731</v>
      </c>
      <c r="C4154" s="353" t="s">
        <v>732</v>
      </c>
      <c r="D4154" s="353">
        <v>8</v>
      </c>
      <c r="E4154" s="352">
        <v>39382</v>
      </c>
      <c r="F4154" s="351">
        <v>145</v>
      </c>
    </row>
    <row r="4155" spans="1:6" x14ac:dyDescent="0.25">
      <c r="A4155" s="349" t="s">
        <v>767</v>
      </c>
      <c r="B4155" s="361" t="s">
        <v>768</v>
      </c>
      <c r="C4155" s="361" t="s">
        <v>737</v>
      </c>
      <c r="D4155" s="361">
        <v>16</v>
      </c>
      <c r="E4155" s="590">
        <v>39387</v>
      </c>
      <c r="F4155" s="592">
        <v>184</v>
      </c>
    </row>
    <row r="4156" spans="1:6" x14ac:dyDescent="0.25">
      <c r="A4156" s="349" t="s">
        <v>742</v>
      </c>
      <c r="B4156" s="361" t="s">
        <v>743</v>
      </c>
      <c r="C4156" s="361" t="s">
        <v>744</v>
      </c>
      <c r="D4156" s="361">
        <v>8</v>
      </c>
      <c r="E4156" s="590">
        <v>39387</v>
      </c>
      <c r="F4156" s="592">
        <v>133</v>
      </c>
    </row>
    <row r="4157" spans="1:6" x14ac:dyDescent="0.25">
      <c r="A4157" s="349" t="s">
        <v>738</v>
      </c>
      <c r="B4157" s="361" t="s">
        <v>719</v>
      </c>
      <c r="C4157" s="361" t="s">
        <v>744</v>
      </c>
      <c r="D4157" s="361">
        <v>8</v>
      </c>
      <c r="E4157" s="590">
        <v>39388</v>
      </c>
      <c r="F4157" s="592">
        <v>179</v>
      </c>
    </row>
    <row r="4158" spans="1:6" x14ac:dyDescent="0.25">
      <c r="A4158" s="349" t="s">
        <v>564</v>
      </c>
      <c r="B4158" s="361" t="s">
        <v>569</v>
      </c>
      <c r="C4158" s="361" t="s">
        <v>744</v>
      </c>
      <c r="D4158" s="361">
        <v>16</v>
      </c>
      <c r="E4158" s="350">
        <v>39389</v>
      </c>
      <c r="F4158" s="360">
        <v>8</v>
      </c>
    </row>
    <row r="4159" spans="1:6" x14ac:dyDescent="0.25">
      <c r="A4159" s="349" t="s">
        <v>733</v>
      </c>
      <c r="B4159" s="361" t="s">
        <v>736</v>
      </c>
      <c r="C4159" s="361" t="s">
        <v>737</v>
      </c>
      <c r="D4159" s="361">
        <v>8</v>
      </c>
      <c r="E4159" s="590">
        <v>39389</v>
      </c>
      <c r="F4159" s="592">
        <v>177</v>
      </c>
    </row>
    <row r="4160" spans="1:6" x14ac:dyDescent="0.25">
      <c r="A4160" s="349" t="s">
        <v>564</v>
      </c>
      <c r="B4160" s="361" t="s">
        <v>565</v>
      </c>
      <c r="C4160" s="361" t="s">
        <v>745</v>
      </c>
      <c r="D4160" s="361">
        <v>16</v>
      </c>
      <c r="E4160" s="590">
        <v>39390</v>
      </c>
      <c r="F4160" s="592">
        <v>76</v>
      </c>
    </row>
    <row r="4161" spans="1:6" x14ac:dyDescent="0.25">
      <c r="A4161" s="349" t="s">
        <v>756</v>
      </c>
      <c r="B4161" s="361" t="s">
        <v>758</v>
      </c>
      <c r="C4161" s="361" t="s">
        <v>746</v>
      </c>
      <c r="D4161" s="361">
        <v>16</v>
      </c>
      <c r="E4161" s="590">
        <v>39391</v>
      </c>
      <c r="F4161" s="592">
        <v>175</v>
      </c>
    </row>
    <row r="4162" spans="1:6" x14ac:dyDescent="0.25">
      <c r="A4162" s="349" t="s">
        <v>738</v>
      </c>
      <c r="B4162" s="361" t="s">
        <v>716</v>
      </c>
      <c r="C4162" s="361" t="s">
        <v>745</v>
      </c>
      <c r="D4162" s="361">
        <v>16</v>
      </c>
      <c r="E4162" s="350">
        <v>39394</v>
      </c>
      <c r="F4162" s="360">
        <v>86</v>
      </c>
    </row>
    <row r="4163" spans="1:6" x14ac:dyDescent="0.25">
      <c r="A4163" s="349" t="s">
        <v>738</v>
      </c>
      <c r="B4163" s="361" t="s">
        <v>715</v>
      </c>
      <c r="C4163" s="361" t="s">
        <v>745</v>
      </c>
      <c r="D4163" s="361">
        <v>16</v>
      </c>
      <c r="E4163" s="590">
        <v>39395</v>
      </c>
      <c r="F4163" s="592">
        <v>150</v>
      </c>
    </row>
    <row r="4164" spans="1:6" x14ac:dyDescent="0.25">
      <c r="A4164" s="349" t="s">
        <v>738</v>
      </c>
      <c r="B4164" s="361" t="s">
        <v>723</v>
      </c>
      <c r="C4164" s="361" t="s">
        <v>745</v>
      </c>
      <c r="D4164" s="361">
        <v>8</v>
      </c>
      <c r="E4164" s="590">
        <v>39395</v>
      </c>
      <c r="F4164" s="592">
        <v>113</v>
      </c>
    </row>
    <row r="4165" spans="1:6" x14ac:dyDescent="0.25">
      <c r="A4165" s="349" t="s">
        <v>733</v>
      </c>
      <c r="B4165" s="361" t="s">
        <v>734</v>
      </c>
      <c r="C4165" s="361" t="s">
        <v>735</v>
      </c>
      <c r="D4165" s="361">
        <v>8</v>
      </c>
      <c r="E4165" s="590">
        <v>39395</v>
      </c>
      <c r="F4165" s="592">
        <v>101</v>
      </c>
    </row>
    <row r="4166" spans="1:6" x14ac:dyDescent="0.25">
      <c r="A4166" s="349" t="s">
        <v>733</v>
      </c>
      <c r="B4166" s="361" t="s">
        <v>736</v>
      </c>
      <c r="C4166" s="361" t="s">
        <v>737</v>
      </c>
      <c r="D4166" s="361">
        <v>8</v>
      </c>
      <c r="E4166" s="590">
        <v>39398</v>
      </c>
      <c r="F4166" s="592">
        <v>105</v>
      </c>
    </row>
    <row r="4167" spans="1:6" x14ac:dyDescent="0.25">
      <c r="A4167" s="349" t="s">
        <v>738</v>
      </c>
      <c r="B4167" s="361" t="s">
        <v>716</v>
      </c>
      <c r="C4167" s="361" t="s">
        <v>745</v>
      </c>
      <c r="D4167" s="361">
        <v>16</v>
      </c>
      <c r="E4167" s="590">
        <v>39408</v>
      </c>
      <c r="F4167" s="592">
        <v>83</v>
      </c>
    </row>
    <row r="4168" spans="1:6" x14ac:dyDescent="0.25">
      <c r="A4168" s="349" t="s">
        <v>742</v>
      </c>
      <c r="B4168" s="361" t="s">
        <v>743</v>
      </c>
      <c r="C4168" s="361" t="s">
        <v>744</v>
      </c>
      <c r="D4168" s="361">
        <v>8</v>
      </c>
      <c r="E4168" s="590">
        <v>39408</v>
      </c>
      <c r="F4168" s="592">
        <v>101</v>
      </c>
    </row>
    <row r="4169" spans="1:6" x14ac:dyDescent="0.25">
      <c r="A4169" s="349" t="s">
        <v>564</v>
      </c>
      <c r="B4169" s="361" t="s">
        <v>565</v>
      </c>
      <c r="C4169" s="361" t="s">
        <v>745</v>
      </c>
      <c r="D4169" s="361">
        <v>16</v>
      </c>
      <c r="E4169" s="590">
        <v>39417</v>
      </c>
      <c r="F4169" s="592">
        <v>132</v>
      </c>
    </row>
    <row r="4170" spans="1:6" x14ac:dyDescent="0.25">
      <c r="A4170" s="349" t="s">
        <v>738</v>
      </c>
      <c r="B4170" s="361" t="s">
        <v>717</v>
      </c>
      <c r="C4170" s="361" t="s">
        <v>745</v>
      </c>
      <c r="D4170" s="361">
        <v>16</v>
      </c>
      <c r="E4170" s="590">
        <v>39423</v>
      </c>
      <c r="F4170" s="592">
        <v>55</v>
      </c>
    </row>
    <row r="4171" spans="1:6" x14ac:dyDescent="0.25">
      <c r="A4171" s="349" t="s">
        <v>738</v>
      </c>
      <c r="B4171" s="361" t="s">
        <v>715</v>
      </c>
      <c r="C4171" s="361" t="s">
        <v>745</v>
      </c>
      <c r="D4171" s="361">
        <v>16</v>
      </c>
      <c r="E4171" s="590">
        <v>39424</v>
      </c>
      <c r="F4171" s="592">
        <v>88</v>
      </c>
    </row>
    <row r="4172" spans="1:6" x14ac:dyDescent="0.25">
      <c r="A4172" s="349" t="s">
        <v>738</v>
      </c>
      <c r="B4172" s="361" t="s">
        <v>722</v>
      </c>
      <c r="C4172" s="361" t="s">
        <v>747</v>
      </c>
      <c r="D4172" s="361">
        <v>8</v>
      </c>
      <c r="E4172" s="590">
        <v>39430</v>
      </c>
      <c r="F4172" s="592">
        <v>149</v>
      </c>
    </row>
    <row r="4173" spans="1:6" x14ac:dyDescent="0.25">
      <c r="A4173" s="349" t="s">
        <v>748</v>
      </c>
      <c r="B4173" s="361" t="s">
        <v>750</v>
      </c>
      <c r="C4173" s="361" t="s">
        <v>737</v>
      </c>
      <c r="D4173" s="361">
        <v>16</v>
      </c>
      <c r="E4173" s="590">
        <v>39430</v>
      </c>
      <c r="F4173" s="592">
        <v>200</v>
      </c>
    </row>
    <row r="4174" spans="1:6" x14ac:dyDescent="0.25">
      <c r="A4174" s="349" t="s">
        <v>767</v>
      </c>
      <c r="B4174" s="361" t="s">
        <v>768</v>
      </c>
      <c r="C4174" s="361" t="s">
        <v>737</v>
      </c>
      <c r="D4174" s="361">
        <v>16</v>
      </c>
      <c r="E4174" s="590">
        <v>39432</v>
      </c>
      <c r="F4174" s="592">
        <v>101</v>
      </c>
    </row>
    <row r="4175" spans="1:6" x14ac:dyDescent="0.25">
      <c r="A4175" s="349" t="s">
        <v>752</v>
      </c>
      <c r="B4175" s="361" t="s">
        <v>759</v>
      </c>
      <c r="C4175" s="361" t="s">
        <v>737</v>
      </c>
      <c r="D4175" s="361">
        <v>16</v>
      </c>
      <c r="E4175" s="590">
        <v>39432</v>
      </c>
      <c r="F4175" s="592">
        <v>19</v>
      </c>
    </row>
    <row r="4176" spans="1:6" x14ac:dyDescent="0.25">
      <c r="A4176" s="349" t="s">
        <v>752</v>
      </c>
      <c r="B4176" s="361" t="s">
        <v>762</v>
      </c>
      <c r="C4176" s="361" t="s">
        <v>761</v>
      </c>
      <c r="D4176" s="361">
        <v>16</v>
      </c>
      <c r="E4176" s="590">
        <v>39433</v>
      </c>
      <c r="F4176" s="592">
        <v>176</v>
      </c>
    </row>
    <row r="4177" spans="1:6" x14ac:dyDescent="0.25">
      <c r="A4177" s="349" t="s">
        <v>756</v>
      </c>
      <c r="B4177" s="361" t="s">
        <v>757</v>
      </c>
      <c r="C4177" s="361" t="s">
        <v>755</v>
      </c>
      <c r="D4177" s="361">
        <v>16</v>
      </c>
      <c r="E4177" s="590">
        <v>39436</v>
      </c>
      <c r="F4177" s="592">
        <v>117</v>
      </c>
    </row>
    <row r="4178" spans="1:6" x14ac:dyDescent="0.25">
      <c r="A4178" s="349" t="s">
        <v>728</v>
      </c>
      <c r="B4178" s="361" t="s">
        <v>729</v>
      </c>
      <c r="C4178" s="361" t="s">
        <v>730</v>
      </c>
      <c r="D4178" s="361">
        <v>10</v>
      </c>
      <c r="E4178" s="590">
        <v>39440</v>
      </c>
      <c r="F4178" s="592">
        <v>48</v>
      </c>
    </row>
    <row r="4179" spans="1:6" x14ac:dyDescent="0.25">
      <c r="A4179" s="349" t="s">
        <v>738</v>
      </c>
      <c r="B4179" s="361" t="s">
        <v>712</v>
      </c>
      <c r="C4179" s="361" t="s">
        <v>744</v>
      </c>
      <c r="D4179" s="361">
        <v>8</v>
      </c>
      <c r="E4179" s="590">
        <v>39444</v>
      </c>
      <c r="F4179" s="592">
        <v>96</v>
      </c>
    </row>
    <row r="4180" spans="1:6" x14ac:dyDescent="0.25">
      <c r="A4180" s="349" t="s">
        <v>748</v>
      </c>
      <c r="B4180" s="361" t="s">
        <v>750</v>
      </c>
      <c r="C4180" s="361" t="s">
        <v>737</v>
      </c>
      <c r="D4180" s="361">
        <v>16</v>
      </c>
      <c r="E4180" s="590">
        <v>39448</v>
      </c>
      <c r="F4180" s="592">
        <v>191</v>
      </c>
    </row>
    <row r="4181" spans="1:6" x14ac:dyDescent="0.25">
      <c r="A4181" s="349" t="s">
        <v>742</v>
      </c>
      <c r="B4181" s="361" t="s">
        <v>743</v>
      </c>
      <c r="C4181" s="361" t="s">
        <v>744</v>
      </c>
      <c r="D4181" s="361">
        <v>8</v>
      </c>
      <c r="E4181" s="590">
        <v>39451</v>
      </c>
      <c r="F4181" s="360">
        <v>93</v>
      </c>
    </row>
    <row r="4182" spans="1:6" x14ac:dyDescent="0.25">
      <c r="A4182" s="349" t="s">
        <v>728</v>
      </c>
      <c r="B4182" s="361" t="s">
        <v>729</v>
      </c>
      <c r="C4182" s="361" t="s">
        <v>730</v>
      </c>
      <c r="D4182" s="361">
        <v>10</v>
      </c>
      <c r="E4182" s="590">
        <v>39454</v>
      </c>
      <c r="F4182" s="360">
        <v>62</v>
      </c>
    </row>
    <row r="4183" spans="1:6" x14ac:dyDescent="0.25">
      <c r="A4183" s="349" t="s">
        <v>748</v>
      </c>
      <c r="B4183" s="361" t="s">
        <v>749</v>
      </c>
      <c r="C4183" s="361" t="s">
        <v>745</v>
      </c>
      <c r="D4183" s="361">
        <v>8</v>
      </c>
      <c r="E4183" s="350">
        <v>39455</v>
      </c>
      <c r="F4183" s="360">
        <v>39</v>
      </c>
    </row>
    <row r="4184" spans="1:6" x14ac:dyDescent="0.25">
      <c r="A4184" s="349" t="s">
        <v>738</v>
      </c>
      <c r="B4184" s="361" t="s">
        <v>715</v>
      </c>
      <c r="C4184" s="361" t="s">
        <v>745</v>
      </c>
      <c r="D4184" s="361">
        <v>16</v>
      </c>
      <c r="E4184" s="590">
        <v>39456</v>
      </c>
      <c r="F4184" s="592">
        <v>57</v>
      </c>
    </row>
    <row r="4185" spans="1:6" x14ac:dyDescent="0.25">
      <c r="A4185" s="349" t="s">
        <v>738</v>
      </c>
      <c r="B4185" s="361" t="s">
        <v>718</v>
      </c>
      <c r="C4185" s="361" t="s">
        <v>747</v>
      </c>
      <c r="D4185" s="361">
        <v>8</v>
      </c>
      <c r="E4185" s="590">
        <v>39456</v>
      </c>
      <c r="F4185" s="592">
        <v>68</v>
      </c>
    </row>
    <row r="4186" spans="1:6" x14ac:dyDescent="0.25">
      <c r="A4186" s="349" t="s">
        <v>564</v>
      </c>
      <c r="B4186" s="361" t="s">
        <v>569</v>
      </c>
      <c r="C4186" s="361" t="s">
        <v>744</v>
      </c>
      <c r="D4186" s="361">
        <v>16</v>
      </c>
      <c r="E4186" s="350">
        <v>39456</v>
      </c>
      <c r="F4186" s="360">
        <v>42</v>
      </c>
    </row>
    <row r="4187" spans="1:6" x14ac:dyDescent="0.25">
      <c r="A4187" s="349" t="s">
        <v>728</v>
      </c>
      <c r="B4187" s="361" t="s">
        <v>731</v>
      </c>
      <c r="C4187" s="361" t="s">
        <v>732</v>
      </c>
      <c r="D4187" s="361">
        <v>8</v>
      </c>
      <c r="E4187" s="590">
        <v>39457</v>
      </c>
      <c r="F4187" s="592">
        <v>57</v>
      </c>
    </row>
    <row r="4188" spans="1:6" x14ac:dyDescent="0.25">
      <c r="A4188" s="349" t="s">
        <v>767</v>
      </c>
      <c r="B4188" s="361" t="s">
        <v>768</v>
      </c>
      <c r="C4188" s="361" t="s">
        <v>737</v>
      </c>
      <c r="D4188" s="361">
        <v>16</v>
      </c>
      <c r="E4188" s="590">
        <v>39462</v>
      </c>
      <c r="F4188" s="592">
        <v>59</v>
      </c>
    </row>
    <row r="4189" spans="1:6" x14ac:dyDescent="0.25">
      <c r="A4189" s="349" t="s">
        <v>756</v>
      </c>
      <c r="B4189" s="361" t="s">
        <v>757</v>
      </c>
      <c r="C4189" s="361" t="s">
        <v>755</v>
      </c>
      <c r="D4189" s="361">
        <v>16</v>
      </c>
      <c r="E4189" s="590">
        <v>39462</v>
      </c>
      <c r="F4189" s="592">
        <v>31</v>
      </c>
    </row>
    <row r="4190" spans="1:6" x14ac:dyDescent="0.25">
      <c r="A4190" s="349" t="s">
        <v>752</v>
      </c>
      <c r="B4190" s="361" t="s">
        <v>764</v>
      </c>
      <c r="C4190" s="361" t="s">
        <v>737</v>
      </c>
      <c r="D4190" s="361">
        <v>32</v>
      </c>
      <c r="E4190" s="590">
        <v>39463</v>
      </c>
      <c r="F4190" s="592">
        <v>64</v>
      </c>
    </row>
    <row r="4191" spans="1:6" x14ac:dyDescent="0.25">
      <c r="A4191" s="349" t="s">
        <v>742</v>
      </c>
      <c r="B4191" s="361" t="s">
        <v>743</v>
      </c>
      <c r="C4191" s="361" t="s">
        <v>744</v>
      </c>
      <c r="D4191" s="361">
        <v>8</v>
      </c>
      <c r="E4191" s="590">
        <v>39469</v>
      </c>
      <c r="F4191" s="592">
        <v>58</v>
      </c>
    </row>
    <row r="4192" spans="1:6" x14ac:dyDescent="0.25">
      <c r="A4192" s="349" t="s">
        <v>738</v>
      </c>
      <c r="B4192" s="361" t="s">
        <v>715</v>
      </c>
      <c r="C4192" s="361" t="s">
        <v>745</v>
      </c>
      <c r="D4192" s="361">
        <v>16</v>
      </c>
      <c r="E4192" s="590">
        <v>39481</v>
      </c>
      <c r="F4192" s="592">
        <v>23</v>
      </c>
    </row>
    <row r="4193" spans="1:6" x14ac:dyDescent="0.25">
      <c r="A4193" s="349" t="s">
        <v>738</v>
      </c>
      <c r="B4193" s="361" t="s">
        <v>712</v>
      </c>
      <c r="C4193" s="361" t="s">
        <v>744</v>
      </c>
      <c r="D4193" s="361">
        <v>8</v>
      </c>
      <c r="E4193" s="590">
        <v>39481</v>
      </c>
      <c r="F4193" s="592">
        <v>142</v>
      </c>
    </row>
    <row r="4194" spans="1:6" x14ac:dyDescent="0.25">
      <c r="A4194" s="349" t="s">
        <v>564</v>
      </c>
      <c r="B4194" s="361" t="s">
        <v>565</v>
      </c>
      <c r="C4194" s="361" t="s">
        <v>745</v>
      </c>
      <c r="D4194" s="361">
        <v>16</v>
      </c>
      <c r="E4194" s="350">
        <v>39486</v>
      </c>
      <c r="F4194" s="360">
        <v>189</v>
      </c>
    </row>
    <row r="4195" spans="1:6" x14ac:dyDescent="0.25">
      <c r="A4195" s="349" t="s">
        <v>733</v>
      </c>
      <c r="B4195" s="361" t="s">
        <v>734</v>
      </c>
      <c r="C4195" s="361" t="s">
        <v>735</v>
      </c>
      <c r="D4195" s="361">
        <v>8</v>
      </c>
      <c r="E4195" s="590">
        <v>39486</v>
      </c>
      <c r="F4195" s="592">
        <v>174</v>
      </c>
    </row>
    <row r="4196" spans="1:6" x14ac:dyDescent="0.25">
      <c r="A4196" s="349" t="s">
        <v>748</v>
      </c>
      <c r="B4196" s="361" t="s">
        <v>753</v>
      </c>
      <c r="C4196" s="361" t="s">
        <v>732</v>
      </c>
      <c r="D4196" s="361">
        <v>16</v>
      </c>
      <c r="E4196" s="590">
        <v>39490</v>
      </c>
      <c r="F4196" s="592">
        <v>75</v>
      </c>
    </row>
    <row r="4197" spans="1:6" x14ac:dyDescent="0.25">
      <c r="A4197" s="349" t="s">
        <v>752</v>
      </c>
      <c r="B4197" s="361" t="s">
        <v>759</v>
      </c>
      <c r="C4197" s="361" t="s">
        <v>737</v>
      </c>
      <c r="D4197" s="361">
        <v>16</v>
      </c>
      <c r="E4197" s="590">
        <v>39495</v>
      </c>
      <c r="F4197" s="592">
        <v>66</v>
      </c>
    </row>
    <row r="4198" spans="1:6" x14ac:dyDescent="0.25">
      <c r="A4198" s="349" t="s">
        <v>752</v>
      </c>
      <c r="B4198" s="361" t="s">
        <v>759</v>
      </c>
      <c r="C4198" s="361" t="s">
        <v>737</v>
      </c>
      <c r="D4198" s="361">
        <v>16</v>
      </c>
      <c r="E4198" s="350">
        <v>39496</v>
      </c>
      <c r="F4198" s="360">
        <v>123</v>
      </c>
    </row>
    <row r="4199" spans="1:6" x14ac:dyDescent="0.25">
      <c r="A4199" s="349" t="s">
        <v>752</v>
      </c>
      <c r="B4199" s="361" t="s">
        <v>763</v>
      </c>
      <c r="C4199" s="361" t="s">
        <v>745</v>
      </c>
      <c r="D4199" s="361">
        <v>16</v>
      </c>
      <c r="E4199" s="590">
        <v>39500</v>
      </c>
      <c r="F4199" s="592">
        <v>187</v>
      </c>
    </row>
    <row r="4200" spans="1:6" x14ac:dyDescent="0.25">
      <c r="A4200" s="349" t="s">
        <v>748</v>
      </c>
      <c r="B4200" s="361" t="s">
        <v>753</v>
      </c>
      <c r="C4200" s="361" t="s">
        <v>732</v>
      </c>
      <c r="D4200" s="361">
        <v>16</v>
      </c>
      <c r="E4200" s="590">
        <v>39504</v>
      </c>
      <c r="F4200" s="360">
        <v>98</v>
      </c>
    </row>
    <row r="4201" spans="1:6" x14ac:dyDescent="0.25">
      <c r="A4201" s="349" t="s">
        <v>756</v>
      </c>
      <c r="B4201" s="361" t="s">
        <v>758</v>
      </c>
      <c r="C4201" s="361" t="s">
        <v>746</v>
      </c>
      <c r="D4201" s="361">
        <v>16</v>
      </c>
      <c r="E4201" s="350">
        <v>39509</v>
      </c>
      <c r="F4201" s="360">
        <v>93</v>
      </c>
    </row>
    <row r="4202" spans="1:6" x14ac:dyDescent="0.25">
      <c r="A4202" s="349" t="s">
        <v>738</v>
      </c>
      <c r="B4202" s="361" t="s">
        <v>721</v>
      </c>
      <c r="C4202" s="361" t="s">
        <v>747</v>
      </c>
      <c r="D4202" s="361">
        <v>8</v>
      </c>
      <c r="E4202" s="590">
        <v>39514</v>
      </c>
      <c r="F4202" s="592">
        <v>29</v>
      </c>
    </row>
    <row r="4203" spans="1:6" x14ac:dyDescent="0.25">
      <c r="A4203" s="349" t="s">
        <v>767</v>
      </c>
      <c r="B4203" s="361" t="s">
        <v>768</v>
      </c>
      <c r="C4203" s="361" t="s">
        <v>737</v>
      </c>
      <c r="D4203" s="361">
        <v>16</v>
      </c>
      <c r="E4203" s="590">
        <v>39514</v>
      </c>
      <c r="F4203" s="592">
        <v>44</v>
      </c>
    </row>
    <row r="4204" spans="1:6" x14ac:dyDescent="0.25">
      <c r="A4204" s="349" t="s">
        <v>738</v>
      </c>
      <c r="B4204" s="361" t="s">
        <v>713</v>
      </c>
      <c r="C4204" s="361" t="s">
        <v>746</v>
      </c>
      <c r="D4204" s="361">
        <v>16</v>
      </c>
      <c r="E4204" s="590">
        <v>39515</v>
      </c>
      <c r="F4204" s="360">
        <v>44</v>
      </c>
    </row>
    <row r="4205" spans="1:6" x14ac:dyDescent="0.25">
      <c r="A4205" s="349" t="s">
        <v>756</v>
      </c>
      <c r="B4205" s="361" t="s">
        <v>758</v>
      </c>
      <c r="C4205" s="361" t="s">
        <v>746</v>
      </c>
      <c r="D4205" s="361">
        <v>16</v>
      </c>
      <c r="E4205" s="590">
        <v>39516</v>
      </c>
      <c r="F4205" s="592">
        <v>10</v>
      </c>
    </row>
    <row r="4206" spans="1:6" x14ac:dyDescent="0.25">
      <c r="A4206" s="349" t="s">
        <v>738</v>
      </c>
      <c r="B4206" s="361" t="s">
        <v>714</v>
      </c>
      <c r="C4206" s="361" t="s">
        <v>744</v>
      </c>
      <c r="D4206" s="361">
        <v>8</v>
      </c>
      <c r="E4206" s="590">
        <v>39517</v>
      </c>
      <c r="F4206" s="592">
        <v>130</v>
      </c>
    </row>
    <row r="4207" spans="1:6" x14ac:dyDescent="0.25">
      <c r="A4207" s="349" t="s">
        <v>738</v>
      </c>
      <c r="B4207" s="361" t="s">
        <v>721</v>
      </c>
      <c r="C4207" s="361" t="s">
        <v>747</v>
      </c>
      <c r="D4207" s="361">
        <v>8</v>
      </c>
      <c r="E4207" s="590">
        <v>39518</v>
      </c>
      <c r="F4207" s="592">
        <v>62</v>
      </c>
    </row>
    <row r="4208" spans="1:6" x14ac:dyDescent="0.25">
      <c r="A4208" s="349" t="s">
        <v>742</v>
      </c>
      <c r="B4208" s="361" t="s">
        <v>743</v>
      </c>
      <c r="C4208" s="361" t="s">
        <v>744</v>
      </c>
      <c r="D4208" s="361">
        <v>8</v>
      </c>
      <c r="E4208" s="590">
        <v>39519</v>
      </c>
      <c r="F4208" s="360">
        <v>95</v>
      </c>
    </row>
    <row r="4209" spans="1:6" x14ac:dyDescent="0.25">
      <c r="A4209" s="349" t="s">
        <v>752</v>
      </c>
      <c r="B4209" s="361" t="s">
        <v>760</v>
      </c>
      <c r="C4209" s="361" t="s">
        <v>761</v>
      </c>
      <c r="D4209" s="361">
        <v>16</v>
      </c>
      <c r="E4209" s="590">
        <v>39523</v>
      </c>
      <c r="F4209" s="592">
        <v>151</v>
      </c>
    </row>
    <row r="4210" spans="1:6" x14ac:dyDescent="0.25">
      <c r="A4210" s="349" t="s">
        <v>738</v>
      </c>
      <c r="B4210" s="361" t="s">
        <v>715</v>
      </c>
      <c r="C4210" s="361" t="s">
        <v>745</v>
      </c>
      <c r="D4210" s="361">
        <v>16</v>
      </c>
      <c r="E4210" s="350">
        <v>39525</v>
      </c>
      <c r="F4210" s="360">
        <v>86</v>
      </c>
    </row>
    <row r="4211" spans="1:6" x14ac:dyDescent="0.25">
      <c r="A4211" s="349" t="s">
        <v>756</v>
      </c>
      <c r="B4211" s="361" t="s">
        <v>757</v>
      </c>
      <c r="C4211" s="361" t="s">
        <v>755</v>
      </c>
      <c r="D4211" s="361">
        <v>16</v>
      </c>
      <c r="E4211" s="590">
        <v>39528</v>
      </c>
      <c r="F4211" s="592">
        <v>12</v>
      </c>
    </row>
    <row r="4212" spans="1:6" x14ac:dyDescent="0.25">
      <c r="A4212" s="349" t="s">
        <v>748</v>
      </c>
      <c r="B4212" s="361" t="s">
        <v>750</v>
      </c>
      <c r="C4212" s="361" t="s">
        <v>737</v>
      </c>
      <c r="D4212" s="361">
        <v>16</v>
      </c>
      <c r="E4212" s="590">
        <v>39529</v>
      </c>
      <c r="F4212" s="592">
        <v>18</v>
      </c>
    </row>
    <row r="4213" spans="1:6" x14ac:dyDescent="0.25">
      <c r="A4213" s="349" t="s">
        <v>564</v>
      </c>
      <c r="B4213" s="361" t="s">
        <v>568</v>
      </c>
      <c r="C4213" s="361" t="s">
        <v>745</v>
      </c>
      <c r="D4213" s="361">
        <v>16</v>
      </c>
      <c r="E4213" s="590">
        <v>39532</v>
      </c>
      <c r="F4213" s="592">
        <v>59</v>
      </c>
    </row>
    <row r="4214" spans="1:6" x14ac:dyDescent="0.25">
      <c r="A4214" s="349" t="s">
        <v>564</v>
      </c>
      <c r="B4214" s="361" t="s">
        <v>565</v>
      </c>
      <c r="C4214" s="361" t="s">
        <v>745</v>
      </c>
      <c r="D4214" s="361">
        <v>16</v>
      </c>
      <c r="E4214" s="350">
        <v>39533</v>
      </c>
      <c r="F4214" s="360">
        <v>34</v>
      </c>
    </row>
    <row r="4215" spans="1:6" x14ac:dyDescent="0.25">
      <c r="A4215" s="349" t="s">
        <v>748</v>
      </c>
      <c r="B4215" s="361" t="s">
        <v>749</v>
      </c>
      <c r="C4215" s="361" t="s">
        <v>745</v>
      </c>
      <c r="D4215" s="361">
        <v>8</v>
      </c>
      <c r="E4215" s="590">
        <v>39537</v>
      </c>
      <c r="F4215" s="592">
        <v>196</v>
      </c>
    </row>
    <row r="4216" spans="1:6" x14ac:dyDescent="0.25">
      <c r="A4216" s="349" t="s">
        <v>738</v>
      </c>
      <c r="B4216" s="361" t="s">
        <v>719</v>
      </c>
      <c r="C4216" s="361" t="s">
        <v>744</v>
      </c>
      <c r="D4216" s="361">
        <v>8</v>
      </c>
      <c r="E4216" s="590">
        <v>39538</v>
      </c>
      <c r="F4216" s="592">
        <v>68</v>
      </c>
    </row>
    <row r="4217" spans="1:6" x14ac:dyDescent="0.25">
      <c r="A4217" s="349" t="s">
        <v>738</v>
      </c>
      <c r="B4217" s="361" t="s">
        <v>719</v>
      </c>
      <c r="C4217" s="361" t="s">
        <v>744</v>
      </c>
      <c r="D4217" s="361">
        <v>8</v>
      </c>
      <c r="E4217" s="590">
        <v>39544</v>
      </c>
      <c r="F4217" s="592">
        <v>121</v>
      </c>
    </row>
    <row r="4218" spans="1:6" x14ac:dyDescent="0.25">
      <c r="A4218" s="349" t="s">
        <v>752</v>
      </c>
      <c r="B4218" s="361" t="s">
        <v>760</v>
      </c>
      <c r="C4218" s="361" t="s">
        <v>761</v>
      </c>
      <c r="D4218" s="361">
        <v>16</v>
      </c>
      <c r="E4218" s="590">
        <v>39547</v>
      </c>
      <c r="F4218" s="592">
        <v>83</v>
      </c>
    </row>
    <row r="4219" spans="1:6" x14ac:dyDescent="0.25">
      <c r="A4219" s="349" t="s">
        <v>738</v>
      </c>
      <c r="B4219" s="361" t="s">
        <v>714</v>
      </c>
      <c r="C4219" s="361" t="s">
        <v>744</v>
      </c>
      <c r="D4219" s="361">
        <v>8</v>
      </c>
      <c r="E4219" s="590">
        <v>39548</v>
      </c>
      <c r="F4219" s="592">
        <v>198</v>
      </c>
    </row>
    <row r="4220" spans="1:6" x14ac:dyDescent="0.25">
      <c r="A4220" s="349" t="s">
        <v>733</v>
      </c>
      <c r="B4220" s="361" t="s">
        <v>736</v>
      </c>
      <c r="C4220" s="361" t="s">
        <v>737</v>
      </c>
      <c r="D4220" s="361">
        <v>8</v>
      </c>
      <c r="E4220" s="590">
        <v>39552</v>
      </c>
      <c r="F4220" s="592">
        <v>36</v>
      </c>
    </row>
    <row r="4221" spans="1:6" x14ac:dyDescent="0.25">
      <c r="A4221" s="349" t="s">
        <v>756</v>
      </c>
      <c r="B4221" s="361" t="s">
        <v>758</v>
      </c>
      <c r="C4221" s="361" t="s">
        <v>746</v>
      </c>
      <c r="D4221" s="361">
        <v>16</v>
      </c>
      <c r="E4221" s="590">
        <v>39553</v>
      </c>
      <c r="F4221" s="592">
        <v>67</v>
      </c>
    </row>
    <row r="4222" spans="1:6" x14ac:dyDescent="0.25">
      <c r="A4222" s="349" t="s">
        <v>738</v>
      </c>
      <c r="B4222" s="361" t="s">
        <v>717</v>
      </c>
      <c r="C4222" s="361" t="s">
        <v>745</v>
      </c>
      <c r="D4222" s="361">
        <v>16</v>
      </c>
      <c r="E4222" s="590">
        <v>39556</v>
      </c>
      <c r="F4222" s="592">
        <v>169</v>
      </c>
    </row>
    <row r="4223" spans="1:6" x14ac:dyDescent="0.25">
      <c r="A4223" s="349" t="s">
        <v>769</v>
      </c>
      <c r="B4223" s="361" t="s">
        <v>770</v>
      </c>
      <c r="C4223" s="361" t="s">
        <v>745</v>
      </c>
      <c r="D4223" s="361">
        <v>16</v>
      </c>
      <c r="E4223" s="590">
        <v>39557</v>
      </c>
      <c r="F4223" s="592">
        <v>27</v>
      </c>
    </row>
    <row r="4224" spans="1:6" x14ac:dyDescent="0.25">
      <c r="A4224" s="349" t="s">
        <v>733</v>
      </c>
      <c r="B4224" s="361" t="s">
        <v>734</v>
      </c>
      <c r="C4224" s="361" t="s">
        <v>735</v>
      </c>
      <c r="D4224" s="361">
        <v>8</v>
      </c>
      <c r="E4224" s="350">
        <v>39558</v>
      </c>
      <c r="F4224" s="360">
        <v>59</v>
      </c>
    </row>
    <row r="4225" spans="1:6" x14ac:dyDescent="0.25">
      <c r="A4225" s="349" t="s">
        <v>742</v>
      </c>
      <c r="B4225" s="361" t="s">
        <v>743</v>
      </c>
      <c r="C4225" s="361" t="s">
        <v>744</v>
      </c>
      <c r="D4225" s="361">
        <v>8</v>
      </c>
      <c r="E4225" s="590">
        <v>39559</v>
      </c>
      <c r="F4225" s="592">
        <v>42</v>
      </c>
    </row>
    <row r="4226" spans="1:6" x14ac:dyDescent="0.25">
      <c r="A4226" s="349" t="s">
        <v>728</v>
      </c>
      <c r="B4226" s="361" t="s">
        <v>731</v>
      </c>
      <c r="C4226" s="361" t="s">
        <v>732</v>
      </c>
      <c r="D4226" s="361">
        <v>8</v>
      </c>
      <c r="E4226" s="590">
        <v>39565</v>
      </c>
      <c r="F4226" s="360">
        <v>41</v>
      </c>
    </row>
    <row r="4227" spans="1:6" x14ac:dyDescent="0.25">
      <c r="A4227" s="349" t="s">
        <v>752</v>
      </c>
      <c r="B4227" s="361" t="s">
        <v>762</v>
      </c>
      <c r="C4227" s="361" t="s">
        <v>761</v>
      </c>
      <c r="D4227" s="361">
        <v>16</v>
      </c>
      <c r="E4227" s="590">
        <v>39566</v>
      </c>
      <c r="F4227" s="592">
        <v>159</v>
      </c>
    </row>
    <row r="4228" spans="1:6" x14ac:dyDescent="0.25">
      <c r="A4228" s="349" t="s">
        <v>748</v>
      </c>
      <c r="B4228" s="361" t="s">
        <v>751</v>
      </c>
      <c r="C4228" s="361" t="s">
        <v>747</v>
      </c>
      <c r="D4228" s="361">
        <v>8</v>
      </c>
      <c r="E4228" s="590">
        <v>39567</v>
      </c>
      <c r="F4228" s="592">
        <v>106</v>
      </c>
    </row>
    <row r="4229" spans="1:6" x14ac:dyDescent="0.25">
      <c r="A4229" s="349" t="s">
        <v>752</v>
      </c>
      <c r="B4229" s="361" t="s">
        <v>764</v>
      </c>
      <c r="C4229" s="361" t="s">
        <v>737</v>
      </c>
      <c r="D4229" s="361">
        <v>32</v>
      </c>
      <c r="E4229" s="590">
        <v>39567</v>
      </c>
      <c r="F4229" s="592">
        <v>6</v>
      </c>
    </row>
    <row r="4230" spans="1:6" x14ac:dyDescent="0.25">
      <c r="A4230" s="349" t="s">
        <v>769</v>
      </c>
      <c r="B4230" s="361" t="s">
        <v>770</v>
      </c>
      <c r="C4230" s="361" t="s">
        <v>745</v>
      </c>
      <c r="D4230" s="361">
        <v>16</v>
      </c>
      <c r="E4230" s="590">
        <v>39568</v>
      </c>
      <c r="F4230" s="592">
        <v>151</v>
      </c>
    </row>
    <row r="4231" spans="1:6" x14ac:dyDescent="0.25">
      <c r="A4231" s="349" t="s">
        <v>752</v>
      </c>
      <c r="B4231" s="361" t="s">
        <v>762</v>
      </c>
      <c r="C4231" s="361" t="s">
        <v>761</v>
      </c>
      <c r="D4231" s="361">
        <v>16</v>
      </c>
      <c r="E4231" s="590">
        <v>39569</v>
      </c>
      <c r="F4231" s="592">
        <v>185</v>
      </c>
    </row>
    <row r="4232" spans="1:6" x14ac:dyDescent="0.25">
      <c r="A4232" s="349" t="s">
        <v>756</v>
      </c>
      <c r="B4232" s="361" t="s">
        <v>757</v>
      </c>
      <c r="C4232" s="361" t="s">
        <v>755</v>
      </c>
      <c r="D4232" s="361">
        <v>16</v>
      </c>
      <c r="E4232" s="590">
        <v>39570</v>
      </c>
      <c r="F4232" s="592">
        <v>137</v>
      </c>
    </row>
    <row r="4233" spans="1:6" x14ac:dyDescent="0.25">
      <c r="A4233" s="349" t="s">
        <v>738</v>
      </c>
      <c r="B4233" s="361" t="s">
        <v>717</v>
      </c>
      <c r="C4233" s="361" t="s">
        <v>745</v>
      </c>
      <c r="D4233" s="361">
        <v>16</v>
      </c>
      <c r="E4233" s="590">
        <v>39575</v>
      </c>
      <c r="F4233" s="592">
        <v>63</v>
      </c>
    </row>
    <row r="4234" spans="1:6" x14ac:dyDescent="0.25">
      <c r="A4234" s="354" t="s">
        <v>739</v>
      </c>
      <c r="B4234" s="353" t="s">
        <v>740</v>
      </c>
      <c r="C4234" s="353" t="s">
        <v>741</v>
      </c>
      <c r="D4234" s="353">
        <v>8</v>
      </c>
      <c r="E4234" s="591">
        <v>39577</v>
      </c>
      <c r="F4234" s="593">
        <v>77</v>
      </c>
    </row>
    <row r="4235" spans="1:6" x14ac:dyDescent="0.25">
      <c r="A4235" s="349" t="s">
        <v>564</v>
      </c>
      <c r="B4235" s="361" t="s">
        <v>566</v>
      </c>
      <c r="C4235" s="361" t="s">
        <v>737</v>
      </c>
      <c r="D4235" s="361">
        <v>16</v>
      </c>
      <c r="E4235" s="590">
        <v>39579</v>
      </c>
      <c r="F4235" s="592">
        <v>107</v>
      </c>
    </row>
    <row r="4236" spans="1:6" x14ac:dyDescent="0.25">
      <c r="A4236" s="349" t="s">
        <v>756</v>
      </c>
      <c r="B4236" s="361" t="s">
        <v>758</v>
      </c>
      <c r="C4236" s="361" t="s">
        <v>746</v>
      </c>
      <c r="D4236" s="361">
        <v>16</v>
      </c>
      <c r="E4236" s="590">
        <v>39582</v>
      </c>
      <c r="F4236" s="592">
        <v>125</v>
      </c>
    </row>
    <row r="4237" spans="1:6" x14ac:dyDescent="0.25">
      <c r="A4237" s="349" t="s">
        <v>742</v>
      </c>
      <c r="B4237" s="361" t="s">
        <v>743</v>
      </c>
      <c r="C4237" s="361" t="s">
        <v>744</v>
      </c>
      <c r="D4237" s="361">
        <v>8</v>
      </c>
      <c r="E4237" s="590">
        <v>39582</v>
      </c>
      <c r="F4237" s="592">
        <v>149</v>
      </c>
    </row>
    <row r="4238" spans="1:6" x14ac:dyDescent="0.25">
      <c r="A4238" s="349" t="s">
        <v>564</v>
      </c>
      <c r="B4238" s="361" t="s">
        <v>565</v>
      </c>
      <c r="C4238" s="361" t="s">
        <v>745</v>
      </c>
      <c r="D4238" s="361">
        <v>16</v>
      </c>
      <c r="E4238" s="590">
        <v>39584</v>
      </c>
      <c r="F4238" s="592">
        <v>131</v>
      </c>
    </row>
    <row r="4239" spans="1:6" x14ac:dyDescent="0.25">
      <c r="A4239" s="349" t="s">
        <v>738</v>
      </c>
      <c r="B4239" s="361" t="s">
        <v>721</v>
      </c>
      <c r="C4239" s="361" t="s">
        <v>747</v>
      </c>
      <c r="D4239" s="361">
        <v>8</v>
      </c>
      <c r="E4239" s="590">
        <v>39586</v>
      </c>
      <c r="F4239" s="360">
        <v>173</v>
      </c>
    </row>
    <row r="4240" spans="1:6" x14ac:dyDescent="0.25">
      <c r="A4240" s="349" t="s">
        <v>738</v>
      </c>
      <c r="B4240" s="361" t="s">
        <v>713</v>
      </c>
      <c r="C4240" s="361" t="s">
        <v>746</v>
      </c>
      <c r="D4240" s="361">
        <v>16</v>
      </c>
      <c r="E4240" s="590">
        <v>39586</v>
      </c>
      <c r="F4240" s="592">
        <v>93</v>
      </c>
    </row>
    <row r="4241" spans="1:6" x14ac:dyDescent="0.25">
      <c r="A4241" s="349" t="s">
        <v>748</v>
      </c>
      <c r="B4241" s="361" t="s">
        <v>751</v>
      </c>
      <c r="C4241" s="361" t="s">
        <v>747</v>
      </c>
      <c r="D4241" s="361">
        <v>8</v>
      </c>
      <c r="E4241" s="590">
        <v>39588</v>
      </c>
      <c r="F4241" s="592">
        <v>101</v>
      </c>
    </row>
    <row r="4242" spans="1:6" x14ac:dyDescent="0.25">
      <c r="A4242" s="349" t="s">
        <v>738</v>
      </c>
      <c r="B4242" s="361" t="s">
        <v>716</v>
      </c>
      <c r="C4242" s="361" t="s">
        <v>745</v>
      </c>
      <c r="D4242" s="361">
        <v>16</v>
      </c>
      <c r="E4242" s="350">
        <v>39589</v>
      </c>
      <c r="F4242" s="360">
        <v>5</v>
      </c>
    </row>
    <row r="4243" spans="1:6" x14ac:dyDescent="0.25">
      <c r="A4243" s="349" t="s">
        <v>739</v>
      </c>
      <c r="B4243" s="361" t="s">
        <v>740</v>
      </c>
      <c r="C4243" s="361" t="s">
        <v>741</v>
      </c>
      <c r="D4243" s="361">
        <v>8</v>
      </c>
      <c r="E4243" s="590">
        <v>39590</v>
      </c>
      <c r="F4243" s="592">
        <v>165</v>
      </c>
    </row>
    <row r="4244" spans="1:6" x14ac:dyDescent="0.25">
      <c r="A4244" s="349" t="s">
        <v>748</v>
      </c>
      <c r="B4244" s="361" t="s">
        <v>753</v>
      </c>
      <c r="C4244" s="361" t="s">
        <v>732</v>
      </c>
      <c r="D4244" s="361">
        <v>16</v>
      </c>
      <c r="E4244" s="590">
        <v>39592</v>
      </c>
      <c r="F4244" s="592">
        <v>83</v>
      </c>
    </row>
    <row r="4245" spans="1:6" x14ac:dyDescent="0.25">
      <c r="A4245" s="349" t="s">
        <v>738</v>
      </c>
      <c r="B4245" s="361" t="s">
        <v>719</v>
      </c>
      <c r="C4245" s="361" t="s">
        <v>744</v>
      </c>
      <c r="D4245" s="361">
        <v>8</v>
      </c>
      <c r="E4245" s="590">
        <v>39593</v>
      </c>
      <c r="F4245" s="360">
        <v>19</v>
      </c>
    </row>
    <row r="4246" spans="1:6" x14ac:dyDescent="0.25">
      <c r="A4246" s="349" t="s">
        <v>752</v>
      </c>
      <c r="B4246" s="361" t="s">
        <v>763</v>
      </c>
      <c r="C4246" s="361" t="s">
        <v>745</v>
      </c>
      <c r="D4246" s="361">
        <v>16</v>
      </c>
      <c r="E4246" s="590">
        <v>39595</v>
      </c>
      <c r="F4246" s="592">
        <v>12</v>
      </c>
    </row>
    <row r="4247" spans="1:6" x14ac:dyDescent="0.25">
      <c r="A4247" s="349" t="s">
        <v>752</v>
      </c>
      <c r="B4247" s="361" t="s">
        <v>764</v>
      </c>
      <c r="C4247" s="361" t="s">
        <v>737</v>
      </c>
      <c r="D4247" s="361">
        <v>32</v>
      </c>
      <c r="E4247" s="590">
        <v>39604</v>
      </c>
      <c r="F4247" s="592">
        <v>147</v>
      </c>
    </row>
    <row r="4248" spans="1:6" x14ac:dyDescent="0.25">
      <c r="A4248" s="349" t="s">
        <v>738</v>
      </c>
      <c r="B4248" s="361" t="s">
        <v>721</v>
      </c>
      <c r="C4248" s="361" t="s">
        <v>747</v>
      </c>
      <c r="D4248" s="361">
        <v>8</v>
      </c>
      <c r="E4248" s="590">
        <v>39609</v>
      </c>
      <c r="F4248" s="360">
        <v>123</v>
      </c>
    </row>
    <row r="4249" spans="1:6" x14ac:dyDescent="0.25">
      <c r="A4249" s="349" t="s">
        <v>738</v>
      </c>
      <c r="B4249" s="361" t="s">
        <v>720</v>
      </c>
      <c r="C4249" s="361" t="s">
        <v>747</v>
      </c>
      <c r="D4249" s="361">
        <v>8</v>
      </c>
      <c r="E4249" s="590">
        <v>39615</v>
      </c>
      <c r="F4249" s="592">
        <v>196</v>
      </c>
    </row>
    <row r="4250" spans="1:6" x14ac:dyDescent="0.25">
      <c r="A4250" s="349" t="s">
        <v>752</v>
      </c>
      <c r="B4250" s="361" t="s">
        <v>763</v>
      </c>
      <c r="C4250" s="361" t="s">
        <v>745</v>
      </c>
      <c r="D4250" s="361">
        <v>16</v>
      </c>
      <c r="E4250" s="590">
        <v>39619</v>
      </c>
      <c r="F4250" s="592">
        <v>21</v>
      </c>
    </row>
    <row r="4251" spans="1:6" x14ac:dyDescent="0.25">
      <c r="A4251" s="349" t="s">
        <v>765</v>
      </c>
      <c r="B4251" s="361" t="s">
        <v>766</v>
      </c>
      <c r="C4251" s="361" t="s">
        <v>744</v>
      </c>
      <c r="D4251" s="361">
        <v>16</v>
      </c>
      <c r="E4251" s="590">
        <v>39619</v>
      </c>
      <c r="F4251" s="592">
        <v>21</v>
      </c>
    </row>
    <row r="4252" spans="1:6" x14ac:dyDescent="0.25">
      <c r="A4252" s="349" t="s">
        <v>738</v>
      </c>
      <c r="B4252" s="361" t="s">
        <v>714</v>
      </c>
      <c r="C4252" s="361" t="s">
        <v>744</v>
      </c>
      <c r="D4252" s="361">
        <v>8</v>
      </c>
      <c r="E4252" s="590">
        <v>39621</v>
      </c>
      <c r="F4252" s="592">
        <v>144</v>
      </c>
    </row>
    <row r="4253" spans="1:6" x14ac:dyDescent="0.25">
      <c r="A4253" s="349" t="s">
        <v>738</v>
      </c>
      <c r="B4253" s="361" t="s">
        <v>712</v>
      </c>
      <c r="C4253" s="361" t="s">
        <v>744</v>
      </c>
      <c r="D4253" s="361">
        <v>8</v>
      </c>
      <c r="E4253" s="590">
        <v>39621</v>
      </c>
      <c r="F4253" s="592">
        <v>172</v>
      </c>
    </row>
    <row r="4254" spans="1:6" x14ac:dyDescent="0.25">
      <c r="A4254" s="349" t="s">
        <v>752</v>
      </c>
      <c r="B4254" s="361" t="s">
        <v>760</v>
      </c>
      <c r="C4254" s="361" t="s">
        <v>761</v>
      </c>
      <c r="D4254" s="361">
        <v>16</v>
      </c>
      <c r="E4254" s="590">
        <v>39622</v>
      </c>
      <c r="F4254" s="592">
        <v>32</v>
      </c>
    </row>
    <row r="4255" spans="1:6" x14ac:dyDescent="0.25">
      <c r="A4255" s="349" t="s">
        <v>738</v>
      </c>
      <c r="B4255" s="361" t="s">
        <v>714</v>
      </c>
      <c r="C4255" s="361" t="s">
        <v>744</v>
      </c>
      <c r="D4255" s="361">
        <v>8</v>
      </c>
      <c r="E4255" s="590">
        <v>39624</v>
      </c>
      <c r="F4255" s="592">
        <v>9</v>
      </c>
    </row>
    <row r="4256" spans="1:6" x14ac:dyDescent="0.25">
      <c r="A4256" s="349" t="s">
        <v>564</v>
      </c>
      <c r="B4256" s="361" t="s">
        <v>567</v>
      </c>
      <c r="C4256" s="361" t="s">
        <v>737</v>
      </c>
      <c r="D4256" s="361">
        <v>16</v>
      </c>
      <c r="E4256" s="590">
        <v>39626</v>
      </c>
      <c r="F4256" s="592">
        <v>52</v>
      </c>
    </row>
    <row r="4257" spans="1:6" x14ac:dyDescent="0.25">
      <c r="A4257" s="349" t="s">
        <v>752</v>
      </c>
      <c r="B4257" s="361" t="s">
        <v>763</v>
      </c>
      <c r="C4257" s="361" t="s">
        <v>745</v>
      </c>
      <c r="D4257" s="361">
        <v>16</v>
      </c>
      <c r="E4257" s="590">
        <v>39626</v>
      </c>
      <c r="F4257" s="592">
        <v>128</v>
      </c>
    </row>
    <row r="4258" spans="1:6" x14ac:dyDescent="0.25">
      <c r="A4258" s="349" t="s">
        <v>738</v>
      </c>
      <c r="B4258" s="361" t="s">
        <v>723</v>
      </c>
      <c r="C4258" s="361" t="s">
        <v>745</v>
      </c>
      <c r="D4258" s="361">
        <v>8</v>
      </c>
      <c r="E4258" s="590">
        <v>39632</v>
      </c>
      <c r="F4258" s="592">
        <v>185</v>
      </c>
    </row>
    <row r="4259" spans="1:6" x14ac:dyDescent="0.25">
      <c r="A4259" s="349" t="s">
        <v>756</v>
      </c>
      <c r="B4259" s="361" t="s">
        <v>758</v>
      </c>
      <c r="C4259" s="361" t="s">
        <v>746</v>
      </c>
      <c r="D4259" s="361">
        <v>16</v>
      </c>
      <c r="E4259" s="590">
        <v>39632</v>
      </c>
      <c r="F4259" s="592">
        <v>196</v>
      </c>
    </row>
    <row r="4260" spans="1:6" x14ac:dyDescent="0.25">
      <c r="A4260" s="349" t="s">
        <v>756</v>
      </c>
      <c r="B4260" s="361" t="s">
        <v>757</v>
      </c>
      <c r="C4260" s="361" t="s">
        <v>755</v>
      </c>
      <c r="D4260" s="361">
        <v>16</v>
      </c>
      <c r="E4260" s="590">
        <v>39634</v>
      </c>
      <c r="F4260" s="592">
        <v>53</v>
      </c>
    </row>
    <row r="4261" spans="1:6" x14ac:dyDescent="0.25">
      <c r="A4261" s="349" t="s">
        <v>752</v>
      </c>
      <c r="B4261" s="361" t="s">
        <v>760</v>
      </c>
      <c r="C4261" s="361" t="s">
        <v>761</v>
      </c>
      <c r="D4261" s="361">
        <v>16</v>
      </c>
      <c r="E4261" s="590">
        <v>39638</v>
      </c>
      <c r="F4261" s="592">
        <v>18</v>
      </c>
    </row>
    <row r="4262" spans="1:6" x14ac:dyDescent="0.25">
      <c r="A4262" s="349" t="s">
        <v>739</v>
      </c>
      <c r="B4262" s="361" t="s">
        <v>740</v>
      </c>
      <c r="C4262" s="361" t="s">
        <v>741</v>
      </c>
      <c r="D4262" s="361">
        <v>8</v>
      </c>
      <c r="E4262" s="590">
        <v>39640</v>
      </c>
      <c r="F4262" s="592">
        <v>93</v>
      </c>
    </row>
    <row r="4263" spans="1:6" x14ac:dyDescent="0.25">
      <c r="A4263" s="349" t="s">
        <v>769</v>
      </c>
      <c r="B4263" s="361" t="s">
        <v>770</v>
      </c>
      <c r="C4263" s="361" t="s">
        <v>745</v>
      </c>
      <c r="D4263" s="361">
        <v>16</v>
      </c>
      <c r="E4263" s="590">
        <v>39641</v>
      </c>
      <c r="F4263" s="592">
        <v>136</v>
      </c>
    </row>
    <row r="4264" spans="1:6" x14ac:dyDescent="0.25">
      <c r="A4264" s="349" t="s">
        <v>748</v>
      </c>
      <c r="B4264" s="361" t="s">
        <v>750</v>
      </c>
      <c r="C4264" s="361" t="s">
        <v>737</v>
      </c>
      <c r="D4264" s="361">
        <v>16</v>
      </c>
      <c r="E4264" s="590">
        <v>39646</v>
      </c>
      <c r="F4264" s="592">
        <v>98</v>
      </c>
    </row>
    <row r="4265" spans="1:6" x14ac:dyDescent="0.25">
      <c r="A4265" s="349" t="s">
        <v>564</v>
      </c>
      <c r="B4265" s="361" t="s">
        <v>567</v>
      </c>
      <c r="C4265" s="361" t="s">
        <v>737</v>
      </c>
      <c r="D4265" s="361">
        <v>16</v>
      </c>
      <c r="E4265" s="350">
        <v>39648</v>
      </c>
      <c r="F4265" s="360">
        <v>55</v>
      </c>
    </row>
    <row r="4266" spans="1:6" x14ac:dyDescent="0.25">
      <c r="A4266" s="349" t="s">
        <v>738</v>
      </c>
      <c r="B4266" s="361" t="s">
        <v>719</v>
      </c>
      <c r="C4266" s="361" t="s">
        <v>744</v>
      </c>
      <c r="D4266" s="361">
        <v>8</v>
      </c>
      <c r="E4266" s="590">
        <v>39656</v>
      </c>
      <c r="F4266" s="592">
        <v>130</v>
      </c>
    </row>
    <row r="4267" spans="1:6" x14ac:dyDescent="0.25">
      <c r="A4267" s="349" t="s">
        <v>752</v>
      </c>
      <c r="B4267" s="361" t="s">
        <v>764</v>
      </c>
      <c r="C4267" s="361" t="s">
        <v>737</v>
      </c>
      <c r="D4267" s="361">
        <v>32</v>
      </c>
      <c r="E4267" s="590">
        <v>39657</v>
      </c>
      <c r="F4267" s="592">
        <v>80</v>
      </c>
    </row>
    <row r="4268" spans="1:6" x14ac:dyDescent="0.25">
      <c r="A4268" s="349" t="s">
        <v>756</v>
      </c>
      <c r="B4268" s="361" t="s">
        <v>758</v>
      </c>
      <c r="C4268" s="361" t="s">
        <v>746</v>
      </c>
      <c r="D4268" s="361">
        <v>16</v>
      </c>
      <c r="E4268" s="350">
        <v>39658</v>
      </c>
      <c r="F4268" s="360">
        <v>31</v>
      </c>
    </row>
    <row r="4269" spans="1:6" x14ac:dyDescent="0.25">
      <c r="A4269" s="349" t="s">
        <v>738</v>
      </c>
      <c r="B4269" s="361" t="s">
        <v>712</v>
      </c>
      <c r="C4269" s="361" t="s">
        <v>744</v>
      </c>
      <c r="D4269" s="361">
        <v>8</v>
      </c>
      <c r="E4269" s="590">
        <v>39662</v>
      </c>
      <c r="F4269" s="592">
        <v>94</v>
      </c>
    </row>
    <row r="4270" spans="1:6" x14ac:dyDescent="0.25">
      <c r="A4270" s="349" t="s">
        <v>728</v>
      </c>
      <c r="B4270" s="361" t="s">
        <v>729</v>
      </c>
      <c r="C4270" s="361" t="s">
        <v>730</v>
      </c>
      <c r="D4270" s="361">
        <v>10</v>
      </c>
      <c r="E4270" s="590">
        <v>39664</v>
      </c>
      <c r="F4270" s="592">
        <v>41</v>
      </c>
    </row>
    <row r="4271" spans="1:6" x14ac:dyDescent="0.25">
      <c r="A4271" s="349" t="s">
        <v>748</v>
      </c>
      <c r="B4271" s="361" t="s">
        <v>754</v>
      </c>
      <c r="C4271" s="361" t="s">
        <v>755</v>
      </c>
      <c r="D4271" s="361">
        <v>16</v>
      </c>
      <c r="E4271" s="590">
        <v>39667</v>
      </c>
      <c r="F4271" s="592">
        <v>118</v>
      </c>
    </row>
    <row r="4272" spans="1:6" x14ac:dyDescent="0.25">
      <c r="A4272" s="349" t="s">
        <v>752</v>
      </c>
      <c r="B4272" s="361" t="s">
        <v>764</v>
      </c>
      <c r="C4272" s="361" t="s">
        <v>737</v>
      </c>
      <c r="D4272" s="361">
        <v>32</v>
      </c>
      <c r="E4272" s="590">
        <v>39667</v>
      </c>
      <c r="F4272" s="592">
        <v>134</v>
      </c>
    </row>
    <row r="4273" spans="1:6" x14ac:dyDescent="0.25">
      <c r="A4273" s="349" t="s">
        <v>752</v>
      </c>
      <c r="B4273" s="361" t="s">
        <v>760</v>
      </c>
      <c r="C4273" s="361" t="s">
        <v>761</v>
      </c>
      <c r="D4273" s="361">
        <v>16</v>
      </c>
      <c r="E4273" s="590">
        <v>39668</v>
      </c>
      <c r="F4273" s="592">
        <v>187</v>
      </c>
    </row>
    <row r="4274" spans="1:6" x14ac:dyDescent="0.25">
      <c r="A4274" s="349" t="s">
        <v>752</v>
      </c>
      <c r="B4274" s="361" t="s">
        <v>763</v>
      </c>
      <c r="C4274" s="361" t="s">
        <v>745</v>
      </c>
      <c r="D4274" s="361">
        <v>16</v>
      </c>
      <c r="E4274" s="590">
        <v>39670</v>
      </c>
      <c r="F4274" s="592">
        <v>67</v>
      </c>
    </row>
    <row r="4275" spans="1:6" x14ac:dyDescent="0.25">
      <c r="A4275" s="349" t="s">
        <v>728</v>
      </c>
      <c r="B4275" s="361" t="s">
        <v>731</v>
      </c>
      <c r="C4275" s="361" t="s">
        <v>732</v>
      </c>
      <c r="D4275" s="361">
        <v>8</v>
      </c>
      <c r="E4275" s="590">
        <v>39671</v>
      </c>
      <c r="F4275" s="592">
        <v>151</v>
      </c>
    </row>
    <row r="4276" spans="1:6" x14ac:dyDescent="0.25">
      <c r="A4276" s="349" t="s">
        <v>564</v>
      </c>
      <c r="B4276" s="361" t="s">
        <v>568</v>
      </c>
      <c r="C4276" s="361" t="s">
        <v>745</v>
      </c>
      <c r="D4276" s="361">
        <v>16</v>
      </c>
      <c r="E4276" s="590">
        <v>39675</v>
      </c>
      <c r="F4276" s="360">
        <v>123</v>
      </c>
    </row>
    <row r="4277" spans="1:6" x14ac:dyDescent="0.25">
      <c r="A4277" s="349" t="s">
        <v>738</v>
      </c>
      <c r="B4277" s="361" t="s">
        <v>715</v>
      </c>
      <c r="C4277" s="361" t="s">
        <v>745</v>
      </c>
      <c r="D4277" s="361">
        <v>16</v>
      </c>
      <c r="E4277" s="590">
        <v>39680</v>
      </c>
      <c r="F4277" s="592">
        <v>155</v>
      </c>
    </row>
    <row r="4278" spans="1:6" x14ac:dyDescent="0.25">
      <c r="A4278" s="349" t="s">
        <v>767</v>
      </c>
      <c r="B4278" s="361" t="s">
        <v>768</v>
      </c>
      <c r="C4278" s="361" t="s">
        <v>737</v>
      </c>
      <c r="D4278" s="361">
        <v>16</v>
      </c>
      <c r="E4278" s="590">
        <v>39684</v>
      </c>
      <c r="F4278" s="592">
        <v>132</v>
      </c>
    </row>
    <row r="4279" spans="1:6" x14ac:dyDescent="0.25">
      <c r="A4279" s="349" t="s">
        <v>564</v>
      </c>
      <c r="B4279" s="361" t="s">
        <v>565</v>
      </c>
      <c r="C4279" s="361" t="s">
        <v>745</v>
      </c>
      <c r="D4279" s="361">
        <v>16</v>
      </c>
      <c r="E4279" s="350">
        <v>39688</v>
      </c>
      <c r="F4279" s="360">
        <v>107</v>
      </c>
    </row>
    <row r="4280" spans="1:6" x14ac:dyDescent="0.25">
      <c r="A4280" s="349" t="s">
        <v>752</v>
      </c>
      <c r="B4280" s="361" t="s">
        <v>764</v>
      </c>
      <c r="C4280" s="361" t="s">
        <v>737</v>
      </c>
      <c r="D4280" s="361">
        <v>32</v>
      </c>
      <c r="E4280" s="590">
        <v>39689</v>
      </c>
      <c r="F4280" s="592">
        <v>186</v>
      </c>
    </row>
    <row r="4281" spans="1:6" x14ac:dyDescent="0.25">
      <c r="A4281" s="349" t="s">
        <v>564</v>
      </c>
      <c r="B4281" s="361" t="s">
        <v>568</v>
      </c>
      <c r="C4281" s="361" t="s">
        <v>745</v>
      </c>
      <c r="D4281" s="361">
        <v>16</v>
      </c>
      <c r="E4281" s="590">
        <v>39689</v>
      </c>
      <c r="F4281" s="592">
        <v>36</v>
      </c>
    </row>
    <row r="4282" spans="1:6" x14ac:dyDescent="0.25">
      <c r="A4282" s="349" t="s">
        <v>765</v>
      </c>
      <c r="B4282" s="361" t="s">
        <v>766</v>
      </c>
      <c r="C4282" s="361" t="s">
        <v>744</v>
      </c>
      <c r="D4282" s="361">
        <v>16</v>
      </c>
      <c r="E4282" s="590">
        <v>39689</v>
      </c>
      <c r="F4282" s="592">
        <v>115</v>
      </c>
    </row>
    <row r="4283" spans="1:6" x14ac:dyDescent="0.25">
      <c r="A4283" s="349" t="s">
        <v>738</v>
      </c>
      <c r="B4283" s="361" t="s">
        <v>712</v>
      </c>
      <c r="C4283" s="361" t="s">
        <v>744</v>
      </c>
      <c r="D4283" s="361">
        <v>8</v>
      </c>
      <c r="E4283" s="590">
        <v>39690</v>
      </c>
      <c r="F4283" s="592">
        <v>53</v>
      </c>
    </row>
    <row r="4284" spans="1:6" x14ac:dyDescent="0.25">
      <c r="A4284" s="349" t="s">
        <v>564</v>
      </c>
      <c r="B4284" s="361" t="s">
        <v>567</v>
      </c>
      <c r="C4284" s="361" t="s">
        <v>737</v>
      </c>
      <c r="D4284" s="361">
        <v>16</v>
      </c>
      <c r="E4284" s="590">
        <v>39691</v>
      </c>
      <c r="F4284" s="592">
        <v>139</v>
      </c>
    </row>
    <row r="4285" spans="1:6" x14ac:dyDescent="0.25">
      <c r="A4285" s="349" t="s">
        <v>738</v>
      </c>
      <c r="B4285" s="361" t="s">
        <v>714</v>
      </c>
      <c r="C4285" s="361" t="s">
        <v>744</v>
      </c>
      <c r="D4285" s="361">
        <v>8</v>
      </c>
      <c r="E4285" s="590">
        <v>39693</v>
      </c>
      <c r="F4285" s="592">
        <v>97</v>
      </c>
    </row>
    <row r="4286" spans="1:6" x14ac:dyDescent="0.25">
      <c r="A4286" s="349" t="s">
        <v>771</v>
      </c>
      <c r="B4286" s="361" t="s">
        <v>772</v>
      </c>
      <c r="C4286" s="361" t="s">
        <v>747</v>
      </c>
      <c r="D4286" s="361">
        <v>12</v>
      </c>
      <c r="E4286" s="590">
        <v>39694</v>
      </c>
      <c r="F4286" s="592">
        <v>84</v>
      </c>
    </row>
    <row r="4287" spans="1:6" x14ac:dyDescent="0.25">
      <c r="A4287" s="349" t="s">
        <v>769</v>
      </c>
      <c r="B4287" s="361" t="s">
        <v>770</v>
      </c>
      <c r="C4287" s="361" t="s">
        <v>745</v>
      </c>
      <c r="D4287" s="361">
        <v>16</v>
      </c>
      <c r="E4287" s="350">
        <v>39694</v>
      </c>
      <c r="F4287" s="360">
        <v>148</v>
      </c>
    </row>
    <row r="4288" spans="1:6" x14ac:dyDescent="0.25">
      <c r="A4288" s="349" t="s">
        <v>767</v>
      </c>
      <c r="B4288" s="361" t="s">
        <v>768</v>
      </c>
      <c r="C4288" s="361" t="s">
        <v>737</v>
      </c>
      <c r="D4288" s="361">
        <v>16</v>
      </c>
      <c r="E4288" s="590">
        <v>39695</v>
      </c>
      <c r="F4288" s="592">
        <v>82</v>
      </c>
    </row>
    <row r="4289" spans="1:6" x14ac:dyDescent="0.25">
      <c r="A4289" s="349" t="s">
        <v>738</v>
      </c>
      <c r="B4289" s="361" t="s">
        <v>722</v>
      </c>
      <c r="C4289" s="361" t="s">
        <v>747</v>
      </c>
      <c r="D4289" s="361">
        <v>8</v>
      </c>
      <c r="E4289" s="590">
        <v>39698</v>
      </c>
      <c r="F4289" s="592">
        <v>112</v>
      </c>
    </row>
    <row r="4290" spans="1:6" x14ac:dyDescent="0.25">
      <c r="A4290" s="349" t="s">
        <v>738</v>
      </c>
      <c r="B4290" s="361" t="s">
        <v>717</v>
      </c>
      <c r="C4290" s="361" t="s">
        <v>745</v>
      </c>
      <c r="D4290" s="361">
        <v>16</v>
      </c>
      <c r="E4290" s="590">
        <v>39698</v>
      </c>
      <c r="F4290" s="592">
        <v>166</v>
      </c>
    </row>
    <row r="4291" spans="1:6" x14ac:dyDescent="0.25">
      <c r="A4291" s="349" t="s">
        <v>752</v>
      </c>
      <c r="B4291" s="361" t="s">
        <v>764</v>
      </c>
      <c r="C4291" s="361" t="s">
        <v>737</v>
      </c>
      <c r="D4291" s="361">
        <v>32</v>
      </c>
      <c r="E4291" s="590">
        <v>39698</v>
      </c>
      <c r="F4291" s="592">
        <v>171</v>
      </c>
    </row>
    <row r="4292" spans="1:6" x14ac:dyDescent="0.25">
      <c r="A4292" s="349" t="s">
        <v>728</v>
      </c>
      <c r="B4292" s="361" t="s">
        <v>729</v>
      </c>
      <c r="C4292" s="361" t="s">
        <v>730</v>
      </c>
      <c r="D4292" s="361">
        <v>10</v>
      </c>
      <c r="E4292" s="590">
        <v>39699</v>
      </c>
      <c r="F4292" s="592">
        <v>73</v>
      </c>
    </row>
    <row r="4293" spans="1:6" x14ac:dyDescent="0.25">
      <c r="A4293" s="349" t="s">
        <v>564</v>
      </c>
      <c r="B4293" s="361" t="s">
        <v>566</v>
      </c>
      <c r="C4293" s="361" t="s">
        <v>737</v>
      </c>
      <c r="D4293" s="361">
        <v>16</v>
      </c>
      <c r="E4293" s="590">
        <v>39704</v>
      </c>
      <c r="F4293" s="592">
        <v>158</v>
      </c>
    </row>
    <row r="4294" spans="1:6" x14ac:dyDescent="0.25">
      <c r="A4294" s="349" t="s">
        <v>748</v>
      </c>
      <c r="B4294" s="361" t="s">
        <v>749</v>
      </c>
      <c r="C4294" s="361" t="s">
        <v>745</v>
      </c>
      <c r="D4294" s="361">
        <v>8</v>
      </c>
      <c r="E4294" s="590">
        <v>39706</v>
      </c>
      <c r="F4294" s="592">
        <v>77</v>
      </c>
    </row>
    <row r="4295" spans="1:6" x14ac:dyDescent="0.25">
      <c r="A4295" s="349" t="s">
        <v>771</v>
      </c>
      <c r="B4295" s="361" t="s">
        <v>773</v>
      </c>
      <c r="C4295" s="361" t="s">
        <v>747</v>
      </c>
      <c r="D4295" s="361">
        <v>8</v>
      </c>
      <c r="E4295" s="590">
        <v>39710</v>
      </c>
      <c r="F4295" s="592">
        <v>32</v>
      </c>
    </row>
    <row r="4296" spans="1:6" x14ac:dyDescent="0.25">
      <c r="A4296" s="349" t="s">
        <v>752</v>
      </c>
      <c r="B4296" s="361" t="s">
        <v>764</v>
      </c>
      <c r="C4296" s="361" t="s">
        <v>737</v>
      </c>
      <c r="D4296" s="361">
        <v>32</v>
      </c>
      <c r="E4296" s="590">
        <v>39711</v>
      </c>
      <c r="F4296" s="360">
        <v>9</v>
      </c>
    </row>
    <row r="4297" spans="1:6" x14ac:dyDescent="0.25">
      <c r="A4297" s="349" t="s">
        <v>738</v>
      </c>
      <c r="B4297" s="361" t="s">
        <v>722</v>
      </c>
      <c r="C4297" s="361" t="s">
        <v>747</v>
      </c>
      <c r="D4297" s="361">
        <v>8</v>
      </c>
      <c r="E4297" s="590">
        <v>39712</v>
      </c>
      <c r="F4297" s="592">
        <v>67</v>
      </c>
    </row>
    <row r="4298" spans="1:6" x14ac:dyDescent="0.25">
      <c r="A4298" s="349" t="s">
        <v>739</v>
      </c>
      <c r="B4298" s="361" t="s">
        <v>740</v>
      </c>
      <c r="C4298" s="361" t="s">
        <v>741</v>
      </c>
      <c r="D4298" s="361">
        <v>8</v>
      </c>
      <c r="E4298" s="590">
        <v>39712</v>
      </c>
      <c r="F4298" s="592">
        <v>188</v>
      </c>
    </row>
    <row r="4299" spans="1:6" x14ac:dyDescent="0.25">
      <c r="A4299" s="349" t="s">
        <v>738</v>
      </c>
      <c r="B4299" s="361" t="s">
        <v>723</v>
      </c>
      <c r="C4299" s="361" t="s">
        <v>745</v>
      </c>
      <c r="D4299" s="361">
        <v>8</v>
      </c>
      <c r="E4299" s="350">
        <v>39714</v>
      </c>
      <c r="F4299" s="360">
        <v>198</v>
      </c>
    </row>
    <row r="4300" spans="1:6" x14ac:dyDescent="0.25">
      <c r="A4300" s="349" t="s">
        <v>733</v>
      </c>
      <c r="B4300" s="361" t="s">
        <v>734</v>
      </c>
      <c r="C4300" s="361" t="s">
        <v>735</v>
      </c>
      <c r="D4300" s="361">
        <v>8</v>
      </c>
      <c r="E4300" s="590">
        <v>39717</v>
      </c>
      <c r="F4300" s="592">
        <v>114</v>
      </c>
    </row>
    <row r="4301" spans="1:6" x14ac:dyDescent="0.25">
      <c r="A4301" s="349" t="s">
        <v>748</v>
      </c>
      <c r="B4301" s="361" t="s">
        <v>754</v>
      </c>
      <c r="C4301" s="361" t="s">
        <v>755</v>
      </c>
      <c r="D4301" s="361">
        <v>16</v>
      </c>
      <c r="E4301" s="590">
        <v>39718</v>
      </c>
      <c r="F4301" s="592">
        <v>32</v>
      </c>
    </row>
    <row r="4302" spans="1:6" x14ac:dyDescent="0.25">
      <c r="A4302" s="349" t="s">
        <v>738</v>
      </c>
      <c r="B4302" s="361" t="s">
        <v>722</v>
      </c>
      <c r="C4302" s="361" t="s">
        <v>747</v>
      </c>
      <c r="D4302" s="361">
        <v>8</v>
      </c>
      <c r="E4302" s="590">
        <v>39721</v>
      </c>
      <c r="F4302" s="592">
        <v>197</v>
      </c>
    </row>
    <row r="4303" spans="1:6" x14ac:dyDescent="0.25">
      <c r="A4303" s="349" t="s">
        <v>752</v>
      </c>
      <c r="B4303" s="361" t="s">
        <v>762</v>
      </c>
      <c r="C4303" s="361" t="s">
        <v>761</v>
      </c>
      <c r="D4303" s="361">
        <v>16</v>
      </c>
      <c r="E4303" s="590">
        <v>39721</v>
      </c>
      <c r="F4303" s="592">
        <v>105</v>
      </c>
    </row>
    <row r="4304" spans="1:6" x14ac:dyDescent="0.25">
      <c r="A4304" s="349" t="s">
        <v>738</v>
      </c>
      <c r="B4304" s="361" t="s">
        <v>722</v>
      </c>
      <c r="C4304" s="361" t="s">
        <v>747</v>
      </c>
      <c r="D4304" s="361">
        <v>8</v>
      </c>
      <c r="E4304" s="590">
        <v>39724</v>
      </c>
      <c r="F4304" s="592">
        <v>40</v>
      </c>
    </row>
    <row r="4305" spans="1:6" x14ac:dyDescent="0.25">
      <c r="A4305" s="349" t="s">
        <v>738</v>
      </c>
      <c r="B4305" s="361" t="s">
        <v>720</v>
      </c>
      <c r="C4305" s="361" t="s">
        <v>747</v>
      </c>
      <c r="D4305" s="361">
        <v>8</v>
      </c>
      <c r="E4305" s="590">
        <v>39731</v>
      </c>
      <c r="F4305" s="360">
        <v>65</v>
      </c>
    </row>
    <row r="4306" spans="1:6" x14ac:dyDescent="0.25">
      <c r="A4306" s="349" t="s">
        <v>738</v>
      </c>
      <c r="B4306" s="361" t="s">
        <v>713</v>
      </c>
      <c r="C4306" s="361" t="s">
        <v>746</v>
      </c>
      <c r="D4306" s="361">
        <v>16</v>
      </c>
      <c r="E4306" s="590">
        <v>39733</v>
      </c>
      <c r="F4306" s="592">
        <v>110</v>
      </c>
    </row>
    <row r="4307" spans="1:6" x14ac:dyDescent="0.25">
      <c r="A4307" s="349" t="s">
        <v>738</v>
      </c>
      <c r="B4307" s="361" t="s">
        <v>717</v>
      </c>
      <c r="C4307" s="361" t="s">
        <v>745</v>
      </c>
      <c r="D4307" s="361">
        <v>16</v>
      </c>
      <c r="E4307" s="590">
        <v>39737</v>
      </c>
      <c r="F4307" s="592">
        <v>52</v>
      </c>
    </row>
    <row r="4308" spans="1:6" x14ac:dyDescent="0.25">
      <c r="A4308" s="349" t="s">
        <v>752</v>
      </c>
      <c r="B4308" s="361" t="s">
        <v>759</v>
      </c>
      <c r="C4308" s="361" t="s">
        <v>737</v>
      </c>
      <c r="D4308" s="361">
        <v>16</v>
      </c>
      <c r="E4308" s="590">
        <v>39742</v>
      </c>
      <c r="F4308" s="592">
        <v>84</v>
      </c>
    </row>
    <row r="4309" spans="1:6" x14ac:dyDescent="0.25">
      <c r="A4309" s="349" t="s">
        <v>738</v>
      </c>
      <c r="B4309" s="361" t="s">
        <v>721</v>
      </c>
      <c r="C4309" s="361" t="s">
        <v>747</v>
      </c>
      <c r="D4309" s="361">
        <v>8</v>
      </c>
      <c r="E4309" s="590">
        <v>39743</v>
      </c>
      <c r="F4309" s="592">
        <v>174</v>
      </c>
    </row>
    <row r="4310" spans="1:6" x14ac:dyDescent="0.25">
      <c r="A4310" s="349" t="s">
        <v>748</v>
      </c>
      <c r="B4310" s="361" t="s">
        <v>753</v>
      </c>
      <c r="C4310" s="361" t="s">
        <v>732</v>
      </c>
      <c r="D4310" s="361">
        <v>16</v>
      </c>
      <c r="E4310" s="590">
        <v>39748</v>
      </c>
      <c r="F4310" s="592">
        <v>173</v>
      </c>
    </row>
    <row r="4311" spans="1:6" x14ac:dyDescent="0.25">
      <c r="A4311" s="349" t="s">
        <v>748</v>
      </c>
      <c r="B4311" s="361" t="s">
        <v>750</v>
      </c>
      <c r="C4311" s="361" t="s">
        <v>737</v>
      </c>
      <c r="D4311" s="361">
        <v>16</v>
      </c>
      <c r="E4311" s="590">
        <v>39749</v>
      </c>
      <c r="F4311" s="592">
        <v>91</v>
      </c>
    </row>
    <row r="4312" spans="1:6" x14ac:dyDescent="0.25">
      <c r="A4312" s="349" t="s">
        <v>752</v>
      </c>
      <c r="B4312" s="361" t="s">
        <v>759</v>
      </c>
      <c r="C4312" s="361" t="s">
        <v>737</v>
      </c>
      <c r="D4312" s="361">
        <v>16</v>
      </c>
      <c r="E4312" s="590">
        <v>39752</v>
      </c>
      <c r="F4312" s="592">
        <v>133</v>
      </c>
    </row>
    <row r="4313" spans="1:6" x14ac:dyDescent="0.25">
      <c r="A4313" s="349" t="s">
        <v>752</v>
      </c>
      <c r="B4313" s="361" t="s">
        <v>760</v>
      </c>
      <c r="C4313" s="361" t="s">
        <v>761</v>
      </c>
      <c r="D4313" s="361">
        <v>16</v>
      </c>
      <c r="E4313" s="590">
        <v>39759</v>
      </c>
      <c r="F4313" s="592">
        <v>7</v>
      </c>
    </row>
    <row r="4314" spans="1:6" x14ac:dyDescent="0.25">
      <c r="A4314" s="354" t="s">
        <v>564</v>
      </c>
      <c r="B4314" s="353" t="s">
        <v>566</v>
      </c>
      <c r="C4314" s="353" t="s">
        <v>737</v>
      </c>
      <c r="D4314" s="353">
        <v>16</v>
      </c>
      <c r="E4314" s="591">
        <v>39760</v>
      </c>
      <c r="F4314" s="593">
        <v>109</v>
      </c>
    </row>
    <row r="4315" spans="1:6" x14ac:dyDescent="0.25">
      <c r="A4315" s="349" t="s">
        <v>738</v>
      </c>
      <c r="B4315" s="361" t="s">
        <v>714</v>
      </c>
      <c r="C4315" s="361" t="s">
        <v>744</v>
      </c>
      <c r="D4315" s="361">
        <v>8</v>
      </c>
      <c r="E4315" s="590">
        <v>39760</v>
      </c>
      <c r="F4315" s="592">
        <v>159</v>
      </c>
    </row>
    <row r="4316" spans="1:6" x14ac:dyDescent="0.25">
      <c r="A4316" s="349" t="s">
        <v>564</v>
      </c>
      <c r="B4316" s="361" t="s">
        <v>568</v>
      </c>
      <c r="C4316" s="361" t="s">
        <v>745</v>
      </c>
      <c r="D4316" s="361">
        <v>16</v>
      </c>
      <c r="E4316" s="350">
        <v>39760</v>
      </c>
      <c r="F4316" s="360">
        <v>55</v>
      </c>
    </row>
    <row r="4317" spans="1:6" x14ac:dyDescent="0.25">
      <c r="A4317" s="349" t="s">
        <v>738</v>
      </c>
      <c r="B4317" s="361" t="s">
        <v>715</v>
      </c>
      <c r="C4317" s="361" t="s">
        <v>745</v>
      </c>
      <c r="D4317" s="361">
        <v>16</v>
      </c>
      <c r="E4317" s="350">
        <v>39761</v>
      </c>
      <c r="F4317" s="360">
        <v>196</v>
      </c>
    </row>
    <row r="4318" spans="1:6" x14ac:dyDescent="0.25">
      <c r="A4318" s="349" t="s">
        <v>738</v>
      </c>
      <c r="B4318" s="361" t="s">
        <v>712</v>
      </c>
      <c r="C4318" s="361" t="s">
        <v>744</v>
      </c>
      <c r="D4318" s="361">
        <v>8</v>
      </c>
      <c r="E4318" s="590">
        <v>39761</v>
      </c>
      <c r="F4318" s="360">
        <v>30</v>
      </c>
    </row>
    <row r="4319" spans="1:6" x14ac:dyDescent="0.25">
      <c r="A4319" s="349" t="s">
        <v>733</v>
      </c>
      <c r="B4319" s="361" t="s">
        <v>734</v>
      </c>
      <c r="C4319" s="361" t="s">
        <v>735</v>
      </c>
      <c r="D4319" s="361">
        <v>8</v>
      </c>
      <c r="E4319" s="350">
        <v>39762</v>
      </c>
      <c r="F4319" s="360">
        <v>27</v>
      </c>
    </row>
    <row r="4320" spans="1:6" x14ac:dyDescent="0.25">
      <c r="A4320" s="349" t="s">
        <v>738</v>
      </c>
      <c r="B4320" s="361" t="s">
        <v>716</v>
      </c>
      <c r="C4320" s="361" t="s">
        <v>745</v>
      </c>
      <c r="D4320" s="361">
        <v>16</v>
      </c>
      <c r="E4320" s="590">
        <v>39763</v>
      </c>
      <c r="F4320" s="592">
        <v>145</v>
      </c>
    </row>
    <row r="4321" spans="1:6" x14ac:dyDescent="0.25">
      <c r="A4321" s="349" t="s">
        <v>756</v>
      </c>
      <c r="B4321" s="361" t="s">
        <v>758</v>
      </c>
      <c r="C4321" s="361" t="s">
        <v>746</v>
      </c>
      <c r="D4321" s="361">
        <v>16</v>
      </c>
      <c r="E4321" s="590">
        <v>39763</v>
      </c>
      <c r="F4321" s="592">
        <v>59</v>
      </c>
    </row>
    <row r="4322" spans="1:6" x14ac:dyDescent="0.25">
      <c r="A4322" s="349" t="s">
        <v>738</v>
      </c>
      <c r="B4322" s="361" t="s">
        <v>719</v>
      </c>
      <c r="C4322" s="361" t="s">
        <v>744</v>
      </c>
      <c r="D4322" s="361">
        <v>8</v>
      </c>
      <c r="E4322" s="590">
        <v>39764</v>
      </c>
      <c r="F4322" s="592">
        <v>190</v>
      </c>
    </row>
    <row r="4323" spans="1:6" x14ac:dyDescent="0.25">
      <c r="A4323" s="349" t="s">
        <v>564</v>
      </c>
      <c r="B4323" s="361" t="s">
        <v>566</v>
      </c>
      <c r="C4323" s="361" t="s">
        <v>737</v>
      </c>
      <c r="D4323" s="361">
        <v>16</v>
      </c>
      <c r="E4323" s="590">
        <v>39764</v>
      </c>
      <c r="F4323" s="592">
        <v>34</v>
      </c>
    </row>
    <row r="4324" spans="1:6" x14ac:dyDescent="0.25">
      <c r="A4324" s="349" t="s">
        <v>728</v>
      </c>
      <c r="B4324" s="361" t="s">
        <v>731</v>
      </c>
      <c r="C4324" s="361" t="s">
        <v>732</v>
      </c>
      <c r="D4324" s="361">
        <v>8</v>
      </c>
      <c r="E4324" s="590">
        <v>39765</v>
      </c>
      <c r="F4324" s="592">
        <v>52</v>
      </c>
    </row>
    <row r="4325" spans="1:6" x14ac:dyDescent="0.25">
      <c r="A4325" s="349" t="s">
        <v>771</v>
      </c>
      <c r="B4325" s="361" t="s">
        <v>772</v>
      </c>
      <c r="C4325" s="361" t="s">
        <v>747</v>
      </c>
      <c r="D4325" s="361">
        <v>12</v>
      </c>
      <c r="E4325" s="350">
        <v>39767</v>
      </c>
      <c r="F4325" s="360">
        <v>122</v>
      </c>
    </row>
    <row r="4326" spans="1:6" x14ac:dyDescent="0.25">
      <c r="A4326" s="349" t="s">
        <v>733</v>
      </c>
      <c r="B4326" s="361" t="s">
        <v>734</v>
      </c>
      <c r="C4326" s="361" t="s">
        <v>735</v>
      </c>
      <c r="D4326" s="361">
        <v>8</v>
      </c>
      <c r="E4326" s="590">
        <v>39770</v>
      </c>
      <c r="F4326" s="592">
        <v>124</v>
      </c>
    </row>
    <row r="4327" spans="1:6" x14ac:dyDescent="0.25">
      <c r="A4327" s="349" t="s">
        <v>564</v>
      </c>
      <c r="B4327" s="361" t="s">
        <v>565</v>
      </c>
      <c r="C4327" s="361" t="s">
        <v>745</v>
      </c>
      <c r="D4327" s="361">
        <v>16</v>
      </c>
      <c r="E4327" s="590">
        <v>39773</v>
      </c>
      <c r="F4327" s="592">
        <v>195</v>
      </c>
    </row>
    <row r="4328" spans="1:6" x14ac:dyDescent="0.25">
      <c r="A4328" s="349" t="s">
        <v>771</v>
      </c>
      <c r="B4328" s="361" t="s">
        <v>772</v>
      </c>
      <c r="C4328" s="361" t="s">
        <v>747</v>
      </c>
      <c r="D4328" s="361">
        <v>12</v>
      </c>
      <c r="E4328" s="590">
        <v>39776</v>
      </c>
      <c r="F4328" s="592">
        <v>45</v>
      </c>
    </row>
    <row r="4329" spans="1:6" x14ac:dyDescent="0.25">
      <c r="A4329" s="349" t="s">
        <v>738</v>
      </c>
      <c r="B4329" s="361" t="s">
        <v>721</v>
      </c>
      <c r="C4329" s="361" t="s">
        <v>747</v>
      </c>
      <c r="D4329" s="361">
        <v>8</v>
      </c>
      <c r="E4329" s="590">
        <v>39778</v>
      </c>
      <c r="F4329" s="360">
        <v>32</v>
      </c>
    </row>
    <row r="4330" spans="1:6" x14ac:dyDescent="0.25">
      <c r="A4330" s="349" t="s">
        <v>733</v>
      </c>
      <c r="B4330" s="361" t="s">
        <v>734</v>
      </c>
      <c r="C4330" s="361" t="s">
        <v>735</v>
      </c>
      <c r="D4330" s="361">
        <v>8</v>
      </c>
      <c r="E4330" s="590">
        <v>39782</v>
      </c>
      <c r="F4330" s="592">
        <v>130</v>
      </c>
    </row>
    <row r="4331" spans="1:6" x14ac:dyDescent="0.25">
      <c r="A4331" s="349" t="s">
        <v>738</v>
      </c>
      <c r="B4331" s="361" t="s">
        <v>713</v>
      </c>
      <c r="C4331" s="361" t="s">
        <v>746</v>
      </c>
      <c r="D4331" s="361">
        <v>16</v>
      </c>
      <c r="E4331" s="350">
        <v>39785</v>
      </c>
      <c r="F4331" s="360">
        <v>98</v>
      </c>
    </row>
    <row r="4332" spans="1:6" x14ac:dyDescent="0.25">
      <c r="A4332" s="349" t="s">
        <v>564</v>
      </c>
      <c r="B4332" s="361" t="s">
        <v>565</v>
      </c>
      <c r="C4332" s="361" t="s">
        <v>745</v>
      </c>
      <c r="D4332" s="361">
        <v>16</v>
      </c>
      <c r="E4332" s="590">
        <v>39785</v>
      </c>
      <c r="F4332" s="592">
        <v>20</v>
      </c>
    </row>
    <row r="4333" spans="1:6" x14ac:dyDescent="0.25">
      <c r="A4333" s="349" t="s">
        <v>738</v>
      </c>
      <c r="B4333" s="361" t="s">
        <v>719</v>
      </c>
      <c r="C4333" s="361" t="s">
        <v>744</v>
      </c>
      <c r="D4333" s="361">
        <v>8</v>
      </c>
      <c r="E4333" s="590">
        <v>39792</v>
      </c>
      <c r="F4333" s="592">
        <v>111</v>
      </c>
    </row>
    <row r="4334" spans="1:6" x14ac:dyDescent="0.25">
      <c r="A4334" s="349" t="s">
        <v>756</v>
      </c>
      <c r="B4334" s="361" t="s">
        <v>757</v>
      </c>
      <c r="C4334" s="361" t="s">
        <v>755</v>
      </c>
      <c r="D4334" s="361">
        <v>16</v>
      </c>
      <c r="E4334" s="590">
        <v>39793</v>
      </c>
      <c r="F4334" s="592">
        <v>53</v>
      </c>
    </row>
    <row r="4335" spans="1:6" x14ac:dyDescent="0.25">
      <c r="A4335" s="349" t="s">
        <v>564</v>
      </c>
      <c r="B4335" s="361" t="s">
        <v>565</v>
      </c>
      <c r="C4335" s="361" t="s">
        <v>745</v>
      </c>
      <c r="D4335" s="361">
        <v>16</v>
      </c>
      <c r="E4335" s="590">
        <v>39794</v>
      </c>
      <c r="F4335" s="592">
        <v>192</v>
      </c>
    </row>
    <row r="4336" spans="1:6" x14ac:dyDescent="0.25">
      <c r="A4336" s="349" t="s">
        <v>748</v>
      </c>
      <c r="B4336" s="361" t="s">
        <v>751</v>
      </c>
      <c r="C4336" s="361" t="s">
        <v>747</v>
      </c>
      <c r="D4336" s="361">
        <v>8</v>
      </c>
      <c r="E4336" s="590">
        <v>39806</v>
      </c>
      <c r="F4336" s="592">
        <v>58</v>
      </c>
    </row>
    <row r="4337" spans="1:6" x14ac:dyDescent="0.25">
      <c r="A4337" s="349" t="s">
        <v>564</v>
      </c>
      <c r="B4337" s="361" t="s">
        <v>569</v>
      </c>
      <c r="C4337" s="361" t="s">
        <v>744</v>
      </c>
      <c r="D4337" s="361">
        <v>16</v>
      </c>
      <c r="E4337" s="590">
        <v>39810</v>
      </c>
      <c r="F4337" s="592">
        <v>186</v>
      </c>
    </row>
    <row r="4338" spans="1:6" x14ac:dyDescent="0.25">
      <c r="A4338" s="349" t="s">
        <v>564</v>
      </c>
      <c r="B4338" s="361" t="s">
        <v>567</v>
      </c>
      <c r="C4338" s="361" t="s">
        <v>737</v>
      </c>
      <c r="D4338" s="361">
        <v>16</v>
      </c>
      <c r="E4338" s="590">
        <v>39811</v>
      </c>
      <c r="F4338" s="592">
        <v>130</v>
      </c>
    </row>
    <row r="4339" spans="1:6" x14ac:dyDescent="0.25">
      <c r="A4339" s="349" t="s">
        <v>564</v>
      </c>
      <c r="B4339" s="361" t="s">
        <v>566</v>
      </c>
      <c r="C4339" s="361" t="s">
        <v>737</v>
      </c>
      <c r="D4339" s="361">
        <v>16</v>
      </c>
      <c r="E4339" s="590">
        <v>39812</v>
      </c>
      <c r="F4339" s="592">
        <v>73</v>
      </c>
    </row>
    <row r="4340" spans="1:6" x14ac:dyDescent="0.25">
      <c r="A4340" s="349" t="s">
        <v>752</v>
      </c>
      <c r="B4340" s="361" t="s">
        <v>764</v>
      </c>
      <c r="C4340" s="361" t="s">
        <v>737</v>
      </c>
      <c r="D4340" s="361">
        <v>32</v>
      </c>
      <c r="E4340" s="590">
        <v>39812</v>
      </c>
      <c r="F4340" s="592">
        <v>15</v>
      </c>
    </row>
    <row r="4341" spans="1:6" x14ac:dyDescent="0.25">
      <c r="A4341" s="349" t="s">
        <v>752</v>
      </c>
      <c r="B4341" s="361" t="s">
        <v>764</v>
      </c>
      <c r="C4341" s="361" t="s">
        <v>737</v>
      </c>
      <c r="D4341" s="361">
        <v>32</v>
      </c>
      <c r="E4341" s="590">
        <v>39812</v>
      </c>
      <c r="F4341" s="592">
        <v>100</v>
      </c>
    </row>
    <row r="4342" spans="1:6" x14ac:dyDescent="0.25">
      <c r="A4342" s="349" t="s">
        <v>564</v>
      </c>
      <c r="B4342" s="361" t="s">
        <v>568</v>
      </c>
      <c r="C4342" s="361" t="s">
        <v>745</v>
      </c>
      <c r="D4342" s="361">
        <v>16</v>
      </c>
      <c r="E4342" s="590">
        <v>39813</v>
      </c>
      <c r="F4342" s="592">
        <v>169</v>
      </c>
    </row>
    <row r="4343" spans="1:6" x14ac:dyDescent="0.25">
      <c r="A4343" s="349" t="s">
        <v>564</v>
      </c>
      <c r="B4343" s="361" t="s">
        <v>568</v>
      </c>
      <c r="C4343" s="361" t="s">
        <v>745</v>
      </c>
      <c r="D4343" s="361">
        <v>16</v>
      </c>
      <c r="E4343" s="590">
        <v>39816</v>
      </c>
      <c r="F4343" s="592">
        <v>87</v>
      </c>
    </row>
    <row r="4344" spans="1:6" x14ac:dyDescent="0.25">
      <c r="A4344" s="349" t="s">
        <v>738</v>
      </c>
      <c r="B4344" s="361" t="s">
        <v>720</v>
      </c>
      <c r="C4344" s="361" t="s">
        <v>747</v>
      </c>
      <c r="D4344" s="361">
        <v>8</v>
      </c>
      <c r="E4344" s="590">
        <v>39818</v>
      </c>
      <c r="F4344" s="592">
        <v>82</v>
      </c>
    </row>
    <row r="4345" spans="1:6" x14ac:dyDescent="0.25">
      <c r="A4345" s="349" t="s">
        <v>728</v>
      </c>
      <c r="B4345" s="361" t="s">
        <v>729</v>
      </c>
      <c r="C4345" s="361" t="s">
        <v>730</v>
      </c>
      <c r="D4345" s="361">
        <v>10</v>
      </c>
      <c r="E4345" s="590">
        <v>39825</v>
      </c>
      <c r="F4345" s="592">
        <v>27</v>
      </c>
    </row>
    <row r="4346" spans="1:6" x14ac:dyDescent="0.25">
      <c r="A4346" s="349" t="s">
        <v>738</v>
      </c>
      <c r="B4346" s="361" t="s">
        <v>713</v>
      </c>
      <c r="C4346" s="361" t="s">
        <v>746</v>
      </c>
      <c r="D4346" s="361">
        <v>16</v>
      </c>
      <c r="E4346" s="350">
        <v>39827</v>
      </c>
      <c r="F4346" s="360">
        <v>194</v>
      </c>
    </row>
    <row r="4347" spans="1:6" x14ac:dyDescent="0.25">
      <c r="A4347" s="349" t="s">
        <v>748</v>
      </c>
      <c r="B4347" s="361" t="s">
        <v>751</v>
      </c>
      <c r="C4347" s="361" t="s">
        <v>747</v>
      </c>
      <c r="D4347" s="361">
        <v>8</v>
      </c>
      <c r="E4347" s="590">
        <v>39827</v>
      </c>
      <c r="F4347" s="592">
        <v>118</v>
      </c>
    </row>
    <row r="4348" spans="1:6" x14ac:dyDescent="0.25">
      <c r="A4348" s="349" t="s">
        <v>752</v>
      </c>
      <c r="B4348" s="361" t="s">
        <v>762</v>
      </c>
      <c r="C4348" s="361" t="s">
        <v>761</v>
      </c>
      <c r="D4348" s="361">
        <v>16</v>
      </c>
      <c r="E4348" s="590">
        <v>39829</v>
      </c>
      <c r="F4348" s="592">
        <v>144</v>
      </c>
    </row>
    <row r="4349" spans="1:6" x14ac:dyDescent="0.25">
      <c r="A4349" s="349" t="s">
        <v>564</v>
      </c>
      <c r="B4349" s="361" t="s">
        <v>566</v>
      </c>
      <c r="C4349" s="361" t="s">
        <v>737</v>
      </c>
      <c r="D4349" s="361">
        <v>16</v>
      </c>
      <c r="E4349" s="350">
        <v>39845</v>
      </c>
      <c r="F4349" s="360">
        <v>85</v>
      </c>
    </row>
    <row r="4350" spans="1:6" x14ac:dyDescent="0.25">
      <c r="A4350" s="349" t="s">
        <v>738</v>
      </c>
      <c r="B4350" s="361" t="s">
        <v>713</v>
      </c>
      <c r="C4350" s="361" t="s">
        <v>746</v>
      </c>
      <c r="D4350" s="361">
        <v>16</v>
      </c>
      <c r="E4350" s="590">
        <v>39846</v>
      </c>
      <c r="F4350" s="592">
        <v>79</v>
      </c>
    </row>
    <row r="4351" spans="1:6" x14ac:dyDescent="0.25">
      <c r="A4351" s="349" t="s">
        <v>738</v>
      </c>
      <c r="B4351" s="361" t="s">
        <v>720</v>
      </c>
      <c r="C4351" s="361" t="s">
        <v>747</v>
      </c>
      <c r="D4351" s="361">
        <v>8</v>
      </c>
      <c r="E4351" s="590">
        <v>39847</v>
      </c>
      <c r="F4351" s="592">
        <v>7</v>
      </c>
    </row>
    <row r="4352" spans="1:6" x14ac:dyDescent="0.25">
      <c r="A4352" s="349" t="s">
        <v>748</v>
      </c>
      <c r="B4352" s="361" t="s">
        <v>754</v>
      </c>
      <c r="C4352" s="361" t="s">
        <v>755</v>
      </c>
      <c r="D4352" s="361">
        <v>16</v>
      </c>
      <c r="E4352" s="590">
        <v>39847</v>
      </c>
      <c r="F4352" s="592">
        <v>189</v>
      </c>
    </row>
    <row r="4353" spans="1:6" x14ac:dyDescent="0.25">
      <c r="A4353" s="349" t="s">
        <v>564</v>
      </c>
      <c r="B4353" s="361" t="s">
        <v>565</v>
      </c>
      <c r="C4353" s="361" t="s">
        <v>745</v>
      </c>
      <c r="D4353" s="361">
        <v>16</v>
      </c>
      <c r="E4353" s="350">
        <v>39850</v>
      </c>
      <c r="F4353" s="360">
        <v>107</v>
      </c>
    </row>
    <row r="4354" spans="1:6" x14ac:dyDescent="0.25">
      <c r="A4354" s="349" t="s">
        <v>756</v>
      </c>
      <c r="B4354" s="361" t="s">
        <v>757</v>
      </c>
      <c r="C4354" s="361" t="s">
        <v>755</v>
      </c>
      <c r="D4354" s="361">
        <v>16</v>
      </c>
      <c r="E4354" s="590">
        <v>39853</v>
      </c>
      <c r="F4354" s="592">
        <v>11</v>
      </c>
    </row>
    <row r="4355" spans="1:6" x14ac:dyDescent="0.25">
      <c r="A4355" s="349" t="s">
        <v>742</v>
      </c>
      <c r="B4355" s="361" t="s">
        <v>743</v>
      </c>
      <c r="C4355" s="361" t="s">
        <v>744</v>
      </c>
      <c r="D4355" s="361">
        <v>8</v>
      </c>
      <c r="E4355" s="590">
        <v>39854</v>
      </c>
      <c r="F4355" s="592">
        <v>45</v>
      </c>
    </row>
    <row r="4356" spans="1:6" x14ac:dyDescent="0.25">
      <c r="A4356" s="349" t="s">
        <v>738</v>
      </c>
      <c r="B4356" s="361" t="s">
        <v>719</v>
      </c>
      <c r="C4356" s="361" t="s">
        <v>744</v>
      </c>
      <c r="D4356" s="361">
        <v>8</v>
      </c>
      <c r="E4356" s="590">
        <v>39857</v>
      </c>
      <c r="F4356" s="592">
        <v>69</v>
      </c>
    </row>
    <row r="4357" spans="1:6" x14ac:dyDescent="0.25">
      <c r="A4357" s="349" t="s">
        <v>771</v>
      </c>
      <c r="B4357" s="361" t="s">
        <v>773</v>
      </c>
      <c r="C4357" s="361" t="s">
        <v>747</v>
      </c>
      <c r="D4357" s="361">
        <v>8</v>
      </c>
      <c r="E4357" s="350">
        <v>39859</v>
      </c>
      <c r="F4357" s="360">
        <v>177</v>
      </c>
    </row>
    <row r="4358" spans="1:6" x14ac:dyDescent="0.25">
      <c r="A4358" s="349" t="s">
        <v>738</v>
      </c>
      <c r="B4358" s="361" t="s">
        <v>718</v>
      </c>
      <c r="C4358" s="361" t="s">
        <v>747</v>
      </c>
      <c r="D4358" s="361">
        <v>8</v>
      </c>
      <c r="E4358" s="350">
        <v>39859</v>
      </c>
      <c r="F4358" s="360">
        <v>186</v>
      </c>
    </row>
    <row r="4359" spans="1:6" x14ac:dyDescent="0.25">
      <c r="A4359" s="349" t="s">
        <v>564</v>
      </c>
      <c r="B4359" s="361" t="s">
        <v>567</v>
      </c>
      <c r="C4359" s="361" t="s">
        <v>737</v>
      </c>
      <c r="D4359" s="361">
        <v>16</v>
      </c>
      <c r="E4359" s="590">
        <v>39859</v>
      </c>
      <c r="F4359" s="592">
        <v>30</v>
      </c>
    </row>
    <row r="4360" spans="1:6" x14ac:dyDescent="0.25">
      <c r="A4360" s="349" t="s">
        <v>564</v>
      </c>
      <c r="B4360" s="361" t="s">
        <v>566</v>
      </c>
      <c r="C4360" s="361" t="s">
        <v>737</v>
      </c>
      <c r="D4360" s="361">
        <v>16</v>
      </c>
      <c r="E4360" s="590">
        <v>39860</v>
      </c>
      <c r="F4360" s="592">
        <v>67</v>
      </c>
    </row>
    <row r="4361" spans="1:6" x14ac:dyDescent="0.25">
      <c r="A4361" s="349" t="s">
        <v>738</v>
      </c>
      <c r="B4361" s="361" t="s">
        <v>714</v>
      </c>
      <c r="C4361" s="361" t="s">
        <v>744</v>
      </c>
      <c r="D4361" s="361">
        <v>8</v>
      </c>
      <c r="E4361" s="350">
        <v>39861</v>
      </c>
      <c r="F4361" s="360">
        <v>46</v>
      </c>
    </row>
    <row r="4362" spans="1:6" x14ac:dyDescent="0.25">
      <c r="A4362" s="349" t="s">
        <v>738</v>
      </c>
      <c r="B4362" s="361" t="s">
        <v>721</v>
      </c>
      <c r="C4362" s="361" t="s">
        <v>747</v>
      </c>
      <c r="D4362" s="361">
        <v>8</v>
      </c>
      <c r="E4362" s="590">
        <v>39862</v>
      </c>
      <c r="F4362" s="592">
        <v>63</v>
      </c>
    </row>
    <row r="4363" spans="1:6" x14ac:dyDescent="0.25">
      <c r="A4363" s="349" t="s">
        <v>738</v>
      </c>
      <c r="B4363" s="361" t="s">
        <v>712</v>
      </c>
      <c r="C4363" s="361" t="s">
        <v>744</v>
      </c>
      <c r="D4363" s="361">
        <v>8</v>
      </c>
      <c r="E4363" s="590">
        <v>39864</v>
      </c>
      <c r="F4363" s="592">
        <v>180</v>
      </c>
    </row>
    <row r="4364" spans="1:6" x14ac:dyDescent="0.25">
      <c r="A4364" s="349" t="s">
        <v>738</v>
      </c>
      <c r="B4364" s="361" t="s">
        <v>712</v>
      </c>
      <c r="C4364" s="361" t="s">
        <v>744</v>
      </c>
      <c r="D4364" s="361">
        <v>8</v>
      </c>
      <c r="E4364" s="590">
        <v>39865</v>
      </c>
      <c r="F4364" s="592">
        <v>33</v>
      </c>
    </row>
    <row r="4365" spans="1:6" x14ac:dyDescent="0.25">
      <c r="A4365" s="349" t="s">
        <v>748</v>
      </c>
      <c r="B4365" s="361" t="s">
        <v>751</v>
      </c>
      <c r="C4365" s="361" t="s">
        <v>747</v>
      </c>
      <c r="D4365" s="361">
        <v>8</v>
      </c>
      <c r="E4365" s="350">
        <v>39875</v>
      </c>
      <c r="F4365" s="360">
        <v>47</v>
      </c>
    </row>
    <row r="4366" spans="1:6" x14ac:dyDescent="0.25">
      <c r="A4366" s="349" t="s">
        <v>738</v>
      </c>
      <c r="B4366" s="361" t="s">
        <v>712</v>
      </c>
      <c r="C4366" s="361" t="s">
        <v>744</v>
      </c>
      <c r="D4366" s="361">
        <v>8</v>
      </c>
      <c r="E4366" s="590">
        <v>39875</v>
      </c>
      <c r="F4366" s="592">
        <v>28</v>
      </c>
    </row>
    <row r="4367" spans="1:6" x14ac:dyDescent="0.25">
      <c r="A4367" s="349" t="s">
        <v>738</v>
      </c>
      <c r="B4367" s="361" t="s">
        <v>712</v>
      </c>
      <c r="C4367" s="361" t="s">
        <v>744</v>
      </c>
      <c r="D4367" s="361">
        <v>8</v>
      </c>
      <c r="E4367" s="590">
        <v>39876</v>
      </c>
      <c r="F4367" s="592">
        <v>144</v>
      </c>
    </row>
    <row r="4368" spans="1:6" x14ac:dyDescent="0.25">
      <c r="A4368" s="349" t="s">
        <v>765</v>
      </c>
      <c r="B4368" s="361" t="s">
        <v>766</v>
      </c>
      <c r="C4368" s="361" t="s">
        <v>744</v>
      </c>
      <c r="D4368" s="361">
        <v>16</v>
      </c>
      <c r="E4368" s="590">
        <v>39879</v>
      </c>
      <c r="F4368" s="592">
        <v>200</v>
      </c>
    </row>
    <row r="4369" spans="1:6" x14ac:dyDescent="0.25">
      <c r="A4369" s="349" t="s">
        <v>728</v>
      </c>
      <c r="B4369" s="361" t="s">
        <v>731</v>
      </c>
      <c r="C4369" s="361" t="s">
        <v>732</v>
      </c>
      <c r="D4369" s="361">
        <v>8</v>
      </c>
      <c r="E4369" s="590">
        <v>39880</v>
      </c>
      <c r="F4369" s="592">
        <v>138</v>
      </c>
    </row>
    <row r="4370" spans="1:6" x14ac:dyDescent="0.25">
      <c r="A4370" s="349" t="s">
        <v>739</v>
      </c>
      <c r="B4370" s="361" t="s">
        <v>740</v>
      </c>
      <c r="C4370" s="361" t="s">
        <v>741</v>
      </c>
      <c r="D4370" s="361">
        <v>8</v>
      </c>
      <c r="E4370" s="590">
        <v>39884</v>
      </c>
      <c r="F4370" s="592">
        <v>63</v>
      </c>
    </row>
    <row r="4371" spans="1:6" x14ac:dyDescent="0.25">
      <c r="A4371" s="349" t="s">
        <v>738</v>
      </c>
      <c r="B4371" s="361" t="s">
        <v>715</v>
      </c>
      <c r="C4371" s="361" t="s">
        <v>745</v>
      </c>
      <c r="D4371" s="361">
        <v>16</v>
      </c>
      <c r="E4371" s="590">
        <v>39888</v>
      </c>
      <c r="F4371" s="592">
        <v>19</v>
      </c>
    </row>
    <row r="4372" spans="1:6" x14ac:dyDescent="0.25">
      <c r="A4372" s="349" t="s">
        <v>738</v>
      </c>
      <c r="B4372" s="361" t="s">
        <v>721</v>
      </c>
      <c r="C4372" s="361" t="s">
        <v>747</v>
      </c>
      <c r="D4372" s="361">
        <v>8</v>
      </c>
      <c r="E4372" s="590">
        <v>39889</v>
      </c>
      <c r="F4372" s="360">
        <v>21</v>
      </c>
    </row>
    <row r="4373" spans="1:6" x14ac:dyDescent="0.25">
      <c r="A4373" s="349" t="s">
        <v>728</v>
      </c>
      <c r="B4373" s="361" t="s">
        <v>729</v>
      </c>
      <c r="C4373" s="361" t="s">
        <v>730</v>
      </c>
      <c r="D4373" s="361">
        <v>10</v>
      </c>
      <c r="E4373" s="590">
        <v>39889</v>
      </c>
      <c r="F4373" s="592">
        <v>124</v>
      </c>
    </row>
    <row r="4374" spans="1:6" x14ac:dyDescent="0.25">
      <c r="A4374" s="349" t="s">
        <v>738</v>
      </c>
      <c r="B4374" s="361" t="s">
        <v>717</v>
      </c>
      <c r="C4374" s="361" t="s">
        <v>745</v>
      </c>
      <c r="D4374" s="361">
        <v>16</v>
      </c>
      <c r="E4374" s="590">
        <v>39890</v>
      </c>
      <c r="F4374" s="592">
        <v>62</v>
      </c>
    </row>
    <row r="4375" spans="1:6" x14ac:dyDescent="0.25">
      <c r="A4375" s="349" t="s">
        <v>752</v>
      </c>
      <c r="B4375" s="361" t="s">
        <v>762</v>
      </c>
      <c r="C4375" s="361" t="s">
        <v>761</v>
      </c>
      <c r="D4375" s="361">
        <v>16</v>
      </c>
      <c r="E4375" s="350">
        <v>39892</v>
      </c>
      <c r="F4375" s="360">
        <v>113</v>
      </c>
    </row>
    <row r="4376" spans="1:6" x14ac:dyDescent="0.25">
      <c r="A4376" s="349" t="s">
        <v>771</v>
      </c>
      <c r="B4376" s="361" t="s">
        <v>773</v>
      </c>
      <c r="C4376" s="361" t="s">
        <v>747</v>
      </c>
      <c r="D4376" s="361">
        <v>8</v>
      </c>
      <c r="E4376" s="590">
        <v>39893</v>
      </c>
      <c r="F4376" s="360">
        <v>105</v>
      </c>
    </row>
    <row r="4377" spans="1:6" x14ac:dyDescent="0.25">
      <c r="A4377" s="349" t="s">
        <v>748</v>
      </c>
      <c r="B4377" s="361" t="s">
        <v>754</v>
      </c>
      <c r="C4377" s="361" t="s">
        <v>755</v>
      </c>
      <c r="D4377" s="361">
        <v>16</v>
      </c>
      <c r="E4377" s="350">
        <v>39894</v>
      </c>
      <c r="F4377" s="360">
        <v>24</v>
      </c>
    </row>
    <row r="4378" spans="1:6" x14ac:dyDescent="0.25">
      <c r="A4378" s="349" t="s">
        <v>738</v>
      </c>
      <c r="B4378" s="361" t="s">
        <v>719</v>
      </c>
      <c r="C4378" s="361" t="s">
        <v>744</v>
      </c>
      <c r="D4378" s="361">
        <v>8</v>
      </c>
      <c r="E4378" s="590">
        <v>39895</v>
      </c>
      <c r="F4378" s="592">
        <v>192</v>
      </c>
    </row>
    <row r="4379" spans="1:6" x14ac:dyDescent="0.25">
      <c r="A4379" s="349" t="s">
        <v>771</v>
      </c>
      <c r="B4379" s="361" t="s">
        <v>773</v>
      </c>
      <c r="C4379" s="361" t="s">
        <v>747</v>
      </c>
      <c r="D4379" s="361">
        <v>8</v>
      </c>
      <c r="E4379" s="590">
        <v>39900</v>
      </c>
      <c r="F4379" s="592">
        <v>46</v>
      </c>
    </row>
    <row r="4380" spans="1:6" x14ac:dyDescent="0.25">
      <c r="A4380" s="349" t="s">
        <v>733</v>
      </c>
      <c r="B4380" s="361" t="s">
        <v>734</v>
      </c>
      <c r="C4380" s="361" t="s">
        <v>735</v>
      </c>
      <c r="D4380" s="361">
        <v>8</v>
      </c>
      <c r="E4380" s="590">
        <v>39901</v>
      </c>
      <c r="F4380" s="592">
        <v>169</v>
      </c>
    </row>
    <row r="4381" spans="1:6" x14ac:dyDescent="0.25">
      <c r="A4381" s="349" t="s">
        <v>738</v>
      </c>
      <c r="B4381" s="361" t="s">
        <v>718</v>
      </c>
      <c r="C4381" s="361" t="s">
        <v>747</v>
      </c>
      <c r="D4381" s="361">
        <v>8</v>
      </c>
      <c r="E4381" s="590">
        <v>39904</v>
      </c>
      <c r="F4381" s="592">
        <v>29</v>
      </c>
    </row>
    <row r="4382" spans="1:6" x14ac:dyDescent="0.25">
      <c r="A4382" s="349" t="s">
        <v>738</v>
      </c>
      <c r="B4382" s="361" t="s">
        <v>718</v>
      </c>
      <c r="C4382" s="361" t="s">
        <v>747</v>
      </c>
      <c r="D4382" s="361">
        <v>8</v>
      </c>
      <c r="E4382" s="590">
        <v>39905</v>
      </c>
      <c r="F4382" s="592">
        <v>116</v>
      </c>
    </row>
    <row r="4383" spans="1:6" x14ac:dyDescent="0.25">
      <c r="A4383" s="349" t="s">
        <v>564</v>
      </c>
      <c r="B4383" s="361" t="s">
        <v>567</v>
      </c>
      <c r="C4383" s="361" t="s">
        <v>737</v>
      </c>
      <c r="D4383" s="361">
        <v>16</v>
      </c>
      <c r="E4383" s="590">
        <v>39905</v>
      </c>
      <c r="F4383" s="592">
        <v>83</v>
      </c>
    </row>
    <row r="4384" spans="1:6" x14ac:dyDescent="0.25">
      <c r="A4384" s="349" t="s">
        <v>752</v>
      </c>
      <c r="B4384" s="361" t="s">
        <v>760</v>
      </c>
      <c r="C4384" s="361" t="s">
        <v>761</v>
      </c>
      <c r="D4384" s="361">
        <v>16</v>
      </c>
      <c r="E4384" s="590">
        <v>39906</v>
      </c>
      <c r="F4384" s="592">
        <v>129</v>
      </c>
    </row>
    <row r="4385" spans="1:6" x14ac:dyDescent="0.25">
      <c r="A4385" s="349" t="s">
        <v>738</v>
      </c>
      <c r="B4385" s="361" t="s">
        <v>722</v>
      </c>
      <c r="C4385" s="361" t="s">
        <v>747</v>
      </c>
      <c r="D4385" s="361">
        <v>8</v>
      </c>
      <c r="E4385" s="590">
        <v>39914</v>
      </c>
      <c r="F4385" s="592">
        <v>43</v>
      </c>
    </row>
    <row r="4386" spans="1:6" x14ac:dyDescent="0.25">
      <c r="A4386" s="349" t="s">
        <v>564</v>
      </c>
      <c r="B4386" s="361" t="s">
        <v>567</v>
      </c>
      <c r="C4386" s="361" t="s">
        <v>737</v>
      </c>
      <c r="D4386" s="361">
        <v>16</v>
      </c>
      <c r="E4386" s="590">
        <v>39914</v>
      </c>
      <c r="F4386" s="592">
        <v>58</v>
      </c>
    </row>
    <row r="4387" spans="1:6" x14ac:dyDescent="0.25">
      <c r="A4387" s="349" t="s">
        <v>756</v>
      </c>
      <c r="B4387" s="361" t="s">
        <v>757</v>
      </c>
      <c r="C4387" s="361" t="s">
        <v>755</v>
      </c>
      <c r="D4387" s="361">
        <v>16</v>
      </c>
      <c r="E4387" s="590">
        <v>39916</v>
      </c>
      <c r="F4387" s="592">
        <v>14</v>
      </c>
    </row>
    <row r="4388" spans="1:6" x14ac:dyDescent="0.25">
      <c r="A4388" s="349" t="s">
        <v>752</v>
      </c>
      <c r="B4388" s="361" t="s">
        <v>759</v>
      </c>
      <c r="C4388" s="361" t="s">
        <v>737</v>
      </c>
      <c r="D4388" s="361">
        <v>16</v>
      </c>
      <c r="E4388" s="590">
        <v>39917</v>
      </c>
      <c r="F4388" s="592">
        <v>123</v>
      </c>
    </row>
    <row r="4389" spans="1:6" x14ac:dyDescent="0.25">
      <c r="A4389" s="349" t="s">
        <v>564</v>
      </c>
      <c r="B4389" s="361" t="s">
        <v>569</v>
      </c>
      <c r="C4389" s="361" t="s">
        <v>744</v>
      </c>
      <c r="D4389" s="361">
        <v>16</v>
      </c>
      <c r="E4389" s="590">
        <v>39919</v>
      </c>
      <c r="F4389" s="592">
        <v>111</v>
      </c>
    </row>
    <row r="4390" spans="1:6" x14ac:dyDescent="0.25">
      <c r="A4390" s="349" t="s">
        <v>752</v>
      </c>
      <c r="B4390" s="361" t="s">
        <v>762</v>
      </c>
      <c r="C4390" s="361" t="s">
        <v>761</v>
      </c>
      <c r="D4390" s="361">
        <v>16</v>
      </c>
      <c r="E4390" s="590">
        <v>39920</v>
      </c>
      <c r="F4390" s="592">
        <v>99</v>
      </c>
    </row>
    <row r="4391" spans="1:6" x14ac:dyDescent="0.25">
      <c r="A4391" s="349" t="s">
        <v>752</v>
      </c>
      <c r="B4391" s="361" t="s">
        <v>760</v>
      </c>
      <c r="C4391" s="361" t="s">
        <v>761</v>
      </c>
      <c r="D4391" s="361">
        <v>16</v>
      </c>
      <c r="E4391" s="590">
        <v>39924</v>
      </c>
      <c r="F4391" s="592">
        <v>175</v>
      </c>
    </row>
    <row r="4392" spans="1:6" x14ac:dyDescent="0.25">
      <c r="A4392" s="349" t="s">
        <v>738</v>
      </c>
      <c r="B4392" s="361" t="s">
        <v>720</v>
      </c>
      <c r="C4392" s="361" t="s">
        <v>747</v>
      </c>
      <c r="D4392" s="361">
        <v>8</v>
      </c>
      <c r="E4392" s="590">
        <v>39927</v>
      </c>
      <c r="F4392" s="592">
        <v>70</v>
      </c>
    </row>
    <row r="4393" spans="1:6" x14ac:dyDescent="0.25">
      <c r="A4393" s="349" t="s">
        <v>728</v>
      </c>
      <c r="B4393" s="361" t="s">
        <v>729</v>
      </c>
      <c r="C4393" s="361" t="s">
        <v>730</v>
      </c>
      <c r="D4393" s="361">
        <v>10</v>
      </c>
      <c r="E4393" s="590">
        <v>39929</v>
      </c>
      <c r="F4393" s="360">
        <v>122</v>
      </c>
    </row>
    <row r="4394" spans="1:6" x14ac:dyDescent="0.25">
      <c r="A4394" s="349" t="s">
        <v>756</v>
      </c>
      <c r="B4394" s="361" t="s">
        <v>758</v>
      </c>
      <c r="C4394" s="361" t="s">
        <v>746</v>
      </c>
      <c r="D4394" s="361">
        <v>16</v>
      </c>
      <c r="E4394" s="590">
        <v>39931</v>
      </c>
      <c r="F4394" s="592">
        <v>35</v>
      </c>
    </row>
    <row r="4395" spans="1:6" x14ac:dyDescent="0.25">
      <c r="A4395" s="349" t="s">
        <v>738</v>
      </c>
      <c r="B4395" s="361" t="s">
        <v>717</v>
      </c>
      <c r="C4395" s="361" t="s">
        <v>745</v>
      </c>
      <c r="D4395" s="361">
        <v>16</v>
      </c>
      <c r="E4395" s="590">
        <v>39933</v>
      </c>
      <c r="F4395" s="360">
        <v>128</v>
      </c>
    </row>
    <row r="4396" spans="1:6" x14ac:dyDescent="0.25">
      <c r="A4396" s="349" t="s">
        <v>738</v>
      </c>
      <c r="B4396" s="361" t="s">
        <v>722</v>
      </c>
      <c r="C4396" s="361" t="s">
        <v>747</v>
      </c>
      <c r="D4396" s="361">
        <v>8</v>
      </c>
      <c r="E4396" s="590">
        <v>39934</v>
      </c>
      <c r="F4396" s="592">
        <v>109</v>
      </c>
    </row>
    <row r="4397" spans="1:6" x14ac:dyDescent="0.25">
      <c r="A4397" s="349" t="s">
        <v>752</v>
      </c>
      <c r="B4397" s="361" t="s">
        <v>762</v>
      </c>
      <c r="C4397" s="361" t="s">
        <v>761</v>
      </c>
      <c r="D4397" s="361">
        <v>16</v>
      </c>
      <c r="E4397" s="590">
        <v>39934</v>
      </c>
      <c r="F4397" s="592">
        <v>107</v>
      </c>
    </row>
    <row r="4398" spans="1:6" x14ac:dyDescent="0.25">
      <c r="A4398" s="349" t="s">
        <v>733</v>
      </c>
      <c r="B4398" s="361" t="s">
        <v>734</v>
      </c>
      <c r="C4398" s="361" t="s">
        <v>735</v>
      </c>
      <c r="D4398" s="361">
        <v>8</v>
      </c>
      <c r="E4398" s="590">
        <v>39934</v>
      </c>
      <c r="F4398" s="592">
        <v>199</v>
      </c>
    </row>
    <row r="4399" spans="1:6" x14ac:dyDescent="0.25">
      <c r="A4399" s="349" t="s">
        <v>738</v>
      </c>
      <c r="B4399" s="361" t="s">
        <v>720</v>
      </c>
      <c r="C4399" s="361" t="s">
        <v>747</v>
      </c>
      <c r="D4399" s="361">
        <v>8</v>
      </c>
      <c r="E4399" s="590">
        <v>39935</v>
      </c>
      <c r="F4399" s="592">
        <v>137</v>
      </c>
    </row>
    <row r="4400" spans="1:6" x14ac:dyDescent="0.25">
      <c r="A4400" s="349" t="s">
        <v>738</v>
      </c>
      <c r="B4400" s="361" t="s">
        <v>715</v>
      </c>
      <c r="C4400" s="361" t="s">
        <v>745</v>
      </c>
      <c r="D4400" s="361">
        <v>16</v>
      </c>
      <c r="E4400" s="590">
        <v>39939</v>
      </c>
      <c r="F4400" s="592">
        <v>126</v>
      </c>
    </row>
    <row r="4401" spans="1:6" x14ac:dyDescent="0.25">
      <c r="A4401" s="349" t="s">
        <v>728</v>
      </c>
      <c r="B4401" s="361" t="s">
        <v>729</v>
      </c>
      <c r="C4401" s="361" t="s">
        <v>730</v>
      </c>
      <c r="D4401" s="361">
        <v>10</v>
      </c>
      <c r="E4401" s="590">
        <v>39939</v>
      </c>
      <c r="F4401" s="592">
        <v>171</v>
      </c>
    </row>
    <row r="4402" spans="1:6" x14ac:dyDescent="0.25">
      <c r="A4402" s="349" t="s">
        <v>748</v>
      </c>
      <c r="B4402" s="361" t="s">
        <v>749</v>
      </c>
      <c r="C4402" s="361" t="s">
        <v>745</v>
      </c>
      <c r="D4402" s="361">
        <v>8</v>
      </c>
      <c r="E4402" s="590">
        <v>39944</v>
      </c>
      <c r="F4402" s="592">
        <v>26</v>
      </c>
    </row>
    <row r="4403" spans="1:6" x14ac:dyDescent="0.25">
      <c r="A4403" s="349" t="s">
        <v>748</v>
      </c>
      <c r="B4403" s="361" t="s">
        <v>749</v>
      </c>
      <c r="C4403" s="361" t="s">
        <v>745</v>
      </c>
      <c r="D4403" s="361">
        <v>8</v>
      </c>
      <c r="E4403" s="590">
        <v>39945</v>
      </c>
      <c r="F4403" s="592">
        <v>193</v>
      </c>
    </row>
    <row r="4404" spans="1:6" x14ac:dyDescent="0.25">
      <c r="A4404" s="349" t="s">
        <v>748</v>
      </c>
      <c r="B4404" s="361" t="s">
        <v>754</v>
      </c>
      <c r="C4404" s="361" t="s">
        <v>755</v>
      </c>
      <c r="D4404" s="361">
        <v>16</v>
      </c>
      <c r="E4404" s="590">
        <v>39945</v>
      </c>
      <c r="F4404" s="592">
        <v>33</v>
      </c>
    </row>
    <row r="4405" spans="1:6" x14ac:dyDescent="0.25">
      <c r="A4405" s="349" t="s">
        <v>738</v>
      </c>
      <c r="B4405" s="361" t="s">
        <v>715</v>
      </c>
      <c r="C4405" s="361" t="s">
        <v>745</v>
      </c>
      <c r="D4405" s="361">
        <v>16</v>
      </c>
      <c r="E4405" s="590">
        <v>39947</v>
      </c>
      <c r="F4405" s="592">
        <v>35</v>
      </c>
    </row>
    <row r="4406" spans="1:6" x14ac:dyDescent="0.25">
      <c r="A4406" s="349" t="s">
        <v>738</v>
      </c>
      <c r="B4406" s="361" t="s">
        <v>715</v>
      </c>
      <c r="C4406" s="361" t="s">
        <v>745</v>
      </c>
      <c r="D4406" s="361">
        <v>16</v>
      </c>
      <c r="E4406" s="590">
        <v>39949</v>
      </c>
      <c r="F4406" s="592">
        <v>80</v>
      </c>
    </row>
    <row r="4407" spans="1:6" x14ac:dyDescent="0.25">
      <c r="A4407" s="349" t="s">
        <v>738</v>
      </c>
      <c r="B4407" s="361" t="s">
        <v>717</v>
      </c>
      <c r="C4407" s="361" t="s">
        <v>745</v>
      </c>
      <c r="D4407" s="361">
        <v>16</v>
      </c>
      <c r="E4407" s="590">
        <v>39951</v>
      </c>
      <c r="F4407" s="592">
        <v>130</v>
      </c>
    </row>
    <row r="4408" spans="1:6" x14ac:dyDescent="0.25">
      <c r="A4408" s="349" t="s">
        <v>728</v>
      </c>
      <c r="B4408" s="361" t="s">
        <v>729</v>
      </c>
      <c r="C4408" s="361" t="s">
        <v>730</v>
      </c>
      <c r="D4408" s="361">
        <v>10</v>
      </c>
      <c r="E4408" s="590">
        <v>39951</v>
      </c>
      <c r="F4408" s="360">
        <v>133</v>
      </c>
    </row>
    <row r="4409" spans="1:6" x14ac:dyDescent="0.25">
      <c r="A4409" s="349" t="s">
        <v>738</v>
      </c>
      <c r="B4409" s="361" t="s">
        <v>714</v>
      </c>
      <c r="C4409" s="361" t="s">
        <v>744</v>
      </c>
      <c r="D4409" s="361">
        <v>8</v>
      </c>
      <c r="E4409" s="590">
        <v>39952</v>
      </c>
      <c r="F4409" s="592">
        <v>191</v>
      </c>
    </row>
    <row r="4410" spans="1:6" x14ac:dyDescent="0.25">
      <c r="A4410" s="349" t="s">
        <v>733</v>
      </c>
      <c r="B4410" s="361" t="s">
        <v>736</v>
      </c>
      <c r="C4410" s="361" t="s">
        <v>737</v>
      </c>
      <c r="D4410" s="361">
        <v>8</v>
      </c>
      <c r="E4410" s="590">
        <v>39953</v>
      </c>
      <c r="F4410" s="592">
        <v>13</v>
      </c>
    </row>
    <row r="4411" spans="1:6" x14ac:dyDescent="0.25">
      <c r="A4411" s="349" t="s">
        <v>752</v>
      </c>
      <c r="B4411" s="361" t="s">
        <v>763</v>
      </c>
      <c r="C4411" s="361" t="s">
        <v>745</v>
      </c>
      <c r="D4411" s="361">
        <v>16</v>
      </c>
      <c r="E4411" s="590">
        <v>39958</v>
      </c>
      <c r="F4411" s="592">
        <v>64</v>
      </c>
    </row>
    <row r="4412" spans="1:6" x14ac:dyDescent="0.25">
      <c r="A4412" s="349" t="s">
        <v>733</v>
      </c>
      <c r="B4412" s="361" t="s">
        <v>736</v>
      </c>
      <c r="C4412" s="361" t="s">
        <v>737</v>
      </c>
      <c r="D4412" s="361">
        <v>8</v>
      </c>
      <c r="E4412" s="590">
        <v>39958</v>
      </c>
      <c r="F4412" s="360">
        <v>21</v>
      </c>
    </row>
    <row r="4413" spans="1:6" x14ac:dyDescent="0.25">
      <c r="A4413" s="349" t="s">
        <v>564</v>
      </c>
      <c r="B4413" s="361" t="s">
        <v>565</v>
      </c>
      <c r="C4413" s="361" t="s">
        <v>745</v>
      </c>
      <c r="D4413" s="361">
        <v>16</v>
      </c>
      <c r="E4413" s="590">
        <v>39960</v>
      </c>
      <c r="F4413" s="592">
        <v>160</v>
      </c>
    </row>
    <row r="4414" spans="1:6" x14ac:dyDescent="0.25">
      <c r="A4414" s="349" t="s">
        <v>733</v>
      </c>
      <c r="B4414" s="361" t="s">
        <v>734</v>
      </c>
      <c r="C4414" s="361" t="s">
        <v>735</v>
      </c>
      <c r="D4414" s="361">
        <v>8</v>
      </c>
      <c r="E4414" s="590">
        <v>39963</v>
      </c>
      <c r="F4414" s="592">
        <v>26</v>
      </c>
    </row>
    <row r="4415" spans="1:6" x14ac:dyDescent="0.25">
      <c r="A4415" s="349" t="s">
        <v>769</v>
      </c>
      <c r="B4415" s="361" t="s">
        <v>770</v>
      </c>
      <c r="C4415" s="361" t="s">
        <v>745</v>
      </c>
      <c r="D4415" s="361">
        <v>16</v>
      </c>
      <c r="E4415" s="590">
        <v>39966</v>
      </c>
      <c r="F4415" s="592">
        <v>146</v>
      </c>
    </row>
    <row r="4416" spans="1:6" x14ac:dyDescent="0.25">
      <c r="A4416" s="349" t="s">
        <v>756</v>
      </c>
      <c r="B4416" s="361" t="s">
        <v>757</v>
      </c>
      <c r="C4416" s="361" t="s">
        <v>755</v>
      </c>
      <c r="D4416" s="361">
        <v>16</v>
      </c>
      <c r="E4416" s="590">
        <v>39971</v>
      </c>
      <c r="F4416" s="592">
        <v>132</v>
      </c>
    </row>
    <row r="4417" spans="1:6" x14ac:dyDescent="0.25">
      <c r="A4417" s="349" t="s">
        <v>564</v>
      </c>
      <c r="B4417" s="361" t="s">
        <v>568</v>
      </c>
      <c r="C4417" s="361" t="s">
        <v>745</v>
      </c>
      <c r="D4417" s="361">
        <v>16</v>
      </c>
      <c r="E4417" s="590">
        <v>39972</v>
      </c>
      <c r="F4417" s="360">
        <v>197</v>
      </c>
    </row>
    <row r="4418" spans="1:6" x14ac:dyDescent="0.25">
      <c r="A4418" s="349" t="s">
        <v>738</v>
      </c>
      <c r="B4418" s="361" t="s">
        <v>714</v>
      </c>
      <c r="C4418" s="361" t="s">
        <v>744</v>
      </c>
      <c r="D4418" s="361">
        <v>8</v>
      </c>
      <c r="E4418" s="590">
        <v>39973</v>
      </c>
      <c r="F4418" s="592">
        <v>89</v>
      </c>
    </row>
    <row r="4419" spans="1:6" x14ac:dyDescent="0.25">
      <c r="A4419" s="349" t="s">
        <v>564</v>
      </c>
      <c r="B4419" s="361" t="s">
        <v>569</v>
      </c>
      <c r="C4419" s="361" t="s">
        <v>744</v>
      </c>
      <c r="D4419" s="361">
        <v>16</v>
      </c>
      <c r="E4419" s="590">
        <v>39973</v>
      </c>
      <c r="F4419" s="592">
        <v>54</v>
      </c>
    </row>
    <row r="4420" spans="1:6" x14ac:dyDescent="0.25">
      <c r="A4420" s="349" t="s">
        <v>752</v>
      </c>
      <c r="B4420" s="361" t="s">
        <v>759</v>
      </c>
      <c r="C4420" s="361" t="s">
        <v>737</v>
      </c>
      <c r="D4420" s="361">
        <v>16</v>
      </c>
      <c r="E4420" s="590">
        <v>39973</v>
      </c>
      <c r="F4420" s="592">
        <v>96</v>
      </c>
    </row>
    <row r="4421" spans="1:6" x14ac:dyDescent="0.25">
      <c r="A4421" s="349" t="s">
        <v>752</v>
      </c>
      <c r="B4421" s="361" t="s">
        <v>764</v>
      </c>
      <c r="C4421" s="361" t="s">
        <v>737</v>
      </c>
      <c r="D4421" s="361">
        <v>32</v>
      </c>
      <c r="E4421" s="590">
        <v>39973</v>
      </c>
      <c r="F4421" s="592">
        <v>135</v>
      </c>
    </row>
    <row r="4422" spans="1:6" x14ac:dyDescent="0.25">
      <c r="A4422" s="349" t="s">
        <v>752</v>
      </c>
      <c r="B4422" s="361" t="s">
        <v>764</v>
      </c>
      <c r="C4422" s="361" t="s">
        <v>737</v>
      </c>
      <c r="D4422" s="361">
        <v>32</v>
      </c>
      <c r="E4422" s="350">
        <v>39973</v>
      </c>
      <c r="F4422" s="360">
        <v>80</v>
      </c>
    </row>
    <row r="4423" spans="1:6" x14ac:dyDescent="0.25">
      <c r="A4423" s="349" t="s">
        <v>564</v>
      </c>
      <c r="B4423" s="361" t="s">
        <v>567</v>
      </c>
      <c r="C4423" s="361" t="s">
        <v>737</v>
      </c>
      <c r="D4423" s="361">
        <v>16</v>
      </c>
      <c r="E4423" s="590">
        <v>39974</v>
      </c>
      <c r="F4423" s="360">
        <v>199</v>
      </c>
    </row>
    <row r="4424" spans="1:6" x14ac:dyDescent="0.25">
      <c r="A4424" s="349" t="s">
        <v>564</v>
      </c>
      <c r="B4424" s="361" t="s">
        <v>569</v>
      </c>
      <c r="C4424" s="361" t="s">
        <v>744</v>
      </c>
      <c r="D4424" s="361">
        <v>16</v>
      </c>
      <c r="E4424" s="590">
        <v>39978</v>
      </c>
      <c r="F4424" s="592">
        <v>121</v>
      </c>
    </row>
    <row r="4425" spans="1:6" x14ac:dyDescent="0.25">
      <c r="A4425" s="349" t="s">
        <v>769</v>
      </c>
      <c r="B4425" s="361" t="s">
        <v>770</v>
      </c>
      <c r="C4425" s="361" t="s">
        <v>745</v>
      </c>
      <c r="D4425" s="361">
        <v>16</v>
      </c>
      <c r="E4425" s="350">
        <v>39981</v>
      </c>
      <c r="F4425" s="360">
        <v>52</v>
      </c>
    </row>
    <row r="4426" spans="1:6" x14ac:dyDescent="0.25">
      <c r="A4426" s="349" t="s">
        <v>752</v>
      </c>
      <c r="B4426" s="361" t="s">
        <v>763</v>
      </c>
      <c r="C4426" s="361" t="s">
        <v>745</v>
      </c>
      <c r="D4426" s="361">
        <v>16</v>
      </c>
      <c r="E4426" s="590">
        <v>39984</v>
      </c>
      <c r="F4426" s="592">
        <v>105</v>
      </c>
    </row>
    <row r="4427" spans="1:6" x14ac:dyDescent="0.25">
      <c r="A4427" s="349" t="s">
        <v>738</v>
      </c>
      <c r="B4427" s="361" t="s">
        <v>718</v>
      </c>
      <c r="C4427" s="361" t="s">
        <v>747</v>
      </c>
      <c r="D4427" s="361">
        <v>8</v>
      </c>
      <c r="E4427" s="590">
        <v>39986</v>
      </c>
      <c r="F4427" s="592">
        <v>147</v>
      </c>
    </row>
    <row r="4428" spans="1:6" x14ac:dyDescent="0.25">
      <c r="A4428" s="349" t="s">
        <v>738</v>
      </c>
      <c r="B4428" s="361" t="s">
        <v>719</v>
      </c>
      <c r="C4428" s="361" t="s">
        <v>744</v>
      </c>
      <c r="D4428" s="361">
        <v>8</v>
      </c>
      <c r="E4428" s="590">
        <v>39988</v>
      </c>
      <c r="F4428" s="592">
        <v>135</v>
      </c>
    </row>
    <row r="4429" spans="1:6" x14ac:dyDescent="0.25">
      <c r="A4429" s="349" t="s">
        <v>771</v>
      </c>
      <c r="B4429" s="361" t="s">
        <v>773</v>
      </c>
      <c r="C4429" s="361" t="s">
        <v>747</v>
      </c>
      <c r="D4429" s="361">
        <v>8</v>
      </c>
      <c r="E4429" s="590">
        <v>39988</v>
      </c>
      <c r="F4429" s="592">
        <v>60</v>
      </c>
    </row>
    <row r="4430" spans="1:6" x14ac:dyDescent="0.25">
      <c r="A4430" s="349" t="s">
        <v>756</v>
      </c>
      <c r="B4430" s="361" t="s">
        <v>757</v>
      </c>
      <c r="C4430" s="361" t="s">
        <v>755</v>
      </c>
      <c r="D4430" s="361">
        <v>16</v>
      </c>
      <c r="E4430" s="590">
        <v>39989</v>
      </c>
      <c r="F4430" s="592">
        <v>150</v>
      </c>
    </row>
    <row r="4431" spans="1:6" x14ac:dyDescent="0.25">
      <c r="A4431" s="349" t="s">
        <v>752</v>
      </c>
      <c r="B4431" s="361" t="s">
        <v>760</v>
      </c>
      <c r="C4431" s="361" t="s">
        <v>761</v>
      </c>
      <c r="D4431" s="361">
        <v>16</v>
      </c>
      <c r="E4431" s="590">
        <v>39990</v>
      </c>
      <c r="F4431" s="592">
        <v>100</v>
      </c>
    </row>
    <row r="4432" spans="1:6" x14ac:dyDescent="0.25">
      <c r="A4432" s="349" t="s">
        <v>738</v>
      </c>
      <c r="B4432" s="361" t="s">
        <v>715</v>
      </c>
      <c r="C4432" s="361" t="s">
        <v>745</v>
      </c>
      <c r="D4432" s="361">
        <v>16</v>
      </c>
      <c r="E4432" s="590">
        <v>39991</v>
      </c>
      <c r="F4432" s="592">
        <v>108</v>
      </c>
    </row>
    <row r="4433" spans="1:6" x14ac:dyDescent="0.25">
      <c r="A4433" s="354" t="s">
        <v>738</v>
      </c>
      <c r="B4433" s="353" t="s">
        <v>713</v>
      </c>
      <c r="C4433" s="353" t="s">
        <v>746</v>
      </c>
      <c r="D4433" s="353">
        <v>16</v>
      </c>
      <c r="E4433" s="591">
        <v>39996</v>
      </c>
      <c r="F4433" s="593">
        <v>113</v>
      </c>
    </row>
    <row r="4434" spans="1:6" x14ac:dyDescent="0.25">
      <c r="A4434" s="349" t="s">
        <v>756</v>
      </c>
      <c r="B4434" s="361" t="s">
        <v>758</v>
      </c>
      <c r="C4434" s="361" t="s">
        <v>746</v>
      </c>
      <c r="D4434" s="361">
        <v>16</v>
      </c>
      <c r="E4434" s="590">
        <v>40000</v>
      </c>
      <c r="F4434" s="592">
        <v>14</v>
      </c>
    </row>
    <row r="4435" spans="1:6" x14ac:dyDescent="0.25">
      <c r="A4435" s="349" t="s">
        <v>748</v>
      </c>
      <c r="B4435" s="361" t="s">
        <v>753</v>
      </c>
      <c r="C4435" s="361" t="s">
        <v>732</v>
      </c>
      <c r="D4435" s="361">
        <v>16</v>
      </c>
      <c r="E4435" s="590">
        <v>40003</v>
      </c>
      <c r="F4435" s="592">
        <v>104</v>
      </c>
    </row>
    <row r="4436" spans="1:6" x14ac:dyDescent="0.25">
      <c r="A4436" s="349" t="s">
        <v>738</v>
      </c>
      <c r="B4436" s="361" t="s">
        <v>723</v>
      </c>
      <c r="C4436" s="361" t="s">
        <v>745</v>
      </c>
      <c r="D4436" s="361">
        <v>8</v>
      </c>
      <c r="E4436" s="590">
        <v>40004</v>
      </c>
      <c r="F4436" s="592">
        <v>81</v>
      </c>
    </row>
    <row r="4437" spans="1:6" x14ac:dyDescent="0.25">
      <c r="A4437" s="349" t="s">
        <v>564</v>
      </c>
      <c r="B4437" s="361" t="s">
        <v>569</v>
      </c>
      <c r="C4437" s="361" t="s">
        <v>744</v>
      </c>
      <c r="D4437" s="361">
        <v>16</v>
      </c>
      <c r="E4437" s="590">
        <v>40004</v>
      </c>
      <c r="F4437" s="592">
        <v>6</v>
      </c>
    </row>
    <row r="4438" spans="1:6" x14ac:dyDescent="0.25">
      <c r="A4438" s="349" t="s">
        <v>771</v>
      </c>
      <c r="B4438" s="361" t="s">
        <v>772</v>
      </c>
      <c r="C4438" s="361" t="s">
        <v>747</v>
      </c>
      <c r="D4438" s="361">
        <v>12</v>
      </c>
      <c r="E4438" s="590">
        <v>40005</v>
      </c>
      <c r="F4438" s="592">
        <v>161</v>
      </c>
    </row>
    <row r="4439" spans="1:6" x14ac:dyDescent="0.25">
      <c r="A4439" s="349" t="s">
        <v>738</v>
      </c>
      <c r="B4439" s="361" t="s">
        <v>718</v>
      </c>
      <c r="C4439" s="361" t="s">
        <v>747</v>
      </c>
      <c r="D4439" s="361">
        <v>8</v>
      </c>
      <c r="E4439" s="590">
        <v>40008</v>
      </c>
      <c r="F4439" s="592">
        <v>107</v>
      </c>
    </row>
    <row r="4440" spans="1:6" x14ac:dyDescent="0.25">
      <c r="A4440" s="349" t="s">
        <v>748</v>
      </c>
      <c r="B4440" s="361" t="s">
        <v>754</v>
      </c>
      <c r="C4440" s="361" t="s">
        <v>755</v>
      </c>
      <c r="D4440" s="361">
        <v>16</v>
      </c>
      <c r="E4440" s="590">
        <v>40009</v>
      </c>
      <c r="F4440" s="592">
        <v>118</v>
      </c>
    </row>
    <row r="4441" spans="1:6" x14ac:dyDescent="0.25">
      <c r="A4441" s="349" t="s">
        <v>738</v>
      </c>
      <c r="B4441" s="361" t="s">
        <v>721</v>
      </c>
      <c r="C4441" s="361" t="s">
        <v>747</v>
      </c>
      <c r="D4441" s="361">
        <v>8</v>
      </c>
      <c r="E4441" s="590">
        <v>40014</v>
      </c>
      <c r="F4441" s="592">
        <v>80</v>
      </c>
    </row>
    <row r="4442" spans="1:6" x14ac:dyDescent="0.25">
      <c r="A4442" s="349" t="s">
        <v>748</v>
      </c>
      <c r="B4442" s="361" t="s">
        <v>751</v>
      </c>
      <c r="C4442" s="361" t="s">
        <v>747</v>
      </c>
      <c r="D4442" s="361">
        <v>8</v>
      </c>
      <c r="E4442" s="590">
        <v>40017</v>
      </c>
      <c r="F4442" s="592">
        <v>110</v>
      </c>
    </row>
    <row r="4443" spans="1:6" x14ac:dyDescent="0.25">
      <c r="A4443" s="349" t="s">
        <v>765</v>
      </c>
      <c r="B4443" s="361" t="s">
        <v>766</v>
      </c>
      <c r="C4443" s="361" t="s">
        <v>744</v>
      </c>
      <c r="D4443" s="361">
        <v>16</v>
      </c>
      <c r="E4443" s="590">
        <v>40019</v>
      </c>
      <c r="F4443" s="360">
        <v>58</v>
      </c>
    </row>
    <row r="4444" spans="1:6" x14ac:dyDescent="0.25">
      <c r="A4444" s="349" t="s">
        <v>752</v>
      </c>
      <c r="B4444" s="361" t="s">
        <v>763</v>
      </c>
      <c r="C4444" s="361" t="s">
        <v>745</v>
      </c>
      <c r="D4444" s="361">
        <v>16</v>
      </c>
      <c r="E4444" s="590">
        <v>40020</v>
      </c>
      <c r="F4444" s="360">
        <v>120</v>
      </c>
    </row>
    <row r="4445" spans="1:6" x14ac:dyDescent="0.25">
      <c r="A4445" s="349" t="s">
        <v>748</v>
      </c>
      <c r="B4445" s="361" t="s">
        <v>754</v>
      </c>
      <c r="C4445" s="361" t="s">
        <v>755</v>
      </c>
      <c r="D4445" s="361">
        <v>16</v>
      </c>
      <c r="E4445" s="590">
        <v>40023</v>
      </c>
      <c r="F4445" s="592">
        <v>143</v>
      </c>
    </row>
    <row r="4446" spans="1:6" x14ac:dyDescent="0.25">
      <c r="A4446" s="349" t="s">
        <v>756</v>
      </c>
      <c r="B4446" s="361" t="s">
        <v>758</v>
      </c>
      <c r="C4446" s="361" t="s">
        <v>746</v>
      </c>
      <c r="D4446" s="361">
        <v>16</v>
      </c>
      <c r="E4446" s="590">
        <v>40024</v>
      </c>
      <c r="F4446" s="592">
        <v>71</v>
      </c>
    </row>
    <row r="4447" spans="1:6" x14ac:dyDescent="0.25">
      <c r="A4447" s="349" t="s">
        <v>756</v>
      </c>
      <c r="B4447" s="361" t="s">
        <v>757</v>
      </c>
      <c r="C4447" s="361" t="s">
        <v>755</v>
      </c>
      <c r="D4447" s="361">
        <v>16</v>
      </c>
      <c r="E4447" s="590">
        <v>40026</v>
      </c>
      <c r="F4447" s="592">
        <v>49</v>
      </c>
    </row>
    <row r="4448" spans="1:6" x14ac:dyDescent="0.25">
      <c r="A4448" s="349" t="s">
        <v>738</v>
      </c>
      <c r="B4448" s="361" t="s">
        <v>720</v>
      </c>
      <c r="C4448" s="361" t="s">
        <v>747</v>
      </c>
      <c r="D4448" s="361">
        <v>8</v>
      </c>
      <c r="E4448" s="350">
        <v>40027</v>
      </c>
      <c r="F4448" s="360">
        <v>150</v>
      </c>
    </row>
    <row r="4449" spans="1:6" x14ac:dyDescent="0.25">
      <c r="A4449" s="349" t="s">
        <v>564</v>
      </c>
      <c r="B4449" s="361" t="s">
        <v>565</v>
      </c>
      <c r="C4449" s="361" t="s">
        <v>745</v>
      </c>
      <c r="D4449" s="361">
        <v>16</v>
      </c>
      <c r="E4449" s="350">
        <v>40027</v>
      </c>
      <c r="F4449" s="360">
        <v>151</v>
      </c>
    </row>
    <row r="4450" spans="1:6" x14ac:dyDescent="0.25">
      <c r="A4450" s="349" t="s">
        <v>748</v>
      </c>
      <c r="B4450" s="361" t="s">
        <v>750</v>
      </c>
      <c r="C4450" s="361" t="s">
        <v>737</v>
      </c>
      <c r="D4450" s="361">
        <v>16</v>
      </c>
      <c r="E4450" s="590">
        <v>40040</v>
      </c>
      <c r="F4450" s="592">
        <v>55</v>
      </c>
    </row>
    <row r="4451" spans="1:6" x14ac:dyDescent="0.25">
      <c r="A4451" s="349" t="s">
        <v>728</v>
      </c>
      <c r="B4451" s="361" t="s">
        <v>731</v>
      </c>
      <c r="C4451" s="361" t="s">
        <v>732</v>
      </c>
      <c r="D4451" s="361">
        <v>8</v>
      </c>
      <c r="E4451" s="590">
        <v>40042</v>
      </c>
      <c r="F4451" s="592">
        <v>118</v>
      </c>
    </row>
    <row r="4452" spans="1:6" x14ac:dyDescent="0.25">
      <c r="A4452" s="349" t="s">
        <v>756</v>
      </c>
      <c r="B4452" s="361" t="s">
        <v>758</v>
      </c>
      <c r="C4452" s="361" t="s">
        <v>746</v>
      </c>
      <c r="D4452" s="361">
        <v>16</v>
      </c>
      <c r="E4452" s="590">
        <v>40043</v>
      </c>
      <c r="F4452" s="592">
        <v>89</v>
      </c>
    </row>
    <row r="4453" spans="1:6" x14ac:dyDescent="0.25">
      <c r="A4453" s="349" t="s">
        <v>733</v>
      </c>
      <c r="B4453" s="361" t="s">
        <v>734</v>
      </c>
      <c r="C4453" s="361" t="s">
        <v>735</v>
      </c>
      <c r="D4453" s="361">
        <v>8</v>
      </c>
      <c r="E4453" s="590">
        <v>40043</v>
      </c>
      <c r="F4453" s="592">
        <v>57</v>
      </c>
    </row>
    <row r="4454" spans="1:6" x14ac:dyDescent="0.25">
      <c r="A4454" s="349" t="s">
        <v>748</v>
      </c>
      <c r="B4454" s="361" t="s">
        <v>749</v>
      </c>
      <c r="C4454" s="361" t="s">
        <v>745</v>
      </c>
      <c r="D4454" s="361">
        <v>8</v>
      </c>
      <c r="E4454" s="590">
        <v>40048</v>
      </c>
      <c r="F4454" s="592">
        <v>79</v>
      </c>
    </row>
    <row r="4455" spans="1:6" x14ac:dyDescent="0.25">
      <c r="A4455" s="349" t="s">
        <v>728</v>
      </c>
      <c r="B4455" s="361" t="s">
        <v>731</v>
      </c>
      <c r="C4455" s="361" t="s">
        <v>732</v>
      </c>
      <c r="D4455" s="361">
        <v>8</v>
      </c>
      <c r="E4455" s="590">
        <v>40048</v>
      </c>
      <c r="F4455" s="592">
        <v>183</v>
      </c>
    </row>
    <row r="4456" spans="1:6" x14ac:dyDescent="0.25">
      <c r="A4456" s="349" t="s">
        <v>738</v>
      </c>
      <c r="B4456" s="361" t="s">
        <v>720</v>
      </c>
      <c r="C4456" s="361" t="s">
        <v>747</v>
      </c>
      <c r="D4456" s="361">
        <v>8</v>
      </c>
      <c r="E4456" s="590">
        <v>40051</v>
      </c>
      <c r="F4456" s="360">
        <v>101</v>
      </c>
    </row>
    <row r="4457" spans="1:6" x14ac:dyDescent="0.25">
      <c r="A4457" s="349" t="s">
        <v>738</v>
      </c>
      <c r="B4457" s="361" t="s">
        <v>720</v>
      </c>
      <c r="C4457" s="361" t="s">
        <v>747</v>
      </c>
      <c r="D4457" s="361">
        <v>8</v>
      </c>
      <c r="E4457" s="590">
        <v>40054</v>
      </c>
      <c r="F4457" s="592">
        <v>143</v>
      </c>
    </row>
    <row r="4458" spans="1:6" x14ac:dyDescent="0.25">
      <c r="A4458" s="349" t="s">
        <v>738</v>
      </c>
      <c r="B4458" s="361" t="s">
        <v>719</v>
      </c>
      <c r="C4458" s="361" t="s">
        <v>744</v>
      </c>
      <c r="D4458" s="361">
        <v>8</v>
      </c>
      <c r="E4458" s="590">
        <v>40055</v>
      </c>
      <c r="F4458" s="360">
        <v>158</v>
      </c>
    </row>
    <row r="4459" spans="1:6" x14ac:dyDescent="0.25">
      <c r="A4459" s="349" t="s">
        <v>752</v>
      </c>
      <c r="B4459" s="361" t="s">
        <v>760</v>
      </c>
      <c r="C4459" s="361" t="s">
        <v>761</v>
      </c>
      <c r="D4459" s="361">
        <v>16</v>
      </c>
      <c r="E4459" s="590">
        <v>40056</v>
      </c>
      <c r="F4459" s="592">
        <v>46</v>
      </c>
    </row>
    <row r="4460" spans="1:6" x14ac:dyDescent="0.25">
      <c r="A4460" s="349" t="s">
        <v>733</v>
      </c>
      <c r="B4460" s="361" t="s">
        <v>736</v>
      </c>
      <c r="C4460" s="361" t="s">
        <v>737</v>
      </c>
      <c r="D4460" s="361">
        <v>8</v>
      </c>
      <c r="E4460" s="590">
        <v>40058</v>
      </c>
      <c r="F4460" s="592">
        <v>192</v>
      </c>
    </row>
    <row r="4461" spans="1:6" x14ac:dyDescent="0.25">
      <c r="A4461" s="349" t="s">
        <v>742</v>
      </c>
      <c r="B4461" s="361" t="s">
        <v>743</v>
      </c>
      <c r="C4461" s="361" t="s">
        <v>744</v>
      </c>
      <c r="D4461" s="361">
        <v>8</v>
      </c>
      <c r="E4461" s="350">
        <v>40063</v>
      </c>
      <c r="F4461" s="360">
        <v>17</v>
      </c>
    </row>
    <row r="4462" spans="1:6" x14ac:dyDescent="0.25">
      <c r="A4462" s="349" t="s">
        <v>748</v>
      </c>
      <c r="B4462" s="361" t="s">
        <v>749</v>
      </c>
      <c r="C4462" s="361" t="s">
        <v>745</v>
      </c>
      <c r="D4462" s="361">
        <v>8</v>
      </c>
      <c r="E4462" s="590">
        <v>40064</v>
      </c>
      <c r="F4462" s="592">
        <v>67</v>
      </c>
    </row>
    <row r="4463" spans="1:6" x14ac:dyDescent="0.25">
      <c r="A4463" s="349" t="s">
        <v>748</v>
      </c>
      <c r="B4463" s="361" t="s">
        <v>754</v>
      </c>
      <c r="C4463" s="361" t="s">
        <v>755</v>
      </c>
      <c r="D4463" s="361">
        <v>16</v>
      </c>
      <c r="E4463" s="590">
        <v>40067</v>
      </c>
      <c r="F4463" s="592">
        <v>28</v>
      </c>
    </row>
    <row r="4464" spans="1:6" x14ac:dyDescent="0.25">
      <c r="A4464" s="349" t="s">
        <v>748</v>
      </c>
      <c r="B4464" s="361" t="s">
        <v>751</v>
      </c>
      <c r="C4464" s="361" t="s">
        <v>747</v>
      </c>
      <c r="D4464" s="361">
        <v>8</v>
      </c>
      <c r="E4464" s="590">
        <v>40068</v>
      </c>
      <c r="F4464" s="592">
        <v>132</v>
      </c>
    </row>
    <row r="4465" spans="1:6" x14ac:dyDescent="0.25">
      <c r="A4465" s="349" t="s">
        <v>728</v>
      </c>
      <c r="B4465" s="361" t="s">
        <v>729</v>
      </c>
      <c r="C4465" s="361" t="s">
        <v>730</v>
      </c>
      <c r="D4465" s="361">
        <v>10</v>
      </c>
      <c r="E4465" s="590">
        <v>40068</v>
      </c>
      <c r="F4465" s="592">
        <v>183</v>
      </c>
    </row>
    <row r="4466" spans="1:6" x14ac:dyDescent="0.25">
      <c r="A4466" s="349" t="s">
        <v>738</v>
      </c>
      <c r="B4466" s="361" t="s">
        <v>723</v>
      </c>
      <c r="C4466" s="361" t="s">
        <v>745</v>
      </c>
      <c r="D4466" s="361">
        <v>8</v>
      </c>
      <c r="E4466" s="590">
        <v>40069</v>
      </c>
      <c r="F4466" s="592">
        <v>20</v>
      </c>
    </row>
    <row r="4467" spans="1:6" x14ac:dyDescent="0.25">
      <c r="A4467" s="349" t="s">
        <v>564</v>
      </c>
      <c r="B4467" s="361" t="s">
        <v>566</v>
      </c>
      <c r="C4467" s="361" t="s">
        <v>737</v>
      </c>
      <c r="D4467" s="361">
        <v>16</v>
      </c>
      <c r="E4467" s="590">
        <v>40069</v>
      </c>
      <c r="F4467" s="592">
        <v>127</v>
      </c>
    </row>
    <row r="4468" spans="1:6" x14ac:dyDescent="0.25">
      <c r="A4468" s="349" t="s">
        <v>748</v>
      </c>
      <c r="B4468" s="361" t="s">
        <v>754</v>
      </c>
      <c r="C4468" s="361" t="s">
        <v>755</v>
      </c>
      <c r="D4468" s="361">
        <v>16</v>
      </c>
      <c r="E4468" s="590">
        <v>40069</v>
      </c>
      <c r="F4468" s="592">
        <v>172</v>
      </c>
    </row>
    <row r="4469" spans="1:6" x14ac:dyDescent="0.25">
      <c r="A4469" s="349" t="s">
        <v>742</v>
      </c>
      <c r="B4469" s="361" t="s">
        <v>743</v>
      </c>
      <c r="C4469" s="361" t="s">
        <v>744</v>
      </c>
      <c r="D4469" s="361">
        <v>8</v>
      </c>
      <c r="E4469" s="590">
        <v>40070</v>
      </c>
      <c r="F4469" s="592">
        <v>174</v>
      </c>
    </row>
    <row r="4470" spans="1:6" x14ac:dyDescent="0.25">
      <c r="A4470" s="349" t="s">
        <v>748</v>
      </c>
      <c r="B4470" s="361" t="s">
        <v>749</v>
      </c>
      <c r="C4470" s="361" t="s">
        <v>745</v>
      </c>
      <c r="D4470" s="361">
        <v>8</v>
      </c>
      <c r="E4470" s="590">
        <v>40073</v>
      </c>
      <c r="F4470" s="592">
        <v>101</v>
      </c>
    </row>
    <row r="4471" spans="1:6" x14ac:dyDescent="0.25">
      <c r="A4471" s="349" t="s">
        <v>733</v>
      </c>
      <c r="B4471" s="361" t="s">
        <v>736</v>
      </c>
      <c r="C4471" s="361" t="s">
        <v>737</v>
      </c>
      <c r="D4471" s="361">
        <v>8</v>
      </c>
      <c r="E4471" s="590">
        <v>40073</v>
      </c>
      <c r="F4471" s="592">
        <v>188</v>
      </c>
    </row>
    <row r="4472" spans="1:6" x14ac:dyDescent="0.25">
      <c r="A4472" s="349" t="s">
        <v>738</v>
      </c>
      <c r="B4472" s="361" t="s">
        <v>723</v>
      </c>
      <c r="C4472" s="361" t="s">
        <v>745</v>
      </c>
      <c r="D4472" s="361">
        <v>8</v>
      </c>
      <c r="E4472" s="350">
        <v>40074</v>
      </c>
      <c r="F4472" s="360">
        <v>29</v>
      </c>
    </row>
    <row r="4473" spans="1:6" x14ac:dyDescent="0.25">
      <c r="A4473" s="354" t="s">
        <v>733</v>
      </c>
      <c r="B4473" s="353" t="s">
        <v>736</v>
      </c>
      <c r="C4473" s="353" t="s">
        <v>737</v>
      </c>
      <c r="D4473" s="353">
        <v>8</v>
      </c>
      <c r="E4473" s="591">
        <v>40074</v>
      </c>
      <c r="F4473" s="593">
        <v>132</v>
      </c>
    </row>
    <row r="4474" spans="1:6" x14ac:dyDescent="0.25">
      <c r="A4474" s="349" t="s">
        <v>752</v>
      </c>
      <c r="B4474" s="361" t="s">
        <v>760</v>
      </c>
      <c r="C4474" s="361" t="s">
        <v>761</v>
      </c>
      <c r="D4474" s="361">
        <v>16</v>
      </c>
      <c r="E4474" s="590">
        <v>40075</v>
      </c>
      <c r="F4474" s="592">
        <v>92</v>
      </c>
    </row>
    <row r="4475" spans="1:6" x14ac:dyDescent="0.25">
      <c r="A4475" s="349" t="s">
        <v>564</v>
      </c>
      <c r="B4475" s="361" t="s">
        <v>567</v>
      </c>
      <c r="C4475" s="361" t="s">
        <v>737</v>
      </c>
      <c r="D4475" s="361">
        <v>16</v>
      </c>
      <c r="E4475" s="590">
        <v>40077</v>
      </c>
      <c r="F4475" s="592">
        <v>99</v>
      </c>
    </row>
    <row r="4476" spans="1:6" x14ac:dyDescent="0.25">
      <c r="A4476" s="349" t="s">
        <v>752</v>
      </c>
      <c r="B4476" s="361" t="s">
        <v>760</v>
      </c>
      <c r="C4476" s="361" t="s">
        <v>761</v>
      </c>
      <c r="D4476" s="361">
        <v>16</v>
      </c>
      <c r="E4476" s="590">
        <v>40080</v>
      </c>
      <c r="F4476" s="592">
        <v>19</v>
      </c>
    </row>
    <row r="4477" spans="1:6" x14ac:dyDescent="0.25">
      <c r="A4477" s="349" t="s">
        <v>752</v>
      </c>
      <c r="B4477" s="361" t="s">
        <v>759</v>
      </c>
      <c r="C4477" s="361" t="s">
        <v>737</v>
      </c>
      <c r="D4477" s="361">
        <v>16</v>
      </c>
      <c r="E4477" s="590">
        <v>40082</v>
      </c>
      <c r="F4477" s="592">
        <v>134</v>
      </c>
    </row>
    <row r="4478" spans="1:6" x14ac:dyDescent="0.25">
      <c r="A4478" s="349" t="s">
        <v>752</v>
      </c>
      <c r="B4478" s="361" t="s">
        <v>762</v>
      </c>
      <c r="C4478" s="361" t="s">
        <v>761</v>
      </c>
      <c r="D4478" s="361">
        <v>16</v>
      </c>
      <c r="E4478" s="590">
        <v>40082</v>
      </c>
      <c r="F4478" s="592">
        <v>112</v>
      </c>
    </row>
    <row r="4479" spans="1:6" x14ac:dyDescent="0.25">
      <c r="A4479" s="349" t="s">
        <v>564</v>
      </c>
      <c r="B4479" s="361" t="s">
        <v>568</v>
      </c>
      <c r="C4479" s="361" t="s">
        <v>745</v>
      </c>
      <c r="D4479" s="361">
        <v>16</v>
      </c>
      <c r="E4479" s="590">
        <v>40082</v>
      </c>
      <c r="F4479" s="592">
        <v>64</v>
      </c>
    </row>
    <row r="4480" spans="1:6" x14ac:dyDescent="0.25">
      <c r="A4480" s="349" t="s">
        <v>748</v>
      </c>
      <c r="B4480" s="361" t="s">
        <v>751</v>
      </c>
      <c r="C4480" s="361" t="s">
        <v>747</v>
      </c>
      <c r="D4480" s="361">
        <v>8</v>
      </c>
      <c r="E4480" s="590">
        <v>40083</v>
      </c>
      <c r="F4480" s="592">
        <v>60</v>
      </c>
    </row>
    <row r="4481" spans="1:6" x14ac:dyDescent="0.25">
      <c r="A4481" s="349" t="s">
        <v>564</v>
      </c>
      <c r="B4481" s="361" t="s">
        <v>565</v>
      </c>
      <c r="C4481" s="361" t="s">
        <v>745</v>
      </c>
      <c r="D4481" s="361">
        <v>16</v>
      </c>
      <c r="E4481" s="590">
        <v>40085</v>
      </c>
      <c r="F4481" s="592">
        <v>22</v>
      </c>
    </row>
    <row r="4482" spans="1:6" x14ac:dyDescent="0.25">
      <c r="A4482" s="349" t="s">
        <v>733</v>
      </c>
      <c r="B4482" s="361" t="s">
        <v>736</v>
      </c>
      <c r="C4482" s="361" t="s">
        <v>737</v>
      </c>
      <c r="D4482" s="361">
        <v>8</v>
      </c>
      <c r="E4482" s="350">
        <v>40088</v>
      </c>
      <c r="F4482" s="360">
        <v>97</v>
      </c>
    </row>
    <row r="4483" spans="1:6" x14ac:dyDescent="0.25">
      <c r="A4483" s="349" t="s">
        <v>739</v>
      </c>
      <c r="B4483" s="361" t="s">
        <v>740</v>
      </c>
      <c r="C4483" s="361" t="s">
        <v>741</v>
      </c>
      <c r="D4483" s="361">
        <v>8</v>
      </c>
      <c r="E4483" s="590">
        <v>40092</v>
      </c>
      <c r="F4483" s="592">
        <v>21</v>
      </c>
    </row>
    <row r="4484" spans="1:6" x14ac:dyDescent="0.25">
      <c r="A4484" s="349" t="s">
        <v>738</v>
      </c>
      <c r="B4484" s="361" t="s">
        <v>721</v>
      </c>
      <c r="C4484" s="361" t="s">
        <v>747</v>
      </c>
      <c r="D4484" s="361">
        <v>8</v>
      </c>
      <c r="E4484" s="590">
        <v>40093</v>
      </c>
      <c r="F4484" s="592">
        <v>166</v>
      </c>
    </row>
    <row r="4485" spans="1:6" x14ac:dyDescent="0.25">
      <c r="A4485" s="349" t="s">
        <v>738</v>
      </c>
      <c r="B4485" s="361" t="s">
        <v>720</v>
      </c>
      <c r="C4485" s="361" t="s">
        <v>747</v>
      </c>
      <c r="D4485" s="361">
        <v>8</v>
      </c>
      <c r="E4485" s="590">
        <v>40098</v>
      </c>
      <c r="F4485" s="592">
        <v>26</v>
      </c>
    </row>
    <row r="4486" spans="1:6" x14ac:dyDescent="0.25">
      <c r="A4486" s="349" t="s">
        <v>564</v>
      </c>
      <c r="B4486" s="361" t="s">
        <v>567</v>
      </c>
      <c r="C4486" s="361" t="s">
        <v>737</v>
      </c>
      <c r="D4486" s="361">
        <v>16</v>
      </c>
      <c r="E4486" s="590">
        <v>40100</v>
      </c>
      <c r="F4486" s="592">
        <v>184</v>
      </c>
    </row>
    <row r="4487" spans="1:6" x14ac:dyDescent="0.25">
      <c r="A4487" s="349" t="s">
        <v>733</v>
      </c>
      <c r="B4487" s="361" t="s">
        <v>734</v>
      </c>
      <c r="C4487" s="361" t="s">
        <v>735</v>
      </c>
      <c r="D4487" s="361">
        <v>8</v>
      </c>
      <c r="E4487" s="590">
        <v>40103</v>
      </c>
      <c r="F4487" s="360">
        <v>183</v>
      </c>
    </row>
    <row r="4488" spans="1:6" x14ac:dyDescent="0.25">
      <c r="A4488" s="349" t="s">
        <v>738</v>
      </c>
      <c r="B4488" s="361" t="s">
        <v>719</v>
      </c>
      <c r="C4488" s="361" t="s">
        <v>744</v>
      </c>
      <c r="D4488" s="361">
        <v>8</v>
      </c>
      <c r="E4488" s="590">
        <v>40105</v>
      </c>
      <c r="F4488" s="360">
        <v>8</v>
      </c>
    </row>
    <row r="4489" spans="1:6" x14ac:dyDescent="0.25">
      <c r="A4489" s="349" t="s">
        <v>738</v>
      </c>
      <c r="B4489" s="361" t="s">
        <v>719</v>
      </c>
      <c r="C4489" s="361" t="s">
        <v>744</v>
      </c>
      <c r="D4489" s="361">
        <v>8</v>
      </c>
      <c r="E4489" s="590">
        <v>40108</v>
      </c>
      <c r="F4489" s="360">
        <v>175</v>
      </c>
    </row>
    <row r="4490" spans="1:6" x14ac:dyDescent="0.25">
      <c r="A4490" s="349" t="s">
        <v>752</v>
      </c>
      <c r="B4490" s="361" t="s">
        <v>764</v>
      </c>
      <c r="C4490" s="361" t="s">
        <v>737</v>
      </c>
      <c r="D4490" s="361">
        <v>32</v>
      </c>
      <c r="E4490" s="350">
        <v>40108</v>
      </c>
      <c r="F4490" s="360">
        <v>7</v>
      </c>
    </row>
    <row r="4491" spans="1:6" x14ac:dyDescent="0.25">
      <c r="A4491" s="349" t="s">
        <v>738</v>
      </c>
      <c r="B4491" s="361" t="s">
        <v>715</v>
      </c>
      <c r="C4491" s="361" t="s">
        <v>745</v>
      </c>
      <c r="D4491" s="361">
        <v>16</v>
      </c>
      <c r="E4491" s="590">
        <v>40109</v>
      </c>
      <c r="F4491" s="592">
        <v>167</v>
      </c>
    </row>
    <row r="4492" spans="1:6" x14ac:dyDescent="0.25">
      <c r="A4492" s="349" t="s">
        <v>748</v>
      </c>
      <c r="B4492" s="361" t="s">
        <v>750</v>
      </c>
      <c r="C4492" s="361" t="s">
        <v>737</v>
      </c>
      <c r="D4492" s="361">
        <v>16</v>
      </c>
      <c r="E4492" s="590">
        <v>40111</v>
      </c>
      <c r="F4492" s="592">
        <v>123</v>
      </c>
    </row>
    <row r="4493" spans="1:6" x14ac:dyDescent="0.25">
      <c r="A4493" s="349" t="s">
        <v>756</v>
      </c>
      <c r="B4493" s="361" t="s">
        <v>757</v>
      </c>
      <c r="C4493" s="361" t="s">
        <v>755</v>
      </c>
      <c r="D4493" s="361">
        <v>16</v>
      </c>
      <c r="E4493" s="590">
        <v>40114</v>
      </c>
      <c r="F4493" s="592">
        <v>68</v>
      </c>
    </row>
    <row r="4494" spans="1:6" x14ac:dyDescent="0.25">
      <c r="A4494" s="349" t="s">
        <v>564</v>
      </c>
      <c r="B4494" s="361" t="s">
        <v>569</v>
      </c>
      <c r="C4494" s="361" t="s">
        <v>744</v>
      </c>
      <c r="D4494" s="361">
        <v>16</v>
      </c>
      <c r="E4494" s="590">
        <v>40114</v>
      </c>
      <c r="F4494" s="592">
        <v>191</v>
      </c>
    </row>
    <row r="4495" spans="1:6" x14ac:dyDescent="0.25">
      <c r="A4495" s="349" t="s">
        <v>728</v>
      </c>
      <c r="B4495" s="361" t="s">
        <v>731</v>
      </c>
      <c r="C4495" s="361" t="s">
        <v>732</v>
      </c>
      <c r="D4495" s="361">
        <v>8</v>
      </c>
      <c r="E4495" s="350">
        <v>40115</v>
      </c>
      <c r="F4495" s="360">
        <v>93</v>
      </c>
    </row>
    <row r="4496" spans="1:6" x14ac:dyDescent="0.25">
      <c r="A4496" s="349" t="s">
        <v>738</v>
      </c>
      <c r="B4496" s="361" t="s">
        <v>713</v>
      </c>
      <c r="C4496" s="361" t="s">
        <v>746</v>
      </c>
      <c r="D4496" s="361">
        <v>16</v>
      </c>
      <c r="E4496" s="590">
        <v>40116</v>
      </c>
      <c r="F4496" s="360">
        <v>58</v>
      </c>
    </row>
    <row r="4497" spans="1:6" x14ac:dyDescent="0.25">
      <c r="A4497" s="349" t="s">
        <v>738</v>
      </c>
      <c r="B4497" s="361" t="s">
        <v>714</v>
      </c>
      <c r="C4497" s="361" t="s">
        <v>744</v>
      </c>
      <c r="D4497" s="361">
        <v>8</v>
      </c>
      <c r="E4497" s="590">
        <v>40118</v>
      </c>
      <c r="F4497" s="592">
        <v>172</v>
      </c>
    </row>
    <row r="4498" spans="1:6" x14ac:dyDescent="0.25">
      <c r="A4498" s="349" t="s">
        <v>738</v>
      </c>
      <c r="B4498" s="361" t="s">
        <v>721</v>
      </c>
      <c r="C4498" s="361" t="s">
        <v>747</v>
      </c>
      <c r="D4498" s="361">
        <v>8</v>
      </c>
      <c r="E4498" s="590">
        <v>40120</v>
      </c>
      <c r="F4498" s="592">
        <v>178</v>
      </c>
    </row>
    <row r="4499" spans="1:6" x14ac:dyDescent="0.25">
      <c r="A4499" s="349" t="s">
        <v>738</v>
      </c>
      <c r="B4499" s="361" t="s">
        <v>723</v>
      </c>
      <c r="C4499" s="361" t="s">
        <v>745</v>
      </c>
      <c r="D4499" s="361">
        <v>8</v>
      </c>
      <c r="E4499" s="590">
        <v>40124</v>
      </c>
      <c r="F4499" s="592">
        <v>183</v>
      </c>
    </row>
    <row r="4500" spans="1:6" x14ac:dyDescent="0.25">
      <c r="A4500" s="349" t="s">
        <v>564</v>
      </c>
      <c r="B4500" s="361" t="s">
        <v>566</v>
      </c>
      <c r="C4500" s="361" t="s">
        <v>737</v>
      </c>
      <c r="D4500" s="361">
        <v>16</v>
      </c>
      <c r="E4500" s="590">
        <v>40130</v>
      </c>
      <c r="F4500" s="592">
        <v>57</v>
      </c>
    </row>
    <row r="4501" spans="1:6" x14ac:dyDescent="0.25">
      <c r="A4501" s="349" t="s">
        <v>769</v>
      </c>
      <c r="B4501" s="361" t="s">
        <v>770</v>
      </c>
      <c r="C4501" s="361" t="s">
        <v>745</v>
      </c>
      <c r="D4501" s="361">
        <v>16</v>
      </c>
      <c r="E4501" s="590">
        <v>40130</v>
      </c>
      <c r="F4501" s="592">
        <v>125</v>
      </c>
    </row>
    <row r="4502" spans="1:6" x14ac:dyDescent="0.25">
      <c r="A4502" s="349" t="s">
        <v>733</v>
      </c>
      <c r="B4502" s="361" t="s">
        <v>736</v>
      </c>
      <c r="C4502" s="361" t="s">
        <v>737</v>
      </c>
      <c r="D4502" s="361">
        <v>8</v>
      </c>
      <c r="E4502" s="590">
        <v>40131</v>
      </c>
      <c r="F4502" s="592">
        <v>10</v>
      </c>
    </row>
    <row r="4503" spans="1:6" x14ac:dyDescent="0.25">
      <c r="A4503" s="349" t="s">
        <v>752</v>
      </c>
      <c r="B4503" s="361" t="s">
        <v>760</v>
      </c>
      <c r="C4503" s="361" t="s">
        <v>761</v>
      </c>
      <c r="D4503" s="361">
        <v>16</v>
      </c>
      <c r="E4503" s="590">
        <v>40133</v>
      </c>
      <c r="F4503" s="592">
        <v>189</v>
      </c>
    </row>
    <row r="4504" spans="1:6" x14ac:dyDescent="0.25">
      <c r="A4504" s="349" t="s">
        <v>738</v>
      </c>
      <c r="B4504" s="361" t="s">
        <v>717</v>
      </c>
      <c r="C4504" s="361" t="s">
        <v>745</v>
      </c>
      <c r="D4504" s="361">
        <v>16</v>
      </c>
      <c r="E4504" s="590">
        <v>40137</v>
      </c>
      <c r="F4504" s="592">
        <v>190</v>
      </c>
    </row>
    <row r="4505" spans="1:6" x14ac:dyDescent="0.25">
      <c r="A4505" s="349" t="s">
        <v>738</v>
      </c>
      <c r="B4505" s="361" t="s">
        <v>717</v>
      </c>
      <c r="C4505" s="361" t="s">
        <v>745</v>
      </c>
      <c r="D4505" s="361">
        <v>16</v>
      </c>
      <c r="E4505" s="590">
        <v>40137</v>
      </c>
      <c r="F4505" s="592">
        <v>13</v>
      </c>
    </row>
    <row r="4506" spans="1:6" x14ac:dyDescent="0.25">
      <c r="A4506" s="349" t="s">
        <v>752</v>
      </c>
      <c r="B4506" s="361" t="s">
        <v>764</v>
      </c>
      <c r="C4506" s="361" t="s">
        <v>737</v>
      </c>
      <c r="D4506" s="361">
        <v>32</v>
      </c>
      <c r="E4506" s="590">
        <v>40140</v>
      </c>
      <c r="F4506" s="592">
        <v>10</v>
      </c>
    </row>
    <row r="4507" spans="1:6" x14ac:dyDescent="0.25">
      <c r="A4507" s="349" t="s">
        <v>748</v>
      </c>
      <c r="B4507" s="361" t="s">
        <v>750</v>
      </c>
      <c r="C4507" s="361" t="s">
        <v>737</v>
      </c>
      <c r="D4507" s="361">
        <v>16</v>
      </c>
      <c r="E4507" s="590">
        <v>40141</v>
      </c>
      <c r="F4507" s="592">
        <v>163</v>
      </c>
    </row>
    <row r="4508" spans="1:6" x14ac:dyDescent="0.25">
      <c r="A4508" s="349" t="s">
        <v>748</v>
      </c>
      <c r="B4508" s="361" t="s">
        <v>753</v>
      </c>
      <c r="C4508" s="361" t="s">
        <v>732</v>
      </c>
      <c r="D4508" s="361">
        <v>16</v>
      </c>
      <c r="E4508" s="590">
        <v>40142</v>
      </c>
      <c r="F4508" s="592">
        <v>27</v>
      </c>
    </row>
    <row r="4509" spans="1:6" x14ac:dyDescent="0.25">
      <c r="A4509" s="349" t="s">
        <v>769</v>
      </c>
      <c r="B4509" s="361" t="s">
        <v>770</v>
      </c>
      <c r="C4509" s="361" t="s">
        <v>745</v>
      </c>
      <c r="D4509" s="361">
        <v>16</v>
      </c>
      <c r="E4509" s="590">
        <v>40149</v>
      </c>
      <c r="F4509" s="592">
        <v>180</v>
      </c>
    </row>
    <row r="4510" spans="1:6" x14ac:dyDescent="0.25">
      <c r="A4510" s="349" t="s">
        <v>738</v>
      </c>
      <c r="B4510" s="361" t="s">
        <v>715</v>
      </c>
      <c r="C4510" s="361" t="s">
        <v>745</v>
      </c>
      <c r="D4510" s="361">
        <v>16</v>
      </c>
      <c r="E4510" s="590">
        <v>40150</v>
      </c>
      <c r="F4510" s="592">
        <v>109</v>
      </c>
    </row>
    <row r="4511" spans="1:6" x14ac:dyDescent="0.25">
      <c r="A4511" s="349" t="s">
        <v>564</v>
      </c>
      <c r="B4511" s="361" t="s">
        <v>566</v>
      </c>
      <c r="C4511" s="361" t="s">
        <v>737</v>
      </c>
      <c r="D4511" s="361">
        <v>16</v>
      </c>
      <c r="E4511" s="590">
        <v>40151</v>
      </c>
      <c r="F4511" s="592">
        <v>33</v>
      </c>
    </row>
    <row r="4512" spans="1:6" x14ac:dyDescent="0.25">
      <c r="A4512" s="349" t="s">
        <v>738</v>
      </c>
      <c r="B4512" s="361" t="s">
        <v>719</v>
      </c>
      <c r="C4512" s="361" t="s">
        <v>744</v>
      </c>
      <c r="D4512" s="361">
        <v>8</v>
      </c>
      <c r="E4512" s="590">
        <v>40152</v>
      </c>
      <c r="F4512" s="592">
        <v>99</v>
      </c>
    </row>
    <row r="4513" spans="1:6" x14ac:dyDescent="0.25">
      <c r="A4513" s="349" t="s">
        <v>564</v>
      </c>
      <c r="B4513" s="361" t="s">
        <v>569</v>
      </c>
      <c r="C4513" s="361" t="s">
        <v>744</v>
      </c>
      <c r="D4513" s="361">
        <v>16</v>
      </c>
      <c r="E4513" s="590">
        <v>40155</v>
      </c>
      <c r="F4513" s="592">
        <v>24</v>
      </c>
    </row>
    <row r="4514" spans="1:6" x14ac:dyDescent="0.25">
      <c r="A4514" s="349" t="s">
        <v>748</v>
      </c>
      <c r="B4514" s="361" t="s">
        <v>753</v>
      </c>
      <c r="C4514" s="361" t="s">
        <v>732</v>
      </c>
      <c r="D4514" s="361">
        <v>16</v>
      </c>
      <c r="E4514" s="590">
        <v>40161</v>
      </c>
      <c r="F4514" s="592">
        <v>84</v>
      </c>
    </row>
    <row r="4515" spans="1:6" x14ac:dyDescent="0.25">
      <c r="A4515" s="349" t="s">
        <v>748</v>
      </c>
      <c r="B4515" s="361" t="s">
        <v>753</v>
      </c>
      <c r="C4515" s="361" t="s">
        <v>732</v>
      </c>
      <c r="D4515" s="361">
        <v>16</v>
      </c>
      <c r="E4515" s="590">
        <v>40164</v>
      </c>
      <c r="F4515" s="592">
        <v>6</v>
      </c>
    </row>
    <row r="4516" spans="1:6" x14ac:dyDescent="0.25">
      <c r="A4516" s="349" t="s">
        <v>748</v>
      </c>
      <c r="B4516" s="361" t="s">
        <v>753</v>
      </c>
      <c r="C4516" s="361" t="s">
        <v>732</v>
      </c>
      <c r="D4516" s="361">
        <v>16</v>
      </c>
      <c r="E4516" s="590">
        <v>40166</v>
      </c>
      <c r="F4516" s="592">
        <v>164</v>
      </c>
    </row>
    <row r="4517" spans="1:6" x14ac:dyDescent="0.25">
      <c r="A4517" s="349" t="s">
        <v>738</v>
      </c>
      <c r="B4517" s="361" t="s">
        <v>713</v>
      </c>
      <c r="C4517" s="361" t="s">
        <v>746</v>
      </c>
      <c r="D4517" s="361">
        <v>16</v>
      </c>
      <c r="E4517" s="590">
        <v>40168</v>
      </c>
      <c r="F4517" s="592">
        <v>24</v>
      </c>
    </row>
    <row r="4518" spans="1:6" x14ac:dyDescent="0.25">
      <c r="A4518" s="349" t="s">
        <v>752</v>
      </c>
      <c r="B4518" s="361" t="s">
        <v>764</v>
      </c>
      <c r="C4518" s="361" t="s">
        <v>737</v>
      </c>
      <c r="D4518" s="361">
        <v>32</v>
      </c>
      <c r="E4518" s="590">
        <v>40169</v>
      </c>
      <c r="F4518" s="592">
        <v>49</v>
      </c>
    </row>
    <row r="4519" spans="1:6" x14ac:dyDescent="0.25">
      <c r="A4519" s="349" t="s">
        <v>738</v>
      </c>
      <c r="B4519" s="361" t="s">
        <v>723</v>
      </c>
      <c r="C4519" s="361" t="s">
        <v>745</v>
      </c>
      <c r="D4519" s="361">
        <v>8</v>
      </c>
      <c r="E4519" s="590">
        <v>40173</v>
      </c>
      <c r="F4519" s="592">
        <v>86</v>
      </c>
    </row>
    <row r="4520" spans="1:6" x14ac:dyDescent="0.25">
      <c r="A4520" s="349" t="s">
        <v>564</v>
      </c>
      <c r="B4520" s="361" t="s">
        <v>567</v>
      </c>
      <c r="C4520" s="361" t="s">
        <v>737</v>
      </c>
      <c r="D4520" s="361">
        <v>16</v>
      </c>
      <c r="E4520" s="350">
        <v>40174</v>
      </c>
      <c r="F4520" s="360">
        <v>152</v>
      </c>
    </row>
    <row r="4521" spans="1:6" x14ac:dyDescent="0.25">
      <c r="A4521" s="349" t="s">
        <v>752</v>
      </c>
      <c r="B4521" s="361" t="s">
        <v>764</v>
      </c>
      <c r="C4521" s="361" t="s">
        <v>737</v>
      </c>
      <c r="D4521" s="361">
        <v>32</v>
      </c>
      <c r="E4521" s="590">
        <v>40176</v>
      </c>
      <c r="F4521" s="592">
        <v>57</v>
      </c>
    </row>
    <row r="4522" spans="1:6" x14ac:dyDescent="0.25">
      <c r="A4522" s="349" t="s">
        <v>738</v>
      </c>
      <c r="B4522" s="361" t="s">
        <v>713</v>
      </c>
      <c r="C4522" s="361" t="s">
        <v>746</v>
      </c>
      <c r="D4522" s="361">
        <v>16</v>
      </c>
      <c r="E4522" s="590">
        <v>40177</v>
      </c>
      <c r="F4522" s="592">
        <v>36</v>
      </c>
    </row>
    <row r="4523" spans="1:6" x14ac:dyDescent="0.25">
      <c r="A4523" s="349" t="s">
        <v>748</v>
      </c>
      <c r="B4523" s="361" t="s">
        <v>753</v>
      </c>
      <c r="C4523" s="361" t="s">
        <v>732</v>
      </c>
      <c r="D4523" s="361">
        <v>16</v>
      </c>
      <c r="E4523" s="590">
        <v>40183</v>
      </c>
      <c r="F4523" s="592">
        <v>112</v>
      </c>
    </row>
    <row r="4524" spans="1:6" x14ac:dyDescent="0.25">
      <c r="A4524" s="349" t="s">
        <v>767</v>
      </c>
      <c r="B4524" s="361" t="s">
        <v>768</v>
      </c>
      <c r="C4524" s="361" t="s">
        <v>737</v>
      </c>
      <c r="D4524" s="361">
        <v>16</v>
      </c>
      <c r="E4524" s="590">
        <v>40184</v>
      </c>
      <c r="F4524" s="592">
        <v>36</v>
      </c>
    </row>
    <row r="4525" spans="1:6" x14ac:dyDescent="0.25">
      <c r="A4525" s="349" t="s">
        <v>752</v>
      </c>
      <c r="B4525" s="361" t="s">
        <v>760</v>
      </c>
      <c r="C4525" s="361" t="s">
        <v>761</v>
      </c>
      <c r="D4525" s="361">
        <v>16</v>
      </c>
      <c r="E4525" s="590">
        <v>40188</v>
      </c>
      <c r="F4525" s="592">
        <v>85</v>
      </c>
    </row>
    <row r="4526" spans="1:6" x14ac:dyDescent="0.25">
      <c r="A4526" s="349" t="s">
        <v>738</v>
      </c>
      <c r="B4526" s="361" t="s">
        <v>715</v>
      </c>
      <c r="C4526" s="361" t="s">
        <v>745</v>
      </c>
      <c r="D4526" s="361">
        <v>16</v>
      </c>
      <c r="E4526" s="590">
        <v>40191</v>
      </c>
      <c r="F4526" s="592">
        <v>99</v>
      </c>
    </row>
    <row r="4527" spans="1:6" x14ac:dyDescent="0.25">
      <c r="A4527" s="349" t="s">
        <v>752</v>
      </c>
      <c r="B4527" s="361" t="s">
        <v>762</v>
      </c>
      <c r="C4527" s="361" t="s">
        <v>761</v>
      </c>
      <c r="D4527" s="361">
        <v>16</v>
      </c>
      <c r="E4527" s="350">
        <v>40191</v>
      </c>
      <c r="F4527" s="360">
        <v>92</v>
      </c>
    </row>
    <row r="4528" spans="1:6" x14ac:dyDescent="0.25">
      <c r="A4528" s="349" t="s">
        <v>733</v>
      </c>
      <c r="B4528" s="361" t="s">
        <v>734</v>
      </c>
      <c r="C4528" s="361" t="s">
        <v>735</v>
      </c>
      <c r="D4528" s="361">
        <v>8</v>
      </c>
      <c r="E4528" s="590">
        <v>40191</v>
      </c>
      <c r="F4528" s="592">
        <v>78</v>
      </c>
    </row>
    <row r="4529" spans="1:6" x14ac:dyDescent="0.25">
      <c r="A4529" s="349" t="s">
        <v>767</v>
      </c>
      <c r="B4529" s="361" t="s">
        <v>768</v>
      </c>
      <c r="C4529" s="361" t="s">
        <v>737</v>
      </c>
      <c r="D4529" s="361">
        <v>16</v>
      </c>
      <c r="E4529" s="590">
        <v>40192</v>
      </c>
      <c r="F4529" s="592">
        <v>34</v>
      </c>
    </row>
    <row r="4530" spans="1:6" x14ac:dyDescent="0.25">
      <c r="A4530" s="349" t="s">
        <v>728</v>
      </c>
      <c r="B4530" s="361" t="s">
        <v>729</v>
      </c>
      <c r="C4530" s="361" t="s">
        <v>730</v>
      </c>
      <c r="D4530" s="361">
        <v>10</v>
      </c>
      <c r="E4530" s="590">
        <v>40192</v>
      </c>
      <c r="F4530" s="592">
        <v>31</v>
      </c>
    </row>
    <row r="4531" spans="1:6" x14ac:dyDescent="0.25">
      <c r="A4531" s="349" t="s">
        <v>765</v>
      </c>
      <c r="B4531" s="361" t="s">
        <v>766</v>
      </c>
      <c r="C4531" s="361" t="s">
        <v>744</v>
      </c>
      <c r="D4531" s="361">
        <v>16</v>
      </c>
      <c r="E4531" s="590">
        <v>40192</v>
      </c>
      <c r="F4531" s="592">
        <v>108</v>
      </c>
    </row>
    <row r="4532" spans="1:6" x14ac:dyDescent="0.25">
      <c r="A4532" s="349" t="s">
        <v>564</v>
      </c>
      <c r="B4532" s="361" t="s">
        <v>566</v>
      </c>
      <c r="C4532" s="361" t="s">
        <v>737</v>
      </c>
      <c r="D4532" s="361">
        <v>16</v>
      </c>
      <c r="E4532" s="590">
        <v>40194</v>
      </c>
      <c r="F4532" s="592">
        <v>194</v>
      </c>
    </row>
    <row r="4533" spans="1:6" x14ac:dyDescent="0.25">
      <c r="A4533" s="349" t="s">
        <v>733</v>
      </c>
      <c r="B4533" s="361" t="s">
        <v>734</v>
      </c>
      <c r="C4533" s="361" t="s">
        <v>735</v>
      </c>
      <c r="D4533" s="361">
        <v>8</v>
      </c>
      <c r="E4533" s="590">
        <v>40197</v>
      </c>
      <c r="F4533" s="592">
        <v>10</v>
      </c>
    </row>
    <row r="4534" spans="1:6" x14ac:dyDescent="0.25">
      <c r="A4534" s="349" t="s">
        <v>738</v>
      </c>
      <c r="B4534" s="361" t="s">
        <v>721</v>
      </c>
      <c r="C4534" s="361" t="s">
        <v>747</v>
      </c>
      <c r="D4534" s="361">
        <v>8</v>
      </c>
      <c r="E4534" s="590">
        <v>40198</v>
      </c>
      <c r="F4534" s="592">
        <v>197</v>
      </c>
    </row>
    <row r="4535" spans="1:6" x14ac:dyDescent="0.25">
      <c r="A4535" s="349" t="s">
        <v>733</v>
      </c>
      <c r="B4535" s="361" t="s">
        <v>736</v>
      </c>
      <c r="C4535" s="361" t="s">
        <v>737</v>
      </c>
      <c r="D4535" s="361">
        <v>8</v>
      </c>
      <c r="E4535" s="590">
        <v>40200</v>
      </c>
      <c r="F4535" s="592">
        <v>119</v>
      </c>
    </row>
    <row r="4536" spans="1:6" x14ac:dyDescent="0.25">
      <c r="A4536" s="349" t="s">
        <v>738</v>
      </c>
      <c r="B4536" s="361" t="s">
        <v>722</v>
      </c>
      <c r="C4536" s="361" t="s">
        <v>747</v>
      </c>
      <c r="D4536" s="361">
        <v>8</v>
      </c>
      <c r="E4536" s="590">
        <v>40201</v>
      </c>
      <c r="F4536" s="592">
        <v>188</v>
      </c>
    </row>
    <row r="4537" spans="1:6" x14ac:dyDescent="0.25">
      <c r="A4537" s="349" t="s">
        <v>738</v>
      </c>
      <c r="B4537" s="361" t="s">
        <v>721</v>
      </c>
      <c r="C4537" s="361" t="s">
        <v>747</v>
      </c>
      <c r="D4537" s="361">
        <v>8</v>
      </c>
      <c r="E4537" s="590">
        <v>40204</v>
      </c>
      <c r="F4537" s="360">
        <v>159</v>
      </c>
    </row>
    <row r="4538" spans="1:6" x14ac:dyDescent="0.25">
      <c r="A4538" s="349" t="s">
        <v>752</v>
      </c>
      <c r="B4538" s="361" t="s">
        <v>760</v>
      </c>
      <c r="C4538" s="361" t="s">
        <v>761</v>
      </c>
      <c r="D4538" s="361">
        <v>16</v>
      </c>
      <c r="E4538" s="590">
        <v>40206</v>
      </c>
      <c r="F4538" s="592">
        <v>125</v>
      </c>
    </row>
    <row r="4539" spans="1:6" x14ac:dyDescent="0.25">
      <c r="A4539" s="349" t="s">
        <v>752</v>
      </c>
      <c r="B4539" s="361" t="s">
        <v>759</v>
      </c>
      <c r="C4539" s="361" t="s">
        <v>737</v>
      </c>
      <c r="D4539" s="361">
        <v>16</v>
      </c>
      <c r="E4539" s="590">
        <v>40207</v>
      </c>
      <c r="F4539" s="592">
        <v>139</v>
      </c>
    </row>
    <row r="4540" spans="1:6" x14ac:dyDescent="0.25">
      <c r="A4540" s="349" t="s">
        <v>752</v>
      </c>
      <c r="B4540" s="361" t="s">
        <v>759</v>
      </c>
      <c r="C4540" s="361" t="s">
        <v>737</v>
      </c>
      <c r="D4540" s="361">
        <v>16</v>
      </c>
      <c r="E4540" s="590">
        <v>40211</v>
      </c>
      <c r="F4540" s="592">
        <v>5</v>
      </c>
    </row>
    <row r="4541" spans="1:6" x14ac:dyDescent="0.25">
      <c r="A4541" s="349" t="s">
        <v>738</v>
      </c>
      <c r="B4541" s="361" t="s">
        <v>716</v>
      </c>
      <c r="C4541" s="361" t="s">
        <v>745</v>
      </c>
      <c r="D4541" s="361">
        <v>16</v>
      </c>
      <c r="E4541" s="590">
        <v>40216</v>
      </c>
      <c r="F4541" s="592">
        <v>149</v>
      </c>
    </row>
    <row r="4542" spans="1:6" x14ac:dyDescent="0.25">
      <c r="A4542" s="349" t="s">
        <v>738</v>
      </c>
      <c r="B4542" s="361" t="s">
        <v>712</v>
      </c>
      <c r="C4542" s="361" t="s">
        <v>744</v>
      </c>
      <c r="D4542" s="361">
        <v>8</v>
      </c>
      <c r="E4542" s="590">
        <v>40218</v>
      </c>
      <c r="F4542" s="592">
        <v>42</v>
      </c>
    </row>
    <row r="4543" spans="1:6" x14ac:dyDescent="0.25">
      <c r="A4543" s="349" t="s">
        <v>733</v>
      </c>
      <c r="B4543" s="361" t="s">
        <v>736</v>
      </c>
      <c r="C4543" s="361" t="s">
        <v>737</v>
      </c>
      <c r="D4543" s="361">
        <v>8</v>
      </c>
      <c r="E4543" s="590">
        <v>40223</v>
      </c>
      <c r="F4543" s="592">
        <v>74</v>
      </c>
    </row>
    <row r="4544" spans="1:6" x14ac:dyDescent="0.25">
      <c r="A4544" s="349" t="s">
        <v>748</v>
      </c>
      <c r="B4544" s="361" t="s">
        <v>750</v>
      </c>
      <c r="C4544" s="361" t="s">
        <v>737</v>
      </c>
      <c r="D4544" s="361">
        <v>16</v>
      </c>
      <c r="E4544" s="590">
        <v>40228</v>
      </c>
      <c r="F4544" s="360">
        <v>25</v>
      </c>
    </row>
    <row r="4545" spans="1:6" x14ac:dyDescent="0.25">
      <c r="A4545" s="349" t="s">
        <v>738</v>
      </c>
      <c r="B4545" s="361" t="s">
        <v>718</v>
      </c>
      <c r="C4545" s="361" t="s">
        <v>747</v>
      </c>
      <c r="D4545" s="361">
        <v>8</v>
      </c>
      <c r="E4545" s="590">
        <v>40228</v>
      </c>
      <c r="F4545" s="592">
        <v>72</v>
      </c>
    </row>
    <row r="4546" spans="1:6" x14ac:dyDescent="0.25">
      <c r="A4546" s="349" t="s">
        <v>728</v>
      </c>
      <c r="B4546" s="361" t="s">
        <v>729</v>
      </c>
      <c r="C4546" s="361" t="s">
        <v>730</v>
      </c>
      <c r="D4546" s="361">
        <v>10</v>
      </c>
      <c r="E4546" s="590">
        <v>40232</v>
      </c>
      <c r="F4546" s="592">
        <v>20</v>
      </c>
    </row>
    <row r="4547" spans="1:6" x14ac:dyDescent="0.25">
      <c r="A4547" s="349" t="s">
        <v>742</v>
      </c>
      <c r="B4547" s="361" t="s">
        <v>743</v>
      </c>
      <c r="C4547" s="361" t="s">
        <v>744</v>
      </c>
      <c r="D4547" s="361">
        <v>8</v>
      </c>
      <c r="E4547" s="590">
        <v>40234</v>
      </c>
      <c r="F4547" s="592">
        <v>21</v>
      </c>
    </row>
    <row r="4548" spans="1:6" x14ac:dyDescent="0.25">
      <c r="A4548" s="349" t="s">
        <v>738</v>
      </c>
      <c r="B4548" s="361" t="s">
        <v>712</v>
      </c>
      <c r="C4548" s="361" t="s">
        <v>744</v>
      </c>
      <c r="D4548" s="361">
        <v>8</v>
      </c>
      <c r="E4548" s="590">
        <v>40235</v>
      </c>
      <c r="F4548" s="592">
        <v>100</v>
      </c>
    </row>
    <row r="4549" spans="1:6" x14ac:dyDescent="0.25">
      <c r="A4549" s="349" t="s">
        <v>738</v>
      </c>
      <c r="B4549" s="361" t="s">
        <v>712</v>
      </c>
      <c r="C4549" s="361" t="s">
        <v>744</v>
      </c>
      <c r="D4549" s="361">
        <v>8</v>
      </c>
      <c r="E4549" s="590">
        <v>40238</v>
      </c>
      <c r="F4549" s="360">
        <v>74</v>
      </c>
    </row>
    <row r="4550" spans="1:6" x14ac:dyDescent="0.25">
      <c r="A4550" s="349" t="s">
        <v>769</v>
      </c>
      <c r="B4550" s="361" t="s">
        <v>770</v>
      </c>
      <c r="C4550" s="361" t="s">
        <v>745</v>
      </c>
      <c r="D4550" s="361">
        <v>16</v>
      </c>
      <c r="E4550" s="590">
        <v>40238</v>
      </c>
      <c r="F4550" s="360">
        <v>135</v>
      </c>
    </row>
    <row r="4551" spans="1:6" x14ac:dyDescent="0.25">
      <c r="A4551" s="349" t="s">
        <v>765</v>
      </c>
      <c r="B4551" s="361" t="s">
        <v>766</v>
      </c>
      <c r="C4551" s="361" t="s">
        <v>744</v>
      </c>
      <c r="D4551" s="361">
        <v>16</v>
      </c>
      <c r="E4551" s="590">
        <v>40245</v>
      </c>
      <c r="F4551" s="360">
        <v>195</v>
      </c>
    </row>
    <row r="4552" spans="1:6" x14ac:dyDescent="0.25">
      <c r="A4552" s="349" t="s">
        <v>564</v>
      </c>
      <c r="B4552" s="361" t="s">
        <v>568</v>
      </c>
      <c r="C4552" s="361" t="s">
        <v>745</v>
      </c>
      <c r="D4552" s="361">
        <v>16</v>
      </c>
      <c r="E4552" s="590">
        <v>40252</v>
      </c>
      <c r="F4552" s="592">
        <v>132</v>
      </c>
    </row>
    <row r="4553" spans="1:6" x14ac:dyDescent="0.25">
      <c r="A4553" s="354" t="s">
        <v>728</v>
      </c>
      <c r="B4553" s="353" t="s">
        <v>731</v>
      </c>
      <c r="C4553" s="353" t="s">
        <v>732</v>
      </c>
      <c r="D4553" s="353">
        <v>8</v>
      </c>
      <c r="E4553" s="591">
        <v>40266</v>
      </c>
      <c r="F4553" s="351">
        <v>15</v>
      </c>
    </row>
    <row r="4554" spans="1:6" x14ac:dyDescent="0.25">
      <c r="A4554" s="349" t="s">
        <v>771</v>
      </c>
      <c r="B4554" s="361" t="s">
        <v>773</v>
      </c>
      <c r="C4554" s="361" t="s">
        <v>747</v>
      </c>
      <c r="D4554" s="361">
        <v>8</v>
      </c>
      <c r="E4554" s="590">
        <v>40267</v>
      </c>
      <c r="F4554" s="592">
        <v>65</v>
      </c>
    </row>
    <row r="4555" spans="1:6" x14ac:dyDescent="0.25">
      <c r="A4555" s="349" t="s">
        <v>771</v>
      </c>
      <c r="B4555" s="361" t="s">
        <v>773</v>
      </c>
      <c r="C4555" s="361" t="s">
        <v>747</v>
      </c>
      <c r="D4555" s="361">
        <v>8</v>
      </c>
      <c r="E4555" s="590">
        <v>40268</v>
      </c>
      <c r="F4555" s="592">
        <v>92</v>
      </c>
    </row>
    <row r="4556" spans="1:6" x14ac:dyDescent="0.25">
      <c r="A4556" s="349" t="s">
        <v>738</v>
      </c>
      <c r="B4556" s="361" t="s">
        <v>719</v>
      </c>
      <c r="C4556" s="361" t="s">
        <v>744</v>
      </c>
      <c r="D4556" s="361">
        <v>8</v>
      </c>
      <c r="E4556" s="590">
        <v>40271</v>
      </c>
      <c r="F4556" s="592">
        <v>173</v>
      </c>
    </row>
    <row r="4557" spans="1:6" x14ac:dyDescent="0.25">
      <c r="A4557" s="349" t="s">
        <v>748</v>
      </c>
      <c r="B4557" s="361" t="s">
        <v>750</v>
      </c>
      <c r="C4557" s="361" t="s">
        <v>737</v>
      </c>
      <c r="D4557" s="361">
        <v>16</v>
      </c>
      <c r="E4557" s="590">
        <v>40271</v>
      </c>
      <c r="F4557" s="592">
        <v>60</v>
      </c>
    </row>
    <row r="4558" spans="1:6" x14ac:dyDescent="0.25">
      <c r="A4558" s="349" t="s">
        <v>738</v>
      </c>
      <c r="B4558" s="361" t="s">
        <v>712</v>
      </c>
      <c r="C4558" s="361" t="s">
        <v>744</v>
      </c>
      <c r="D4558" s="361">
        <v>8</v>
      </c>
      <c r="E4558" s="590">
        <v>40273</v>
      </c>
      <c r="F4558" s="592">
        <v>25</v>
      </c>
    </row>
    <row r="4559" spans="1:6" x14ac:dyDescent="0.25">
      <c r="A4559" s="349" t="s">
        <v>739</v>
      </c>
      <c r="B4559" s="361" t="s">
        <v>740</v>
      </c>
      <c r="C4559" s="361" t="s">
        <v>741</v>
      </c>
      <c r="D4559" s="361">
        <v>8</v>
      </c>
      <c r="E4559" s="590">
        <v>40275</v>
      </c>
      <c r="F4559" s="592">
        <v>102</v>
      </c>
    </row>
    <row r="4560" spans="1:6" x14ac:dyDescent="0.25">
      <c r="A4560" s="349" t="s">
        <v>752</v>
      </c>
      <c r="B4560" s="361" t="s">
        <v>760</v>
      </c>
      <c r="C4560" s="361" t="s">
        <v>761</v>
      </c>
      <c r="D4560" s="361">
        <v>16</v>
      </c>
      <c r="E4560" s="590">
        <v>40275</v>
      </c>
      <c r="F4560" s="592">
        <v>137</v>
      </c>
    </row>
    <row r="4561" spans="1:6" x14ac:dyDescent="0.25">
      <c r="A4561" s="349" t="s">
        <v>771</v>
      </c>
      <c r="B4561" s="361" t="s">
        <v>773</v>
      </c>
      <c r="C4561" s="361" t="s">
        <v>747</v>
      </c>
      <c r="D4561" s="361">
        <v>8</v>
      </c>
      <c r="E4561" s="590">
        <v>40278</v>
      </c>
      <c r="F4561" s="592">
        <v>33</v>
      </c>
    </row>
    <row r="4562" spans="1:6" x14ac:dyDescent="0.25">
      <c r="A4562" s="349" t="s">
        <v>748</v>
      </c>
      <c r="B4562" s="361" t="s">
        <v>750</v>
      </c>
      <c r="C4562" s="361" t="s">
        <v>737</v>
      </c>
      <c r="D4562" s="361">
        <v>16</v>
      </c>
      <c r="E4562" s="590">
        <v>40280</v>
      </c>
      <c r="F4562" s="592">
        <v>181</v>
      </c>
    </row>
    <row r="4563" spans="1:6" x14ac:dyDescent="0.25">
      <c r="A4563" s="349" t="s">
        <v>771</v>
      </c>
      <c r="B4563" s="361" t="s">
        <v>773</v>
      </c>
      <c r="C4563" s="361" t="s">
        <v>747</v>
      </c>
      <c r="D4563" s="361">
        <v>8</v>
      </c>
      <c r="E4563" s="590">
        <v>40289</v>
      </c>
      <c r="F4563" s="592">
        <v>189</v>
      </c>
    </row>
    <row r="4564" spans="1:6" x14ac:dyDescent="0.25">
      <c r="A4564" s="349" t="s">
        <v>771</v>
      </c>
      <c r="B4564" s="361" t="s">
        <v>773</v>
      </c>
      <c r="C4564" s="361" t="s">
        <v>747</v>
      </c>
      <c r="D4564" s="361">
        <v>8</v>
      </c>
      <c r="E4564" s="590">
        <v>40291</v>
      </c>
      <c r="F4564" s="592">
        <v>198</v>
      </c>
    </row>
    <row r="4565" spans="1:6" x14ac:dyDescent="0.25">
      <c r="A4565" s="349" t="s">
        <v>738</v>
      </c>
      <c r="B4565" s="361" t="s">
        <v>718</v>
      </c>
      <c r="C4565" s="361" t="s">
        <v>747</v>
      </c>
      <c r="D4565" s="361">
        <v>8</v>
      </c>
      <c r="E4565" s="590">
        <v>40293</v>
      </c>
      <c r="F4565" s="592">
        <v>8</v>
      </c>
    </row>
    <row r="4566" spans="1:6" x14ac:dyDescent="0.25">
      <c r="A4566" s="349" t="s">
        <v>738</v>
      </c>
      <c r="B4566" s="361" t="s">
        <v>719</v>
      </c>
      <c r="C4566" s="361" t="s">
        <v>744</v>
      </c>
      <c r="D4566" s="361">
        <v>8</v>
      </c>
      <c r="E4566" s="590">
        <v>40294</v>
      </c>
      <c r="F4566" s="592">
        <v>13</v>
      </c>
    </row>
    <row r="4567" spans="1:6" x14ac:dyDescent="0.25">
      <c r="A4567" s="349" t="s">
        <v>748</v>
      </c>
      <c r="B4567" s="361" t="s">
        <v>749</v>
      </c>
      <c r="C4567" s="361" t="s">
        <v>745</v>
      </c>
      <c r="D4567" s="361">
        <v>8</v>
      </c>
      <c r="E4567" s="590">
        <v>40295</v>
      </c>
      <c r="F4567" s="592">
        <v>58</v>
      </c>
    </row>
    <row r="4568" spans="1:6" x14ac:dyDescent="0.25">
      <c r="A4568" s="349" t="s">
        <v>738</v>
      </c>
      <c r="B4568" s="361" t="s">
        <v>723</v>
      </c>
      <c r="C4568" s="361" t="s">
        <v>745</v>
      </c>
      <c r="D4568" s="361">
        <v>8</v>
      </c>
      <c r="E4568" s="590">
        <v>40296</v>
      </c>
      <c r="F4568" s="592">
        <v>64</v>
      </c>
    </row>
    <row r="4569" spans="1:6" x14ac:dyDescent="0.25">
      <c r="A4569" s="349" t="s">
        <v>564</v>
      </c>
      <c r="B4569" s="361" t="s">
        <v>565</v>
      </c>
      <c r="C4569" s="361" t="s">
        <v>745</v>
      </c>
      <c r="D4569" s="361">
        <v>16</v>
      </c>
      <c r="E4569" s="590">
        <v>40296</v>
      </c>
      <c r="F4569" s="592">
        <v>159</v>
      </c>
    </row>
    <row r="4570" spans="1:6" x14ac:dyDescent="0.25">
      <c r="A4570" s="349" t="s">
        <v>752</v>
      </c>
      <c r="B4570" s="361" t="s">
        <v>763</v>
      </c>
      <c r="C4570" s="361" t="s">
        <v>745</v>
      </c>
      <c r="D4570" s="361">
        <v>16</v>
      </c>
      <c r="E4570" s="590">
        <v>40298</v>
      </c>
      <c r="F4570" s="592">
        <v>102</v>
      </c>
    </row>
    <row r="4571" spans="1:6" x14ac:dyDescent="0.25">
      <c r="A4571" s="349" t="s">
        <v>738</v>
      </c>
      <c r="B4571" s="361" t="s">
        <v>723</v>
      </c>
      <c r="C4571" s="361" t="s">
        <v>745</v>
      </c>
      <c r="D4571" s="361">
        <v>8</v>
      </c>
      <c r="E4571" s="590">
        <v>40300</v>
      </c>
      <c r="F4571" s="592">
        <v>142</v>
      </c>
    </row>
    <row r="4572" spans="1:6" x14ac:dyDescent="0.25">
      <c r="A4572" s="349" t="s">
        <v>756</v>
      </c>
      <c r="B4572" s="361" t="s">
        <v>758</v>
      </c>
      <c r="C4572" s="361" t="s">
        <v>746</v>
      </c>
      <c r="D4572" s="361">
        <v>16</v>
      </c>
      <c r="E4572" s="590">
        <v>40303</v>
      </c>
      <c r="F4572" s="592">
        <v>53</v>
      </c>
    </row>
    <row r="4573" spans="1:6" x14ac:dyDescent="0.25">
      <c r="A4573" s="349" t="s">
        <v>748</v>
      </c>
      <c r="B4573" s="361" t="s">
        <v>754</v>
      </c>
      <c r="C4573" s="361" t="s">
        <v>755</v>
      </c>
      <c r="D4573" s="361">
        <v>16</v>
      </c>
      <c r="E4573" s="350">
        <v>40304</v>
      </c>
      <c r="F4573" s="360">
        <v>186</v>
      </c>
    </row>
    <row r="4574" spans="1:6" x14ac:dyDescent="0.25">
      <c r="A4574" s="349" t="s">
        <v>742</v>
      </c>
      <c r="B4574" s="361" t="s">
        <v>743</v>
      </c>
      <c r="C4574" s="361" t="s">
        <v>744</v>
      </c>
      <c r="D4574" s="361">
        <v>8</v>
      </c>
      <c r="E4574" s="590">
        <v>40310</v>
      </c>
      <c r="F4574" s="592">
        <v>64</v>
      </c>
    </row>
    <row r="4575" spans="1:6" x14ac:dyDescent="0.25">
      <c r="A4575" s="349" t="s">
        <v>756</v>
      </c>
      <c r="B4575" s="361" t="s">
        <v>758</v>
      </c>
      <c r="C4575" s="361" t="s">
        <v>746</v>
      </c>
      <c r="D4575" s="361">
        <v>16</v>
      </c>
      <c r="E4575" s="590">
        <v>40311</v>
      </c>
      <c r="F4575" s="592">
        <v>32</v>
      </c>
    </row>
    <row r="4576" spans="1:6" x14ac:dyDescent="0.25">
      <c r="A4576" s="349" t="s">
        <v>733</v>
      </c>
      <c r="B4576" s="361" t="s">
        <v>734</v>
      </c>
      <c r="C4576" s="361" t="s">
        <v>735</v>
      </c>
      <c r="D4576" s="361">
        <v>8</v>
      </c>
      <c r="E4576" s="590">
        <v>40314</v>
      </c>
      <c r="F4576" s="592">
        <v>83</v>
      </c>
    </row>
    <row r="4577" spans="1:6" x14ac:dyDescent="0.25">
      <c r="A4577" s="349" t="s">
        <v>752</v>
      </c>
      <c r="B4577" s="361" t="s">
        <v>762</v>
      </c>
      <c r="C4577" s="361" t="s">
        <v>761</v>
      </c>
      <c r="D4577" s="361">
        <v>16</v>
      </c>
      <c r="E4577" s="590">
        <v>40316</v>
      </c>
      <c r="F4577" s="592">
        <v>18</v>
      </c>
    </row>
    <row r="4578" spans="1:6" x14ac:dyDescent="0.25">
      <c r="A4578" s="349" t="s">
        <v>564</v>
      </c>
      <c r="B4578" s="361" t="s">
        <v>566</v>
      </c>
      <c r="C4578" s="361" t="s">
        <v>737</v>
      </c>
      <c r="D4578" s="361">
        <v>16</v>
      </c>
      <c r="E4578" s="590">
        <v>40319</v>
      </c>
      <c r="F4578" s="360">
        <v>158</v>
      </c>
    </row>
    <row r="4579" spans="1:6" x14ac:dyDescent="0.25">
      <c r="A4579" s="349" t="s">
        <v>564</v>
      </c>
      <c r="B4579" s="361" t="s">
        <v>568</v>
      </c>
      <c r="C4579" s="361" t="s">
        <v>745</v>
      </c>
      <c r="D4579" s="361">
        <v>16</v>
      </c>
      <c r="E4579" s="590">
        <v>40321</v>
      </c>
      <c r="F4579" s="360">
        <v>151</v>
      </c>
    </row>
    <row r="4580" spans="1:6" x14ac:dyDescent="0.25">
      <c r="A4580" s="349" t="s">
        <v>767</v>
      </c>
      <c r="B4580" s="361" t="s">
        <v>768</v>
      </c>
      <c r="C4580" s="361" t="s">
        <v>737</v>
      </c>
      <c r="D4580" s="361">
        <v>16</v>
      </c>
      <c r="E4580" s="590">
        <v>40322</v>
      </c>
      <c r="F4580" s="360">
        <v>166</v>
      </c>
    </row>
    <row r="4581" spans="1:6" x14ac:dyDescent="0.25">
      <c r="A4581" s="349" t="s">
        <v>748</v>
      </c>
      <c r="B4581" s="361" t="s">
        <v>753</v>
      </c>
      <c r="C4581" s="361" t="s">
        <v>732</v>
      </c>
      <c r="D4581" s="361">
        <v>16</v>
      </c>
      <c r="E4581" s="350">
        <v>40330</v>
      </c>
      <c r="F4581" s="360">
        <v>137</v>
      </c>
    </row>
    <row r="4582" spans="1:6" x14ac:dyDescent="0.25">
      <c r="A4582" s="349" t="s">
        <v>756</v>
      </c>
      <c r="B4582" s="361" t="s">
        <v>757</v>
      </c>
      <c r="C4582" s="361" t="s">
        <v>755</v>
      </c>
      <c r="D4582" s="361">
        <v>16</v>
      </c>
      <c r="E4582" s="590">
        <v>40330</v>
      </c>
      <c r="F4582" s="592">
        <v>96</v>
      </c>
    </row>
    <row r="4583" spans="1:6" x14ac:dyDescent="0.25">
      <c r="A4583" s="349" t="s">
        <v>564</v>
      </c>
      <c r="B4583" s="361" t="s">
        <v>568</v>
      </c>
      <c r="C4583" s="361" t="s">
        <v>745</v>
      </c>
      <c r="D4583" s="361">
        <v>16</v>
      </c>
      <c r="E4583" s="590">
        <v>40331</v>
      </c>
      <c r="F4583" s="592">
        <v>126</v>
      </c>
    </row>
    <row r="4584" spans="1:6" x14ac:dyDescent="0.25">
      <c r="A4584" s="349" t="s">
        <v>738</v>
      </c>
      <c r="B4584" s="361" t="s">
        <v>719</v>
      </c>
      <c r="C4584" s="361" t="s">
        <v>744</v>
      </c>
      <c r="D4584" s="361">
        <v>8</v>
      </c>
      <c r="E4584" s="590">
        <v>40332</v>
      </c>
      <c r="F4584" s="592">
        <v>169</v>
      </c>
    </row>
    <row r="4585" spans="1:6" x14ac:dyDescent="0.25">
      <c r="A4585" s="349" t="s">
        <v>564</v>
      </c>
      <c r="B4585" s="361" t="s">
        <v>569</v>
      </c>
      <c r="C4585" s="361" t="s">
        <v>744</v>
      </c>
      <c r="D4585" s="361">
        <v>16</v>
      </c>
      <c r="E4585" s="590">
        <v>40337</v>
      </c>
      <c r="F4585" s="592">
        <v>99</v>
      </c>
    </row>
    <row r="4586" spans="1:6" x14ac:dyDescent="0.25">
      <c r="A4586" s="349" t="s">
        <v>564</v>
      </c>
      <c r="B4586" s="361" t="s">
        <v>568</v>
      </c>
      <c r="C4586" s="361" t="s">
        <v>745</v>
      </c>
      <c r="D4586" s="361">
        <v>16</v>
      </c>
      <c r="E4586" s="590">
        <v>40337</v>
      </c>
      <c r="F4586" s="592">
        <v>6</v>
      </c>
    </row>
    <row r="4587" spans="1:6" x14ac:dyDescent="0.25">
      <c r="A4587" s="349" t="s">
        <v>742</v>
      </c>
      <c r="B4587" s="361" t="s">
        <v>743</v>
      </c>
      <c r="C4587" s="361" t="s">
        <v>744</v>
      </c>
      <c r="D4587" s="361">
        <v>8</v>
      </c>
      <c r="E4587" s="590">
        <v>40340</v>
      </c>
      <c r="F4587" s="592">
        <v>126</v>
      </c>
    </row>
    <row r="4588" spans="1:6" x14ac:dyDescent="0.25">
      <c r="A4588" s="349" t="s">
        <v>738</v>
      </c>
      <c r="B4588" s="361" t="s">
        <v>722</v>
      </c>
      <c r="C4588" s="361" t="s">
        <v>747</v>
      </c>
      <c r="D4588" s="361">
        <v>8</v>
      </c>
      <c r="E4588" s="590">
        <v>40341</v>
      </c>
      <c r="F4588" s="592">
        <v>81</v>
      </c>
    </row>
    <row r="4589" spans="1:6" x14ac:dyDescent="0.25">
      <c r="A4589" s="349" t="s">
        <v>739</v>
      </c>
      <c r="B4589" s="361" t="s">
        <v>740</v>
      </c>
      <c r="C4589" s="361" t="s">
        <v>741</v>
      </c>
      <c r="D4589" s="361">
        <v>8</v>
      </c>
      <c r="E4589" s="590">
        <v>40341</v>
      </c>
      <c r="F4589" s="592">
        <v>112</v>
      </c>
    </row>
    <row r="4590" spans="1:6" x14ac:dyDescent="0.25">
      <c r="A4590" s="349" t="s">
        <v>742</v>
      </c>
      <c r="B4590" s="361" t="s">
        <v>743</v>
      </c>
      <c r="C4590" s="361" t="s">
        <v>744</v>
      </c>
      <c r="D4590" s="361">
        <v>8</v>
      </c>
      <c r="E4590" s="590">
        <v>40345</v>
      </c>
      <c r="F4590" s="592">
        <v>113</v>
      </c>
    </row>
    <row r="4591" spans="1:6" x14ac:dyDescent="0.25">
      <c r="A4591" s="349" t="s">
        <v>771</v>
      </c>
      <c r="B4591" s="361" t="s">
        <v>773</v>
      </c>
      <c r="C4591" s="361" t="s">
        <v>747</v>
      </c>
      <c r="D4591" s="361">
        <v>8</v>
      </c>
      <c r="E4591" s="590">
        <v>40347</v>
      </c>
      <c r="F4591" s="592">
        <v>127</v>
      </c>
    </row>
    <row r="4592" spans="1:6" x14ac:dyDescent="0.25">
      <c r="A4592" s="349" t="s">
        <v>738</v>
      </c>
      <c r="B4592" s="361" t="s">
        <v>714</v>
      </c>
      <c r="C4592" s="361" t="s">
        <v>744</v>
      </c>
      <c r="D4592" s="361">
        <v>8</v>
      </c>
      <c r="E4592" s="590">
        <v>40348</v>
      </c>
      <c r="F4592" s="592">
        <v>86</v>
      </c>
    </row>
    <row r="4593" spans="1:6" x14ac:dyDescent="0.25">
      <c r="A4593" s="349" t="s">
        <v>767</v>
      </c>
      <c r="B4593" s="361" t="s">
        <v>768</v>
      </c>
      <c r="C4593" s="361" t="s">
        <v>737</v>
      </c>
      <c r="D4593" s="361">
        <v>16</v>
      </c>
      <c r="E4593" s="590">
        <v>40351</v>
      </c>
      <c r="F4593" s="592">
        <v>174</v>
      </c>
    </row>
    <row r="4594" spans="1:6" x14ac:dyDescent="0.25">
      <c r="A4594" s="349" t="s">
        <v>728</v>
      </c>
      <c r="B4594" s="361" t="s">
        <v>731</v>
      </c>
      <c r="C4594" s="361" t="s">
        <v>732</v>
      </c>
      <c r="D4594" s="361">
        <v>8</v>
      </c>
      <c r="E4594" s="590">
        <v>40352</v>
      </c>
      <c r="F4594" s="592">
        <v>80</v>
      </c>
    </row>
    <row r="4595" spans="1:6" x14ac:dyDescent="0.25">
      <c r="A4595" s="349" t="s">
        <v>564</v>
      </c>
      <c r="B4595" s="361" t="s">
        <v>565</v>
      </c>
      <c r="C4595" s="361" t="s">
        <v>745</v>
      </c>
      <c r="D4595" s="361">
        <v>16</v>
      </c>
      <c r="E4595" s="590">
        <v>40353</v>
      </c>
      <c r="F4595" s="592">
        <v>11</v>
      </c>
    </row>
    <row r="4596" spans="1:6" x14ac:dyDescent="0.25">
      <c r="A4596" s="349" t="s">
        <v>752</v>
      </c>
      <c r="B4596" s="361" t="s">
        <v>763</v>
      </c>
      <c r="C4596" s="361" t="s">
        <v>745</v>
      </c>
      <c r="D4596" s="361">
        <v>16</v>
      </c>
      <c r="E4596" s="590">
        <v>40353</v>
      </c>
      <c r="F4596" s="592">
        <v>24</v>
      </c>
    </row>
    <row r="4597" spans="1:6" x14ac:dyDescent="0.25">
      <c r="A4597" s="349" t="s">
        <v>738</v>
      </c>
      <c r="B4597" s="361" t="s">
        <v>718</v>
      </c>
      <c r="C4597" s="361" t="s">
        <v>747</v>
      </c>
      <c r="D4597" s="361">
        <v>8</v>
      </c>
      <c r="E4597" s="590">
        <v>40355</v>
      </c>
      <c r="F4597" s="592">
        <v>186</v>
      </c>
    </row>
    <row r="4598" spans="1:6" x14ac:dyDescent="0.25">
      <c r="A4598" s="349" t="s">
        <v>748</v>
      </c>
      <c r="B4598" s="361" t="s">
        <v>754</v>
      </c>
      <c r="C4598" s="361" t="s">
        <v>755</v>
      </c>
      <c r="D4598" s="361">
        <v>16</v>
      </c>
      <c r="E4598" s="590">
        <v>40356</v>
      </c>
      <c r="F4598" s="592">
        <v>35</v>
      </c>
    </row>
    <row r="4599" spans="1:6" x14ac:dyDescent="0.25">
      <c r="A4599" s="349" t="s">
        <v>739</v>
      </c>
      <c r="B4599" s="361" t="s">
        <v>740</v>
      </c>
      <c r="C4599" s="361" t="s">
        <v>741</v>
      </c>
      <c r="D4599" s="361">
        <v>8</v>
      </c>
      <c r="E4599" s="590">
        <v>40359</v>
      </c>
      <c r="F4599" s="592">
        <v>86</v>
      </c>
    </row>
    <row r="4600" spans="1:6" x14ac:dyDescent="0.25">
      <c r="A4600" s="349" t="s">
        <v>738</v>
      </c>
      <c r="B4600" s="361" t="s">
        <v>714</v>
      </c>
      <c r="C4600" s="361" t="s">
        <v>744</v>
      </c>
      <c r="D4600" s="361">
        <v>8</v>
      </c>
      <c r="E4600" s="590">
        <v>40360</v>
      </c>
      <c r="F4600" s="592">
        <v>167</v>
      </c>
    </row>
    <row r="4601" spans="1:6" x14ac:dyDescent="0.25">
      <c r="A4601" s="349" t="s">
        <v>738</v>
      </c>
      <c r="B4601" s="361" t="s">
        <v>722</v>
      </c>
      <c r="C4601" s="361" t="s">
        <v>747</v>
      </c>
      <c r="D4601" s="361">
        <v>8</v>
      </c>
      <c r="E4601" s="590">
        <v>40361</v>
      </c>
      <c r="F4601" s="592">
        <v>25</v>
      </c>
    </row>
    <row r="4602" spans="1:6" x14ac:dyDescent="0.25">
      <c r="A4602" s="349" t="s">
        <v>564</v>
      </c>
      <c r="B4602" s="361" t="s">
        <v>566</v>
      </c>
      <c r="C4602" s="361" t="s">
        <v>737</v>
      </c>
      <c r="D4602" s="361">
        <v>16</v>
      </c>
      <c r="E4602" s="590">
        <v>40362</v>
      </c>
      <c r="F4602" s="592">
        <v>152</v>
      </c>
    </row>
    <row r="4603" spans="1:6" x14ac:dyDescent="0.25">
      <c r="A4603" s="349" t="s">
        <v>742</v>
      </c>
      <c r="B4603" s="361" t="s">
        <v>743</v>
      </c>
      <c r="C4603" s="361" t="s">
        <v>744</v>
      </c>
      <c r="D4603" s="361">
        <v>8</v>
      </c>
      <c r="E4603" s="590">
        <v>40362</v>
      </c>
      <c r="F4603" s="592">
        <v>76</v>
      </c>
    </row>
    <row r="4604" spans="1:6" x14ac:dyDescent="0.25">
      <c r="A4604" s="349" t="s">
        <v>738</v>
      </c>
      <c r="B4604" s="361" t="s">
        <v>717</v>
      </c>
      <c r="C4604" s="361" t="s">
        <v>745</v>
      </c>
      <c r="D4604" s="361">
        <v>16</v>
      </c>
      <c r="E4604" s="590">
        <v>40364</v>
      </c>
      <c r="F4604" s="592">
        <v>50</v>
      </c>
    </row>
    <row r="4605" spans="1:6" x14ac:dyDescent="0.25">
      <c r="A4605" s="349" t="s">
        <v>728</v>
      </c>
      <c r="B4605" s="361" t="s">
        <v>729</v>
      </c>
      <c r="C4605" s="361" t="s">
        <v>730</v>
      </c>
      <c r="D4605" s="361">
        <v>10</v>
      </c>
      <c r="E4605" s="590">
        <v>40366</v>
      </c>
      <c r="F4605" s="360">
        <v>139</v>
      </c>
    </row>
    <row r="4606" spans="1:6" x14ac:dyDescent="0.25">
      <c r="A4606" s="349" t="s">
        <v>733</v>
      </c>
      <c r="B4606" s="361" t="s">
        <v>734</v>
      </c>
      <c r="C4606" s="361" t="s">
        <v>735</v>
      </c>
      <c r="D4606" s="361">
        <v>8</v>
      </c>
      <c r="E4606" s="590">
        <v>40367</v>
      </c>
      <c r="F4606" s="592">
        <v>55</v>
      </c>
    </row>
    <row r="4607" spans="1:6" x14ac:dyDescent="0.25">
      <c r="A4607" s="349" t="s">
        <v>767</v>
      </c>
      <c r="B4607" s="361" t="s">
        <v>768</v>
      </c>
      <c r="C4607" s="361" t="s">
        <v>737</v>
      </c>
      <c r="D4607" s="361">
        <v>16</v>
      </c>
      <c r="E4607" s="590">
        <v>40370</v>
      </c>
      <c r="F4607" s="592">
        <v>54</v>
      </c>
    </row>
    <row r="4608" spans="1:6" x14ac:dyDescent="0.25">
      <c r="A4608" s="349" t="s">
        <v>752</v>
      </c>
      <c r="B4608" s="361" t="s">
        <v>763</v>
      </c>
      <c r="C4608" s="361" t="s">
        <v>745</v>
      </c>
      <c r="D4608" s="361">
        <v>16</v>
      </c>
      <c r="E4608" s="590">
        <v>40370</v>
      </c>
      <c r="F4608" s="592">
        <v>9</v>
      </c>
    </row>
    <row r="4609" spans="1:6" x14ac:dyDescent="0.25">
      <c r="A4609" s="349" t="s">
        <v>769</v>
      </c>
      <c r="B4609" s="361" t="s">
        <v>770</v>
      </c>
      <c r="C4609" s="361" t="s">
        <v>745</v>
      </c>
      <c r="D4609" s="361">
        <v>16</v>
      </c>
      <c r="E4609" s="590">
        <v>40370</v>
      </c>
      <c r="F4609" s="592">
        <v>99</v>
      </c>
    </row>
    <row r="4610" spans="1:6" x14ac:dyDescent="0.25">
      <c r="A4610" s="349" t="s">
        <v>738</v>
      </c>
      <c r="B4610" s="361" t="s">
        <v>721</v>
      </c>
      <c r="C4610" s="361" t="s">
        <v>747</v>
      </c>
      <c r="D4610" s="361">
        <v>8</v>
      </c>
      <c r="E4610" s="590">
        <v>40371</v>
      </c>
      <c r="F4610" s="592">
        <v>102</v>
      </c>
    </row>
    <row r="4611" spans="1:6" x14ac:dyDescent="0.25">
      <c r="A4611" s="349" t="s">
        <v>752</v>
      </c>
      <c r="B4611" s="361" t="s">
        <v>762</v>
      </c>
      <c r="C4611" s="361" t="s">
        <v>761</v>
      </c>
      <c r="D4611" s="361">
        <v>16</v>
      </c>
      <c r="E4611" s="590">
        <v>40371</v>
      </c>
      <c r="F4611" s="592">
        <v>88</v>
      </c>
    </row>
    <row r="4612" spans="1:6" x14ac:dyDescent="0.25">
      <c r="A4612" s="349" t="s">
        <v>765</v>
      </c>
      <c r="B4612" s="361" t="s">
        <v>766</v>
      </c>
      <c r="C4612" s="361" t="s">
        <v>744</v>
      </c>
      <c r="D4612" s="361">
        <v>16</v>
      </c>
      <c r="E4612" s="590">
        <v>40372</v>
      </c>
      <c r="F4612" s="592">
        <v>5</v>
      </c>
    </row>
    <row r="4613" spans="1:6" x14ac:dyDescent="0.25">
      <c r="A4613" s="349" t="s">
        <v>748</v>
      </c>
      <c r="B4613" s="361" t="s">
        <v>754</v>
      </c>
      <c r="C4613" s="361" t="s">
        <v>755</v>
      </c>
      <c r="D4613" s="361">
        <v>16</v>
      </c>
      <c r="E4613" s="590">
        <v>40376</v>
      </c>
      <c r="F4613" s="592">
        <v>87</v>
      </c>
    </row>
    <row r="4614" spans="1:6" x14ac:dyDescent="0.25">
      <c r="A4614" s="349" t="s">
        <v>748</v>
      </c>
      <c r="B4614" s="361" t="s">
        <v>749</v>
      </c>
      <c r="C4614" s="361" t="s">
        <v>745</v>
      </c>
      <c r="D4614" s="361">
        <v>8</v>
      </c>
      <c r="E4614" s="590">
        <v>40378</v>
      </c>
      <c r="F4614" s="592">
        <v>13</v>
      </c>
    </row>
    <row r="4615" spans="1:6" x14ac:dyDescent="0.25">
      <c r="A4615" s="349" t="s">
        <v>752</v>
      </c>
      <c r="B4615" s="361" t="s">
        <v>759</v>
      </c>
      <c r="C4615" s="361" t="s">
        <v>737</v>
      </c>
      <c r="D4615" s="361">
        <v>16</v>
      </c>
      <c r="E4615" s="590">
        <v>40379</v>
      </c>
      <c r="F4615" s="592">
        <v>167</v>
      </c>
    </row>
    <row r="4616" spans="1:6" x14ac:dyDescent="0.25">
      <c r="A4616" s="349" t="s">
        <v>752</v>
      </c>
      <c r="B4616" s="361" t="s">
        <v>762</v>
      </c>
      <c r="C4616" s="361" t="s">
        <v>761</v>
      </c>
      <c r="D4616" s="361">
        <v>16</v>
      </c>
      <c r="E4616" s="350">
        <v>40389</v>
      </c>
      <c r="F4616" s="360">
        <v>173</v>
      </c>
    </row>
    <row r="4617" spans="1:6" x14ac:dyDescent="0.25">
      <c r="A4617" s="349" t="s">
        <v>738</v>
      </c>
      <c r="B4617" s="361" t="s">
        <v>715</v>
      </c>
      <c r="C4617" s="361" t="s">
        <v>745</v>
      </c>
      <c r="D4617" s="361">
        <v>16</v>
      </c>
      <c r="E4617" s="590">
        <v>40395</v>
      </c>
      <c r="F4617" s="592">
        <v>36</v>
      </c>
    </row>
    <row r="4618" spans="1:6" x14ac:dyDescent="0.25">
      <c r="A4618" s="349" t="s">
        <v>748</v>
      </c>
      <c r="B4618" s="361" t="s">
        <v>749</v>
      </c>
      <c r="C4618" s="361" t="s">
        <v>745</v>
      </c>
      <c r="D4618" s="361">
        <v>8</v>
      </c>
      <c r="E4618" s="350">
        <v>40396</v>
      </c>
      <c r="F4618" s="360">
        <v>176</v>
      </c>
    </row>
    <row r="4619" spans="1:6" x14ac:dyDescent="0.25">
      <c r="A4619" s="349" t="s">
        <v>738</v>
      </c>
      <c r="B4619" s="361" t="s">
        <v>720</v>
      </c>
      <c r="C4619" s="361" t="s">
        <v>747</v>
      </c>
      <c r="D4619" s="361">
        <v>8</v>
      </c>
      <c r="E4619" s="590">
        <v>40396</v>
      </c>
      <c r="F4619" s="592">
        <v>40</v>
      </c>
    </row>
    <row r="4620" spans="1:6" x14ac:dyDescent="0.25">
      <c r="A4620" s="349" t="s">
        <v>564</v>
      </c>
      <c r="B4620" s="361" t="s">
        <v>567</v>
      </c>
      <c r="C4620" s="361" t="s">
        <v>737</v>
      </c>
      <c r="D4620" s="361">
        <v>16</v>
      </c>
      <c r="E4620" s="590">
        <v>40397</v>
      </c>
      <c r="F4620" s="592">
        <v>97</v>
      </c>
    </row>
    <row r="4621" spans="1:6" x14ac:dyDescent="0.25">
      <c r="A4621" s="349" t="s">
        <v>752</v>
      </c>
      <c r="B4621" s="361" t="s">
        <v>759</v>
      </c>
      <c r="C4621" s="361" t="s">
        <v>737</v>
      </c>
      <c r="D4621" s="361">
        <v>16</v>
      </c>
      <c r="E4621" s="590">
        <v>40397</v>
      </c>
      <c r="F4621" s="592">
        <v>112</v>
      </c>
    </row>
    <row r="4622" spans="1:6" x14ac:dyDescent="0.25">
      <c r="A4622" s="349" t="s">
        <v>738</v>
      </c>
      <c r="B4622" s="361" t="s">
        <v>719</v>
      </c>
      <c r="C4622" s="361" t="s">
        <v>744</v>
      </c>
      <c r="D4622" s="361">
        <v>8</v>
      </c>
      <c r="E4622" s="590">
        <v>40398</v>
      </c>
      <c r="F4622" s="592">
        <v>142</v>
      </c>
    </row>
    <row r="4623" spans="1:6" x14ac:dyDescent="0.25">
      <c r="A4623" s="349" t="s">
        <v>767</v>
      </c>
      <c r="B4623" s="361" t="s">
        <v>768</v>
      </c>
      <c r="C4623" s="361" t="s">
        <v>737</v>
      </c>
      <c r="D4623" s="361">
        <v>16</v>
      </c>
      <c r="E4623" s="350">
        <v>40399</v>
      </c>
      <c r="F4623" s="360">
        <v>190</v>
      </c>
    </row>
    <row r="4624" spans="1:6" x14ac:dyDescent="0.25">
      <c r="A4624" s="349" t="s">
        <v>771</v>
      </c>
      <c r="B4624" s="361" t="s">
        <v>773</v>
      </c>
      <c r="C4624" s="361" t="s">
        <v>747</v>
      </c>
      <c r="D4624" s="361">
        <v>8</v>
      </c>
      <c r="E4624" s="590">
        <v>40408</v>
      </c>
      <c r="F4624" s="592">
        <v>132</v>
      </c>
    </row>
    <row r="4625" spans="1:6" x14ac:dyDescent="0.25">
      <c r="A4625" s="349" t="s">
        <v>769</v>
      </c>
      <c r="B4625" s="361" t="s">
        <v>770</v>
      </c>
      <c r="C4625" s="361" t="s">
        <v>745</v>
      </c>
      <c r="D4625" s="361">
        <v>16</v>
      </c>
      <c r="E4625" s="590">
        <v>40408</v>
      </c>
      <c r="F4625" s="592">
        <v>148</v>
      </c>
    </row>
    <row r="4626" spans="1:6" x14ac:dyDescent="0.25">
      <c r="A4626" s="349" t="s">
        <v>564</v>
      </c>
      <c r="B4626" s="361" t="s">
        <v>569</v>
      </c>
      <c r="C4626" s="361" t="s">
        <v>744</v>
      </c>
      <c r="D4626" s="361">
        <v>16</v>
      </c>
      <c r="E4626" s="590">
        <v>40414</v>
      </c>
      <c r="F4626" s="592">
        <v>177</v>
      </c>
    </row>
    <row r="4627" spans="1:6" x14ac:dyDescent="0.25">
      <c r="A4627" s="349" t="s">
        <v>738</v>
      </c>
      <c r="B4627" s="361" t="s">
        <v>713</v>
      </c>
      <c r="C4627" s="361" t="s">
        <v>746</v>
      </c>
      <c r="D4627" s="361">
        <v>16</v>
      </c>
      <c r="E4627" s="590">
        <v>40426</v>
      </c>
      <c r="F4627" s="592">
        <v>67</v>
      </c>
    </row>
    <row r="4628" spans="1:6" x14ac:dyDescent="0.25">
      <c r="A4628" s="349" t="s">
        <v>739</v>
      </c>
      <c r="B4628" s="361" t="s">
        <v>740</v>
      </c>
      <c r="C4628" s="361" t="s">
        <v>741</v>
      </c>
      <c r="D4628" s="361">
        <v>8</v>
      </c>
      <c r="E4628" s="350">
        <v>40427</v>
      </c>
      <c r="F4628" s="360">
        <v>196</v>
      </c>
    </row>
    <row r="4629" spans="1:6" x14ac:dyDescent="0.25">
      <c r="A4629" s="349" t="s">
        <v>738</v>
      </c>
      <c r="B4629" s="361" t="s">
        <v>719</v>
      </c>
      <c r="C4629" s="361" t="s">
        <v>744</v>
      </c>
      <c r="D4629" s="361">
        <v>8</v>
      </c>
      <c r="E4629" s="590">
        <v>40428</v>
      </c>
      <c r="F4629" s="592">
        <v>194</v>
      </c>
    </row>
    <row r="4630" spans="1:6" x14ac:dyDescent="0.25">
      <c r="A4630" s="349" t="s">
        <v>738</v>
      </c>
      <c r="B4630" s="361" t="s">
        <v>722</v>
      </c>
      <c r="C4630" s="361" t="s">
        <v>747</v>
      </c>
      <c r="D4630" s="361">
        <v>8</v>
      </c>
      <c r="E4630" s="350">
        <v>40431</v>
      </c>
      <c r="F4630" s="360">
        <v>196</v>
      </c>
    </row>
    <row r="4631" spans="1:6" x14ac:dyDescent="0.25">
      <c r="A4631" s="349" t="s">
        <v>756</v>
      </c>
      <c r="B4631" s="361" t="s">
        <v>758</v>
      </c>
      <c r="C4631" s="361" t="s">
        <v>746</v>
      </c>
      <c r="D4631" s="361">
        <v>16</v>
      </c>
      <c r="E4631" s="590">
        <v>40433</v>
      </c>
      <c r="F4631" s="592">
        <v>47</v>
      </c>
    </row>
    <row r="4632" spans="1:6" x14ac:dyDescent="0.25">
      <c r="A4632" s="349" t="s">
        <v>738</v>
      </c>
      <c r="B4632" s="361" t="s">
        <v>717</v>
      </c>
      <c r="C4632" s="361" t="s">
        <v>745</v>
      </c>
      <c r="D4632" s="361">
        <v>16</v>
      </c>
      <c r="E4632" s="590">
        <v>40435</v>
      </c>
      <c r="F4632" s="592">
        <v>38</v>
      </c>
    </row>
    <row r="4633" spans="1:6" x14ac:dyDescent="0.25">
      <c r="A4633" s="354" t="s">
        <v>748</v>
      </c>
      <c r="B4633" s="353" t="s">
        <v>753</v>
      </c>
      <c r="C4633" s="353" t="s">
        <v>732</v>
      </c>
      <c r="D4633" s="353">
        <v>16</v>
      </c>
      <c r="E4633" s="591">
        <v>40438</v>
      </c>
      <c r="F4633" s="593">
        <v>68</v>
      </c>
    </row>
    <row r="4634" spans="1:6" x14ac:dyDescent="0.25">
      <c r="A4634" s="349" t="s">
        <v>738</v>
      </c>
      <c r="B4634" s="361" t="s">
        <v>715</v>
      </c>
      <c r="C4634" s="361" t="s">
        <v>745</v>
      </c>
      <c r="D4634" s="361">
        <v>16</v>
      </c>
      <c r="E4634" s="590">
        <v>40440</v>
      </c>
      <c r="F4634" s="592">
        <v>91</v>
      </c>
    </row>
    <row r="4635" spans="1:6" x14ac:dyDescent="0.25">
      <c r="A4635" s="349" t="s">
        <v>738</v>
      </c>
      <c r="B4635" s="361" t="s">
        <v>712</v>
      </c>
      <c r="C4635" s="361" t="s">
        <v>744</v>
      </c>
      <c r="D4635" s="361">
        <v>8</v>
      </c>
      <c r="E4635" s="590">
        <v>40441</v>
      </c>
      <c r="F4635" s="592">
        <v>115</v>
      </c>
    </row>
    <row r="4636" spans="1:6" x14ac:dyDescent="0.25">
      <c r="A4636" s="349" t="s">
        <v>738</v>
      </c>
      <c r="B4636" s="361" t="s">
        <v>720</v>
      </c>
      <c r="C4636" s="361" t="s">
        <v>747</v>
      </c>
      <c r="D4636" s="361">
        <v>8</v>
      </c>
      <c r="E4636" s="590">
        <v>40443</v>
      </c>
      <c r="F4636" s="592">
        <v>90</v>
      </c>
    </row>
    <row r="4637" spans="1:6" x14ac:dyDescent="0.25">
      <c r="A4637" s="349" t="s">
        <v>564</v>
      </c>
      <c r="B4637" s="361" t="s">
        <v>567</v>
      </c>
      <c r="C4637" s="361" t="s">
        <v>737</v>
      </c>
      <c r="D4637" s="361">
        <v>16</v>
      </c>
      <c r="E4637" s="590">
        <v>40443</v>
      </c>
      <c r="F4637" s="592">
        <v>57</v>
      </c>
    </row>
    <row r="4638" spans="1:6" x14ac:dyDescent="0.25">
      <c r="A4638" s="349" t="s">
        <v>733</v>
      </c>
      <c r="B4638" s="361" t="s">
        <v>734</v>
      </c>
      <c r="C4638" s="361" t="s">
        <v>735</v>
      </c>
      <c r="D4638" s="361">
        <v>8</v>
      </c>
      <c r="E4638" s="350">
        <v>40443</v>
      </c>
      <c r="F4638" s="360">
        <v>88</v>
      </c>
    </row>
    <row r="4639" spans="1:6" x14ac:dyDescent="0.25">
      <c r="A4639" s="349" t="s">
        <v>738</v>
      </c>
      <c r="B4639" s="361" t="s">
        <v>719</v>
      </c>
      <c r="C4639" s="361" t="s">
        <v>744</v>
      </c>
      <c r="D4639" s="361">
        <v>8</v>
      </c>
      <c r="E4639" s="590">
        <v>40446</v>
      </c>
      <c r="F4639" s="592">
        <v>58</v>
      </c>
    </row>
    <row r="4640" spans="1:6" x14ac:dyDescent="0.25">
      <c r="A4640" s="349" t="s">
        <v>752</v>
      </c>
      <c r="B4640" s="361" t="s">
        <v>760</v>
      </c>
      <c r="C4640" s="361" t="s">
        <v>761</v>
      </c>
      <c r="D4640" s="361">
        <v>16</v>
      </c>
      <c r="E4640" s="590">
        <v>40446</v>
      </c>
      <c r="F4640" s="592">
        <v>6</v>
      </c>
    </row>
    <row r="4641" spans="1:6" x14ac:dyDescent="0.25">
      <c r="A4641" s="349" t="s">
        <v>738</v>
      </c>
      <c r="B4641" s="361" t="s">
        <v>718</v>
      </c>
      <c r="C4641" s="361" t="s">
        <v>747</v>
      </c>
      <c r="D4641" s="361">
        <v>8</v>
      </c>
      <c r="E4641" s="590">
        <v>40447</v>
      </c>
      <c r="F4641" s="592">
        <v>131</v>
      </c>
    </row>
    <row r="4642" spans="1:6" x14ac:dyDescent="0.25">
      <c r="A4642" s="349" t="s">
        <v>738</v>
      </c>
      <c r="B4642" s="361" t="s">
        <v>712</v>
      </c>
      <c r="C4642" s="361" t="s">
        <v>744</v>
      </c>
      <c r="D4642" s="361">
        <v>8</v>
      </c>
      <c r="E4642" s="590">
        <v>40447</v>
      </c>
      <c r="F4642" s="592">
        <v>105</v>
      </c>
    </row>
    <row r="4643" spans="1:6" x14ac:dyDescent="0.25">
      <c r="A4643" s="349" t="s">
        <v>738</v>
      </c>
      <c r="B4643" s="361" t="s">
        <v>717</v>
      </c>
      <c r="C4643" s="361" t="s">
        <v>745</v>
      </c>
      <c r="D4643" s="361">
        <v>16</v>
      </c>
      <c r="E4643" s="590">
        <v>40448</v>
      </c>
      <c r="F4643" s="360">
        <v>118</v>
      </c>
    </row>
    <row r="4644" spans="1:6" x14ac:dyDescent="0.25">
      <c r="A4644" s="349" t="s">
        <v>752</v>
      </c>
      <c r="B4644" s="361" t="s">
        <v>760</v>
      </c>
      <c r="C4644" s="361" t="s">
        <v>761</v>
      </c>
      <c r="D4644" s="361">
        <v>16</v>
      </c>
      <c r="E4644" s="590">
        <v>40448</v>
      </c>
      <c r="F4644" s="360">
        <v>149</v>
      </c>
    </row>
    <row r="4645" spans="1:6" x14ac:dyDescent="0.25">
      <c r="A4645" s="349" t="s">
        <v>769</v>
      </c>
      <c r="B4645" s="361" t="s">
        <v>770</v>
      </c>
      <c r="C4645" s="361" t="s">
        <v>745</v>
      </c>
      <c r="D4645" s="361">
        <v>16</v>
      </c>
      <c r="E4645" s="590">
        <v>40448</v>
      </c>
      <c r="F4645" s="592">
        <v>156</v>
      </c>
    </row>
    <row r="4646" spans="1:6" x14ac:dyDescent="0.25">
      <c r="A4646" s="349" t="s">
        <v>769</v>
      </c>
      <c r="B4646" s="361" t="s">
        <v>770</v>
      </c>
      <c r="C4646" s="361" t="s">
        <v>745</v>
      </c>
      <c r="D4646" s="361">
        <v>16</v>
      </c>
      <c r="E4646" s="590">
        <v>40449</v>
      </c>
      <c r="F4646" s="592">
        <v>142</v>
      </c>
    </row>
    <row r="4647" spans="1:6" x14ac:dyDescent="0.25">
      <c r="A4647" s="349" t="s">
        <v>564</v>
      </c>
      <c r="B4647" s="361" t="s">
        <v>565</v>
      </c>
      <c r="C4647" s="361" t="s">
        <v>745</v>
      </c>
      <c r="D4647" s="361">
        <v>16</v>
      </c>
      <c r="E4647" s="590">
        <v>40452</v>
      </c>
      <c r="F4647" s="592">
        <v>174</v>
      </c>
    </row>
    <row r="4648" spans="1:6" x14ac:dyDescent="0.25">
      <c r="A4648" s="349" t="s">
        <v>752</v>
      </c>
      <c r="B4648" s="361" t="s">
        <v>763</v>
      </c>
      <c r="C4648" s="361" t="s">
        <v>745</v>
      </c>
      <c r="D4648" s="361">
        <v>16</v>
      </c>
      <c r="E4648" s="590">
        <v>40454</v>
      </c>
      <c r="F4648" s="592">
        <v>96</v>
      </c>
    </row>
    <row r="4649" spans="1:6" x14ac:dyDescent="0.25">
      <c r="A4649" s="349" t="s">
        <v>738</v>
      </c>
      <c r="B4649" s="361" t="s">
        <v>723</v>
      </c>
      <c r="C4649" s="361" t="s">
        <v>745</v>
      </c>
      <c r="D4649" s="361">
        <v>8</v>
      </c>
      <c r="E4649" s="590">
        <v>40455</v>
      </c>
      <c r="F4649" s="592">
        <v>134</v>
      </c>
    </row>
    <row r="4650" spans="1:6" x14ac:dyDescent="0.25">
      <c r="A4650" s="349" t="s">
        <v>738</v>
      </c>
      <c r="B4650" s="361" t="s">
        <v>713</v>
      </c>
      <c r="C4650" s="361" t="s">
        <v>746</v>
      </c>
      <c r="D4650" s="361">
        <v>16</v>
      </c>
      <c r="E4650" s="350">
        <v>40460</v>
      </c>
      <c r="F4650" s="360">
        <v>117</v>
      </c>
    </row>
    <row r="4651" spans="1:6" x14ac:dyDescent="0.25">
      <c r="A4651" s="349" t="s">
        <v>756</v>
      </c>
      <c r="B4651" s="361" t="s">
        <v>757</v>
      </c>
      <c r="C4651" s="361" t="s">
        <v>755</v>
      </c>
      <c r="D4651" s="361">
        <v>16</v>
      </c>
      <c r="E4651" s="590">
        <v>40461</v>
      </c>
      <c r="F4651" s="592">
        <v>132</v>
      </c>
    </row>
    <row r="4652" spans="1:6" x14ac:dyDescent="0.25">
      <c r="A4652" s="349" t="s">
        <v>564</v>
      </c>
      <c r="B4652" s="361" t="s">
        <v>568</v>
      </c>
      <c r="C4652" s="361" t="s">
        <v>745</v>
      </c>
      <c r="D4652" s="361">
        <v>16</v>
      </c>
      <c r="E4652" s="590">
        <v>40461</v>
      </c>
      <c r="F4652" s="592">
        <v>192</v>
      </c>
    </row>
    <row r="4653" spans="1:6" x14ac:dyDescent="0.25">
      <c r="A4653" s="349" t="s">
        <v>752</v>
      </c>
      <c r="B4653" s="361" t="s">
        <v>759</v>
      </c>
      <c r="C4653" s="361" t="s">
        <v>737</v>
      </c>
      <c r="D4653" s="361">
        <v>16</v>
      </c>
      <c r="E4653" s="590">
        <v>40462</v>
      </c>
      <c r="F4653" s="592">
        <v>130</v>
      </c>
    </row>
    <row r="4654" spans="1:6" x14ac:dyDescent="0.25">
      <c r="A4654" s="349" t="s">
        <v>752</v>
      </c>
      <c r="B4654" s="361" t="s">
        <v>764</v>
      </c>
      <c r="C4654" s="361" t="s">
        <v>737</v>
      </c>
      <c r="D4654" s="361">
        <v>32</v>
      </c>
      <c r="E4654" s="590">
        <v>40462</v>
      </c>
      <c r="F4654" s="592">
        <v>60</v>
      </c>
    </row>
    <row r="4655" spans="1:6" x14ac:dyDescent="0.25">
      <c r="A4655" s="349" t="s">
        <v>733</v>
      </c>
      <c r="B4655" s="361" t="s">
        <v>734</v>
      </c>
      <c r="C4655" s="361" t="s">
        <v>735</v>
      </c>
      <c r="D4655" s="361">
        <v>8</v>
      </c>
      <c r="E4655" s="590">
        <v>40465</v>
      </c>
      <c r="F4655" s="592">
        <v>63</v>
      </c>
    </row>
    <row r="4656" spans="1:6" x14ac:dyDescent="0.25">
      <c r="A4656" s="349" t="s">
        <v>748</v>
      </c>
      <c r="B4656" s="361" t="s">
        <v>751</v>
      </c>
      <c r="C4656" s="361" t="s">
        <v>747</v>
      </c>
      <c r="D4656" s="361">
        <v>8</v>
      </c>
      <c r="E4656" s="590">
        <v>40471</v>
      </c>
      <c r="F4656" s="592">
        <v>82</v>
      </c>
    </row>
    <row r="4657" spans="1:6" x14ac:dyDescent="0.25">
      <c r="A4657" s="349" t="s">
        <v>752</v>
      </c>
      <c r="B4657" s="361" t="s">
        <v>762</v>
      </c>
      <c r="C4657" s="361" t="s">
        <v>761</v>
      </c>
      <c r="D4657" s="361">
        <v>16</v>
      </c>
      <c r="E4657" s="590">
        <v>40472</v>
      </c>
      <c r="F4657" s="592">
        <v>60</v>
      </c>
    </row>
    <row r="4658" spans="1:6" x14ac:dyDescent="0.25">
      <c r="A4658" s="349" t="s">
        <v>752</v>
      </c>
      <c r="B4658" s="361" t="s">
        <v>762</v>
      </c>
      <c r="C4658" s="361" t="s">
        <v>761</v>
      </c>
      <c r="D4658" s="361">
        <v>16</v>
      </c>
      <c r="E4658" s="590">
        <v>40478</v>
      </c>
      <c r="F4658" s="592">
        <v>113</v>
      </c>
    </row>
    <row r="4659" spans="1:6" x14ac:dyDescent="0.25">
      <c r="A4659" s="349" t="s">
        <v>728</v>
      </c>
      <c r="B4659" s="361" t="s">
        <v>731</v>
      </c>
      <c r="C4659" s="361" t="s">
        <v>732</v>
      </c>
      <c r="D4659" s="361">
        <v>8</v>
      </c>
      <c r="E4659" s="590">
        <v>40480</v>
      </c>
      <c r="F4659" s="592">
        <v>160</v>
      </c>
    </row>
    <row r="4660" spans="1:6" x14ac:dyDescent="0.25">
      <c r="A4660" s="349" t="s">
        <v>748</v>
      </c>
      <c r="B4660" s="361" t="s">
        <v>754</v>
      </c>
      <c r="C4660" s="361" t="s">
        <v>755</v>
      </c>
      <c r="D4660" s="361">
        <v>16</v>
      </c>
      <c r="E4660" s="590">
        <v>40484</v>
      </c>
      <c r="F4660" s="592">
        <v>22</v>
      </c>
    </row>
    <row r="4661" spans="1:6" x14ac:dyDescent="0.25">
      <c r="A4661" s="349" t="s">
        <v>748</v>
      </c>
      <c r="B4661" s="361" t="s">
        <v>750</v>
      </c>
      <c r="C4661" s="361" t="s">
        <v>737</v>
      </c>
      <c r="D4661" s="361">
        <v>16</v>
      </c>
      <c r="E4661" s="590">
        <v>40487</v>
      </c>
      <c r="F4661" s="592">
        <v>142</v>
      </c>
    </row>
    <row r="4662" spans="1:6" x14ac:dyDescent="0.25">
      <c r="A4662" s="349" t="s">
        <v>733</v>
      </c>
      <c r="B4662" s="361" t="s">
        <v>736</v>
      </c>
      <c r="C4662" s="361" t="s">
        <v>737</v>
      </c>
      <c r="D4662" s="361">
        <v>8</v>
      </c>
      <c r="E4662" s="590">
        <v>40487</v>
      </c>
      <c r="F4662" s="592">
        <v>37</v>
      </c>
    </row>
    <row r="4663" spans="1:6" x14ac:dyDescent="0.25">
      <c r="A4663" s="349" t="s">
        <v>748</v>
      </c>
      <c r="B4663" s="361" t="s">
        <v>749</v>
      </c>
      <c r="C4663" s="361" t="s">
        <v>745</v>
      </c>
      <c r="D4663" s="361">
        <v>8</v>
      </c>
      <c r="E4663" s="590">
        <v>40488</v>
      </c>
      <c r="F4663" s="592">
        <v>145</v>
      </c>
    </row>
    <row r="4664" spans="1:6" x14ac:dyDescent="0.25">
      <c r="A4664" s="349" t="s">
        <v>748</v>
      </c>
      <c r="B4664" s="361" t="s">
        <v>749</v>
      </c>
      <c r="C4664" s="361" t="s">
        <v>745</v>
      </c>
      <c r="D4664" s="361">
        <v>8</v>
      </c>
      <c r="E4664" s="590">
        <v>40489</v>
      </c>
      <c r="F4664" s="592">
        <v>30</v>
      </c>
    </row>
    <row r="4665" spans="1:6" x14ac:dyDescent="0.25">
      <c r="A4665" s="349" t="s">
        <v>771</v>
      </c>
      <c r="B4665" s="361" t="s">
        <v>772</v>
      </c>
      <c r="C4665" s="361" t="s">
        <v>747</v>
      </c>
      <c r="D4665" s="361">
        <v>12</v>
      </c>
      <c r="E4665" s="590">
        <v>40490</v>
      </c>
      <c r="F4665" s="360">
        <v>193</v>
      </c>
    </row>
    <row r="4666" spans="1:6" x14ac:dyDescent="0.25">
      <c r="A4666" s="349" t="s">
        <v>748</v>
      </c>
      <c r="B4666" s="361" t="s">
        <v>754</v>
      </c>
      <c r="C4666" s="361" t="s">
        <v>755</v>
      </c>
      <c r="D4666" s="361">
        <v>16</v>
      </c>
      <c r="E4666" s="590">
        <v>40496</v>
      </c>
      <c r="F4666" s="592">
        <v>116</v>
      </c>
    </row>
    <row r="4667" spans="1:6" x14ac:dyDescent="0.25">
      <c r="A4667" s="349" t="s">
        <v>752</v>
      </c>
      <c r="B4667" s="361" t="s">
        <v>762</v>
      </c>
      <c r="C4667" s="361" t="s">
        <v>761</v>
      </c>
      <c r="D4667" s="361">
        <v>16</v>
      </c>
      <c r="E4667" s="590">
        <v>40496</v>
      </c>
      <c r="F4667" s="592">
        <v>126</v>
      </c>
    </row>
    <row r="4668" spans="1:6" x14ac:dyDescent="0.25">
      <c r="A4668" s="349" t="s">
        <v>738</v>
      </c>
      <c r="B4668" s="361" t="s">
        <v>720</v>
      </c>
      <c r="C4668" s="361" t="s">
        <v>747</v>
      </c>
      <c r="D4668" s="361">
        <v>8</v>
      </c>
      <c r="E4668" s="350">
        <v>40498</v>
      </c>
      <c r="F4668" s="360">
        <v>191</v>
      </c>
    </row>
    <row r="4669" spans="1:6" x14ac:dyDescent="0.25">
      <c r="A4669" s="349" t="s">
        <v>738</v>
      </c>
      <c r="B4669" s="361" t="s">
        <v>722</v>
      </c>
      <c r="C4669" s="361" t="s">
        <v>747</v>
      </c>
      <c r="D4669" s="361">
        <v>8</v>
      </c>
      <c r="E4669" s="590">
        <v>40503</v>
      </c>
      <c r="F4669" s="592">
        <v>151</v>
      </c>
    </row>
    <row r="4670" spans="1:6" x14ac:dyDescent="0.25">
      <c r="A4670" s="349" t="s">
        <v>771</v>
      </c>
      <c r="B4670" s="361" t="s">
        <v>773</v>
      </c>
      <c r="C4670" s="361" t="s">
        <v>747</v>
      </c>
      <c r="D4670" s="361">
        <v>8</v>
      </c>
      <c r="E4670" s="590">
        <v>40514</v>
      </c>
      <c r="F4670" s="592">
        <v>116</v>
      </c>
    </row>
    <row r="4671" spans="1:6" x14ac:dyDescent="0.25">
      <c r="A4671" s="349" t="s">
        <v>765</v>
      </c>
      <c r="B4671" s="361" t="s">
        <v>766</v>
      </c>
      <c r="C4671" s="361" t="s">
        <v>744</v>
      </c>
      <c r="D4671" s="361">
        <v>16</v>
      </c>
      <c r="E4671" s="590">
        <v>40515</v>
      </c>
      <c r="F4671" s="592">
        <v>169</v>
      </c>
    </row>
    <row r="4672" spans="1:6" x14ac:dyDescent="0.25">
      <c r="A4672" s="349" t="s">
        <v>738</v>
      </c>
      <c r="B4672" s="361" t="s">
        <v>718</v>
      </c>
      <c r="C4672" s="361" t="s">
        <v>747</v>
      </c>
      <c r="D4672" s="361">
        <v>8</v>
      </c>
      <c r="E4672" s="590">
        <v>40517</v>
      </c>
      <c r="F4672" s="592">
        <v>121</v>
      </c>
    </row>
    <row r="4673" spans="1:6" x14ac:dyDescent="0.25">
      <c r="A4673" s="349" t="s">
        <v>765</v>
      </c>
      <c r="B4673" s="361" t="s">
        <v>766</v>
      </c>
      <c r="C4673" s="361" t="s">
        <v>744</v>
      </c>
      <c r="D4673" s="361">
        <v>16</v>
      </c>
      <c r="E4673" s="350">
        <v>40518</v>
      </c>
      <c r="F4673" s="360">
        <v>41</v>
      </c>
    </row>
    <row r="4674" spans="1:6" x14ac:dyDescent="0.25">
      <c r="A4674" s="349" t="s">
        <v>738</v>
      </c>
      <c r="B4674" s="361" t="s">
        <v>712</v>
      </c>
      <c r="C4674" s="361" t="s">
        <v>744</v>
      </c>
      <c r="D4674" s="361">
        <v>8</v>
      </c>
      <c r="E4674" s="590">
        <v>40520</v>
      </c>
      <c r="F4674" s="592">
        <v>97</v>
      </c>
    </row>
    <row r="4675" spans="1:6" x14ac:dyDescent="0.25">
      <c r="A4675" s="349" t="s">
        <v>748</v>
      </c>
      <c r="B4675" s="361" t="s">
        <v>751</v>
      </c>
      <c r="C4675" s="361" t="s">
        <v>747</v>
      </c>
      <c r="D4675" s="361">
        <v>8</v>
      </c>
      <c r="E4675" s="590">
        <v>40523</v>
      </c>
      <c r="F4675" s="360">
        <v>45</v>
      </c>
    </row>
    <row r="4676" spans="1:6" x14ac:dyDescent="0.25">
      <c r="A4676" s="349" t="s">
        <v>769</v>
      </c>
      <c r="B4676" s="361" t="s">
        <v>770</v>
      </c>
      <c r="C4676" s="361" t="s">
        <v>745</v>
      </c>
      <c r="D4676" s="361">
        <v>16</v>
      </c>
      <c r="E4676" s="590">
        <v>40524</v>
      </c>
      <c r="F4676" s="592">
        <v>58</v>
      </c>
    </row>
    <row r="4677" spans="1:6" x14ac:dyDescent="0.25">
      <c r="A4677" s="349" t="s">
        <v>752</v>
      </c>
      <c r="B4677" s="361" t="s">
        <v>762</v>
      </c>
      <c r="C4677" s="361" t="s">
        <v>761</v>
      </c>
      <c r="D4677" s="361">
        <v>16</v>
      </c>
      <c r="E4677" s="590">
        <v>40526</v>
      </c>
      <c r="F4677" s="360">
        <v>143</v>
      </c>
    </row>
    <row r="4678" spans="1:6" x14ac:dyDescent="0.25">
      <c r="A4678" s="349" t="s">
        <v>564</v>
      </c>
      <c r="B4678" s="361" t="s">
        <v>566</v>
      </c>
      <c r="C4678" s="361" t="s">
        <v>737</v>
      </c>
      <c r="D4678" s="361">
        <v>16</v>
      </c>
      <c r="E4678" s="590">
        <v>40527</v>
      </c>
      <c r="F4678" s="592">
        <v>84</v>
      </c>
    </row>
    <row r="4679" spans="1:6" x14ac:dyDescent="0.25">
      <c r="A4679" s="349" t="s">
        <v>767</v>
      </c>
      <c r="B4679" s="361" t="s">
        <v>768</v>
      </c>
      <c r="C4679" s="361" t="s">
        <v>737</v>
      </c>
      <c r="D4679" s="361">
        <v>16</v>
      </c>
      <c r="E4679" s="590">
        <v>40528</v>
      </c>
      <c r="F4679" s="592">
        <v>79</v>
      </c>
    </row>
    <row r="4680" spans="1:6" x14ac:dyDescent="0.25">
      <c r="A4680" s="349" t="s">
        <v>769</v>
      </c>
      <c r="B4680" s="361" t="s">
        <v>770</v>
      </c>
      <c r="C4680" s="361" t="s">
        <v>745</v>
      </c>
      <c r="D4680" s="361">
        <v>16</v>
      </c>
      <c r="E4680" s="590">
        <v>40528</v>
      </c>
      <c r="F4680" s="360">
        <v>152</v>
      </c>
    </row>
    <row r="4681" spans="1:6" x14ac:dyDescent="0.25">
      <c r="A4681" s="349" t="s">
        <v>738</v>
      </c>
      <c r="B4681" s="361" t="s">
        <v>717</v>
      </c>
      <c r="C4681" s="361" t="s">
        <v>745</v>
      </c>
      <c r="D4681" s="361">
        <v>16</v>
      </c>
      <c r="E4681" s="590">
        <v>40530</v>
      </c>
      <c r="F4681" s="592">
        <v>116</v>
      </c>
    </row>
    <row r="4682" spans="1:6" x14ac:dyDescent="0.25">
      <c r="A4682" s="349" t="s">
        <v>752</v>
      </c>
      <c r="B4682" s="361" t="s">
        <v>759</v>
      </c>
      <c r="C4682" s="361" t="s">
        <v>737</v>
      </c>
      <c r="D4682" s="361">
        <v>16</v>
      </c>
      <c r="E4682" s="350">
        <v>40533</v>
      </c>
      <c r="F4682" s="360">
        <v>183</v>
      </c>
    </row>
    <row r="4683" spans="1:6" x14ac:dyDescent="0.25">
      <c r="A4683" s="349" t="s">
        <v>564</v>
      </c>
      <c r="B4683" s="361" t="s">
        <v>566</v>
      </c>
      <c r="C4683" s="361" t="s">
        <v>737</v>
      </c>
      <c r="D4683" s="361">
        <v>16</v>
      </c>
      <c r="E4683" s="590">
        <v>40540</v>
      </c>
      <c r="F4683" s="360">
        <v>93</v>
      </c>
    </row>
    <row r="4684" spans="1:6" x14ac:dyDescent="0.25">
      <c r="A4684" s="349" t="s">
        <v>738</v>
      </c>
      <c r="B4684" s="361" t="s">
        <v>723</v>
      </c>
      <c r="C4684" s="361" t="s">
        <v>745</v>
      </c>
      <c r="D4684" s="361">
        <v>8</v>
      </c>
      <c r="E4684" s="590">
        <v>40544</v>
      </c>
      <c r="F4684" s="592">
        <v>179</v>
      </c>
    </row>
    <row r="4685" spans="1:6" x14ac:dyDescent="0.25">
      <c r="A4685" s="349" t="s">
        <v>564</v>
      </c>
      <c r="B4685" s="361" t="s">
        <v>566</v>
      </c>
      <c r="C4685" s="361" t="s">
        <v>737</v>
      </c>
      <c r="D4685" s="361">
        <v>16</v>
      </c>
      <c r="E4685" s="590">
        <v>40548</v>
      </c>
      <c r="F4685" s="592">
        <v>185</v>
      </c>
    </row>
    <row r="4686" spans="1:6" x14ac:dyDescent="0.25">
      <c r="A4686" s="349" t="s">
        <v>738</v>
      </c>
      <c r="B4686" s="361" t="s">
        <v>718</v>
      </c>
      <c r="C4686" s="361" t="s">
        <v>747</v>
      </c>
      <c r="D4686" s="361">
        <v>8</v>
      </c>
      <c r="E4686" s="590">
        <v>40548</v>
      </c>
      <c r="F4686" s="592">
        <v>143</v>
      </c>
    </row>
    <row r="4687" spans="1:6" x14ac:dyDescent="0.25">
      <c r="A4687" s="349" t="s">
        <v>742</v>
      </c>
      <c r="B4687" s="361" t="s">
        <v>743</v>
      </c>
      <c r="C4687" s="361" t="s">
        <v>744</v>
      </c>
      <c r="D4687" s="361">
        <v>8</v>
      </c>
      <c r="E4687" s="350">
        <v>40548</v>
      </c>
      <c r="F4687" s="360">
        <v>194</v>
      </c>
    </row>
    <row r="4688" spans="1:6" x14ac:dyDescent="0.25">
      <c r="A4688" s="349" t="s">
        <v>733</v>
      </c>
      <c r="B4688" s="361" t="s">
        <v>736</v>
      </c>
      <c r="C4688" s="361" t="s">
        <v>737</v>
      </c>
      <c r="D4688" s="361">
        <v>8</v>
      </c>
      <c r="E4688" s="590">
        <v>40555</v>
      </c>
      <c r="F4688" s="360">
        <v>16</v>
      </c>
    </row>
    <row r="4689" spans="1:6" x14ac:dyDescent="0.25">
      <c r="A4689" s="349" t="s">
        <v>738</v>
      </c>
      <c r="B4689" s="361" t="s">
        <v>717</v>
      </c>
      <c r="C4689" s="361" t="s">
        <v>745</v>
      </c>
      <c r="D4689" s="361">
        <v>16</v>
      </c>
      <c r="E4689" s="590">
        <v>40558</v>
      </c>
      <c r="F4689" s="592">
        <v>8</v>
      </c>
    </row>
    <row r="4690" spans="1:6" x14ac:dyDescent="0.25">
      <c r="A4690" s="349" t="s">
        <v>738</v>
      </c>
      <c r="B4690" s="361" t="s">
        <v>712</v>
      </c>
      <c r="C4690" s="361" t="s">
        <v>744</v>
      </c>
      <c r="D4690" s="361">
        <v>8</v>
      </c>
      <c r="E4690" s="590">
        <v>40559</v>
      </c>
      <c r="F4690" s="592">
        <v>157</v>
      </c>
    </row>
    <row r="4691" spans="1:6" x14ac:dyDescent="0.25">
      <c r="A4691" s="349" t="s">
        <v>738</v>
      </c>
      <c r="B4691" s="361" t="s">
        <v>716</v>
      </c>
      <c r="C4691" s="361" t="s">
        <v>745</v>
      </c>
      <c r="D4691" s="361">
        <v>16</v>
      </c>
      <c r="E4691" s="590">
        <v>40562</v>
      </c>
      <c r="F4691" s="592">
        <v>83</v>
      </c>
    </row>
    <row r="4692" spans="1:6" x14ac:dyDescent="0.25">
      <c r="A4692" s="349" t="s">
        <v>756</v>
      </c>
      <c r="B4692" s="361" t="s">
        <v>757</v>
      </c>
      <c r="C4692" s="361" t="s">
        <v>755</v>
      </c>
      <c r="D4692" s="361">
        <v>16</v>
      </c>
      <c r="E4692" s="590">
        <v>40562</v>
      </c>
      <c r="F4692" s="592">
        <v>196</v>
      </c>
    </row>
    <row r="4693" spans="1:6" x14ac:dyDescent="0.25">
      <c r="A4693" s="349" t="s">
        <v>738</v>
      </c>
      <c r="B4693" s="361" t="s">
        <v>712</v>
      </c>
      <c r="C4693" s="361" t="s">
        <v>744</v>
      </c>
      <c r="D4693" s="361">
        <v>8</v>
      </c>
      <c r="E4693" s="590">
        <v>40562</v>
      </c>
      <c r="F4693" s="592">
        <v>89</v>
      </c>
    </row>
    <row r="4694" spans="1:6" x14ac:dyDescent="0.25">
      <c r="A4694" s="349" t="s">
        <v>738</v>
      </c>
      <c r="B4694" s="361" t="s">
        <v>713</v>
      </c>
      <c r="C4694" s="361" t="s">
        <v>746</v>
      </c>
      <c r="D4694" s="361">
        <v>16</v>
      </c>
      <c r="E4694" s="590">
        <v>40566</v>
      </c>
      <c r="F4694" s="592">
        <v>82</v>
      </c>
    </row>
    <row r="4695" spans="1:6" x14ac:dyDescent="0.25">
      <c r="A4695" s="349" t="s">
        <v>742</v>
      </c>
      <c r="B4695" s="361" t="s">
        <v>743</v>
      </c>
      <c r="C4695" s="361" t="s">
        <v>744</v>
      </c>
      <c r="D4695" s="361">
        <v>8</v>
      </c>
      <c r="E4695" s="590">
        <v>40569</v>
      </c>
      <c r="F4695" s="592">
        <v>83</v>
      </c>
    </row>
    <row r="4696" spans="1:6" x14ac:dyDescent="0.25">
      <c r="A4696" s="349" t="s">
        <v>752</v>
      </c>
      <c r="B4696" s="361" t="s">
        <v>759</v>
      </c>
      <c r="C4696" s="361" t="s">
        <v>737</v>
      </c>
      <c r="D4696" s="361">
        <v>16</v>
      </c>
      <c r="E4696" s="590">
        <v>40571</v>
      </c>
      <c r="F4696" s="592">
        <v>153</v>
      </c>
    </row>
    <row r="4697" spans="1:6" x14ac:dyDescent="0.25">
      <c r="A4697" s="349" t="s">
        <v>564</v>
      </c>
      <c r="B4697" s="361" t="s">
        <v>566</v>
      </c>
      <c r="C4697" s="361" t="s">
        <v>737</v>
      </c>
      <c r="D4697" s="361">
        <v>16</v>
      </c>
      <c r="E4697" s="590">
        <v>40573</v>
      </c>
      <c r="F4697" s="592">
        <v>102</v>
      </c>
    </row>
    <row r="4698" spans="1:6" x14ac:dyDescent="0.25">
      <c r="A4698" s="349" t="s">
        <v>738</v>
      </c>
      <c r="B4698" s="361" t="s">
        <v>714</v>
      </c>
      <c r="C4698" s="361" t="s">
        <v>744</v>
      </c>
      <c r="D4698" s="361">
        <v>8</v>
      </c>
      <c r="E4698" s="590">
        <v>40587</v>
      </c>
      <c r="F4698" s="592">
        <v>46</v>
      </c>
    </row>
    <row r="4699" spans="1:6" x14ac:dyDescent="0.25">
      <c r="A4699" s="349" t="s">
        <v>738</v>
      </c>
      <c r="B4699" s="361" t="s">
        <v>717</v>
      </c>
      <c r="C4699" s="361" t="s">
        <v>745</v>
      </c>
      <c r="D4699" s="361">
        <v>16</v>
      </c>
      <c r="E4699" s="590">
        <v>40588</v>
      </c>
      <c r="F4699" s="592">
        <v>41</v>
      </c>
    </row>
    <row r="4700" spans="1:6" x14ac:dyDescent="0.25">
      <c r="A4700" s="349" t="s">
        <v>739</v>
      </c>
      <c r="B4700" s="361" t="s">
        <v>740</v>
      </c>
      <c r="C4700" s="361" t="s">
        <v>741</v>
      </c>
      <c r="D4700" s="361">
        <v>8</v>
      </c>
      <c r="E4700" s="590">
        <v>40588</v>
      </c>
      <c r="F4700" s="592">
        <v>195</v>
      </c>
    </row>
    <row r="4701" spans="1:6" x14ac:dyDescent="0.25">
      <c r="A4701" s="349" t="s">
        <v>765</v>
      </c>
      <c r="B4701" s="361" t="s">
        <v>766</v>
      </c>
      <c r="C4701" s="361" t="s">
        <v>744</v>
      </c>
      <c r="D4701" s="361">
        <v>16</v>
      </c>
      <c r="E4701" s="590">
        <v>40590</v>
      </c>
      <c r="F4701" s="592">
        <v>168</v>
      </c>
    </row>
    <row r="4702" spans="1:6" x14ac:dyDescent="0.25">
      <c r="A4702" s="349" t="s">
        <v>728</v>
      </c>
      <c r="B4702" s="361" t="s">
        <v>731</v>
      </c>
      <c r="C4702" s="361" t="s">
        <v>732</v>
      </c>
      <c r="D4702" s="361">
        <v>8</v>
      </c>
      <c r="E4702" s="590">
        <v>40591</v>
      </c>
      <c r="F4702" s="592">
        <v>198</v>
      </c>
    </row>
    <row r="4703" spans="1:6" x14ac:dyDescent="0.25">
      <c r="A4703" s="349" t="s">
        <v>738</v>
      </c>
      <c r="B4703" s="361" t="s">
        <v>715</v>
      </c>
      <c r="C4703" s="361" t="s">
        <v>745</v>
      </c>
      <c r="D4703" s="361">
        <v>16</v>
      </c>
      <c r="E4703" s="590">
        <v>40594</v>
      </c>
      <c r="F4703" s="592">
        <v>28</v>
      </c>
    </row>
    <row r="4704" spans="1:6" x14ac:dyDescent="0.25">
      <c r="A4704" s="349" t="s">
        <v>752</v>
      </c>
      <c r="B4704" s="361" t="s">
        <v>759</v>
      </c>
      <c r="C4704" s="361" t="s">
        <v>737</v>
      </c>
      <c r="D4704" s="361">
        <v>16</v>
      </c>
      <c r="E4704" s="590">
        <v>40594</v>
      </c>
      <c r="F4704" s="592">
        <v>104</v>
      </c>
    </row>
    <row r="4705" spans="1:6" x14ac:dyDescent="0.25">
      <c r="A4705" s="349" t="s">
        <v>564</v>
      </c>
      <c r="B4705" s="361" t="s">
        <v>565</v>
      </c>
      <c r="C4705" s="361" t="s">
        <v>745</v>
      </c>
      <c r="D4705" s="361">
        <v>16</v>
      </c>
      <c r="E4705" s="350">
        <v>40597</v>
      </c>
      <c r="F4705" s="360">
        <v>113</v>
      </c>
    </row>
    <row r="4706" spans="1:6" x14ac:dyDescent="0.25">
      <c r="A4706" s="349" t="s">
        <v>738</v>
      </c>
      <c r="B4706" s="361" t="s">
        <v>715</v>
      </c>
      <c r="C4706" s="361" t="s">
        <v>745</v>
      </c>
      <c r="D4706" s="361">
        <v>16</v>
      </c>
      <c r="E4706" s="590">
        <v>40599</v>
      </c>
      <c r="F4706" s="592">
        <v>12</v>
      </c>
    </row>
    <row r="4707" spans="1:6" x14ac:dyDescent="0.25">
      <c r="A4707" s="349" t="s">
        <v>752</v>
      </c>
      <c r="B4707" s="361" t="s">
        <v>764</v>
      </c>
      <c r="C4707" s="361" t="s">
        <v>737</v>
      </c>
      <c r="D4707" s="361">
        <v>32</v>
      </c>
      <c r="E4707" s="590">
        <v>40599</v>
      </c>
      <c r="F4707" s="360">
        <v>172</v>
      </c>
    </row>
    <row r="4708" spans="1:6" x14ac:dyDescent="0.25">
      <c r="A4708" s="349" t="s">
        <v>748</v>
      </c>
      <c r="B4708" s="361" t="s">
        <v>753</v>
      </c>
      <c r="C4708" s="361" t="s">
        <v>732</v>
      </c>
      <c r="D4708" s="361">
        <v>16</v>
      </c>
      <c r="E4708" s="590">
        <v>40602</v>
      </c>
      <c r="F4708" s="592">
        <v>140</v>
      </c>
    </row>
    <row r="4709" spans="1:6" x14ac:dyDescent="0.25">
      <c r="A4709" s="349" t="s">
        <v>756</v>
      </c>
      <c r="B4709" s="361" t="s">
        <v>758</v>
      </c>
      <c r="C4709" s="361" t="s">
        <v>746</v>
      </c>
      <c r="D4709" s="361">
        <v>16</v>
      </c>
      <c r="E4709" s="590">
        <v>40603</v>
      </c>
      <c r="F4709" s="592">
        <v>9</v>
      </c>
    </row>
    <row r="4710" spans="1:6" x14ac:dyDescent="0.25">
      <c r="A4710" s="349" t="s">
        <v>752</v>
      </c>
      <c r="B4710" s="361" t="s">
        <v>760</v>
      </c>
      <c r="C4710" s="361" t="s">
        <v>761</v>
      </c>
      <c r="D4710" s="361">
        <v>16</v>
      </c>
      <c r="E4710" s="590">
        <v>40603</v>
      </c>
      <c r="F4710" s="592">
        <v>35</v>
      </c>
    </row>
    <row r="4711" spans="1:6" x14ac:dyDescent="0.25">
      <c r="A4711" s="349" t="s">
        <v>738</v>
      </c>
      <c r="B4711" s="361" t="s">
        <v>719</v>
      </c>
      <c r="C4711" s="361" t="s">
        <v>744</v>
      </c>
      <c r="D4711" s="361">
        <v>8</v>
      </c>
      <c r="E4711" s="590">
        <v>40604</v>
      </c>
      <c r="F4711" s="592">
        <v>123</v>
      </c>
    </row>
    <row r="4712" spans="1:6" x14ac:dyDescent="0.25">
      <c r="A4712" s="349" t="s">
        <v>748</v>
      </c>
      <c r="B4712" s="361" t="s">
        <v>750</v>
      </c>
      <c r="C4712" s="361" t="s">
        <v>737</v>
      </c>
      <c r="D4712" s="361">
        <v>16</v>
      </c>
      <c r="E4712" s="590">
        <v>40605</v>
      </c>
      <c r="F4712" s="592">
        <v>160</v>
      </c>
    </row>
    <row r="4713" spans="1:6" x14ac:dyDescent="0.25">
      <c r="A4713" s="354" t="s">
        <v>738</v>
      </c>
      <c r="B4713" s="353" t="s">
        <v>714</v>
      </c>
      <c r="C4713" s="353" t="s">
        <v>744</v>
      </c>
      <c r="D4713" s="353">
        <v>8</v>
      </c>
      <c r="E4713" s="591">
        <v>40607</v>
      </c>
      <c r="F4713" s="593">
        <v>53</v>
      </c>
    </row>
    <row r="4714" spans="1:6" x14ac:dyDescent="0.25">
      <c r="A4714" s="349" t="s">
        <v>771</v>
      </c>
      <c r="B4714" s="361" t="s">
        <v>772</v>
      </c>
      <c r="C4714" s="361" t="s">
        <v>747</v>
      </c>
      <c r="D4714" s="361">
        <v>12</v>
      </c>
      <c r="E4714" s="590">
        <v>40607</v>
      </c>
      <c r="F4714" s="360">
        <v>22</v>
      </c>
    </row>
    <row r="4715" spans="1:6" x14ac:dyDescent="0.25">
      <c r="A4715" s="349" t="s">
        <v>771</v>
      </c>
      <c r="B4715" s="361" t="s">
        <v>773</v>
      </c>
      <c r="C4715" s="361" t="s">
        <v>747</v>
      </c>
      <c r="D4715" s="361">
        <v>8</v>
      </c>
      <c r="E4715" s="590">
        <v>40611</v>
      </c>
      <c r="F4715" s="592">
        <v>200</v>
      </c>
    </row>
    <row r="4716" spans="1:6" x14ac:dyDescent="0.25">
      <c r="A4716" s="349" t="s">
        <v>739</v>
      </c>
      <c r="B4716" s="361" t="s">
        <v>740</v>
      </c>
      <c r="C4716" s="361" t="s">
        <v>741</v>
      </c>
      <c r="D4716" s="361">
        <v>8</v>
      </c>
      <c r="E4716" s="590">
        <v>40612</v>
      </c>
      <c r="F4716" s="592">
        <v>55</v>
      </c>
    </row>
    <row r="4717" spans="1:6" x14ac:dyDescent="0.25">
      <c r="A4717" s="349" t="s">
        <v>738</v>
      </c>
      <c r="B4717" s="361" t="s">
        <v>723</v>
      </c>
      <c r="C4717" s="361" t="s">
        <v>745</v>
      </c>
      <c r="D4717" s="361">
        <v>8</v>
      </c>
      <c r="E4717" s="590">
        <v>40618</v>
      </c>
      <c r="F4717" s="360">
        <v>172</v>
      </c>
    </row>
    <row r="4718" spans="1:6" x14ac:dyDescent="0.25">
      <c r="A4718" s="349" t="s">
        <v>738</v>
      </c>
      <c r="B4718" s="361" t="s">
        <v>723</v>
      </c>
      <c r="C4718" s="361" t="s">
        <v>745</v>
      </c>
      <c r="D4718" s="361">
        <v>8</v>
      </c>
      <c r="E4718" s="350">
        <v>40619</v>
      </c>
      <c r="F4718" s="360">
        <v>125</v>
      </c>
    </row>
    <row r="4719" spans="1:6" x14ac:dyDescent="0.25">
      <c r="A4719" s="349" t="s">
        <v>564</v>
      </c>
      <c r="B4719" s="361" t="s">
        <v>569</v>
      </c>
      <c r="C4719" s="361" t="s">
        <v>744</v>
      </c>
      <c r="D4719" s="361">
        <v>16</v>
      </c>
      <c r="E4719" s="590">
        <v>40619</v>
      </c>
      <c r="F4719" s="592">
        <v>9</v>
      </c>
    </row>
    <row r="4720" spans="1:6" x14ac:dyDescent="0.25">
      <c r="A4720" s="349" t="s">
        <v>564</v>
      </c>
      <c r="B4720" s="361" t="s">
        <v>569</v>
      </c>
      <c r="C4720" s="361" t="s">
        <v>744</v>
      </c>
      <c r="D4720" s="361">
        <v>16</v>
      </c>
      <c r="E4720" s="590">
        <v>40629</v>
      </c>
      <c r="F4720" s="592">
        <v>107</v>
      </c>
    </row>
    <row r="4721" spans="1:6" x14ac:dyDescent="0.25">
      <c r="A4721" s="349" t="s">
        <v>742</v>
      </c>
      <c r="B4721" s="361" t="s">
        <v>743</v>
      </c>
      <c r="C4721" s="361" t="s">
        <v>744</v>
      </c>
      <c r="D4721" s="361">
        <v>8</v>
      </c>
      <c r="E4721" s="590">
        <v>40635</v>
      </c>
      <c r="F4721" s="360">
        <v>107</v>
      </c>
    </row>
    <row r="4722" spans="1:6" x14ac:dyDescent="0.25">
      <c r="A4722" s="349" t="s">
        <v>738</v>
      </c>
      <c r="B4722" s="361" t="s">
        <v>721</v>
      </c>
      <c r="C4722" s="361" t="s">
        <v>747</v>
      </c>
      <c r="D4722" s="361">
        <v>8</v>
      </c>
      <c r="E4722" s="590">
        <v>40641</v>
      </c>
      <c r="F4722" s="592">
        <v>30</v>
      </c>
    </row>
    <row r="4723" spans="1:6" x14ac:dyDescent="0.25">
      <c r="A4723" s="349" t="s">
        <v>738</v>
      </c>
      <c r="B4723" s="361" t="s">
        <v>713</v>
      </c>
      <c r="C4723" s="361" t="s">
        <v>746</v>
      </c>
      <c r="D4723" s="361">
        <v>16</v>
      </c>
      <c r="E4723" s="590">
        <v>40642</v>
      </c>
      <c r="F4723" s="592">
        <v>154</v>
      </c>
    </row>
    <row r="4724" spans="1:6" x14ac:dyDescent="0.25">
      <c r="A4724" s="349" t="s">
        <v>771</v>
      </c>
      <c r="B4724" s="361" t="s">
        <v>772</v>
      </c>
      <c r="C4724" s="361" t="s">
        <v>747</v>
      </c>
      <c r="D4724" s="361">
        <v>12</v>
      </c>
      <c r="E4724" s="590">
        <v>40642</v>
      </c>
      <c r="F4724" s="592">
        <v>144</v>
      </c>
    </row>
    <row r="4725" spans="1:6" x14ac:dyDescent="0.25">
      <c r="A4725" s="349" t="s">
        <v>728</v>
      </c>
      <c r="B4725" s="361" t="s">
        <v>731</v>
      </c>
      <c r="C4725" s="361" t="s">
        <v>732</v>
      </c>
      <c r="D4725" s="361">
        <v>8</v>
      </c>
      <c r="E4725" s="590">
        <v>40642</v>
      </c>
      <c r="F4725" s="592">
        <v>135</v>
      </c>
    </row>
    <row r="4726" spans="1:6" x14ac:dyDescent="0.25">
      <c r="A4726" s="349" t="s">
        <v>733</v>
      </c>
      <c r="B4726" s="361" t="s">
        <v>734</v>
      </c>
      <c r="C4726" s="361" t="s">
        <v>735</v>
      </c>
      <c r="D4726" s="361">
        <v>8</v>
      </c>
      <c r="E4726" s="590">
        <v>40643</v>
      </c>
      <c r="F4726" s="360">
        <v>153</v>
      </c>
    </row>
    <row r="4727" spans="1:6" x14ac:dyDescent="0.25">
      <c r="A4727" s="349" t="s">
        <v>728</v>
      </c>
      <c r="B4727" s="361" t="s">
        <v>729</v>
      </c>
      <c r="C4727" s="361" t="s">
        <v>730</v>
      </c>
      <c r="D4727" s="361">
        <v>10</v>
      </c>
      <c r="E4727" s="590">
        <v>40647</v>
      </c>
      <c r="F4727" s="592">
        <v>42</v>
      </c>
    </row>
    <row r="4728" spans="1:6" x14ac:dyDescent="0.25">
      <c r="A4728" s="349" t="s">
        <v>738</v>
      </c>
      <c r="B4728" s="361" t="s">
        <v>717</v>
      </c>
      <c r="C4728" s="361" t="s">
        <v>745</v>
      </c>
      <c r="D4728" s="361">
        <v>16</v>
      </c>
      <c r="E4728" s="590">
        <v>40648</v>
      </c>
      <c r="F4728" s="592">
        <v>62</v>
      </c>
    </row>
    <row r="4729" spans="1:6" x14ac:dyDescent="0.25">
      <c r="A4729" s="349" t="s">
        <v>738</v>
      </c>
      <c r="B4729" s="361" t="s">
        <v>719</v>
      </c>
      <c r="C4729" s="361" t="s">
        <v>744</v>
      </c>
      <c r="D4729" s="361">
        <v>8</v>
      </c>
      <c r="E4729" s="590">
        <v>40649</v>
      </c>
      <c r="F4729" s="592">
        <v>88</v>
      </c>
    </row>
    <row r="4730" spans="1:6" x14ac:dyDescent="0.25">
      <c r="A4730" s="349" t="s">
        <v>742</v>
      </c>
      <c r="B4730" s="361" t="s">
        <v>743</v>
      </c>
      <c r="C4730" s="361" t="s">
        <v>744</v>
      </c>
      <c r="D4730" s="361">
        <v>8</v>
      </c>
      <c r="E4730" s="590">
        <v>40650</v>
      </c>
      <c r="F4730" s="592">
        <v>97</v>
      </c>
    </row>
    <row r="4731" spans="1:6" x14ac:dyDescent="0.25">
      <c r="A4731" s="349" t="s">
        <v>564</v>
      </c>
      <c r="B4731" s="361" t="s">
        <v>569</v>
      </c>
      <c r="C4731" s="361" t="s">
        <v>744</v>
      </c>
      <c r="D4731" s="361">
        <v>16</v>
      </c>
      <c r="E4731" s="590">
        <v>40651</v>
      </c>
      <c r="F4731" s="592">
        <v>20</v>
      </c>
    </row>
    <row r="4732" spans="1:6" x14ac:dyDescent="0.25">
      <c r="A4732" s="349" t="s">
        <v>771</v>
      </c>
      <c r="B4732" s="361" t="s">
        <v>773</v>
      </c>
      <c r="C4732" s="361" t="s">
        <v>747</v>
      </c>
      <c r="D4732" s="361">
        <v>8</v>
      </c>
      <c r="E4732" s="350">
        <v>40652</v>
      </c>
      <c r="F4732" s="360">
        <v>89</v>
      </c>
    </row>
    <row r="4733" spans="1:6" x14ac:dyDescent="0.25">
      <c r="A4733" s="349" t="s">
        <v>748</v>
      </c>
      <c r="B4733" s="361" t="s">
        <v>751</v>
      </c>
      <c r="C4733" s="361" t="s">
        <v>747</v>
      </c>
      <c r="D4733" s="361">
        <v>8</v>
      </c>
      <c r="E4733" s="590">
        <v>40658</v>
      </c>
      <c r="F4733" s="592">
        <v>91</v>
      </c>
    </row>
    <row r="4734" spans="1:6" x14ac:dyDescent="0.25">
      <c r="A4734" s="349" t="s">
        <v>752</v>
      </c>
      <c r="B4734" s="361" t="s">
        <v>764</v>
      </c>
      <c r="C4734" s="361" t="s">
        <v>737</v>
      </c>
      <c r="D4734" s="361">
        <v>32</v>
      </c>
      <c r="E4734" s="590">
        <v>40658</v>
      </c>
      <c r="F4734" s="592">
        <v>196</v>
      </c>
    </row>
    <row r="4735" spans="1:6" x14ac:dyDescent="0.25">
      <c r="A4735" s="349" t="s">
        <v>769</v>
      </c>
      <c r="B4735" s="361" t="s">
        <v>770</v>
      </c>
      <c r="C4735" s="361" t="s">
        <v>745</v>
      </c>
      <c r="D4735" s="361">
        <v>16</v>
      </c>
      <c r="E4735" s="590">
        <v>40658</v>
      </c>
      <c r="F4735" s="592">
        <v>149</v>
      </c>
    </row>
    <row r="4736" spans="1:6" x14ac:dyDescent="0.25">
      <c r="A4736" s="349" t="s">
        <v>733</v>
      </c>
      <c r="B4736" s="361" t="s">
        <v>734</v>
      </c>
      <c r="C4736" s="361" t="s">
        <v>735</v>
      </c>
      <c r="D4736" s="361">
        <v>8</v>
      </c>
      <c r="E4736" s="590">
        <v>40666</v>
      </c>
      <c r="F4736" s="592">
        <v>86</v>
      </c>
    </row>
    <row r="4737" spans="1:6" x14ac:dyDescent="0.25">
      <c r="A4737" s="349" t="s">
        <v>771</v>
      </c>
      <c r="B4737" s="361" t="s">
        <v>772</v>
      </c>
      <c r="C4737" s="361" t="s">
        <v>747</v>
      </c>
      <c r="D4737" s="361">
        <v>12</v>
      </c>
      <c r="E4737" s="590">
        <v>40667</v>
      </c>
      <c r="F4737" s="592">
        <v>46</v>
      </c>
    </row>
    <row r="4738" spans="1:6" x14ac:dyDescent="0.25">
      <c r="A4738" s="349" t="s">
        <v>738</v>
      </c>
      <c r="B4738" s="361" t="s">
        <v>713</v>
      </c>
      <c r="C4738" s="361" t="s">
        <v>746</v>
      </c>
      <c r="D4738" s="361">
        <v>16</v>
      </c>
      <c r="E4738" s="590">
        <v>40674</v>
      </c>
      <c r="F4738" s="592">
        <v>151</v>
      </c>
    </row>
    <row r="4739" spans="1:6" x14ac:dyDescent="0.25">
      <c r="A4739" s="349" t="s">
        <v>739</v>
      </c>
      <c r="B4739" s="361" t="s">
        <v>740</v>
      </c>
      <c r="C4739" s="361" t="s">
        <v>741</v>
      </c>
      <c r="D4739" s="361">
        <v>8</v>
      </c>
      <c r="E4739" s="590">
        <v>40674</v>
      </c>
      <c r="F4739" s="592">
        <v>101</v>
      </c>
    </row>
    <row r="4740" spans="1:6" x14ac:dyDescent="0.25">
      <c r="A4740" s="349" t="s">
        <v>728</v>
      </c>
      <c r="B4740" s="361" t="s">
        <v>729</v>
      </c>
      <c r="C4740" s="361" t="s">
        <v>730</v>
      </c>
      <c r="D4740" s="361">
        <v>10</v>
      </c>
      <c r="E4740" s="590">
        <v>40674</v>
      </c>
      <c r="F4740" s="592">
        <v>127</v>
      </c>
    </row>
    <row r="4741" spans="1:6" x14ac:dyDescent="0.25">
      <c r="A4741" s="349" t="s">
        <v>738</v>
      </c>
      <c r="B4741" s="361" t="s">
        <v>722</v>
      </c>
      <c r="C4741" s="361" t="s">
        <v>747</v>
      </c>
      <c r="D4741" s="361">
        <v>8</v>
      </c>
      <c r="E4741" s="590">
        <v>40675</v>
      </c>
      <c r="F4741" s="592">
        <v>143</v>
      </c>
    </row>
    <row r="4742" spans="1:6" x14ac:dyDescent="0.25">
      <c r="A4742" s="349" t="s">
        <v>765</v>
      </c>
      <c r="B4742" s="361" t="s">
        <v>766</v>
      </c>
      <c r="C4742" s="361" t="s">
        <v>744</v>
      </c>
      <c r="D4742" s="361">
        <v>16</v>
      </c>
      <c r="E4742" s="590">
        <v>40677</v>
      </c>
      <c r="F4742" s="592">
        <v>16</v>
      </c>
    </row>
    <row r="4743" spans="1:6" x14ac:dyDescent="0.25">
      <c r="A4743" s="349" t="s">
        <v>738</v>
      </c>
      <c r="B4743" s="361" t="s">
        <v>713</v>
      </c>
      <c r="C4743" s="361" t="s">
        <v>746</v>
      </c>
      <c r="D4743" s="361">
        <v>16</v>
      </c>
      <c r="E4743" s="590">
        <v>40680</v>
      </c>
      <c r="F4743" s="592">
        <v>29</v>
      </c>
    </row>
    <row r="4744" spans="1:6" x14ac:dyDescent="0.25">
      <c r="A4744" s="349" t="s">
        <v>748</v>
      </c>
      <c r="B4744" s="361" t="s">
        <v>750</v>
      </c>
      <c r="C4744" s="361" t="s">
        <v>737</v>
      </c>
      <c r="D4744" s="361">
        <v>16</v>
      </c>
      <c r="E4744" s="590">
        <v>40683</v>
      </c>
      <c r="F4744" s="592">
        <v>93</v>
      </c>
    </row>
    <row r="4745" spans="1:6" x14ac:dyDescent="0.25">
      <c r="A4745" s="349" t="s">
        <v>765</v>
      </c>
      <c r="B4745" s="361" t="s">
        <v>766</v>
      </c>
      <c r="C4745" s="361" t="s">
        <v>744</v>
      </c>
      <c r="D4745" s="361">
        <v>16</v>
      </c>
      <c r="E4745" s="590">
        <v>40683</v>
      </c>
      <c r="F4745" s="592">
        <v>96</v>
      </c>
    </row>
    <row r="4746" spans="1:6" x14ac:dyDescent="0.25">
      <c r="A4746" s="349" t="s">
        <v>738</v>
      </c>
      <c r="B4746" s="361" t="s">
        <v>719</v>
      </c>
      <c r="C4746" s="361" t="s">
        <v>744</v>
      </c>
      <c r="D4746" s="361">
        <v>8</v>
      </c>
      <c r="E4746" s="590">
        <v>40686</v>
      </c>
      <c r="F4746" s="592">
        <v>8</v>
      </c>
    </row>
    <row r="4747" spans="1:6" x14ac:dyDescent="0.25">
      <c r="A4747" s="349" t="s">
        <v>752</v>
      </c>
      <c r="B4747" s="361" t="s">
        <v>763</v>
      </c>
      <c r="C4747" s="361" t="s">
        <v>745</v>
      </c>
      <c r="D4747" s="361">
        <v>16</v>
      </c>
      <c r="E4747" s="590">
        <v>40687</v>
      </c>
      <c r="F4747" s="592">
        <v>112</v>
      </c>
    </row>
    <row r="4748" spans="1:6" x14ac:dyDescent="0.25">
      <c r="A4748" s="349" t="s">
        <v>733</v>
      </c>
      <c r="B4748" s="361" t="s">
        <v>736</v>
      </c>
      <c r="C4748" s="361" t="s">
        <v>737</v>
      </c>
      <c r="D4748" s="361">
        <v>8</v>
      </c>
      <c r="E4748" s="590">
        <v>40689</v>
      </c>
      <c r="F4748" s="592">
        <v>35</v>
      </c>
    </row>
    <row r="4749" spans="1:6" x14ac:dyDescent="0.25">
      <c r="A4749" s="349" t="s">
        <v>769</v>
      </c>
      <c r="B4749" s="361" t="s">
        <v>770</v>
      </c>
      <c r="C4749" s="361" t="s">
        <v>745</v>
      </c>
      <c r="D4749" s="361">
        <v>16</v>
      </c>
      <c r="E4749" s="590">
        <v>40691</v>
      </c>
      <c r="F4749" s="592">
        <v>6</v>
      </c>
    </row>
    <row r="4750" spans="1:6" x14ac:dyDescent="0.25">
      <c r="A4750" s="349" t="s">
        <v>564</v>
      </c>
      <c r="B4750" s="361" t="s">
        <v>566</v>
      </c>
      <c r="C4750" s="361" t="s">
        <v>737</v>
      </c>
      <c r="D4750" s="361">
        <v>16</v>
      </c>
      <c r="E4750" s="590">
        <v>40692</v>
      </c>
      <c r="F4750" s="592">
        <v>90</v>
      </c>
    </row>
    <row r="4751" spans="1:6" x14ac:dyDescent="0.25">
      <c r="A4751" s="349" t="s">
        <v>748</v>
      </c>
      <c r="B4751" s="361" t="s">
        <v>750</v>
      </c>
      <c r="C4751" s="361" t="s">
        <v>737</v>
      </c>
      <c r="D4751" s="361">
        <v>16</v>
      </c>
      <c r="E4751" s="590">
        <v>40692</v>
      </c>
      <c r="F4751" s="592">
        <v>152</v>
      </c>
    </row>
    <row r="4752" spans="1:6" x14ac:dyDescent="0.25">
      <c r="A4752" s="349" t="s">
        <v>728</v>
      </c>
      <c r="B4752" s="361" t="s">
        <v>729</v>
      </c>
      <c r="C4752" s="361" t="s">
        <v>730</v>
      </c>
      <c r="D4752" s="361">
        <v>10</v>
      </c>
      <c r="E4752" s="590">
        <v>40693</v>
      </c>
      <c r="F4752" s="592">
        <v>147</v>
      </c>
    </row>
    <row r="4753" spans="1:6" x14ac:dyDescent="0.25">
      <c r="A4753" s="349" t="s">
        <v>756</v>
      </c>
      <c r="B4753" s="361" t="s">
        <v>757</v>
      </c>
      <c r="C4753" s="361" t="s">
        <v>755</v>
      </c>
      <c r="D4753" s="361">
        <v>16</v>
      </c>
      <c r="E4753" s="590">
        <v>40698</v>
      </c>
      <c r="F4753" s="592">
        <v>77</v>
      </c>
    </row>
    <row r="4754" spans="1:6" x14ac:dyDescent="0.25">
      <c r="A4754" s="349" t="s">
        <v>564</v>
      </c>
      <c r="B4754" s="361" t="s">
        <v>568</v>
      </c>
      <c r="C4754" s="361" t="s">
        <v>745</v>
      </c>
      <c r="D4754" s="361">
        <v>16</v>
      </c>
      <c r="E4754" s="590">
        <v>40703</v>
      </c>
      <c r="F4754" s="592">
        <v>171</v>
      </c>
    </row>
    <row r="4755" spans="1:6" x14ac:dyDescent="0.25">
      <c r="A4755" s="349" t="s">
        <v>748</v>
      </c>
      <c r="B4755" s="361" t="s">
        <v>753</v>
      </c>
      <c r="C4755" s="361" t="s">
        <v>732</v>
      </c>
      <c r="D4755" s="361">
        <v>16</v>
      </c>
      <c r="E4755" s="590">
        <v>40708</v>
      </c>
      <c r="F4755" s="360">
        <v>81</v>
      </c>
    </row>
    <row r="4756" spans="1:6" x14ac:dyDescent="0.25">
      <c r="A4756" s="349" t="s">
        <v>728</v>
      </c>
      <c r="B4756" s="361" t="s">
        <v>729</v>
      </c>
      <c r="C4756" s="361" t="s">
        <v>730</v>
      </c>
      <c r="D4756" s="361">
        <v>10</v>
      </c>
      <c r="E4756" s="590">
        <v>40708</v>
      </c>
      <c r="F4756" s="592">
        <v>16</v>
      </c>
    </row>
    <row r="4757" spans="1:6" x14ac:dyDescent="0.25">
      <c r="A4757" s="349" t="s">
        <v>738</v>
      </c>
      <c r="B4757" s="361" t="s">
        <v>717</v>
      </c>
      <c r="C4757" s="361" t="s">
        <v>745</v>
      </c>
      <c r="D4757" s="361">
        <v>16</v>
      </c>
      <c r="E4757" s="590">
        <v>40709</v>
      </c>
      <c r="F4757" s="592">
        <v>154</v>
      </c>
    </row>
    <row r="4758" spans="1:6" x14ac:dyDescent="0.25">
      <c r="A4758" s="349" t="s">
        <v>738</v>
      </c>
      <c r="B4758" s="361" t="s">
        <v>713</v>
      </c>
      <c r="C4758" s="361" t="s">
        <v>746</v>
      </c>
      <c r="D4758" s="361">
        <v>16</v>
      </c>
      <c r="E4758" s="590">
        <v>40714</v>
      </c>
      <c r="F4758" s="592">
        <v>189</v>
      </c>
    </row>
    <row r="4759" spans="1:6" x14ac:dyDescent="0.25">
      <c r="A4759" s="349" t="s">
        <v>756</v>
      </c>
      <c r="B4759" s="361" t="s">
        <v>757</v>
      </c>
      <c r="C4759" s="361" t="s">
        <v>755</v>
      </c>
      <c r="D4759" s="361">
        <v>16</v>
      </c>
      <c r="E4759" s="590">
        <v>40715</v>
      </c>
      <c r="F4759" s="592">
        <v>10</v>
      </c>
    </row>
    <row r="4760" spans="1:6" x14ac:dyDescent="0.25">
      <c r="A4760" s="349" t="s">
        <v>748</v>
      </c>
      <c r="B4760" s="361" t="s">
        <v>754</v>
      </c>
      <c r="C4760" s="361" t="s">
        <v>755</v>
      </c>
      <c r="D4760" s="361">
        <v>16</v>
      </c>
      <c r="E4760" s="590">
        <v>40716</v>
      </c>
      <c r="F4760" s="592">
        <v>147</v>
      </c>
    </row>
    <row r="4761" spans="1:6" x14ac:dyDescent="0.25">
      <c r="A4761" s="349" t="s">
        <v>752</v>
      </c>
      <c r="B4761" s="361" t="s">
        <v>760</v>
      </c>
      <c r="C4761" s="361" t="s">
        <v>761</v>
      </c>
      <c r="D4761" s="361">
        <v>16</v>
      </c>
      <c r="E4761" s="590">
        <v>40716</v>
      </c>
      <c r="F4761" s="592">
        <v>54</v>
      </c>
    </row>
    <row r="4762" spans="1:6" x14ac:dyDescent="0.25">
      <c r="A4762" s="349" t="s">
        <v>767</v>
      </c>
      <c r="B4762" s="361" t="s">
        <v>768</v>
      </c>
      <c r="C4762" s="361" t="s">
        <v>737</v>
      </c>
      <c r="D4762" s="361">
        <v>16</v>
      </c>
      <c r="E4762" s="590">
        <v>40718</v>
      </c>
      <c r="F4762" s="592">
        <v>7</v>
      </c>
    </row>
    <row r="4763" spans="1:6" x14ac:dyDescent="0.25">
      <c r="A4763" s="349" t="s">
        <v>728</v>
      </c>
      <c r="B4763" s="361" t="s">
        <v>731</v>
      </c>
      <c r="C4763" s="361" t="s">
        <v>732</v>
      </c>
      <c r="D4763" s="361">
        <v>8</v>
      </c>
      <c r="E4763" s="590">
        <v>40718</v>
      </c>
      <c r="F4763" s="592">
        <v>103</v>
      </c>
    </row>
    <row r="4764" spans="1:6" x14ac:dyDescent="0.25">
      <c r="A4764" s="349" t="s">
        <v>564</v>
      </c>
      <c r="B4764" s="361" t="s">
        <v>568</v>
      </c>
      <c r="C4764" s="361" t="s">
        <v>745</v>
      </c>
      <c r="D4764" s="361">
        <v>16</v>
      </c>
      <c r="E4764" s="590">
        <v>40719</v>
      </c>
      <c r="F4764" s="592">
        <v>105</v>
      </c>
    </row>
    <row r="4765" spans="1:6" x14ac:dyDescent="0.25">
      <c r="A4765" s="349" t="s">
        <v>738</v>
      </c>
      <c r="B4765" s="361" t="s">
        <v>722</v>
      </c>
      <c r="C4765" s="361" t="s">
        <v>747</v>
      </c>
      <c r="D4765" s="361">
        <v>8</v>
      </c>
      <c r="E4765" s="590">
        <v>40720</v>
      </c>
      <c r="F4765" s="592">
        <v>5</v>
      </c>
    </row>
    <row r="4766" spans="1:6" x14ac:dyDescent="0.25">
      <c r="A4766" s="349" t="s">
        <v>748</v>
      </c>
      <c r="B4766" s="361" t="s">
        <v>749</v>
      </c>
      <c r="C4766" s="361" t="s">
        <v>745</v>
      </c>
      <c r="D4766" s="361">
        <v>8</v>
      </c>
      <c r="E4766" s="590">
        <v>40727</v>
      </c>
      <c r="F4766" s="592">
        <v>38</v>
      </c>
    </row>
    <row r="4767" spans="1:6" x14ac:dyDescent="0.25">
      <c r="A4767" s="349" t="s">
        <v>742</v>
      </c>
      <c r="B4767" s="361" t="s">
        <v>743</v>
      </c>
      <c r="C4767" s="361" t="s">
        <v>744</v>
      </c>
      <c r="D4767" s="361">
        <v>8</v>
      </c>
      <c r="E4767" s="590">
        <v>40730</v>
      </c>
      <c r="F4767" s="592">
        <v>99</v>
      </c>
    </row>
    <row r="4768" spans="1:6" x14ac:dyDescent="0.25">
      <c r="A4768" s="349" t="s">
        <v>738</v>
      </c>
      <c r="B4768" s="361" t="s">
        <v>715</v>
      </c>
      <c r="C4768" s="361" t="s">
        <v>745</v>
      </c>
      <c r="D4768" s="361">
        <v>16</v>
      </c>
      <c r="E4768" s="590">
        <v>40731</v>
      </c>
      <c r="F4768" s="592">
        <v>8</v>
      </c>
    </row>
    <row r="4769" spans="1:6" x14ac:dyDescent="0.25">
      <c r="A4769" s="349" t="s">
        <v>752</v>
      </c>
      <c r="B4769" s="361" t="s">
        <v>763</v>
      </c>
      <c r="C4769" s="361" t="s">
        <v>745</v>
      </c>
      <c r="D4769" s="361">
        <v>16</v>
      </c>
      <c r="E4769" s="350">
        <v>40731</v>
      </c>
      <c r="F4769" s="360">
        <v>132</v>
      </c>
    </row>
    <row r="4770" spans="1:6" x14ac:dyDescent="0.25">
      <c r="A4770" s="349" t="s">
        <v>752</v>
      </c>
      <c r="B4770" s="361" t="s">
        <v>760</v>
      </c>
      <c r="C4770" s="361" t="s">
        <v>761</v>
      </c>
      <c r="D4770" s="361">
        <v>16</v>
      </c>
      <c r="E4770" s="590">
        <v>40731</v>
      </c>
      <c r="F4770" s="592">
        <v>183</v>
      </c>
    </row>
    <row r="4771" spans="1:6" x14ac:dyDescent="0.25">
      <c r="A4771" s="349" t="s">
        <v>771</v>
      </c>
      <c r="B4771" s="361" t="s">
        <v>773</v>
      </c>
      <c r="C4771" s="361" t="s">
        <v>747</v>
      </c>
      <c r="D4771" s="361">
        <v>8</v>
      </c>
      <c r="E4771" s="590">
        <v>40732</v>
      </c>
      <c r="F4771" s="592">
        <v>153</v>
      </c>
    </row>
    <row r="4772" spans="1:6" x14ac:dyDescent="0.25">
      <c r="A4772" s="349" t="s">
        <v>752</v>
      </c>
      <c r="B4772" s="361" t="s">
        <v>762</v>
      </c>
      <c r="C4772" s="361" t="s">
        <v>761</v>
      </c>
      <c r="D4772" s="361">
        <v>16</v>
      </c>
      <c r="E4772" s="590">
        <v>40732</v>
      </c>
      <c r="F4772" s="592">
        <v>52</v>
      </c>
    </row>
    <row r="4773" spans="1:6" x14ac:dyDescent="0.25">
      <c r="A4773" s="349" t="s">
        <v>738</v>
      </c>
      <c r="B4773" s="361" t="s">
        <v>723</v>
      </c>
      <c r="C4773" s="361" t="s">
        <v>745</v>
      </c>
      <c r="D4773" s="361">
        <v>8</v>
      </c>
      <c r="E4773" s="590">
        <v>40737</v>
      </c>
      <c r="F4773" s="592">
        <v>167</v>
      </c>
    </row>
    <row r="4774" spans="1:6" x14ac:dyDescent="0.25">
      <c r="A4774" s="349" t="s">
        <v>752</v>
      </c>
      <c r="B4774" s="361" t="s">
        <v>764</v>
      </c>
      <c r="C4774" s="361" t="s">
        <v>737</v>
      </c>
      <c r="D4774" s="361">
        <v>32</v>
      </c>
      <c r="E4774" s="590">
        <v>40737</v>
      </c>
      <c r="F4774" s="592">
        <v>64</v>
      </c>
    </row>
    <row r="4775" spans="1:6" x14ac:dyDescent="0.25">
      <c r="A4775" s="349" t="s">
        <v>738</v>
      </c>
      <c r="B4775" s="361" t="s">
        <v>718</v>
      </c>
      <c r="C4775" s="361" t="s">
        <v>747</v>
      </c>
      <c r="D4775" s="361">
        <v>8</v>
      </c>
      <c r="E4775" s="590">
        <v>40739</v>
      </c>
      <c r="F4775" s="592">
        <v>109</v>
      </c>
    </row>
    <row r="4776" spans="1:6" x14ac:dyDescent="0.25">
      <c r="A4776" s="349" t="s">
        <v>738</v>
      </c>
      <c r="B4776" s="361" t="s">
        <v>716</v>
      </c>
      <c r="C4776" s="361" t="s">
        <v>745</v>
      </c>
      <c r="D4776" s="361">
        <v>16</v>
      </c>
      <c r="E4776" s="590">
        <v>40740</v>
      </c>
      <c r="F4776" s="592">
        <v>87</v>
      </c>
    </row>
    <row r="4777" spans="1:6" x14ac:dyDescent="0.25">
      <c r="A4777" s="349" t="s">
        <v>771</v>
      </c>
      <c r="B4777" s="361" t="s">
        <v>772</v>
      </c>
      <c r="C4777" s="361" t="s">
        <v>747</v>
      </c>
      <c r="D4777" s="361">
        <v>12</v>
      </c>
      <c r="E4777" s="350">
        <v>40742</v>
      </c>
      <c r="F4777" s="360">
        <v>33</v>
      </c>
    </row>
    <row r="4778" spans="1:6" x14ac:dyDescent="0.25">
      <c r="A4778" s="349" t="s">
        <v>728</v>
      </c>
      <c r="B4778" s="361" t="s">
        <v>731</v>
      </c>
      <c r="C4778" s="361" t="s">
        <v>732</v>
      </c>
      <c r="D4778" s="361">
        <v>8</v>
      </c>
      <c r="E4778" s="590">
        <v>40746</v>
      </c>
      <c r="F4778" s="360">
        <v>65</v>
      </c>
    </row>
    <row r="4779" spans="1:6" x14ac:dyDescent="0.25">
      <c r="A4779" s="349" t="s">
        <v>564</v>
      </c>
      <c r="B4779" s="361" t="s">
        <v>566</v>
      </c>
      <c r="C4779" s="361" t="s">
        <v>737</v>
      </c>
      <c r="D4779" s="361">
        <v>16</v>
      </c>
      <c r="E4779" s="590">
        <v>40747</v>
      </c>
      <c r="F4779" s="592">
        <v>56</v>
      </c>
    </row>
    <row r="4780" spans="1:6" x14ac:dyDescent="0.25">
      <c r="A4780" s="349" t="s">
        <v>564</v>
      </c>
      <c r="B4780" s="361" t="s">
        <v>567</v>
      </c>
      <c r="C4780" s="361" t="s">
        <v>737</v>
      </c>
      <c r="D4780" s="361">
        <v>16</v>
      </c>
      <c r="E4780" s="350">
        <v>40747</v>
      </c>
      <c r="F4780" s="360">
        <v>128</v>
      </c>
    </row>
    <row r="4781" spans="1:6" x14ac:dyDescent="0.25">
      <c r="A4781" s="349" t="s">
        <v>752</v>
      </c>
      <c r="B4781" s="361" t="s">
        <v>759</v>
      </c>
      <c r="C4781" s="361" t="s">
        <v>737</v>
      </c>
      <c r="D4781" s="361">
        <v>16</v>
      </c>
      <c r="E4781" s="590">
        <v>40747</v>
      </c>
      <c r="F4781" s="592">
        <v>11</v>
      </c>
    </row>
    <row r="4782" spans="1:6" x14ac:dyDescent="0.25">
      <c r="A4782" s="349" t="s">
        <v>752</v>
      </c>
      <c r="B4782" s="361" t="s">
        <v>760</v>
      </c>
      <c r="C4782" s="361" t="s">
        <v>761</v>
      </c>
      <c r="D4782" s="361">
        <v>16</v>
      </c>
      <c r="E4782" s="590">
        <v>40751</v>
      </c>
      <c r="F4782" s="592">
        <v>119</v>
      </c>
    </row>
    <row r="4783" spans="1:6" x14ac:dyDescent="0.25">
      <c r="A4783" s="349" t="s">
        <v>738</v>
      </c>
      <c r="B4783" s="361" t="s">
        <v>717</v>
      </c>
      <c r="C4783" s="361" t="s">
        <v>745</v>
      </c>
      <c r="D4783" s="361">
        <v>16</v>
      </c>
      <c r="E4783" s="590">
        <v>40756</v>
      </c>
      <c r="F4783" s="592">
        <v>22</v>
      </c>
    </row>
    <row r="4784" spans="1:6" x14ac:dyDescent="0.25">
      <c r="A4784" s="349" t="s">
        <v>738</v>
      </c>
      <c r="B4784" s="361" t="s">
        <v>723</v>
      </c>
      <c r="C4784" s="361" t="s">
        <v>745</v>
      </c>
      <c r="D4784" s="361">
        <v>8</v>
      </c>
      <c r="E4784" s="590">
        <v>40758</v>
      </c>
      <c r="F4784" s="592">
        <v>78</v>
      </c>
    </row>
    <row r="4785" spans="1:6" x14ac:dyDescent="0.25">
      <c r="A4785" s="349" t="s">
        <v>748</v>
      </c>
      <c r="B4785" s="361" t="s">
        <v>753</v>
      </c>
      <c r="C4785" s="361" t="s">
        <v>732</v>
      </c>
      <c r="D4785" s="361">
        <v>16</v>
      </c>
      <c r="E4785" s="590">
        <v>40760</v>
      </c>
      <c r="F4785" s="592">
        <v>29</v>
      </c>
    </row>
    <row r="4786" spans="1:6" x14ac:dyDescent="0.25">
      <c r="A4786" s="349" t="s">
        <v>748</v>
      </c>
      <c r="B4786" s="361" t="s">
        <v>751</v>
      </c>
      <c r="C4786" s="361" t="s">
        <v>747</v>
      </c>
      <c r="D4786" s="361">
        <v>8</v>
      </c>
      <c r="E4786" s="590">
        <v>40760</v>
      </c>
      <c r="F4786" s="360">
        <v>154</v>
      </c>
    </row>
    <row r="4787" spans="1:6" x14ac:dyDescent="0.25">
      <c r="A4787" s="349" t="s">
        <v>738</v>
      </c>
      <c r="B4787" s="361" t="s">
        <v>722</v>
      </c>
      <c r="C4787" s="361" t="s">
        <v>747</v>
      </c>
      <c r="D4787" s="361">
        <v>8</v>
      </c>
      <c r="E4787" s="350">
        <v>40761</v>
      </c>
      <c r="F4787" s="360">
        <v>44</v>
      </c>
    </row>
    <row r="4788" spans="1:6" x14ac:dyDescent="0.25">
      <c r="A4788" s="349" t="s">
        <v>748</v>
      </c>
      <c r="B4788" s="361" t="s">
        <v>751</v>
      </c>
      <c r="C4788" s="361" t="s">
        <v>747</v>
      </c>
      <c r="D4788" s="361">
        <v>8</v>
      </c>
      <c r="E4788" s="590">
        <v>40761</v>
      </c>
      <c r="F4788" s="592">
        <v>175</v>
      </c>
    </row>
    <row r="4789" spans="1:6" x14ac:dyDescent="0.25">
      <c r="A4789" s="349" t="s">
        <v>739</v>
      </c>
      <c r="B4789" s="361" t="s">
        <v>740</v>
      </c>
      <c r="C4789" s="361" t="s">
        <v>741</v>
      </c>
      <c r="D4789" s="361">
        <v>8</v>
      </c>
      <c r="E4789" s="590">
        <v>40762</v>
      </c>
      <c r="F4789" s="592">
        <v>113</v>
      </c>
    </row>
    <row r="4790" spans="1:6" x14ac:dyDescent="0.25">
      <c r="A4790" s="349" t="s">
        <v>738</v>
      </c>
      <c r="B4790" s="361" t="s">
        <v>715</v>
      </c>
      <c r="C4790" s="361" t="s">
        <v>745</v>
      </c>
      <c r="D4790" s="361">
        <v>16</v>
      </c>
      <c r="E4790" s="590">
        <v>40765</v>
      </c>
      <c r="F4790" s="592">
        <v>85</v>
      </c>
    </row>
    <row r="4791" spans="1:6" x14ac:dyDescent="0.25">
      <c r="A4791" s="349" t="s">
        <v>738</v>
      </c>
      <c r="B4791" s="361" t="s">
        <v>712</v>
      </c>
      <c r="C4791" s="361" t="s">
        <v>744</v>
      </c>
      <c r="D4791" s="361">
        <v>8</v>
      </c>
      <c r="E4791" s="590">
        <v>40765</v>
      </c>
      <c r="F4791" s="592">
        <v>57</v>
      </c>
    </row>
    <row r="4792" spans="1:6" x14ac:dyDescent="0.25">
      <c r="A4792" s="349" t="s">
        <v>767</v>
      </c>
      <c r="B4792" s="361" t="s">
        <v>768</v>
      </c>
      <c r="C4792" s="361" t="s">
        <v>737</v>
      </c>
      <c r="D4792" s="361">
        <v>16</v>
      </c>
      <c r="E4792" s="590">
        <v>40766</v>
      </c>
      <c r="F4792" s="592">
        <v>163</v>
      </c>
    </row>
    <row r="4793" spans="1:6" x14ac:dyDescent="0.25">
      <c r="A4793" s="349" t="s">
        <v>733</v>
      </c>
      <c r="B4793" s="361" t="s">
        <v>736</v>
      </c>
      <c r="C4793" s="361" t="s">
        <v>737</v>
      </c>
      <c r="D4793" s="361">
        <v>8</v>
      </c>
      <c r="E4793" s="590">
        <v>40769</v>
      </c>
      <c r="F4793" s="592">
        <v>99</v>
      </c>
    </row>
    <row r="4794" spans="1:6" x14ac:dyDescent="0.25">
      <c r="A4794" s="349" t="s">
        <v>564</v>
      </c>
      <c r="B4794" s="361" t="s">
        <v>569</v>
      </c>
      <c r="C4794" s="361" t="s">
        <v>744</v>
      </c>
      <c r="D4794" s="361">
        <v>16</v>
      </c>
      <c r="E4794" s="590">
        <v>40773</v>
      </c>
      <c r="F4794" s="592">
        <v>26</v>
      </c>
    </row>
    <row r="4795" spans="1:6" x14ac:dyDescent="0.25">
      <c r="A4795" s="349" t="s">
        <v>738</v>
      </c>
      <c r="B4795" s="361" t="s">
        <v>713</v>
      </c>
      <c r="C4795" s="361" t="s">
        <v>746</v>
      </c>
      <c r="D4795" s="361">
        <v>16</v>
      </c>
      <c r="E4795" s="590">
        <v>40775</v>
      </c>
      <c r="F4795" s="592">
        <v>120</v>
      </c>
    </row>
    <row r="4796" spans="1:6" x14ac:dyDescent="0.25">
      <c r="A4796" s="349" t="s">
        <v>767</v>
      </c>
      <c r="B4796" s="361" t="s">
        <v>768</v>
      </c>
      <c r="C4796" s="361" t="s">
        <v>737</v>
      </c>
      <c r="D4796" s="361">
        <v>16</v>
      </c>
      <c r="E4796" s="350">
        <v>40776</v>
      </c>
      <c r="F4796" s="360">
        <v>126</v>
      </c>
    </row>
    <row r="4797" spans="1:6" x14ac:dyDescent="0.25">
      <c r="A4797" s="349" t="s">
        <v>769</v>
      </c>
      <c r="B4797" s="361" t="s">
        <v>770</v>
      </c>
      <c r="C4797" s="361" t="s">
        <v>745</v>
      </c>
      <c r="D4797" s="361">
        <v>16</v>
      </c>
      <c r="E4797" s="590">
        <v>40777</v>
      </c>
      <c r="F4797" s="592">
        <v>12</v>
      </c>
    </row>
    <row r="4798" spans="1:6" x14ac:dyDescent="0.25">
      <c r="A4798" s="349" t="s">
        <v>733</v>
      </c>
      <c r="B4798" s="361" t="s">
        <v>736</v>
      </c>
      <c r="C4798" s="361" t="s">
        <v>737</v>
      </c>
      <c r="D4798" s="361">
        <v>8</v>
      </c>
      <c r="E4798" s="350">
        <v>40780</v>
      </c>
      <c r="F4798" s="360">
        <v>156</v>
      </c>
    </row>
    <row r="4799" spans="1:6" x14ac:dyDescent="0.25">
      <c r="A4799" s="349" t="s">
        <v>738</v>
      </c>
      <c r="B4799" s="361" t="s">
        <v>718</v>
      </c>
      <c r="C4799" s="361" t="s">
        <v>747</v>
      </c>
      <c r="D4799" s="361">
        <v>8</v>
      </c>
      <c r="E4799" s="590">
        <v>40785</v>
      </c>
      <c r="F4799" s="592">
        <v>7</v>
      </c>
    </row>
    <row r="4800" spans="1:6" x14ac:dyDescent="0.25">
      <c r="A4800" s="349" t="s">
        <v>739</v>
      </c>
      <c r="B4800" s="361" t="s">
        <v>740</v>
      </c>
      <c r="C4800" s="361" t="s">
        <v>741</v>
      </c>
      <c r="D4800" s="361">
        <v>8</v>
      </c>
      <c r="E4800" s="590">
        <v>40786</v>
      </c>
      <c r="F4800" s="592">
        <v>60</v>
      </c>
    </row>
    <row r="4801" spans="1:6" x14ac:dyDescent="0.25">
      <c r="A4801" s="349" t="s">
        <v>769</v>
      </c>
      <c r="B4801" s="361" t="s">
        <v>770</v>
      </c>
      <c r="C4801" s="361" t="s">
        <v>745</v>
      </c>
      <c r="D4801" s="361">
        <v>16</v>
      </c>
      <c r="E4801" s="590">
        <v>40786</v>
      </c>
      <c r="F4801" s="592">
        <v>81</v>
      </c>
    </row>
    <row r="4802" spans="1:6" x14ac:dyDescent="0.25">
      <c r="A4802" s="349" t="s">
        <v>728</v>
      </c>
      <c r="B4802" s="361" t="s">
        <v>731</v>
      </c>
      <c r="C4802" s="361" t="s">
        <v>732</v>
      </c>
      <c r="D4802" s="361">
        <v>8</v>
      </c>
      <c r="E4802" s="590">
        <v>40789</v>
      </c>
      <c r="F4802" s="592">
        <v>135</v>
      </c>
    </row>
    <row r="4803" spans="1:6" x14ac:dyDescent="0.25">
      <c r="A4803" s="349" t="s">
        <v>738</v>
      </c>
      <c r="B4803" s="361" t="s">
        <v>722</v>
      </c>
      <c r="C4803" s="361" t="s">
        <v>747</v>
      </c>
      <c r="D4803" s="361">
        <v>8</v>
      </c>
      <c r="E4803" s="590">
        <v>40790</v>
      </c>
      <c r="F4803" s="592">
        <v>153</v>
      </c>
    </row>
    <row r="4804" spans="1:6" x14ac:dyDescent="0.25">
      <c r="A4804" s="349" t="s">
        <v>738</v>
      </c>
      <c r="B4804" s="361" t="s">
        <v>718</v>
      </c>
      <c r="C4804" s="361" t="s">
        <v>747</v>
      </c>
      <c r="D4804" s="361">
        <v>8</v>
      </c>
      <c r="E4804" s="590">
        <v>40791</v>
      </c>
      <c r="F4804" s="592">
        <v>32</v>
      </c>
    </row>
    <row r="4805" spans="1:6" x14ac:dyDescent="0.25">
      <c r="A4805" s="349" t="s">
        <v>748</v>
      </c>
      <c r="B4805" s="361" t="s">
        <v>751</v>
      </c>
      <c r="C4805" s="361" t="s">
        <v>747</v>
      </c>
      <c r="D4805" s="361">
        <v>8</v>
      </c>
      <c r="E4805" s="590">
        <v>40792</v>
      </c>
      <c r="F4805" s="592">
        <v>190</v>
      </c>
    </row>
    <row r="4806" spans="1:6" x14ac:dyDescent="0.25">
      <c r="A4806" s="349" t="s">
        <v>771</v>
      </c>
      <c r="B4806" s="361" t="s">
        <v>772</v>
      </c>
      <c r="C4806" s="361" t="s">
        <v>747</v>
      </c>
      <c r="D4806" s="361">
        <v>12</v>
      </c>
      <c r="E4806" s="590">
        <v>40792</v>
      </c>
      <c r="F4806" s="592">
        <v>84</v>
      </c>
    </row>
    <row r="4807" spans="1:6" x14ac:dyDescent="0.25">
      <c r="A4807" s="349" t="s">
        <v>752</v>
      </c>
      <c r="B4807" s="361" t="s">
        <v>760</v>
      </c>
      <c r="C4807" s="361" t="s">
        <v>761</v>
      </c>
      <c r="D4807" s="361">
        <v>16</v>
      </c>
      <c r="E4807" s="590">
        <v>40795</v>
      </c>
      <c r="F4807" s="592">
        <v>45</v>
      </c>
    </row>
    <row r="4808" spans="1:6" x14ac:dyDescent="0.25">
      <c r="A4808" s="349" t="s">
        <v>756</v>
      </c>
      <c r="B4808" s="361" t="s">
        <v>758</v>
      </c>
      <c r="C4808" s="361" t="s">
        <v>746</v>
      </c>
      <c r="D4808" s="361">
        <v>16</v>
      </c>
      <c r="E4808" s="590">
        <v>40807</v>
      </c>
      <c r="F4808" s="592">
        <v>120</v>
      </c>
    </row>
    <row r="4809" spans="1:6" x14ac:dyDescent="0.25">
      <c r="A4809" s="349" t="s">
        <v>767</v>
      </c>
      <c r="B4809" s="361" t="s">
        <v>768</v>
      </c>
      <c r="C4809" s="361" t="s">
        <v>737</v>
      </c>
      <c r="D4809" s="361">
        <v>16</v>
      </c>
      <c r="E4809" s="350">
        <v>40809</v>
      </c>
      <c r="F4809" s="360">
        <v>116</v>
      </c>
    </row>
    <row r="4810" spans="1:6" x14ac:dyDescent="0.25">
      <c r="A4810" s="349" t="s">
        <v>738</v>
      </c>
      <c r="B4810" s="361" t="s">
        <v>716</v>
      </c>
      <c r="C4810" s="361" t="s">
        <v>745</v>
      </c>
      <c r="D4810" s="361">
        <v>16</v>
      </c>
      <c r="E4810" s="590">
        <v>40809</v>
      </c>
      <c r="F4810" s="592">
        <v>132</v>
      </c>
    </row>
    <row r="4811" spans="1:6" x14ac:dyDescent="0.25">
      <c r="A4811" s="349" t="s">
        <v>748</v>
      </c>
      <c r="B4811" s="361" t="s">
        <v>749</v>
      </c>
      <c r="C4811" s="361" t="s">
        <v>745</v>
      </c>
      <c r="D4811" s="361">
        <v>8</v>
      </c>
      <c r="E4811" s="590">
        <v>40811</v>
      </c>
      <c r="F4811" s="592">
        <v>134</v>
      </c>
    </row>
    <row r="4812" spans="1:6" x14ac:dyDescent="0.25">
      <c r="A4812" s="349" t="s">
        <v>771</v>
      </c>
      <c r="B4812" s="361" t="s">
        <v>772</v>
      </c>
      <c r="C4812" s="361" t="s">
        <v>747</v>
      </c>
      <c r="D4812" s="361">
        <v>12</v>
      </c>
      <c r="E4812" s="590">
        <v>40821</v>
      </c>
      <c r="F4812" s="592">
        <v>155</v>
      </c>
    </row>
    <row r="4813" spans="1:6" x14ac:dyDescent="0.25">
      <c r="A4813" s="349" t="s">
        <v>748</v>
      </c>
      <c r="B4813" s="361" t="s">
        <v>749</v>
      </c>
      <c r="C4813" s="361" t="s">
        <v>745</v>
      </c>
      <c r="D4813" s="361">
        <v>8</v>
      </c>
      <c r="E4813" s="590">
        <v>40822</v>
      </c>
      <c r="F4813" s="592">
        <v>197</v>
      </c>
    </row>
    <row r="4814" spans="1:6" x14ac:dyDescent="0.25">
      <c r="A4814" s="349" t="s">
        <v>738</v>
      </c>
      <c r="B4814" s="361" t="s">
        <v>718</v>
      </c>
      <c r="C4814" s="361" t="s">
        <v>747</v>
      </c>
      <c r="D4814" s="361">
        <v>8</v>
      </c>
      <c r="E4814" s="590">
        <v>40824</v>
      </c>
      <c r="F4814" s="592">
        <v>190</v>
      </c>
    </row>
    <row r="4815" spans="1:6" x14ac:dyDescent="0.25">
      <c r="A4815" s="349" t="s">
        <v>738</v>
      </c>
      <c r="B4815" s="361" t="s">
        <v>719</v>
      </c>
      <c r="C4815" s="361" t="s">
        <v>744</v>
      </c>
      <c r="D4815" s="361">
        <v>8</v>
      </c>
      <c r="E4815" s="590">
        <v>40829</v>
      </c>
      <c r="F4815" s="360">
        <v>67</v>
      </c>
    </row>
    <row r="4816" spans="1:6" x14ac:dyDescent="0.25">
      <c r="A4816" s="349" t="s">
        <v>738</v>
      </c>
      <c r="B4816" s="361" t="s">
        <v>721</v>
      </c>
      <c r="C4816" s="361" t="s">
        <v>747</v>
      </c>
      <c r="D4816" s="361">
        <v>8</v>
      </c>
      <c r="E4816" s="590">
        <v>40829</v>
      </c>
      <c r="F4816" s="592">
        <v>175</v>
      </c>
    </row>
    <row r="4817" spans="1:6" x14ac:dyDescent="0.25">
      <c r="A4817" s="349" t="s">
        <v>756</v>
      </c>
      <c r="B4817" s="361" t="s">
        <v>758</v>
      </c>
      <c r="C4817" s="361" t="s">
        <v>746</v>
      </c>
      <c r="D4817" s="361">
        <v>16</v>
      </c>
      <c r="E4817" s="590">
        <v>40831</v>
      </c>
      <c r="F4817" s="592">
        <v>12</v>
      </c>
    </row>
    <row r="4818" spans="1:6" x14ac:dyDescent="0.25">
      <c r="A4818" s="349" t="s">
        <v>738</v>
      </c>
      <c r="B4818" s="361" t="s">
        <v>713</v>
      </c>
      <c r="C4818" s="361" t="s">
        <v>746</v>
      </c>
      <c r="D4818" s="361">
        <v>16</v>
      </c>
      <c r="E4818" s="590">
        <v>40832</v>
      </c>
      <c r="F4818" s="592">
        <v>110</v>
      </c>
    </row>
    <row r="4819" spans="1:6" x14ac:dyDescent="0.25">
      <c r="A4819" s="349" t="s">
        <v>752</v>
      </c>
      <c r="B4819" s="361" t="s">
        <v>760</v>
      </c>
      <c r="C4819" s="361" t="s">
        <v>761</v>
      </c>
      <c r="D4819" s="361">
        <v>16</v>
      </c>
      <c r="E4819" s="590">
        <v>40832</v>
      </c>
      <c r="F4819" s="592">
        <v>199</v>
      </c>
    </row>
    <row r="4820" spans="1:6" x14ac:dyDescent="0.25">
      <c r="A4820" s="349" t="s">
        <v>738</v>
      </c>
      <c r="B4820" s="361" t="s">
        <v>717</v>
      </c>
      <c r="C4820" s="361" t="s">
        <v>745</v>
      </c>
      <c r="D4820" s="361">
        <v>16</v>
      </c>
      <c r="E4820" s="590">
        <v>40838</v>
      </c>
      <c r="F4820" s="592">
        <v>103</v>
      </c>
    </row>
    <row r="4821" spans="1:6" x14ac:dyDescent="0.25">
      <c r="A4821" s="349" t="s">
        <v>738</v>
      </c>
      <c r="B4821" s="361" t="s">
        <v>715</v>
      </c>
      <c r="C4821" s="361" t="s">
        <v>745</v>
      </c>
      <c r="D4821" s="361">
        <v>16</v>
      </c>
      <c r="E4821" s="590">
        <v>40839</v>
      </c>
      <c r="F4821" s="592">
        <v>158</v>
      </c>
    </row>
    <row r="4822" spans="1:6" x14ac:dyDescent="0.25">
      <c r="A4822" s="349" t="s">
        <v>742</v>
      </c>
      <c r="B4822" s="361" t="s">
        <v>743</v>
      </c>
      <c r="C4822" s="361" t="s">
        <v>744</v>
      </c>
      <c r="D4822" s="361">
        <v>8</v>
      </c>
      <c r="E4822" s="590">
        <v>40839</v>
      </c>
      <c r="F4822" s="592">
        <v>153</v>
      </c>
    </row>
    <row r="4823" spans="1:6" x14ac:dyDescent="0.25">
      <c r="A4823" s="349" t="s">
        <v>738</v>
      </c>
      <c r="B4823" s="361" t="s">
        <v>720</v>
      </c>
      <c r="C4823" s="361" t="s">
        <v>747</v>
      </c>
      <c r="D4823" s="361">
        <v>8</v>
      </c>
      <c r="E4823" s="590">
        <v>40842</v>
      </c>
      <c r="F4823" s="592">
        <v>70</v>
      </c>
    </row>
    <row r="4824" spans="1:6" x14ac:dyDescent="0.25">
      <c r="A4824" s="349" t="s">
        <v>752</v>
      </c>
      <c r="B4824" s="361" t="s">
        <v>763</v>
      </c>
      <c r="C4824" s="361" t="s">
        <v>745</v>
      </c>
      <c r="D4824" s="361">
        <v>16</v>
      </c>
      <c r="E4824" s="590">
        <v>40848</v>
      </c>
      <c r="F4824" s="592">
        <v>56</v>
      </c>
    </row>
    <row r="4825" spans="1:6" x14ac:dyDescent="0.25">
      <c r="A4825" s="349" t="s">
        <v>738</v>
      </c>
      <c r="B4825" s="361" t="s">
        <v>713</v>
      </c>
      <c r="C4825" s="361" t="s">
        <v>746</v>
      </c>
      <c r="D4825" s="361">
        <v>16</v>
      </c>
      <c r="E4825" s="590">
        <v>40851</v>
      </c>
      <c r="F4825" s="592">
        <v>85</v>
      </c>
    </row>
    <row r="4826" spans="1:6" x14ac:dyDescent="0.25">
      <c r="A4826" s="349" t="s">
        <v>752</v>
      </c>
      <c r="B4826" s="361" t="s">
        <v>763</v>
      </c>
      <c r="C4826" s="361" t="s">
        <v>745</v>
      </c>
      <c r="D4826" s="361">
        <v>16</v>
      </c>
      <c r="E4826" s="590">
        <v>40851</v>
      </c>
      <c r="F4826" s="592">
        <v>122</v>
      </c>
    </row>
    <row r="4827" spans="1:6" x14ac:dyDescent="0.25">
      <c r="A4827" s="349" t="s">
        <v>739</v>
      </c>
      <c r="B4827" s="361" t="s">
        <v>740</v>
      </c>
      <c r="C4827" s="361" t="s">
        <v>741</v>
      </c>
      <c r="D4827" s="361">
        <v>8</v>
      </c>
      <c r="E4827" s="590">
        <v>40852</v>
      </c>
      <c r="F4827" s="592">
        <v>69</v>
      </c>
    </row>
    <row r="4828" spans="1:6" x14ac:dyDescent="0.25">
      <c r="A4828" s="349" t="s">
        <v>748</v>
      </c>
      <c r="B4828" s="361" t="s">
        <v>753</v>
      </c>
      <c r="C4828" s="361" t="s">
        <v>732</v>
      </c>
      <c r="D4828" s="361">
        <v>16</v>
      </c>
      <c r="E4828" s="590">
        <v>40853</v>
      </c>
      <c r="F4828" s="592">
        <v>6</v>
      </c>
    </row>
    <row r="4829" spans="1:6" x14ac:dyDescent="0.25">
      <c r="A4829" s="349" t="s">
        <v>738</v>
      </c>
      <c r="B4829" s="361" t="s">
        <v>721</v>
      </c>
      <c r="C4829" s="361" t="s">
        <v>747</v>
      </c>
      <c r="D4829" s="361">
        <v>8</v>
      </c>
      <c r="E4829" s="590">
        <v>40857</v>
      </c>
      <c r="F4829" s="592">
        <v>78</v>
      </c>
    </row>
    <row r="4830" spans="1:6" x14ac:dyDescent="0.25">
      <c r="A4830" s="349" t="s">
        <v>748</v>
      </c>
      <c r="B4830" s="361" t="s">
        <v>749</v>
      </c>
      <c r="C4830" s="361" t="s">
        <v>745</v>
      </c>
      <c r="D4830" s="361">
        <v>8</v>
      </c>
      <c r="E4830" s="590">
        <v>40858</v>
      </c>
      <c r="F4830" s="592">
        <v>156</v>
      </c>
    </row>
    <row r="4831" spans="1:6" x14ac:dyDescent="0.25">
      <c r="A4831" s="349" t="s">
        <v>738</v>
      </c>
      <c r="B4831" s="361" t="s">
        <v>723</v>
      </c>
      <c r="C4831" s="361" t="s">
        <v>745</v>
      </c>
      <c r="D4831" s="361">
        <v>8</v>
      </c>
      <c r="E4831" s="590">
        <v>40862</v>
      </c>
      <c r="F4831" s="592">
        <v>74</v>
      </c>
    </row>
    <row r="4832" spans="1:6" x14ac:dyDescent="0.25">
      <c r="A4832" s="354" t="s">
        <v>564</v>
      </c>
      <c r="B4832" s="353" t="s">
        <v>567</v>
      </c>
      <c r="C4832" s="353" t="s">
        <v>737</v>
      </c>
      <c r="D4832" s="353">
        <v>16</v>
      </c>
      <c r="E4832" s="591">
        <v>40870</v>
      </c>
      <c r="F4832" s="593">
        <v>83</v>
      </c>
    </row>
    <row r="4833" spans="1:6" x14ac:dyDescent="0.25">
      <c r="A4833" s="349" t="s">
        <v>728</v>
      </c>
      <c r="B4833" s="361" t="s">
        <v>729</v>
      </c>
      <c r="C4833" s="361" t="s">
        <v>730</v>
      </c>
      <c r="D4833" s="361">
        <v>10</v>
      </c>
      <c r="E4833" s="590">
        <v>40871</v>
      </c>
      <c r="F4833" s="360">
        <v>68</v>
      </c>
    </row>
    <row r="4834" spans="1:6" x14ac:dyDescent="0.25">
      <c r="A4834" s="349" t="s">
        <v>738</v>
      </c>
      <c r="B4834" s="361" t="s">
        <v>718</v>
      </c>
      <c r="C4834" s="361" t="s">
        <v>747</v>
      </c>
      <c r="D4834" s="361">
        <v>8</v>
      </c>
      <c r="E4834" s="590">
        <v>40876</v>
      </c>
      <c r="F4834" s="592">
        <v>76</v>
      </c>
    </row>
    <row r="4835" spans="1:6" x14ac:dyDescent="0.25">
      <c r="A4835" s="349" t="s">
        <v>728</v>
      </c>
      <c r="B4835" s="361" t="s">
        <v>729</v>
      </c>
      <c r="C4835" s="361" t="s">
        <v>730</v>
      </c>
      <c r="D4835" s="361">
        <v>10</v>
      </c>
      <c r="E4835" s="590">
        <v>40876</v>
      </c>
      <c r="F4835" s="592">
        <v>172</v>
      </c>
    </row>
    <row r="4836" spans="1:6" x14ac:dyDescent="0.25">
      <c r="A4836" s="349" t="s">
        <v>738</v>
      </c>
      <c r="B4836" s="361" t="s">
        <v>723</v>
      </c>
      <c r="C4836" s="361" t="s">
        <v>745</v>
      </c>
      <c r="D4836" s="361">
        <v>8</v>
      </c>
      <c r="E4836" s="590">
        <v>40878</v>
      </c>
      <c r="F4836" s="592">
        <v>190</v>
      </c>
    </row>
    <row r="4837" spans="1:6" x14ac:dyDescent="0.25">
      <c r="A4837" s="349" t="s">
        <v>738</v>
      </c>
      <c r="B4837" s="361" t="s">
        <v>722</v>
      </c>
      <c r="C4837" s="361" t="s">
        <v>747</v>
      </c>
      <c r="D4837" s="361">
        <v>8</v>
      </c>
      <c r="E4837" s="590">
        <v>40881</v>
      </c>
      <c r="F4837" s="592">
        <v>115</v>
      </c>
    </row>
    <row r="4838" spans="1:6" x14ac:dyDescent="0.25">
      <c r="A4838" s="349" t="s">
        <v>738</v>
      </c>
      <c r="B4838" s="361" t="s">
        <v>717</v>
      </c>
      <c r="C4838" s="361" t="s">
        <v>745</v>
      </c>
      <c r="D4838" s="361">
        <v>16</v>
      </c>
      <c r="E4838" s="590">
        <v>40887</v>
      </c>
      <c r="F4838" s="592">
        <v>191</v>
      </c>
    </row>
    <row r="4839" spans="1:6" x14ac:dyDescent="0.25">
      <c r="A4839" s="349" t="s">
        <v>738</v>
      </c>
      <c r="B4839" s="361" t="s">
        <v>722</v>
      </c>
      <c r="C4839" s="361" t="s">
        <v>747</v>
      </c>
      <c r="D4839" s="361">
        <v>8</v>
      </c>
      <c r="E4839" s="590">
        <v>40888</v>
      </c>
      <c r="F4839" s="360">
        <v>158</v>
      </c>
    </row>
    <row r="4840" spans="1:6" x14ac:dyDescent="0.25">
      <c r="A4840" s="349" t="s">
        <v>738</v>
      </c>
      <c r="B4840" s="361" t="s">
        <v>719</v>
      </c>
      <c r="C4840" s="361" t="s">
        <v>744</v>
      </c>
      <c r="D4840" s="361">
        <v>8</v>
      </c>
      <c r="E4840" s="590">
        <v>40890</v>
      </c>
      <c r="F4840" s="592">
        <v>22</v>
      </c>
    </row>
    <row r="4841" spans="1:6" x14ac:dyDescent="0.25">
      <c r="A4841" s="349" t="s">
        <v>738</v>
      </c>
      <c r="B4841" s="361" t="s">
        <v>720</v>
      </c>
      <c r="C4841" s="361" t="s">
        <v>747</v>
      </c>
      <c r="D4841" s="361">
        <v>8</v>
      </c>
      <c r="E4841" s="590">
        <v>40891</v>
      </c>
      <c r="F4841" s="592">
        <v>139</v>
      </c>
    </row>
    <row r="4842" spans="1:6" x14ac:dyDescent="0.25">
      <c r="A4842" s="349" t="s">
        <v>738</v>
      </c>
      <c r="B4842" s="361" t="s">
        <v>715</v>
      </c>
      <c r="C4842" s="361" t="s">
        <v>745</v>
      </c>
      <c r="D4842" s="361">
        <v>16</v>
      </c>
      <c r="E4842" s="590">
        <v>40898</v>
      </c>
      <c r="F4842" s="360">
        <v>184</v>
      </c>
    </row>
    <row r="4843" spans="1:6" x14ac:dyDescent="0.25">
      <c r="A4843" s="349" t="s">
        <v>733</v>
      </c>
      <c r="B4843" s="361" t="s">
        <v>736</v>
      </c>
      <c r="C4843" s="361" t="s">
        <v>737</v>
      </c>
      <c r="D4843" s="361">
        <v>8</v>
      </c>
      <c r="E4843" s="350">
        <v>40898</v>
      </c>
      <c r="F4843" s="360">
        <v>181</v>
      </c>
    </row>
    <row r="4844" spans="1:6" x14ac:dyDescent="0.25">
      <c r="A4844" s="349" t="s">
        <v>742</v>
      </c>
      <c r="B4844" s="361" t="s">
        <v>743</v>
      </c>
      <c r="C4844" s="361" t="s">
        <v>744</v>
      </c>
      <c r="D4844" s="361">
        <v>8</v>
      </c>
      <c r="E4844" s="590">
        <v>40900</v>
      </c>
      <c r="F4844" s="592">
        <v>35</v>
      </c>
    </row>
    <row r="4845" spans="1:6" x14ac:dyDescent="0.25">
      <c r="A4845" s="349" t="s">
        <v>742</v>
      </c>
      <c r="B4845" s="361" t="s">
        <v>743</v>
      </c>
      <c r="C4845" s="361" t="s">
        <v>744</v>
      </c>
      <c r="D4845" s="361">
        <v>8</v>
      </c>
      <c r="E4845" s="590">
        <v>40900</v>
      </c>
      <c r="F4845" s="592">
        <v>79</v>
      </c>
    </row>
    <row r="4846" spans="1:6" x14ac:dyDescent="0.25">
      <c r="A4846" s="349" t="s">
        <v>738</v>
      </c>
      <c r="B4846" s="361" t="s">
        <v>714</v>
      </c>
      <c r="C4846" s="361" t="s">
        <v>744</v>
      </c>
      <c r="D4846" s="361">
        <v>8</v>
      </c>
      <c r="E4846" s="590">
        <v>40901</v>
      </c>
      <c r="F4846" s="592">
        <v>26</v>
      </c>
    </row>
    <row r="4847" spans="1:6" x14ac:dyDescent="0.25">
      <c r="A4847" s="349" t="s">
        <v>738</v>
      </c>
      <c r="B4847" s="361" t="s">
        <v>715</v>
      </c>
      <c r="C4847" s="361" t="s">
        <v>745</v>
      </c>
      <c r="D4847" s="361">
        <v>16</v>
      </c>
      <c r="E4847" s="590">
        <v>40903</v>
      </c>
      <c r="F4847" s="592">
        <v>169</v>
      </c>
    </row>
    <row r="4848" spans="1:6" x14ac:dyDescent="0.25">
      <c r="A4848" s="349" t="s">
        <v>769</v>
      </c>
      <c r="B4848" s="361" t="s">
        <v>770</v>
      </c>
      <c r="C4848" s="361" t="s">
        <v>745</v>
      </c>
      <c r="D4848" s="361">
        <v>16</v>
      </c>
      <c r="E4848" s="590">
        <v>40903</v>
      </c>
      <c r="F4848" s="592">
        <v>158</v>
      </c>
    </row>
    <row r="4849" spans="1:6" x14ac:dyDescent="0.25">
      <c r="A4849" s="349" t="s">
        <v>733</v>
      </c>
      <c r="B4849" s="361" t="s">
        <v>734</v>
      </c>
      <c r="C4849" s="361" t="s">
        <v>735</v>
      </c>
      <c r="D4849" s="361">
        <v>8</v>
      </c>
      <c r="E4849" s="590">
        <v>40903</v>
      </c>
      <c r="F4849" s="592">
        <v>7</v>
      </c>
    </row>
    <row r="4850" spans="1:6" x14ac:dyDescent="0.25">
      <c r="A4850" s="349" t="s">
        <v>564</v>
      </c>
      <c r="B4850" s="361" t="s">
        <v>568</v>
      </c>
      <c r="C4850" s="361" t="s">
        <v>745</v>
      </c>
      <c r="D4850" s="361">
        <v>16</v>
      </c>
      <c r="E4850" s="590">
        <v>40912</v>
      </c>
      <c r="F4850" s="592">
        <v>84</v>
      </c>
    </row>
    <row r="4851" spans="1:6" x14ac:dyDescent="0.25">
      <c r="A4851" s="349" t="s">
        <v>564</v>
      </c>
      <c r="B4851" s="361" t="s">
        <v>568</v>
      </c>
      <c r="C4851" s="361" t="s">
        <v>745</v>
      </c>
      <c r="D4851" s="361">
        <v>16</v>
      </c>
      <c r="E4851" s="590">
        <v>40918</v>
      </c>
      <c r="F4851" s="592">
        <v>28</v>
      </c>
    </row>
    <row r="4852" spans="1:6" x14ac:dyDescent="0.25">
      <c r="A4852" s="349" t="s">
        <v>738</v>
      </c>
      <c r="B4852" s="361" t="s">
        <v>718</v>
      </c>
      <c r="C4852" s="361" t="s">
        <v>747</v>
      </c>
      <c r="D4852" s="361">
        <v>8</v>
      </c>
      <c r="E4852" s="590">
        <v>40919</v>
      </c>
      <c r="F4852" s="592">
        <v>34</v>
      </c>
    </row>
    <row r="4853" spans="1:6" x14ac:dyDescent="0.25">
      <c r="A4853" s="349" t="s">
        <v>771</v>
      </c>
      <c r="B4853" s="361" t="s">
        <v>772</v>
      </c>
      <c r="C4853" s="361" t="s">
        <v>747</v>
      </c>
      <c r="D4853" s="361">
        <v>12</v>
      </c>
      <c r="E4853" s="590">
        <v>40920</v>
      </c>
      <c r="F4853" s="592">
        <v>88</v>
      </c>
    </row>
    <row r="4854" spans="1:6" x14ac:dyDescent="0.25">
      <c r="A4854" s="349" t="s">
        <v>738</v>
      </c>
      <c r="B4854" s="361" t="s">
        <v>719</v>
      </c>
      <c r="C4854" s="361" t="s">
        <v>744</v>
      </c>
      <c r="D4854" s="361">
        <v>8</v>
      </c>
      <c r="E4854" s="590">
        <v>40923</v>
      </c>
      <c r="F4854" s="592">
        <v>53</v>
      </c>
    </row>
    <row r="4855" spans="1:6" x14ac:dyDescent="0.25">
      <c r="A4855" s="349" t="s">
        <v>728</v>
      </c>
      <c r="B4855" s="361" t="s">
        <v>731</v>
      </c>
      <c r="C4855" s="361" t="s">
        <v>732</v>
      </c>
      <c r="D4855" s="361">
        <v>8</v>
      </c>
      <c r="E4855" s="590">
        <v>40927</v>
      </c>
      <c r="F4855" s="592">
        <v>97</v>
      </c>
    </row>
    <row r="4856" spans="1:6" x14ac:dyDescent="0.25">
      <c r="A4856" s="349" t="s">
        <v>733</v>
      </c>
      <c r="B4856" s="361" t="s">
        <v>734</v>
      </c>
      <c r="C4856" s="361" t="s">
        <v>735</v>
      </c>
      <c r="D4856" s="361">
        <v>8</v>
      </c>
      <c r="E4856" s="590">
        <v>40930</v>
      </c>
      <c r="F4856" s="592">
        <v>149</v>
      </c>
    </row>
    <row r="4857" spans="1:6" x14ac:dyDescent="0.25">
      <c r="A4857" s="349" t="s">
        <v>564</v>
      </c>
      <c r="B4857" s="361" t="s">
        <v>569</v>
      </c>
      <c r="C4857" s="361" t="s">
        <v>744</v>
      </c>
      <c r="D4857" s="361">
        <v>16</v>
      </c>
      <c r="E4857" s="590">
        <v>40937</v>
      </c>
      <c r="F4857" s="360">
        <v>200</v>
      </c>
    </row>
    <row r="4858" spans="1:6" x14ac:dyDescent="0.25">
      <c r="A4858" s="349" t="s">
        <v>752</v>
      </c>
      <c r="B4858" s="361" t="s">
        <v>763</v>
      </c>
      <c r="C4858" s="361" t="s">
        <v>745</v>
      </c>
      <c r="D4858" s="361">
        <v>16</v>
      </c>
      <c r="E4858" s="590">
        <v>40941</v>
      </c>
      <c r="F4858" s="592">
        <v>21</v>
      </c>
    </row>
    <row r="4859" spans="1:6" x14ac:dyDescent="0.25">
      <c r="A4859" s="349" t="s">
        <v>771</v>
      </c>
      <c r="B4859" s="361" t="s">
        <v>772</v>
      </c>
      <c r="C4859" s="361" t="s">
        <v>747</v>
      </c>
      <c r="D4859" s="361">
        <v>12</v>
      </c>
      <c r="E4859" s="590">
        <v>40945</v>
      </c>
      <c r="F4859" s="592">
        <v>14</v>
      </c>
    </row>
    <row r="4860" spans="1:6" x14ac:dyDescent="0.25">
      <c r="A4860" s="349" t="s">
        <v>733</v>
      </c>
      <c r="B4860" s="361" t="s">
        <v>736</v>
      </c>
      <c r="C4860" s="361" t="s">
        <v>737</v>
      </c>
      <c r="D4860" s="361">
        <v>8</v>
      </c>
      <c r="E4860" s="590">
        <v>40945</v>
      </c>
      <c r="F4860" s="592">
        <v>183</v>
      </c>
    </row>
    <row r="4861" spans="1:6" x14ac:dyDescent="0.25">
      <c r="A4861" s="349" t="s">
        <v>752</v>
      </c>
      <c r="B4861" s="361" t="s">
        <v>763</v>
      </c>
      <c r="C4861" s="361" t="s">
        <v>745</v>
      </c>
      <c r="D4861" s="361">
        <v>16</v>
      </c>
      <c r="E4861" s="590">
        <v>40950</v>
      </c>
      <c r="F4861" s="360">
        <v>41</v>
      </c>
    </row>
    <row r="4862" spans="1:6" x14ac:dyDescent="0.25">
      <c r="A4862" s="349" t="s">
        <v>728</v>
      </c>
      <c r="B4862" s="361" t="s">
        <v>731</v>
      </c>
      <c r="C4862" s="361" t="s">
        <v>732</v>
      </c>
      <c r="D4862" s="361">
        <v>8</v>
      </c>
      <c r="E4862" s="590">
        <v>40951</v>
      </c>
      <c r="F4862" s="592">
        <v>117</v>
      </c>
    </row>
    <row r="4863" spans="1:6" x14ac:dyDescent="0.25">
      <c r="A4863" s="349" t="s">
        <v>738</v>
      </c>
      <c r="B4863" s="361" t="s">
        <v>720</v>
      </c>
      <c r="C4863" s="361" t="s">
        <v>747</v>
      </c>
      <c r="D4863" s="361">
        <v>8</v>
      </c>
      <c r="E4863" s="350">
        <v>40953</v>
      </c>
      <c r="F4863" s="360">
        <v>140</v>
      </c>
    </row>
    <row r="4864" spans="1:6" x14ac:dyDescent="0.25">
      <c r="A4864" s="349" t="s">
        <v>771</v>
      </c>
      <c r="B4864" s="361" t="s">
        <v>773</v>
      </c>
      <c r="C4864" s="361" t="s">
        <v>747</v>
      </c>
      <c r="D4864" s="361">
        <v>8</v>
      </c>
      <c r="E4864" s="590">
        <v>40955</v>
      </c>
      <c r="F4864" s="592">
        <v>179</v>
      </c>
    </row>
    <row r="4865" spans="1:6" x14ac:dyDescent="0.25">
      <c r="A4865" s="349" t="s">
        <v>738</v>
      </c>
      <c r="B4865" s="361" t="s">
        <v>719</v>
      </c>
      <c r="C4865" s="361" t="s">
        <v>744</v>
      </c>
      <c r="D4865" s="361">
        <v>8</v>
      </c>
      <c r="E4865" s="590">
        <v>40957</v>
      </c>
      <c r="F4865" s="592">
        <v>171</v>
      </c>
    </row>
    <row r="4866" spans="1:6" x14ac:dyDescent="0.25">
      <c r="A4866" s="349" t="s">
        <v>771</v>
      </c>
      <c r="B4866" s="361" t="s">
        <v>773</v>
      </c>
      <c r="C4866" s="361" t="s">
        <v>747</v>
      </c>
      <c r="D4866" s="361">
        <v>8</v>
      </c>
      <c r="E4866" s="590">
        <v>40957</v>
      </c>
      <c r="F4866" s="592">
        <v>89</v>
      </c>
    </row>
    <row r="4867" spans="1:6" x14ac:dyDescent="0.25">
      <c r="A4867" s="349" t="s">
        <v>752</v>
      </c>
      <c r="B4867" s="361" t="s">
        <v>759</v>
      </c>
      <c r="C4867" s="361" t="s">
        <v>737</v>
      </c>
      <c r="D4867" s="361">
        <v>16</v>
      </c>
      <c r="E4867" s="590">
        <v>40963</v>
      </c>
      <c r="F4867" s="360">
        <v>10</v>
      </c>
    </row>
    <row r="4868" spans="1:6" x14ac:dyDescent="0.25">
      <c r="A4868" s="349" t="s">
        <v>752</v>
      </c>
      <c r="B4868" s="361" t="s">
        <v>764</v>
      </c>
      <c r="C4868" s="361" t="s">
        <v>737</v>
      </c>
      <c r="D4868" s="361">
        <v>32</v>
      </c>
      <c r="E4868" s="350">
        <v>40963</v>
      </c>
      <c r="F4868" s="360">
        <v>182</v>
      </c>
    </row>
    <row r="4869" spans="1:6" x14ac:dyDescent="0.25">
      <c r="A4869" s="349" t="s">
        <v>738</v>
      </c>
      <c r="B4869" s="361" t="s">
        <v>717</v>
      </c>
      <c r="C4869" s="361" t="s">
        <v>745</v>
      </c>
      <c r="D4869" s="361">
        <v>16</v>
      </c>
      <c r="E4869" s="590">
        <v>40964</v>
      </c>
      <c r="F4869" s="360">
        <v>33</v>
      </c>
    </row>
    <row r="4870" spans="1:6" x14ac:dyDescent="0.25">
      <c r="A4870" s="349" t="s">
        <v>728</v>
      </c>
      <c r="B4870" s="361" t="s">
        <v>731</v>
      </c>
      <c r="C4870" s="361" t="s">
        <v>732</v>
      </c>
      <c r="D4870" s="361">
        <v>8</v>
      </c>
      <c r="E4870" s="590">
        <v>40964</v>
      </c>
      <c r="F4870" s="592">
        <v>163</v>
      </c>
    </row>
    <row r="4871" spans="1:6" x14ac:dyDescent="0.25">
      <c r="A4871" s="349" t="s">
        <v>564</v>
      </c>
      <c r="B4871" s="361" t="s">
        <v>566</v>
      </c>
      <c r="C4871" s="361" t="s">
        <v>737</v>
      </c>
      <c r="D4871" s="361">
        <v>16</v>
      </c>
      <c r="E4871" s="590">
        <v>40966</v>
      </c>
      <c r="F4871" s="592">
        <v>150</v>
      </c>
    </row>
    <row r="4872" spans="1:6" x14ac:dyDescent="0.25">
      <c r="A4872" s="354" t="s">
        <v>728</v>
      </c>
      <c r="B4872" s="353" t="s">
        <v>729</v>
      </c>
      <c r="C4872" s="353" t="s">
        <v>730</v>
      </c>
      <c r="D4872" s="353">
        <v>10</v>
      </c>
      <c r="E4872" s="591">
        <v>40966</v>
      </c>
      <c r="F4872" s="593">
        <v>127</v>
      </c>
    </row>
    <row r="4873" spans="1:6" x14ac:dyDescent="0.25">
      <c r="A4873" s="349" t="s">
        <v>733</v>
      </c>
      <c r="B4873" s="361" t="s">
        <v>736</v>
      </c>
      <c r="C4873" s="361" t="s">
        <v>737</v>
      </c>
      <c r="D4873" s="361">
        <v>8</v>
      </c>
      <c r="E4873" s="590">
        <v>40969</v>
      </c>
      <c r="F4873" s="592">
        <v>164</v>
      </c>
    </row>
    <row r="4874" spans="1:6" x14ac:dyDescent="0.25">
      <c r="A4874" s="349" t="s">
        <v>742</v>
      </c>
      <c r="B4874" s="361" t="s">
        <v>743</v>
      </c>
      <c r="C4874" s="361" t="s">
        <v>744</v>
      </c>
      <c r="D4874" s="361">
        <v>8</v>
      </c>
      <c r="E4874" s="590">
        <v>40975</v>
      </c>
      <c r="F4874" s="592">
        <v>121</v>
      </c>
    </row>
    <row r="4875" spans="1:6" x14ac:dyDescent="0.25">
      <c r="A4875" s="349" t="s">
        <v>748</v>
      </c>
      <c r="B4875" s="361" t="s">
        <v>749</v>
      </c>
      <c r="C4875" s="361" t="s">
        <v>745</v>
      </c>
      <c r="D4875" s="361">
        <v>8</v>
      </c>
      <c r="E4875" s="590">
        <v>40976</v>
      </c>
      <c r="F4875" s="360">
        <v>5</v>
      </c>
    </row>
    <row r="4876" spans="1:6" x14ac:dyDescent="0.25">
      <c r="A4876" s="349" t="s">
        <v>767</v>
      </c>
      <c r="B4876" s="361" t="s">
        <v>768</v>
      </c>
      <c r="C4876" s="361" t="s">
        <v>737</v>
      </c>
      <c r="D4876" s="361">
        <v>16</v>
      </c>
      <c r="E4876" s="590">
        <v>40976</v>
      </c>
      <c r="F4876" s="592">
        <v>144</v>
      </c>
    </row>
    <row r="4877" spans="1:6" x14ac:dyDescent="0.25">
      <c r="A4877" s="349" t="s">
        <v>756</v>
      </c>
      <c r="B4877" s="361" t="s">
        <v>757</v>
      </c>
      <c r="C4877" s="361" t="s">
        <v>755</v>
      </c>
      <c r="D4877" s="361">
        <v>16</v>
      </c>
      <c r="E4877" s="590">
        <v>40977</v>
      </c>
      <c r="F4877" s="592">
        <v>79</v>
      </c>
    </row>
    <row r="4878" spans="1:6" x14ac:dyDescent="0.25">
      <c r="A4878" s="349" t="s">
        <v>738</v>
      </c>
      <c r="B4878" s="361" t="s">
        <v>717</v>
      </c>
      <c r="C4878" s="361" t="s">
        <v>745</v>
      </c>
      <c r="D4878" s="361">
        <v>16</v>
      </c>
      <c r="E4878" s="590">
        <v>40983</v>
      </c>
      <c r="F4878" s="592">
        <v>30</v>
      </c>
    </row>
    <row r="4879" spans="1:6" x14ac:dyDescent="0.25">
      <c r="A4879" s="349" t="s">
        <v>742</v>
      </c>
      <c r="B4879" s="361" t="s">
        <v>743</v>
      </c>
      <c r="C4879" s="361" t="s">
        <v>744</v>
      </c>
      <c r="D4879" s="361">
        <v>8</v>
      </c>
      <c r="E4879" s="590">
        <v>40984</v>
      </c>
      <c r="F4879" s="592">
        <v>132</v>
      </c>
    </row>
    <row r="4880" spans="1:6" x14ac:dyDescent="0.25">
      <c r="A4880" s="349" t="s">
        <v>728</v>
      </c>
      <c r="B4880" s="361" t="s">
        <v>729</v>
      </c>
      <c r="C4880" s="361" t="s">
        <v>730</v>
      </c>
      <c r="D4880" s="361">
        <v>10</v>
      </c>
      <c r="E4880" s="590">
        <v>40985</v>
      </c>
      <c r="F4880" s="592">
        <v>200</v>
      </c>
    </row>
    <row r="4881" spans="1:6" x14ac:dyDescent="0.25">
      <c r="A4881" s="349" t="s">
        <v>739</v>
      </c>
      <c r="B4881" s="361" t="s">
        <v>740</v>
      </c>
      <c r="C4881" s="361" t="s">
        <v>741</v>
      </c>
      <c r="D4881" s="361">
        <v>8</v>
      </c>
      <c r="E4881" s="590">
        <v>40990</v>
      </c>
      <c r="F4881" s="592">
        <v>121</v>
      </c>
    </row>
    <row r="4882" spans="1:6" x14ac:dyDescent="0.25">
      <c r="A4882" s="349" t="s">
        <v>733</v>
      </c>
      <c r="B4882" s="361" t="s">
        <v>734</v>
      </c>
      <c r="C4882" s="361" t="s">
        <v>735</v>
      </c>
      <c r="D4882" s="361">
        <v>8</v>
      </c>
      <c r="E4882" s="590">
        <v>40990</v>
      </c>
      <c r="F4882" s="592">
        <v>146</v>
      </c>
    </row>
    <row r="4883" spans="1:6" x14ac:dyDescent="0.25">
      <c r="A4883" s="349" t="s">
        <v>738</v>
      </c>
      <c r="B4883" s="361" t="s">
        <v>715</v>
      </c>
      <c r="C4883" s="361" t="s">
        <v>745</v>
      </c>
      <c r="D4883" s="361">
        <v>16</v>
      </c>
      <c r="E4883" s="350">
        <v>40992</v>
      </c>
      <c r="F4883" s="360">
        <v>121</v>
      </c>
    </row>
    <row r="4884" spans="1:6" x14ac:dyDescent="0.25">
      <c r="A4884" s="349" t="s">
        <v>739</v>
      </c>
      <c r="B4884" s="361" t="s">
        <v>740</v>
      </c>
      <c r="C4884" s="361" t="s">
        <v>741</v>
      </c>
      <c r="D4884" s="361">
        <v>8</v>
      </c>
      <c r="E4884" s="590">
        <v>40992</v>
      </c>
      <c r="F4884" s="592">
        <v>167</v>
      </c>
    </row>
    <row r="4885" spans="1:6" x14ac:dyDescent="0.25">
      <c r="A4885" s="349" t="s">
        <v>748</v>
      </c>
      <c r="B4885" s="361" t="s">
        <v>751</v>
      </c>
      <c r="C4885" s="361" t="s">
        <v>747</v>
      </c>
      <c r="D4885" s="361">
        <v>8</v>
      </c>
      <c r="E4885" s="590">
        <v>40995</v>
      </c>
      <c r="F4885" s="592">
        <v>81</v>
      </c>
    </row>
    <row r="4886" spans="1:6" x14ac:dyDescent="0.25">
      <c r="A4886" s="349" t="s">
        <v>564</v>
      </c>
      <c r="B4886" s="361" t="s">
        <v>569</v>
      </c>
      <c r="C4886" s="361" t="s">
        <v>744</v>
      </c>
      <c r="D4886" s="361">
        <v>16</v>
      </c>
      <c r="E4886" s="590">
        <v>40997</v>
      </c>
      <c r="F4886" s="592">
        <v>6</v>
      </c>
    </row>
    <row r="4887" spans="1:6" x14ac:dyDescent="0.25">
      <c r="A4887" s="349" t="s">
        <v>738</v>
      </c>
      <c r="B4887" s="361" t="s">
        <v>721</v>
      </c>
      <c r="C4887" s="361" t="s">
        <v>747</v>
      </c>
      <c r="D4887" s="361">
        <v>8</v>
      </c>
      <c r="E4887" s="590">
        <v>40998</v>
      </c>
      <c r="F4887" s="592">
        <v>144</v>
      </c>
    </row>
    <row r="4888" spans="1:6" x14ac:dyDescent="0.25">
      <c r="A4888" s="349" t="s">
        <v>748</v>
      </c>
      <c r="B4888" s="361" t="s">
        <v>750</v>
      </c>
      <c r="C4888" s="361" t="s">
        <v>737</v>
      </c>
      <c r="D4888" s="361">
        <v>16</v>
      </c>
      <c r="E4888" s="590">
        <v>41003</v>
      </c>
      <c r="F4888" s="592">
        <v>53</v>
      </c>
    </row>
    <row r="4889" spans="1:6" x14ac:dyDescent="0.25">
      <c r="A4889" s="349" t="s">
        <v>748</v>
      </c>
      <c r="B4889" s="361" t="s">
        <v>754</v>
      </c>
      <c r="C4889" s="361" t="s">
        <v>755</v>
      </c>
      <c r="D4889" s="361">
        <v>16</v>
      </c>
      <c r="E4889" s="590">
        <v>41004</v>
      </c>
      <c r="F4889" s="592">
        <v>101</v>
      </c>
    </row>
    <row r="4890" spans="1:6" x14ac:dyDescent="0.25">
      <c r="A4890" s="349" t="s">
        <v>752</v>
      </c>
      <c r="B4890" s="361" t="s">
        <v>759</v>
      </c>
      <c r="C4890" s="361" t="s">
        <v>737</v>
      </c>
      <c r="D4890" s="361">
        <v>16</v>
      </c>
      <c r="E4890" s="590">
        <v>41013</v>
      </c>
      <c r="F4890" s="592">
        <v>90</v>
      </c>
    </row>
    <row r="4891" spans="1:6" x14ac:dyDescent="0.25">
      <c r="A4891" s="349" t="s">
        <v>752</v>
      </c>
      <c r="B4891" s="361" t="s">
        <v>759</v>
      </c>
      <c r="C4891" s="361" t="s">
        <v>737</v>
      </c>
      <c r="D4891" s="361">
        <v>16</v>
      </c>
      <c r="E4891" s="590">
        <v>41014</v>
      </c>
      <c r="F4891" s="592">
        <v>130</v>
      </c>
    </row>
    <row r="4892" spans="1:6" x14ac:dyDescent="0.25">
      <c r="A4892" s="349" t="s">
        <v>733</v>
      </c>
      <c r="B4892" s="361" t="s">
        <v>734</v>
      </c>
      <c r="C4892" s="361" t="s">
        <v>735</v>
      </c>
      <c r="D4892" s="361">
        <v>8</v>
      </c>
      <c r="E4892" s="590">
        <v>41021</v>
      </c>
      <c r="F4892" s="592">
        <v>160</v>
      </c>
    </row>
    <row r="4893" spans="1:6" x14ac:dyDescent="0.25">
      <c r="A4893" s="349" t="s">
        <v>752</v>
      </c>
      <c r="B4893" s="361" t="s">
        <v>760</v>
      </c>
      <c r="C4893" s="361" t="s">
        <v>761</v>
      </c>
      <c r="D4893" s="361">
        <v>16</v>
      </c>
      <c r="E4893" s="590">
        <v>41022</v>
      </c>
      <c r="F4893" s="592">
        <v>23</v>
      </c>
    </row>
    <row r="4894" spans="1:6" x14ac:dyDescent="0.25">
      <c r="A4894" s="349" t="s">
        <v>771</v>
      </c>
      <c r="B4894" s="361" t="s">
        <v>773</v>
      </c>
      <c r="C4894" s="361" t="s">
        <v>747</v>
      </c>
      <c r="D4894" s="361">
        <v>8</v>
      </c>
      <c r="E4894" s="590">
        <v>41023</v>
      </c>
      <c r="F4894" s="592">
        <v>152</v>
      </c>
    </row>
    <row r="4895" spans="1:6" x14ac:dyDescent="0.25">
      <c r="A4895" s="349" t="s">
        <v>738</v>
      </c>
      <c r="B4895" s="361" t="s">
        <v>721</v>
      </c>
      <c r="C4895" s="361" t="s">
        <v>747</v>
      </c>
      <c r="D4895" s="361">
        <v>8</v>
      </c>
      <c r="E4895" s="590">
        <v>41025</v>
      </c>
      <c r="F4895" s="592">
        <v>104</v>
      </c>
    </row>
    <row r="4896" spans="1:6" x14ac:dyDescent="0.25">
      <c r="A4896" s="349" t="s">
        <v>752</v>
      </c>
      <c r="B4896" s="361" t="s">
        <v>762</v>
      </c>
      <c r="C4896" s="361" t="s">
        <v>761</v>
      </c>
      <c r="D4896" s="361">
        <v>16</v>
      </c>
      <c r="E4896" s="590">
        <v>41026</v>
      </c>
      <c r="F4896" s="592">
        <v>92</v>
      </c>
    </row>
    <row r="4897" spans="1:6" x14ac:dyDescent="0.25">
      <c r="A4897" s="349" t="s">
        <v>738</v>
      </c>
      <c r="B4897" s="361" t="s">
        <v>713</v>
      </c>
      <c r="C4897" s="361" t="s">
        <v>746</v>
      </c>
      <c r="D4897" s="361">
        <v>16</v>
      </c>
      <c r="E4897" s="590">
        <v>41027</v>
      </c>
      <c r="F4897" s="360">
        <v>174</v>
      </c>
    </row>
    <row r="4898" spans="1:6" x14ac:dyDescent="0.25">
      <c r="A4898" s="349" t="s">
        <v>733</v>
      </c>
      <c r="B4898" s="361" t="s">
        <v>734</v>
      </c>
      <c r="C4898" s="361" t="s">
        <v>735</v>
      </c>
      <c r="D4898" s="361">
        <v>8</v>
      </c>
      <c r="E4898" s="590">
        <v>41029</v>
      </c>
      <c r="F4898" s="592">
        <v>25</v>
      </c>
    </row>
    <row r="4899" spans="1:6" x14ac:dyDescent="0.25">
      <c r="A4899" s="349" t="s">
        <v>752</v>
      </c>
      <c r="B4899" s="361" t="s">
        <v>764</v>
      </c>
      <c r="C4899" s="361" t="s">
        <v>737</v>
      </c>
      <c r="D4899" s="361">
        <v>32</v>
      </c>
      <c r="E4899" s="590">
        <v>41031</v>
      </c>
      <c r="F4899" s="592">
        <v>166</v>
      </c>
    </row>
    <row r="4900" spans="1:6" x14ac:dyDescent="0.25">
      <c r="A4900" s="349" t="s">
        <v>738</v>
      </c>
      <c r="B4900" s="361" t="s">
        <v>723</v>
      </c>
      <c r="C4900" s="361" t="s">
        <v>745</v>
      </c>
      <c r="D4900" s="361">
        <v>8</v>
      </c>
      <c r="E4900" s="590">
        <v>41032</v>
      </c>
      <c r="F4900" s="360">
        <v>38</v>
      </c>
    </row>
    <row r="4901" spans="1:6" x14ac:dyDescent="0.25">
      <c r="A4901" s="349" t="s">
        <v>748</v>
      </c>
      <c r="B4901" s="361" t="s">
        <v>750</v>
      </c>
      <c r="C4901" s="361" t="s">
        <v>737</v>
      </c>
      <c r="D4901" s="361">
        <v>16</v>
      </c>
      <c r="E4901" s="590">
        <v>41033</v>
      </c>
      <c r="F4901" s="592">
        <v>64</v>
      </c>
    </row>
    <row r="4902" spans="1:6" x14ac:dyDescent="0.25">
      <c r="A4902" s="349" t="s">
        <v>742</v>
      </c>
      <c r="B4902" s="361" t="s">
        <v>743</v>
      </c>
      <c r="C4902" s="361" t="s">
        <v>744</v>
      </c>
      <c r="D4902" s="361">
        <v>8</v>
      </c>
      <c r="E4902" s="590">
        <v>41033</v>
      </c>
      <c r="F4902" s="592">
        <v>153</v>
      </c>
    </row>
    <row r="4903" spans="1:6" x14ac:dyDescent="0.25">
      <c r="A4903" s="349" t="s">
        <v>564</v>
      </c>
      <c r="B4903" s="361" t="s">
        <v>567</v>
      </c>
      <c r="C4903" s="361" t="s">
        <v>737</v>
      </c>
      <c r="D4903" s="361">
        <v>16</v>
      </c>
      <c r="E4903" s="590">
        <v>41034</v>
      </c>
      <c r="F4903" s="592">
        <v>98</v>
      </c>
    </row>
    <row r="4904" spans="1:6" x14ac:dyDescent="0.25">
      <c r="A4904" s="349" t="s">
        <v>564</v>
      </c>
      <c r="B4904" s="361" t="s">
        <v>567</v>
      </c>
      <c r="C4904" s="361" t="s">
        <v>737</v>
      </c>
      <c r="D4904" s="361">
        <v>16</v>
      </c>
      <c r="E4904" s="590">
        <v>41035</v>
      </c>
      <c r="F4904" s="592">
        <v>122</v>
      </c>
    </row>
    <row r="4905" spans="1:6" x14ac:dyDescent="0.25">
      <c r="A4905" s="349" t="s">
        <v>748</v>
      </c>
      <c r="B4905" s="361" t="s">
        <v>749</v>
      </c>
      <c r="C4905" s="361" t="s">
        <v>745</v>
      </c>
      <c r="D4905" s="361">
        <v>8</v>
      </c>
      <c r="E4905" s="590">
        <v>41037</v>
      </c>
      <c r="F4905" s="592">
        <v>138</v>
      </c>
    </row>
    <row r="4906" spans="1:6" x14ac:dyDescent="0.25">
      <c r="A4906" s="349" t="s">
        <v>728</v>
      </c>
      <c r="B4906" s="361" t="s">
        <v>729</v>
      </c>
      <c r="C4906" s="361" t="s">
        <v>730</v>
      </c>
      <c r="D4906" s="361">
        <v>10</v>
      </c>
      <c r="E4906" s="590">
        <v>41037</v>
      </c>
      <c r="F4906" s="592">
        <v>196</v>
      </c>
    </row>
    <row r="4907" spans="1:6" x14ac:dyDescent="0.25">
      <c r="A4907" s="349" t="s">
        <v>564</v>
      </c>
      <c r="B4907" s="361" t="s">
        <v>568</v>
      </c>
      <c r="C4907" s="361" t="s">
        <v>745</v>
      </c>
      <c r="D4907" s="361">
        <v>16</v>
      </c>
      <c r="E4907" s="590">
        <v>41038</v>
      </c>
      <c r="F4907" s="592">
        <v>153</v>
      </c>
    </row>
    <row r="4908" spans="1:6" x14ac:dyDescent="0.25">
      <c r="A4908" s="349" t="s">
        <v>728</v>
      </c>
      <c r="B4908" s="361" t="s">
        <v>731</v>
      </c>
      <c r="C4908" s="361" t="s">
        <v>732</v>
      </c>
      <c r="D4908" s="361">
        <v>8</v>
      </c>
      <c r="E4908" s="590">
        <v>41043</v>
      </c>
      <c r="F4908" s="592">
        <v>28</v>
      </c>
    </row>
    <row r="4909" spans="1:6" x14ac:dyDescent="0.25">
      <c r="A4909" s="349" t="s">
        <v>752</v>
      </c>
      <c r="B4909" s="361" t="s">
        <v>759</v>
      </c>
      <c r="C4909" s="361" t="s">
        <v>737</v>
      </c>
      <c r="D4909" s="361">
        <v>16</v>
      </c>
      <c r="E4909" s="350">
        <v>41047</v>
      </c>
      <c r="F4909" s="360">
        <v>65</v>
      </c>
    </row>
    <row r="4910" spans="1:6" x14ac:dyDescent="0.25">
      <c r="A4910" s="349" t="s">
        <v>738</v>
      </c>
      <c r="B4910" s="361" t="s">
        <v>720</v>
      </c>
      <c r="C4910" s="361" t="s">
        <v>747</v>
      </c>
      <c r="D4910" s="361">
        <v>8</v>
      </c>
      <c r="E4910" s="590">
        <v>41049</v>
      </c>
      <c r="F4910" s="592">
        <v>194</v>
      </c>
    </row>
    <row r="4911" spans="1:6" x14ac:dyDescent="0.25">
      <c r="A4911" s="349" t="s">
        <v>564</v>
      </c>
      <c r="B4911" s="361" t="s">
        <v>568</v>
      </c>
      <c r="C4911" s="361" t="s">
        <v>745</v>
      </c>
      <c r="D4911" s="361">
        <v>16</v>
      </c>
      <c r="E4911" s="350">
        <v>41053</v>
      </c>
      <c r="F4911" s="360">
        <v>141</v>
      </c>
    </row>
    <row r="4912" spans="1:6" x14ac:dyDescent="0.25">
      <c r="A4912" s="349" t="s">
        <v>748</v>
      </c>
      <c r="B4912" s="361" t="s">
        <v>753</v>
      </c>
      <c r="C4912" s="361" t="s">
        <v>732</v>
      </c>
      <c r="D4912" s="361">
        <v>16</v>
      </c>
      <c r="E4912" s="350">
        <v>41054</v>
      </c>
      <c r="F4912" s="360">
        <v>151</v>
      </c>
    </row>
    <row r="4913" spans="1:6" x14ac:dyDescent="0.25">
      <c r="A4913" s="349" t="s">
        <v>738</v>
      </c>
      <c r="B4913" s="361" t="s">
        <v>723</v>
      </c>
      <c r="C4913" s="361" t="s">
        <v>745</v>
      </c>
      <c r="D4913" s="361">
        <v>8</v>
      </c>
      <c r="E4913" s="590">
        <v>41055</v>
      </c>
      <c r="F4913" s="592">
        <v>179</v>
      </c>
    </row>
    <row r="4914" spans="1:6" x14ac:dyDescent="0.25">
      <c r="A4914" s="349" t="s">
        <v>738</v>
      </c>
      <c r="B4914" s="361" t="s">
        <v>718</v>
      </c>
      <c r="C4914" s="361" t="s">
        <v>747</v>
      </c>
      <c r="D4914" s="361">
        <v>8</v>
      </c>
      <c r="E4914" s="590">
        <v>41055</v>
      </c>
      <c r="F4914" s="592">
        <v>57</v>
      </c>
    </row>
    <row r="4915" spans="1:6" x14ac:dyDescent="0.25">
      <c r="A4915" s="349" t="s">
        <v>733</v>
      </c>
      <c r="B4915" s="361" t="s">
        <v>734</v>
      </c>
      <c r="C4915" s="361" t="s">
        <v>735</v>
      </c>
      <c r="D4915" s="361">
        <v>8</v>
      </c>
      <c r="E4915" s="590">
        <v>41060</v>
      </c>
      <c r="F4915" s="592">
        <v>51</v>
      </c>
    </row>
    <row r="4916" spans="1:6" x14ac:dyDescent="0.25">
      <c r="A4916" s="349" t="s">
        <v>771</v>
      </c>
      <c r="B4916" s="361" t="s">
        <v>773</v>
      </c>
      <c r="C4916" s="361" t="s">
        <v>747</v>
      </c>
      <c r="D4916" s="361">
        <v>8</v>
      </c>
      <c r="E4916" s="590">
        <v>41062</v>
      </c>
      <c r="F4916" s="592">
        <v>14</v>
      </c>
    </row>
    <row r="4917" spans="1:6" x14ac:dyDescent="0.25">
      <c r="A4917" s="349" t="s">
        <v>733</v>
      </c>
      <c r="B4917" s="361" t="s">
        <v>734</v>
      </c>
      <c r="C4917" s="361" t="s">
        <v>735</v>
      </c>
      <c r="D4917" s="361">
        <v>8</v>
      </c>
      <c r="E4917" s="590">
        <v>41074</v>
      </c>
      <c r="F4917" s="592">
        <v>81</v>
      </c>
    </row>
    <row r="4918" spans="1:6" x14ac:dyDescent="0.25">
      <c r="A4918" s="349" t="s">
        <v>564</v>
      </c>
      <c r="B4918" s="361" t="s">
        <v>568</v>
      </c>
      <c r="C4918" s="361" t="s">
        <v>745</v>
      </c>
      <c r="D4918" s="361">
        <v>16</v>
      </c>
      <c r="E4918" s="590">
        <v>41078</v>
      </c>
      <c r="F4918" s="592">
        <v>145</v>
      </c>
    </row>
    <row r="4919" spans="1:6" x14ac:dyDescent="0.25">
      <c r="A4919" s="349" t="s">
        <v>752</v>
      </c>
      <c r="B4919" s="361" t="s">
        <v>764</v>
      </c>
      <c r="C4919" s="361" t="s">
        <v>737</v>
      </c>
      <c r="D4919" s="361">
        <v>32</v>
      </c>
      <c r="E4919" s="590">
        <v>41079</v>
      </c>
      <c r="F4919" s="592">
        <v>122</v>
      </c>
    </row>
    <row r="4920" spans="1:6" x14ac:dyDescent="0.25">
      <c r="A4920" s="349" t="s">
        <v>756</v>
      </c>
      <c r="B4920" s="361" t="s">
        <v>757</v>
      </c>
      <c r="C4920" s="361" t="s">
        <v>755</v>
      </c>
      <c r="D4920" s="361">
        <v>16</v>
      </c>
      <c r="E4920" s="590">
        <v>41082</v>
      </c>
      <c r="F4920" s="592">
        <v>47</v>
      </c>
    </row>
    <row r="4921" spans="1:6" x14ac:dyDescent="0.25">
      <c r="A4921" s="349" t="s">
        <v>738</v>
      </c>
      <c r="B4921" s="361" t="s">
        <v>712</v>
      </c>
      <c r="C4921" s="361" t="s">
        <v>744</v>
      </c>
      <c r="D4921" s="361">
        <v>8</v>
      </c>
      <c r="E4921" s="350">
        <v>41085</v>
      </c>
      <c r="F4921" s="360">
        <v>85</v>
      </c>
    </row>
    <row r="4922" spans="1:6" x14ac:dyDescent="0.25">
      <c r="A4922" s="349" t="s">
        <v>738</v>
      </c>
      <c r="B4922" s="361" t="s">
        <v>716</v>
      </c>
      <c r="C4922" s="361" t="s">
        <v>745</v>
      </c>
      <c r="D4922" s="361">
        <v>16</v>
      </c>
      <c r="E4922" s="590">
        <v>41086</v>
      </c>
      <c r="F4922" s="592">
        <v>37</v>
      </c>
    </row>
    <row r="4923" spans="1:6" x14ac:dyDescent="0.25">
      <c r="A4923" s="349" t="s">
        <v>738</v>
      </c>
      <c r="B4923" s="361" t="s">
        <v>718</v>
      </c>
      <c r="C4923" s="361" t="s">
        <v>747</v>
      </c>
      <c r="D4923" s="361">
        <v>8</v>
      </c>
      <c r="E4923" s="590">
        <v>41089</v>
      </c>
      <c r="F4923" s="592">
        <v>108</v>
      </c>
    </row>
    <row r="4924" spans="1:6" x14ac:dyDescent="0.25">
      <c r="A4924" s="349" t="s">
        <v>748</v>
      </c>
      <c r="B4924" s="361" t="s">
        <v>754</v>
      </c>
      <c r="C4924" s="361" t="s">
        <v>755</v>
      </c>
      <c r="D4924" s="361">
        <v>16</v>
      </c>
      <c r="E4924" s="590">
        <v>41089</v>
      </c>
      <c r="F4924" s="592">
        <v>45</v>
      </c>
    </row>
    <row r="4925" spans="1:6" x14ac:dyDescent="0.25">
      <c r="A4925" s="349" t="s">
        <v>738</v>
      </c>
      <c r="B4925" s="361" t="s">
        <v>720</v>
      </c>
      <c r="C4925" s="361" t="s">
        <v>747</v>
      </c>
      <c r="D4925" s="361">
        <v>8</v>
      </c>
      <c r="E4925" s="590">
        <v>41093</v>
      </c>
      <c r="F4925" s="592">
        <v>142</v>
      </c>
    </row>
    <row r="4926" spans="1:6" x14ac:dyDescent="0.25">
      <c r="A4926" s="349" t="s">
        <v>748</v>
      </c>
      <c r="B4926" s="361" t="s">
        <v>749</v>
      </c>
      <c r="C4926" s="361" t="s">
        <v>745</v>
      </c>
      <c r="D4926" s="361">
        <v>8</v>
      </c>
      <c r="E4926" s="590">
        <v>41094</v>
      </c>
      <c r="F4926" s="592">
        <v>33</v>
      </c>
    </row>
    <row r="4927" spans="1:6" x14ac:dyDescent="0.25">
      <c r="A4927" s="349" t="s">
        <v>752</v>
      </c>
      <c r="B4927" s="361" t="s">
        <v>762</v>
      </c>
      <c r="C4927" s="361" t="s">
        <v>761</v>
      </c>
      <c r="D4927" s="361">
        <v>16</v>
      </c>
      <c r="E4927" s="590">
        <v>41095</v>
      </c>
      <c r="F4927" s="592">
        <v>30</v>
      </c>
    </row>
    <row r="4928" spans="1:6" x14ac:dyDescent="0.25">
      <c r="A4928" s="349" t="s">
        <v>748</v>
      </c>
      <c r="B4928" s="361" t="s">
        <v>751</v>
      </c>
      <c r="C4928" s="361" t="s">
        <v>747</v>
      </c>
      <c r="D4928" s="361">
        <v>8</v>
      </c>
      <c r="E4928" s="590">
        <v>41102</v>
      </c>
      <c r="F4928" s="592">
        <v>57</v>
      </c>
    </row>
    <row r="4929" spans="1:6" x14ac:dyDescent="0.25">
      <c r="A4929" s="349" t="s">
        <v>752</v>
      </c>
      <c r="B4929" s="361" t="s">
        <v>759</v>
      </c>
      <c r="C4929" s="361" t="s">
        <v>737</v>
      </c>
      <c r="D4929" s="361">
        <v>16</v>
      </c>
      <c r="E4929" s="590">
        <v>41114</v>
      </c>
      <c r="F4929" s="592">
        <v>104</v>
      </c>
    </row>
    <row r="4930" spans="1:6" x14ac:dyDescent="0.25">
      <c r="A4930" s="349" t="s">
        <v>739</v>
      </c>
      <c r="B4930" s="361" t="s">
        <v>740</v>
      </c>
      <c r="C4930" s="361" t="s">
        <v>741</v>
      </c>
      <c r="D4930" s="361">
        <v>8</v>
      </c>
      <c r="E4930" s="590">
        <v>41117</v>
      </c>
      <c r="F4930" s="592">
        <v>92</v>
      </c>
    </row>
    <row r="4931" spans="1:6" x14ac:dyDescent="0.25">
      <c r="A4931" s="349" t="s">
        <v>771</v>
      </c>
      <c r="B4931" s="361" t="s">
        <v>773</v>
      </c>
      <c r="C4931" s="361" t="s">
        <v>747</v>
      </c>
      <c r="D4931" s="361">
        <v>8</v>
      </c>
      <c r="E4931" s="350">
        <v>41118</v>
      </c>
      <c r="F4931" s="360">
        <v>19</v>
      </c>
    </row>
    <row r="4932" spans="1:6" x14ac:dyDescent="0.25">
      <c r="A4932" s="349" t="s">
        <v>738</v>
      </c>
      <c r="B4932" s="361" t="s">
        <v>718</v>
      </c>
      <c r="C4932" s="361" t="s">
        <v>747</v>
      </c>
      <c r="D4932" s="361">
        <v>8</v>
      </c>
      <c r="E4932" s="590">
        <v>41119</v>
      </c>
      <c r="F4932" s="592">
        <v>72</v>
      </c>
    </row>
    <row r="4933" spans="1:6" x14ac:dyDescent="0.25">
      <c r="A4933" s="349" t="s">
        <v>752</v>
      </c>
      <c r="B4933" s="361" t="s">
        <v>764</v>
      </c>
      <c r="C4933" s="361" t="s">
        <v>737</v>
      </c>
      <c r="D4933" s="361">
        <v>32</v>
      </c>
      <c r="E4933" s="590">
        <v>41119</v>
      </c>
      <c r="F4933" s="592">
        <v>21</v>
      </c>
    </row>
    <row r="4934" spans="1:6" x14ac:dyDescent="0.25">
      <c r="A4934" s="349" t="s">
        <v>767</v>
      </c>
      <c r="B4934" s="361" t="s">
        <v>768</v>
      </c>
      <c r="C4934" s="361" t="s">
        <v>737</v>
      </c>
      <c r="D4934" s="361">
        <v>16</v>
      </c>
      <c r="E4934" s="350">
        <v>41120</v>
      </c>
      <c r="F4934" s="360">
        <v>189</v>
      </c>
    </row>
    <row r="4935" spans="1:6" x14ac:dyDescent="0.25">
      <c r="A4935" s="349" t="s">
        <v>564</v>
      </c>
      <c r="B4935" s="361" t="s">
        <v>565</v>
      </c>
      <c r="C4935" s="361" t="s">
        <v>745</v>
      </c>
      <c r="D4935" s="361">
        <v>16</v>
      </c>
      <c r="E4935" s="590">
        <v>41121</v>
      </c>
      <c r="F4935" s="592">
        <v>152</v>
      </c>
    </row>
    <row r="4936" spans="1:6" x14ac:dyDescent="0.25">
      <c r="A4936" s="349" t="s">
        <v>733</v>
      </c>
      <c r="B4936" s="361" t="s">
        <v>736</v>
      </c>
      <c r="C4936" s="361" t="s">
        <v>737</v>
      </c>
      <c r="D4936" s="361">
        <v>8</v>
      </c>
      <c r="E4936" s="590">
        <v>41122</v>
      </c>
      <c r="F4936" s="592">
        <v>127</v>
      </c>
    </row>
    <row r="4937" spans="1:6" x14ac:dyDescent="0.25">
      <c r="A4937" s="349" t="s">
        <v>738</v>
      </c>
      <c r="B4937" s="361" t="s">
        <v>723</v>
      </c>
      <c r="C4937" s="361" t="s">
        <v>745</v>
      </c>
      <c r="D4937" s="361">
        <v>8</v>
      </c>
      <c r="E4937" s="590">
        <v>41125</v>
      </c>
      <c r="F4937" s="592">
        <v>42</v>
      </c>
    </row>
    <row r="4938" spans="1:6" x14ac:dyDescent="0.25">
      <c r="A4938" s="349" t="s">
        <v>752</v>
      </c>
      <c r="B4938" s="361" t="s">
        <v>763</v>
      </c>
      <c r="C4938" s="361" t="s">
        <v>745</v>
      </c>
      <c r="D4938" s="361">
        <v>16</v>
      </c>
      <c r="E4938" s="590">
        <v>41126</v>
      </c>
      <c r="F4938" s="592">
        <v>154</v>
      </c>
    </row>
    <row r="4939" spans="1:6" x14ac:dyDescent="0.25">
      <c r="A4939" s="349" t="s">
        <v>748</v>
      </c>
      <c r="B4939" s="361" t="s">
        <v>753</v>
      </c>
      <c r="C4939" s="361" t="s">
        <v>732</v>
      </c>
      <c r="D4939" s="361">
        <v>16</v>
      </c>
      <c r="E4939" s="590">
        <v>41129</v>
      </c>
      <c r="F4939" s="592">
        <v>39</v>
      </c>
    </row>
    <row r="4940" spans="1:6" x14ac:dyDescent="0.25">
      <c r="A4940" s="349" t="s">
        <v>756</v>
      </c>
      <c r="B4940" s="361" t="s">
        <v>757</v>
      </c>
      <c r="C4940" s="361" t="s">
        <v>755</v>
      </c>
      <c r="D4940" s="361">
        <v>16</v>
      </c>
      <c r="E4940" s="590">
        <v>41129</v>
      </c>
      <c r="F4940" s="592">
        <v>11</v>
      </c>
    </row>
    <row r="4941" spans="1:6" x14ac:dyDescent="0.25">
      <c r="A4941" s="349" t="s">
        <v>748</v>
      </c>
      <c r="B4941" s="361" t="s">
        <v>753</v>
      </c>
      <c r="C4941" s="361" t="s">
        <v>732</v>
      </c>
      <c r="D4941" s="361">
        <v>16</v>
      </c>
      <c r="E4941" s="590">
        <v>41130</v>
      </c>
      <c r="F4941" s="592">
        <v>22</v>
      </c>
    </row>
    <row r="4942" spans="1:6" x14ac:dyDescent="0.25">
      <c r="A4942" s="349" t="s">
        <v>564</v>
      </c>
      <c r="B4942" s="361" t="s">
        <v>565</v>
      </c>
      <c r="C4942" s="361" t="s">
        <v>745</v>
      </c>
      <c r="D4942" s="361">
        <v>16</v>
      </c>
      <c r="E4942" s="590">
        <v>41131</v>
      </c>
      <c r="F4942" s="592">
        <v>165</v>
      </c>
    </row>
    <row r="4943" spans="1:6" x14ac:dyDescent="0.25">
      <c r="A4943" s="349" t="s">
        <v>738</v>
      </c>
      <c r="B4943" s="361" t="s">
        <v>720</v>
      </c>
      <c r="C4943" s="361" t="s">
        <v>747</v>
      </c>
      <c r="D4943" s="361">
        <v>8</v>
      </c>
      <c r="E4943" s="350">
        <v>41136</v>
      </c>
      <c r="F4943" s="360">
        <v>72</v>
      </c>
    </row>
    <row r="4944" spans="1:6" x14ac:dyDescent="0.25">
      <c r="A4944" s="349" t="s">
        <v>748</v>
      </c>
      <c r="B4944" s="361" t="s">
        <v>754</v>
      </c>
      <c r="C4944" s="361" t="s">
        <v>755</v>
      </c>
      <c r="D4944" s="361">
        <v>16</v>
      </c>
      <c r="E4944" s="590">
        <v>41137</v>
      </c>
      <c r="F4944" s="592">
        <v>132</v>
      </c>
    </row>
    <row r="4945" spans="1:6" x14ac:dyDescent="0.25">
      <c r="A4945" s="349" t="s">
        <v>738</v>
      </c>
      <c r="B4945" s="361" t="s">
        <v>714</v>
      </c>
      <c r="C4945" s="361" t="s">
        <v>744</v>
      </c>
      <c r="D4945" s="361">
        <v>8</v>
      </c>
      <c r="E4945" s="590">
        <v>41138</v>
      </c>
      <c r="F4945" s="592">
        <v>80</v>
      </c>
    </row>
    <row r="4946" spans="1:6" x14ac:dyDescent="0.25">
      <c r="A4946" s="349" t="s">
        <v>564</v>
      </c>
      <c r="B4946" s="361" t="s">
        <v>565</v>
      </c>
      <c r="C4946" s="361" t="s">
        <v>745</v>
      </c>
      <c r="D4946" s="361">
        <v>16</v>
      </c>
      <c r="E4946" s="590">
        <v>41139</v>
      </c>
      <c r="F4946" s="592">
        <v>198</v>
      </c>
    </row>
    <row r="4947" spans="1:6" x14ac:dyDescent="0.25">
      <c r="A4947" s="349" t="s">
        <v>738</v>
      </c>
      <c r="B4947" s="361" t="s">
        <v>714</v>
      </c>
      <c r="C4947" s="361" t="s">
        <v>744</v>
      </c>
      <c r="D4947" s="361">
        <v>8</v>
      </c>
      <c r="E4947" s="590">
        <v>41141</v>
      </c>
      <c r="F4947" s="592">
        <v>112</v>
      </c>
    </row>
    <row r="4948" spans="1:6" x14ac:dyDescent="0.25">
      <c r="A4948" s="349" t="s">
        <v>742</v>
      </c>
      <c r="B4948" s="361" t="s">
        <v>743</v>
      </c>
      <c r="C4948" s="361" t="s">
        <v>744</v>
      </c>
      <c r="D4948" s="361">
        <v>8</v>
      </c>
      <c r="E4948" s="590">
        <v>41150</v>
      </c>
      <c r="F4948" s="592">
        <v>135</v>
      </c>
    </row>
    <row r="4949" spans="1:6" x14ac:dyDescent="0.25">
      <c r="A4949" s="349" t="s">
        <v>738</v>
      </c>
      <c r="B4949" s="361" t="s">
        <v>715</v>
      </c>
      <c r="C4949" s="361" t="s">
        <v>745</v>
      </c>
      <c r="D4949" s="361">
        <v>16</v>
      </c>
      <c r="E4949" s="590">
        <v>41151</v>
      </c>
      <c r="F4949" s="592">
        <v>69</v>
      </c>
    </row>
    <row r="4950" spans="1:6" x14ac:dyDescent="0.25">
      <c r="A4950" s="349" t="s">
        <v>733</v>
      </c>
      <c r="B4950" s="361" t="s">
        <v>734</v>
      </c>
      <c r="C4950" s="361" t="s">
        <v>735</v>
      </c>
      <c r="D4950" s="361">
        <v>8</v>
      </c>
      <c r="E4950" s="590">
        <v>41152</v>
      </c>
      <c r="F4950" s="592">
        <v>29</v>
      </c>
    </row>
    <row r="4951" spans="1:6" x14ac:dyDescent="0.25">
      <c r="A4951" s="349" t="s">
        <v>738</v>
      </c>
      <c r="B4951" s="361" t="s">
        <v>715</v>
      </c>
      <c r="C4951" s="361" t="s">
        <v>745</v>
      </c>
      <c r="D4951" s="361">
        <v>16</v>
      </c>
      <c r="E4951" s="590">
        <v>41155</v>
      </c>
      <c r="F4951" s="592">
        <v>77</v>
      </c>
    </row>
    <row r="4952" spans="1:6" x14ac:dyDescent="0.25">
      <c r="A4952" s="354" t="s">
        <v>733</v>
      </c>
      <c r="B4952" s="353" t="s">
        <v>736</v>
      </c>
      <c r="C4952" s="353" t="s">
        <v>737</v>
      </c>
      <c r="D4952" s="353">
        <v>8</v>
      </c>
      <c r="E4952" s="591">
        <v>41156</v>
      </c>
      <c r="F4952" s="593">
        <v>19</v>
      </c>
    </row>
    <row r="4953" spans="1:6" x14ac:dyDescent="0.25">
      <c r="A4953" s="349" t="s">
        <v>769</v>
      </c>
      <c r="B4953" s="361" t="s">
        <v>770</v>
      </c>
      <c r="C4953" s="361" t="s">
        <v>745</v>
      </c>
      <c r="D4953" s="361">
        <v>16</v>
      </c>
      <c r="E4953" s="590">
        <v>41157</v>
      </c>
      <c r="F4953" s="592">
        <v>120</v>
      </c>
    </row>
    <row r="4954" spans="1:6" x14ac:dyDescent="0.25">
      <c r="A4954" s="349" t="s">
        <v>752</v>
      </c>
      <c r="B4954" s="361" t="s">
        <v>760</v>
      </c>
      <c r="C4954" s="361" t="s">
        <v>761</v>
      </c>
      <c r="D4954" s="361">
        <v>16</v>
      </c>
      <c r="E4954" s="590">
        <v>41161</v>
      </c>
      <c r="F4954" s="592">
        <v>91</v>
      </c>
    </row>
    <row r="4955" spans="1:6" x14ac:dyDescent="0.25">
      <c r="A4955" s="349" t="s">
        <v>738</v>
      </c>
      <c r="B4955" s="361" t="s">
        <v>714</v>
      </c>
      <c r="C4955" s="361" t="s">
        <v>744</v>
      </c>
      <c r="D4955" s="361">
        <v>8</v>
      </c>
      <c r="E4955" s="590">
        <v>41162</v>
      </c>
      <c r="F4955" s="592">
        <v>57</v>
      </c>
    </row>
    <row r="4956" spans="1:6" x14ac:dyDescent="0.25">
      <c r="A4956" s="349" t="s">
        <v>564</v>
      </c>
      <c r="B4956" s="361" t="s">
        <v>566</v>
      </c>
      <c r="C4956" s="361" t="s">
        <v>737</v>
      </c>
      <c r="D4956" s="361">
        <v>16</v>
      </c>
      <c r="E4956" s="590">
        <v>41166</v>
      </c>
      <c r="F4956" s="592">
        <v>53</v>
      </c>
    </row>
    <row r="4957" spans="1:6" x14ac:dyDescent="0.25">
      <c r="A4957" s="349" t="s">
        <v>564</v>
      </c>
      <c r="B4957" s="361" t="s">
        <v>565</v>
      </c>
      <c r="C4957" s="361" t="s">
        <v>745</v>
      </c>
      <c r="D4957" s="361">
        <v>16</v>
      </c>
      <c r="E4957" s="590">
        <v>41170</v>
      </c>
      <c r="F4957" s="592">
        <v>55</v>
      </c>
    </row>
    <row r="4958" spans="1:6" x14ac:dyDescent="0.25">
      <c r="A4958" s="349" t="s">
        <v>752</v>
      </c>
      <c r="B4958" s="361" t="s">
        <v>764</v>
      </c>
      <c r="C4958" s="361" t="s">
        <v>737</v>
      </c>
      <c r="D4958" s="361">
        <v>32</v>
      </c>
      <c r="E4958" s="590">
        <v>41178</v>
      </c>
      <c r="F4958" s="592">
        <v>70</v>
      </c>
    </row>
    <row r="4959" spans="1:6" x14ac:dyDescent="0.25">
      <c r="A4959" s="349" t="s">
        <v>564</v>
      </c>
      <c r="B4959" s="361" t="s">
        <v>568</v>
      </c>
      <c r="C4959" s="361" t="s">
        <v>745</v>
      </c>
      <c r="D4959" s="361">
        <v>16</v>
      </c>
      <c r="E4959" s="590">
        <v>41178</v>
      </c>
      <c r="F4959" s="360">
        <v>108</v>
      </c>
    </row>
    <row r="4960" spans="1:6" x14ac:dyDescent="0.25">
      <c r="A4960" s="349" t="s">
        <v>752</v>
      </c>
      <c r="B4960" s="361" t="s">
        <v>759</v>
      </c>
      <c r="C4960" s="361" t="s">
        <v>737</v>
      </c>
      <c r="D4960" s="361">
        <v>16</v>
      </c>
      <c r="E4960" s="590">
        <v>41179</v>
      </c>
      <c r="F4960" s="592">
        <v>92</v>
      </c>
    </row>
    <row r="4961" spans="1:6" x14ac:dyDescent="0.25">
      <c r="A4961" s="349" t="s">
        <v>771</v>
      </c>
      <c r="B4961" s="361" t="s">
        <v>773</v>
      </c>
      <c r="C4961" s="361" t="s">
        <v>747</v>
      </c>
      <c r="D4961" s="361">
        <v>8</v>
      </c>
      <c r="E4961" s="590">
        <v>41183</v>
      </c>
      <c r="F4961" s="592">
        <v>140</v>
      </c>
    </row>
    <row r="4962" spans="1:6" x14ac:dyDescent="0.25">
      <c r="A4962" s="349" t="s">
        <v>752</v>
      </c>
      <c r="B4962" s="361" t="s">
        <v>762</v>
      </c>
      <c r="C4962" s="361" t="s">
        <v>761</v>
      </c>
      <c r="D4962" s="361">
        <v>16</v>
      </c>
      <c r="E4962" s="590">
        <v>41202</v>
      </c>
      <c r="F4962" s="592">
        <v>40</v>
      </c>
    </row>
    <row r="4963" spans="1:6" x14ac:dyDescent="0.25">
      <c r="A4963" s="349" t="s">
        <v>752</v>
      </c>
      <c r="B4963" s="361" t="s">
        <v>763</v>
      </c>
      <c r="C4963" s="361" t="s">
        <v>745</v>
      </c>
      <c r="D4963" s="361">
        <v>16</v>
      </c>
      <c r="E4963" s="350">
        <v>41203</v>
      </c>
      <c r="F4963" s="360">
        <v>18</v>
      </c>
    </row>
    <row r="4964" spans="1:6" x14ac:dyDescent="0.25">
      <c r="A4964" s="349" t="s">
        <v>738</v>
      </c>
      <c r="B4964" s="361" t="s">
        <v>713</v>
      </c>
      <c r="C4964" s="361" t="s">
        <v>746</v>
      </c>
      <c r="D4964" s="361">
        <v>16</v>
      </c>
      <c r="E4964" s="590">
        <v>41207</v>
      </c>
      <c r="F4964" s="592">
        <v>156</v>
      </c>
    </row>
    <row r="4965" spans="1:6" x14ac:dyDescent="0.25">
      <c r="A4965" s="349" t="s">
        <v>564</v>
      </c>
      <c r="B4965" s="361" t="s">
        <v>567</v>
      </c>
      <c r="C4965" s="361" t="s">
        <v>737</v>
      </c>
      <c r="D4965" s="361">
        <v>16</v>
      </c>
      <c r="E4965" s="590">
        <v>41207</v>
      </c>
      <c r="F4965" s="592">
        <v>44</v>
      </c>
    </row>
    <row r="4966" spans="1:6" x14ac:dyDescent="0.25">
      <c r="A4966" s="349" t="s">
        <v>564</v>
      </c>
      <c r="B4966" s="361" t="s">
        <v>566</v>
      </c>
      <c r="C4966" s="361" t="s">
        <v>737</v>
      </c>
      <c r="D4966" s="361">
        <v>16</v>
      </c>
      <c r="E4966" s="590">
        <v>41212</v>
      </c>
      <c r="F4966" s="360">
        <v>11</v>
      </c>
    </row>
    <row r="4967" spans="1:6" x14ac:dyDescent="0.25">
      <c r="A4967" s="349" t="s">
        <v>728</v>
      </c>
      <c r="B4967" s="361" t="s">
        <v>729</v>
      </c>
      <c r="C4967" s="361" t="s">
        <v>730</v>
      </c>
      <c r="D4967" s="361">
        <v>10</v>
      </c>
      <c r="E4967" s="590">
        <v>41213</v>
      </c>
      <c r="F4967" s="592">
        <v>12</v>
      </c>
    </row>
    <row r="4968" spans="1:6" x14ac:dyDescent="0.25">
      <c r="A4968" s="349" t="s">
        <v>742</v>
      </c>
      <c r="B4968" s="361" t="s">
        <v>743</v>
      </c>
      <c r="C4968" s="361" t="s">
        <v>744</v>
      </c>
      <c r="D4968" s="361">
        <v>8</v>
      </c>
      <c r="E4968" s="590">
        <v>41214</v>
      </c>
      <c r="F4968" s="592">
        <v>132</v>
      </c>
    </row>
    <row r="4969" spans="1:6" x14ac:dyDescent="0.25">
      <c r="A4969" s="349" t="s">
        <v>752</v>
      </c>
      <c r="B4969" s="361" t="s">
        <v>760</v>
      </c>
      <c r="C4969" s="361" t="s">
        <v>761</v>
      </c>
      <c r="D4969" s="361">
        <v>16</v>
      </c>
      <c r="E4969" s="590">
        <v>41216</v>
      </c>
      <c r="F4969" s="592">
        <v>111</v>
      </c>
    </row>
    <row r="4970" spans="1:6" x14ac:dyDescent="0.25">
      <c r="A4970" s="349" t="s">
        <v>738</v>
      </c>
      <c r="B4970" s="361" t="s">
        <v>713</v>
      </c>
      <c r="C4970" s="361" t="s">
        <v>746</v>
      </c>
      <c r="D4970" s="361">
        <v>16</v>
      </c>
      <c r="E4970" s="590">
        <v>41218</v>
      </c>
      <c r="F4970" s="592">
        <v>47</v>
      </c>
    </row>
    <row r="4971" spans="1:6" x14ac:dyDescent="0.25">
      <c r="A4971" s="349" t="s">
        <v>752</v>
      </c>
      <c r="B4971" s="361" t="s">
        <v>760</v>
      </c>
      <c r="C4971" s="361" t="s">
        <v>761</v>
      </c>
      <c r="D4971" s="361">
        <v>16</v>
      </c>
      <c r="E4971" s="590">
        <v>41221</v>
      </c>
      <c r="F4971" s="592">
        <v>40</v>
      </c>
    </row>
    <row r="4972" spans="1:6" x14ac:dyDescent="0.25">
      <c r="A4972" s="349" t="s">
        <v>738</v>
      </c>
      <c r="B4972" s="361" t="s">
        <v>723</v>
      </c>
      <c r="C4972" s="361" t="s">
        <v>745</v>
      </c>
      <c r="D4972" s="361">
        <v>8</v>
      </c>
      <c r="E4972" s="590">
        <v>41222</v>
      </c>
      <c r="F4972" s="592">
        <v>188</v>
      </c>
    </row>
    <row r="4973" spans="1:6" x14ac:dyDescent="0.25">
      <c r="A4973" s="349" t="s">
        <v>752</v>
      </c>
      <c r="B4973" s="361" t="s">
        <v>762</v>
      </c>
      <c r="C4973" s="361" t="s">
        <v>761</v>
      </c>
      <c r="D4973" s="361">
        <v>16</v>
      </c>
      <c r="E4973" s="590">
        <v>41222</v>
      </c>
      <c r="F4973" s="592">
        <v>172</v>
      </c>
    </row>
    <row r="4974" spans="1:6" x14ac:dyDescent="0.25">
      <c r="A4974" s="349" t="s">
        <v>738</v>
      </c>
      <c r="B4974" s="361" t="s">
        <v>721</v>
      </c>
      <c r="C4974" s="361" t="s">
        <v>747</v>
      </c>
      <c r="D4974" s="361">
        <v>8</v>
      </c>
      <c r="E4974" s="350">
        <v>41226</v>
      </c>
      <c r="F4974" s="360">
        <v>53</v>
      </c>
    </row>
    <row r="4975" spans="1:6" x14ac:dyDescent="0.25">
      <c r="A4975" s="349" t="s">
        <v>752</v>
      </c>
      <c r="B4975" s="361" t="s">
        <v>763</v>
      </c>
      <c r="C4975" s="361" t="s">
        <v>745</v>
      </c>
      <c r="D4975" s="361">
        <v>16</v>
      </c>
      <c r="E4975" s="590">
        <v>41226</v>
      </c>
      <c r="F4975" s="592">
        <v>118</v>
      </c>
    </row>
    <row r="4976" spans="1:6" x14ac:dyDescent="0.25">
      <c r="A4976" s="349" t="s">
        <v>564</v>
      </c>
      <c r="B4976" s="361" t="s">
        <v>569</v>
      </c>
      <c r="C4976" s="361" t="s">
        <v>744</v>
      </c>
      <c r="D4976" s="361">
        <v>16</v>
      </c>
      <c r="E4976" s="350">
        <v>41227</v>
      </c>
      <c r="F4976" s="360">
        <v>47</v>
      </c>
    </row>
    <row r="4977" spans="1:6" x14ac:dyDescent="0.25">
      <c r="A4977" s="349" t="s">
        <v>564</v>
      </c>
      <c r="B4977" s="361" t="s">
        <v>568</v>
      </c>
      <c r="C4977" s="361" t="s">
        <v>745</v>
      </c>
      <c r="D4977" s="361">
        <v>16</v>
      </c>
      <c r="E4977" s="590">
        <v>41231</v>
      </c>
      <c r="F4977" s="592">
        <v>126</v>
      </c>
    </row>
    <row r="4978" spans="1:6" x14ac:dyDescent="0.25">
      <c r="A4978" s="349" t="s">
        <v>748</v>
      </c>
      <c r="B4978" s="361" t="s">
        <v>753</v>
      </c>
      <c r="C4978" s="361" t="s">
        <v>732</v>
      </c>
      <c r="D4978" s="361">
        <v>16</v>
      </c>
      <c r="E4978" s="590">
        <v>41232</v>
      </c>
      <c r="F4978" s="592">
        <v>147</v>
      </c>
    </row>
    <row r="4979" spans="1:6" x14ac:dyDescent="0.25">
      <c r="A4979" s="349" t="s">
        <v>756</v>
      </c>
      <c r="B4979" s="361" t="s">
        <v>758</v>
      </c>
      <c r="C4979" s="361" t="s">
        <v>746</v>
      </c>
      <c r="D4979" s="361">
        <v>16</v>
      </c>
      <c r="E4979" s="590">
        <v>41234</v>
      </c>
      <c r="F4979" s="592">
        <v>43</v>
      </c>
    </row>
    <row r="4980" spans="1:6" x14ac:dyDescent="0.25">
      <c r="A4980" s="349" t="s">
        <v>738</v>
      </c>
      <c r="B4980" s="361" t="s">
        <v>713</v>
      </c>
      <c r="C4980" s="361" t="s">
        <v>746</v>
      </c>
      <c r="D4980" s="361">
        <v>16</v>
      </c>
      <c r="E4980" s="590">
        <v>41235</v>
      </c>
      <c r="F4980" s="592">
        <v>8</v>
      </c>
    </row>
    <row r="4981" spans="1:6" x14ac:dyDescent="0.25">
      <c r="A4981" s="349" t="s">
        <v>738</v>
      </c>
      <c r="B4981" s="361" t="s">
        <v>712</v>
      </c>
      <c r="C4981" s="361" t="s">
        <v>744</v>
      </c>
      <c r="D4981" s="361">
        <v>8</v>
      </c>
      <c r="E4981" s="350">
        <v>41236</v>
      </c>
      <c r="F4981" s="360">
        <v>60</v>
      </c>
    </row>
    <row r="4982" spans="1:6" x14ac:dyDescent="0.25">
      <c r="A4982" s="349" t="s">
        <v>738</v>
      </c>
      <c r="B4982" s="361" t="s">
        <v>718</v>
      </c>
      <c r="C4982" s="361" t="s">
        <v>747</v>
      </c>
      <c r="D4982" s="361">
        <v>8</v>
      </c>
      <c r="E4982" s="590">
        <v>41237</v>
      </c>
      <c r="F4982" s="592">
        <v>27</v>
      </c>
    </row>
    <row r="4983" spans="1:6" x14ac:dyDescent="0.25">
      <c r="A4983" s="349" t="s">
        <v>738</v>
      </c>
      <c r="B4983" s="361" t="s">
        <v>714</v>
      </c>
      <c r="C4983" s="361" t="s">
        <v>744</v>
      </c>
      <c r="D4983" s="361">
        <v>8</v>
      </c>
      <c r="E4983" s="590">
        <v>41239</v>
      </c>
      <c r="F4983" s="592">
        <v>86</v>
      </c>
    </row>
    <row r="4984" spans="1:6" x14ac:dyDescent="0.25">
      <c r="A4984" s="349" t="s">
        <v>756</v>
      </c>
      <c r="B4984" s="361" t="s">
        <v>758</v>
      </c>
      <c r="C4984" s="361" t="s">
        <v>746</v>
      </c>
      <c r="D4984" s="361">
        <v>16</v>
      </c>
      <c r="E4984" s="590">
        <v>41239</v>
      </c>
      <c r="F4984" s="360">
        <v>43</v>
      </c>
    </row>
    <row r="4985" spans="1:6" x14ac:dyDescent="0.25">
      <c r="A4985" s="349" t="s">
        <v>738</v>
      </c>
      <c r="B4985" s="361" t="s">
        <v>716</v>
      </c>
      <c r="C4985" s="361" t="s">
        <v>745</v>
      </c>
      <c r="D4985" s="361">
        <v>16</v>
      </c>
      <c r="E4985" s="350">
        <v>41240</v>
      </c>
      <c r="F4985" s="360">
        <v>113</v>
      </c>
    </row>
    <row r="4986" spans="1:6" x14ac:dyDescent="0.25">
      <c r="A4986" s="349" t="s">
        <v>564</v>
      </c>
      <c r="B4986" s="361" t="s">
        <v>568</v>
      </c>
      <c r="C4986" s="361" t="s">
        <v>745</v>
      </c>
      <c r="D4986" s="361">
        <v>16</v>
      </c>
      <c r="E4986" s="590">
        <v>41242</v>
      </c>
      <c r="F4986" s="592">
        <v>107</v>
      </c>
    </row>
    <row r="4987" spans="1:6" x14ac:dyDescent="0.25">
      <c r="A4987" s="349" t="s">
        <v>771</v>
      </c>
      <c r="B4987" s="361" t="s">
        <v>772</v>
      </c>
      <c r="C4987" s="361" t="s">
        <v>747</v>
      </c>
      <c r="D4987" s="361">
        <v>12</v>
      </c>
      <c r="E4987" s="590">
        <v>41244</v>
      </c>
      <c r="F4987" s="592">
        <v>104</v>
      </c>
    </row>
    <row r="4988" spans="1:6" x14ac:dyDescent="0.25">
      <c r="A4988" s="349" t="s">
        <v>738</v>
      </c>
      <c r="B4988" s="361" t="s">
        <v>722</v>
      </c>
      <c r="C4988" s="361" t="s">
        <v>747</v>
      </c>
      <c r="D4988" s="361">
        <v>8</v>
      </c>
      <c r="E4988" s="590">
        <v>41245</v>
      </c>
      <c r="F4988" s="592">
        <v>38</v>
      </c>
    </row>
    <row r="4989" spans="1:6" x14ac:dyDescent="0.25">
      <c r="A4989" s="349" t="s">
        <v>769</v>
      </c>
      <c r="B4989" s="361" t="s">
        <v>770</v>
      </c>
      <c r="C4989" s="361" t="s">
        <v>745</v>
      </c>
      <c r="D4989" s="361">
        <v>16</v>
      </c>
      <c r="E4989" s="590">
        <v>41245</v>
      </c>
      <c r="F4989" s="592">
        <v>139</v>
      </c>
    </row>
    <row r="4990" spans="1:6" x14ac:dyDescent="0.25">
      <c r="A4990" s="349" t="s">
        <v>748</v>
      </c>
      <c r="B4990" s="361" t="s">
        <v>754</v>
      </c>
      <c r="C4990" s="361" t="s">
        <v>755</v>
      </c>
      <c r="D4990" s="361">
        <v>16</v>
      </c>
      <c r="E4990" s="590">
        <v>41250</v>
      </c>
      <c r="F4990" s="592">
        <v>41</v>
      </c>
    </row>
    <row r="4991" spans="1:6" x14ac:dyDescent="0.25">
      <c r="A4991" s="349" t="s">
        <v>752</v>
      </c>
      <c r="B4991" s="361" t="s">
        <v>764</v>
      </c>
      <c r="C4991" s="361" t="s">
        <v>737</v>
      </c>
      <c r="D4991" s="361">
        <v>32</v>
      </c>
      <c r="E4991" s="590">
        <v>41252</v>
      </c>
      <c r="F4991" s="592">
        <v>148</v>
      </c>
    </row>
    <row r="4992" spans="1:6" x14ac:dyDescent="0.25">
      <c r="A4992" s="349" t="s">
        <v>752</v>
      </c>
      <c r="B4992" s="361" t="s">
        <v>760</v>
      </c>
      <c r="C4992" s="361" t="s">
        <v>761</v>
      </c>
      <c r="D4992" s="361">
        <v>16</v>
      </c>
      <c r="E4992" s="350">
        <v>41253</v>
      </c>
      <c r="F4992" s="360">
        <v>42</v>
      </c>
    </row>
    <row r="4993" spans="1:6" x14ac:dyDescent="0.25">
      <c r="A4993" s="349" t="s">
        <v>738</v>
      </c>
      <c r="B4993" s="361" t="s">
        <v>718</v>
      </c>
      <c r="C4993" s="361" t="s">
        <v>747</v>
      </c>
      <c r="D4993" s="361">
        <v>8</v>
      </c>
      <c r="E4993" s="590">
        <v>41254</v>
      </c>
      <c r="F4993" s="592">
        <v>65</v>
      </c>
    </row>
    <row r="4994" spans="1:6" x14ac:dyDescent="0.25">
      <c r="A4994" s="349" t="s">
        <v>752</v>
      </c>
      <c r="B4994" s="361" t="s">
        <v>763</v>
      </c>
      <c r="C4994" s="361" t="s">
        <v>745</v>
      </c>
      <c r="D4994" s="361">
        <v>16</v>
      </c>
      <c r="E4994" s="590">
        <v>41254</v>
      </c>
      <c r="F4994" s="592">
        <v>131</v>
      </c>
    </row>
    <row r="4995" spans="1:6" x14ac:dyDescent="0.25">
      <c r="A4995" s="349" t="s">
        <v>738</v>
      </c>
      <c r="B4995" s="361" t="s">
        <v>720</v>
      </c>
      <c r="C4995" s="361" t="s">
        <v>747</v>
      </c>
      <c r="D4995" s="361">
        <v>8</v>
      </c>
      <c r="E4995" s="350">
        <v>41255</v>
      </c>
      <c r="F4995" s="360">
        <v>85</v>
      </c>
    </row>
    <row r="4996" spans="1:6" x14ac:dyDescent="0.25">
      <c r="A4996" s="349" t="s">
        <v>748</v>
      </c>
      <c r="B4996" s="361" t="s">
        <v>754</v>
      </c>
      <c r="C4996" s="361" t="s">
        <v>755</v>
      </c>
      <c r="D4996" s="361">
        <v>16</v>
      </c>
      <c r="E4996" s="590">
        <v>41264</v>
      </c>
      <c r="F4996" s="592">
        <v>17</v>
      </c>
    </row>
    <row r="4997" spans="1:6" x14ac:dyDescent="0.25">
      <c r="A4997" s="349" t="s">
        <v>728</v>
      </c>
      <c r="B4997" s="361" t="s">
        <v>729</v>
      </c>
      <c r="C4997" s="361" t="s">
        <v>730</v>
      </c>
      <c r="D4997" s="361">
        <v>10</v>
      </c>
      <c r="E4997" s="590">
        <v>41264</v>
      </c>
      <c r="F4997" s="592">
        <v>163</v>
      </c>
    </row>
    <row r="4998" spans="1:6" x14ac:dyDescent="0.25">
      <c r="A4998" s="349" t="s">
        <v>738</v>
      </c>
      <c r="B4998" s="361" t="s">
        <v>722</v>
      </c>
      <c r="C4998" s="361" t="s">
        <v>747</v>
      </c>
      <c r="D4998" s="361">
        <v>8</v>
      </c>
      <c r="E4998" s="590">
        <v>41266</v>
      </c>
      <c r="F4998" s="360">
        <v>111</v>
      </c>
    </row>
    <row r="4999" spans="1:6" x14ac:dyDescent="0.25">
      <c r="A4999" s="349" t="s">
        <v>756</v>
      </c>
      <c r="B4999" s="361" t="s">
        <v>758</v>
      </c>
      <c r="C4999" s="361" t="s">
        <v>746</v>
      </c>
      <c r="D4999" s="361">
        <v>16</v>
      </c>
      <c r="E4999" s="590">
        <v>41268</v>
      </c>
      <c r="F4999" s="592">
        <v>65</v>
      </c>
    </row>
    <row r="5000" spans="1:6" x14ac:dyDescent="0.25">
      <c r="A5000" s="349" t="s">
        <v>748</v>
      </c>
      <c r="B5000" s="361" t="s">
        <v>754</v>
      </c>
      <c r="C5000" s="361" t="s">
        <v>755</v>
      </c>
      <c r="D5000" s="361">
        <v>16</v>
      </c>
      <c r="E5000" s="590">
        <v>41275</v>
      </c>
      <c r="F5000" s="592">
        <v>22</v>
      </c>
    </row>
    <row r="5001" spans="1:6" x14ac:dyDescent="0.25">
      <c r="A5001" s="349" t="s">
        <v>769</v>
      </c>
      <c r="B5001" s="361" t="s">
        <v>770</v>
      </c>
      <c r="C5001" s="361" t="s">
        <v>745</v>
      </c>
      <c r="D5001" s="361">
        <v>16</v>
      </c>
      <c r="E5001" s="590">
        <v>41275</v>
      </c>
      <c r="F5001" s="592">
        <v>108</v>
      </c>
    </row>
    <row r="5002" spans="1:6" x14ac:dyDescent="0.25">
      <c r="A5002" s="349" t="s">
        <v>738</v>
      </c>
      <c r="B5002" s="361" t="s">
        <v>713</v>
      </c>
      <c r="C5002" s="361" t="s">
        <v>746</v>
      </c>
      <c r="D5002" s="361">
        <v>16</v>
      </c>
      <c r="E5002" s="590">
        <v>41278</v>
      </c>
      <c r="F5002" s="592">
        <v>70</v>
      </c>
    </row>
    <row r="5003" spans="1:6" x14ac:dyDescent="0.25">
      <c r="A5003" s="349" t="s">
        <v>748</v>
      </c>
      <c r="B5003" s="361" t="s">
        <v>754</v>
      </c>
      <c r="C5003" s="361" t="s">
        <v>755</v>
      </c>
      <c r="D5003" s="361">
        <v>16</v>
      </c>
      <c r="E5003" s="590">
        <v>41281</v>
      </c>
      <c r="F5003" s="592">
        <v>196</v>
      </c>
    </row>
    <row r="5004" spans="1:6" x14ac:dyDescent="0.25">
      <c r="A5004" s="349" t="s">
        <v>742</v>
      </c>
      <c r="B5004" s="361" t="s">
        <v>743</v>
      </c>
      <c r="C5004" s="361" t="s">
        <v>744</v>
      </c>
      <c r="D5004" s="361">
        <v>8</v>
      </c>
      <c r="E5004" s="590">
        <v>41298</v>
      </c>
      <c r="F5004" s="592">
        <v>150</v>
      </c>
    </row>
    <row r="5005" spans="1:6" x14ac:dyDescent="0.25">
      <c r="A5005" s="349" t="s">
        <v>748</v>
      </c>
      <c r="B5005" s="361" t="s">
        <v>750</v>
      </c>
      <c r="C5005" s="361" t="s">
        <v>737</v>
      </c>
      <c r="D5005" s="361">
        <v>16</v>
      </c>
      <c r="E5005" s="590">
        <v>41305</v>
      </c>
      <c r="F5005" s="360">
        <v>150</v>
      </c>
    </row>
    <row r="5006" spans="1:6" x14ac:dyDescent="0.25">
      <c r="A5006" s="349" t="s">
        <v>738</v>
      </c>
      <c r="B5006" s="361" t="s">
        <v>716</v>
      </c>
      <c r="C5006" s="361" t="s">
        <v>745</v>
      </c>
      <c r="D5006" s="361">
        <v>16</v>
      </c>
      <c r="E5006" s="590">
        <v>41307</v>
      </c>
      <c r="F5006" s="592">
        <v>68</v>
      </c>
    </row>
    <row r="5007" spans="1:6" x14ac:dyDescent="0.25">
      <c r="A5007" s="349" t="s">
        <v>733</v>
      </c>
      <c r="B5007" s="361" t="s">
        <v>736</v>
      </c>
      <c r="C5007" s="361" t="s">
        <v>737</v>
      </c>
      <c r="D5007" s="361">
        <v>8</v>
      </c>
      <c r="E5007" s="590">
        <v>41309</v>
      </c>
      <c r="F5007" s="592">
        <v>15</v>
      </c>
    </row>
    <row r="5008" spans="1:6" x14ac:dyDescent="0.25">
      <c r="A5008" s="349" t="s">
        <v>752</v>
      </c>
      <c r="B5008" s="361" t="s">
        <v>762</v>
      </c>
      <c r="C5008" s="361" t="s">
        <v>761</v>
      </c>
      <c r="D5008" s="361">
        <v>16</v>
      </c>
      <c r="E5008" s="590">
        <v>41310</v>
      </c>
      <c r="F5008" s="592">
        <v>185</v>
      </c>
    </row>
    <row r="5009" spans="1:6" x14ac:dyDescent="0.25">
      <c r="A5009" s="349" t="s">
        <v>738</v>
      </c>
      <c r="B5009" s="361" t="s">
        <v>716</v>
      </c>
      <c r="C5009" s="361" t="s">
        <v>745</v>
      </c>
      <c r="D5009" s="361">
        <v>16</v>
      </c>
      <c r="E5009" s="590">
        <v>41312</v>
      </c>
      <c r="F5009" s="360">
        <v>160</v>
      </c>
    </row>
    <row r="5010" spans="1:6" x14ac:dyDescent="0.25">
      <c r="A5010" s="349" t="s">
        <v>756</v>
      </c>
      <c r="B5010" s="361" t="s">
        <v>757</v>
      </c>
      <c r="C5010" s="361" t="s">
        <v>755</v>
      </c>
      <c r="D5010" s="361">
        <v>16</v>
      </c>
      <c r="E5010" s="590">
        <v>41315</v>
      </c>
      <c r="F5010" s="592">
        <v>158</v>
      </c>
    </row>
    <row r="5011" spans="1:6" x14ac:dyDescent="0.25">
      <c r="A5011" s="349" t="s">
        <v>752</v>
      </c>
      <c r="B5011" s="361" t="s">
        <v>760</v>
      </c>
      <c r="C5011" s="361" t="s">
        <v>761</v>
      </c>
      <c r="D5011" s="361">
        <v>16</v>
      </c>
      <c r="E5011" s="590">
        <v>41316</v>
      </c>
      <c r="F5011" s="592">
        <v>12</v>
      </c>
    </row>
    <row r="5012" spans="1:6" x14ac:dyDescent="0.25">
      <c r="A5012" s="349" t="s">
        <v>738</v>
      </c>
      <c r="B5012" s="361" t="s">
        <v>718</v>
      </c>
      <c r="C5012" s="361" t="s">
        <v>747</v>
      </c>
      <c r="D5012" s="361">
        <v>8</v>
      </c>
      <c r="E5012" s="350">
        <v>41318</v>
      </c>
      <c r="F5012" s="360">
        <v>119</v>
      </c>
    </row>
    <row r="5013" spans="1:6" x14ac:dyDescent="0.25">
      <c r="A5013" s="349" t="s">
        <v>564</v>
      </c>
      <c r="B5013" s="361" t="s">
        <v>568</v>
      </c>
      <c r="C5013" s="361" t="s">
        <v>745</v>
      </c>
      <c r="D5013" s="361">
        <v>16</v>
      </c>
      <c r="E5013" s="590">
        <v>41318</v>
      </c>
      <c r="F5013" s="592">
        <v>12</v>
      </c>
    </row>
    <row r="5014" spans="1:6" x14ac:dyDescent="0.25">
      <c r="A5014" s="349" t="s">
        <v>752</v>
      </c>
      <c r="B5014" s="361" t="s">
        <v>760</v>
      </c>
      <c r="C5014" s="361" t="s">
        <v>761</v>
      </c>
      <c r="D5014" s="361">
        <v>16</v>
      </c>
      <c r="E5014" s="590">
        <v>41320</v>
      </c>
      <c r="F5014" s="592">
        <v>110</v>
      </c>
    </row>
    <row r="5015" spans="1:6" x14ac:dyDescent="0.25">
      <c r="A5015" s="349" t="s">
        <v>728</v>
      </c>
      <c r="B5015" s="361" t="s">
        <v>729</v>
      </c>
      <c r="C5015" s="361" t="s">
        <v>730</v>
      </c>
      <c r="D5015" s="361">
        <v>10</v>
      </c>
      <c r="E5015" s="590">
        <v>41320</v>
      </c>
      <c r="F5015" s="592">
        <v>156</v>
      </c>
    </row>
    <row r="5016" spans="1:6" x14ac:dyDescent="0.25">
      <c r="A5016" s="349" t="s">
        <v>738</v>
      </c>
      <c r="B5016" s="361" t="s">
        <v>717</v>
      </c>
      <c r="C5016" s="361" t="s">
        <v>745</v>
      </c>
      <c r="D5016" s="361">
        <v>16</v>
      </c>
      <c r="E5016" s="590">
        <v>41322</v>
      </c>
      <c r="F5016" s="360">
        <v>170</v>
      </c>
    </row>
    <row r="5017" spans="1:6" x14ac:dyDescent="0.25">
      <c r="A5017" s="349" t="s">
        <v>564</v>
      </c>
      <c r="B5017" s="361" t="s">
        <v>565</v>
      </c>
      <c r="C5017" s="361" t="s">
        <v>745</v>
      </c>
      <c r="D5017" s="361">
        <v>16</v>
      </c>
      <c r="E5017" s="350">
        <v>41324</v>
      </c>
      <c r="F5017" s="360">
        <v>90</v>
      </c>
    </row>
    <row r="5018" spans="1:6" x14ac:dyDescent="0.25">
      <c r="A5018" s="349" t="s">
        <v>748</v>
      </c>
      <c r="B5018" s="361" t="s">
        <v>751</v>
      </c>
      <c r="C5018" s="361" t="s">
        <v>747</v>
      </c>
      <c r="D5018" s="361">
        <v>8</v>
      </c>
      <c r="E5018" s="590">
        <v>41325</v>
      </c>
      <c r="F5018" s="592">
        <v>192</v>
      </c>
    </row>
    <row r="5019" spans="1:6" x14ac:dyDescent="0.25">
      <c r="A5019" s="349" t="s">
        <v>765</v>
      </c>
      <c r="B5019" s="361" t="s">
        <v>766</v>
      </c>
      <c r="C5019" s="361" t="s">
        <v>744</v>
      </c>
      <c r="D5019" s="361">
        <v>16</v>
      </c>
      <c r="E5019" s="590">
        <v>41329</v>
      </c>
      <c r="F5019" s="592">
        <v>42</v>
      </c>
    </row>
    <row r="5020" spans="1:6" x14ac:dyDescent="0.25">
      <c r="A5020" s="349" t="s">
        <v>738</v>
      </c>
      <c r="B5020" s="361" t="s">
        <v>721</v>
      </c>
      <c r="C5020" s="361" t="s">
        <v>747</v>
      </c>
      <c r="D5020" s="361">
        <v>8</v>
      </c>
      <c r="E5020" s="590">
        <v>41331</v>
      </c>
      <c r="F5020" s="592">
        <v>190</v>
      </c>
    </row>
    <row r="5021" spans="1:6" x14ac:dyDescent="0.25">
      <c r="A5021" s="349" t="s">
        <v>564</v>
      </c>
      <c r="B5021" s="361" t="s">
        <v>569</v>
      </c>
      <c r="C5021" s="361" t="s">
        <v>744</v>
      </c>
      <c r="D5021" s="361">
        <v>16</v>
      </c>
      <c r="E5021" s="590">
        <v>41331</v>
      </c>
      <c r="F5021" s="592">
        <v>88</v>
      </c>
    </row>
    <row r="5022" spans="1:6" x14ac:dyDescent="0.25">
      <c r="A5022" s="349" t="s">
        <v>765</v>
      </c>
      <c r="B5022" s="361" t="s">
        <v>766</v>
      </c>
      <c r="C5022" s="361" t="s">
        <v>744</v>
      </c>
      <c r="D5022" s="361">
        <v>16</v>
      </c>
      <c r="E5022" s="590">
        <v>41335</v>
      </c>
      <c r="F5022" s="592">
        <v>5</v>
      </c>
    </row>
    <row r="5023" spans="1:6" x14ac:dyDescent="0.25">
      <c r="A5023" s="349" t="s">
        <v>728</v>
      </c>
      <c r="B5023" s="361" t="s">
        <v>729</v>
      </c>
      <c r="C5023" s="361" t="s">
        <v>730</v>
      </c>
      <c r="D5023" s="361">
        <v>10</v>
      </c>
      <c r="E5023" s="590">
        <v>41337</v>
      </c>
      <c r="F5023" s="592">
        <v>110</v>
      </c>
    </row>
    <row r="5024" spans="1:6" x14ac:dyDescent="0.25">
      <c r="A5024" s="349" t="s">
        <v>748</v>
      </c>
      <c r="B5024" s="361" t="s">
        <v>749</v>
      </c>
      <c r="C5024" s="361" t="s">
        <v>745</v>
      </c>
      <c r="D5024" s="361">
        <v>8</v>
      </c>
      <c r="E5024" s="590">
        <v>41341</v>
      </c>
      <c r="F5024" s="592">
        <v>81</v>
      </c>
    </row>
    <row r="5025" spans="1:6" x14ac:dyDescent="0.25">
      <c r="A5025" s="349" t="s">
        <v>738</v>
      </c>
      <c r="B5025" s="361" t="s">
        <v>716</v>
      </c>
      <c r="C5025" s="361" t="s">
        <v>745</v>
      </c>
      <c r="D5025" s="361">
        <v>16</v>
      </c>
      <c r="E5025" s="590">
        <v>41345</v>
      </c>
      <c r="F5025" s="592">
        <v>99</v>
      </c>
    </row>
    <row r="5026" spans="1:6" x14ac:dyDescent="0.25">
      <c r="A5026" s="349" t="s">
        <v>738</v>
      </c>
      <c r="B5026" s="361" t="s">
        <v>716</v>
      </c>
      <c r="C5026" s="361" t="s">
        <v>745</v>
      </c>
      <c r="D5026" s="361">
        <v>16</v>
      </c>
      <c r="E5026" s="590">
        <v>41347</v>
      </c>
      <c r="F5026" s="592">
        <v>187</v>
      </c>
    </row>
    <row r="5027" spans="1:6" x14ac:dyDescent="0.25">
      <c r="A5027" s="349" t="s">
        <v>748</v>
      </c>
      <c r="B5027" s="361" t="s">
        <v>751</v>
      </c>
      <c r="C5027" s="361" t="s">
        <v>747</v>
      </c>
      <c r="D5027" s="361">
        <v>8</v>
      </c>
      <c r="E5027" s="590">
        <v>41347</v>
      </c>
      <c r="F5027" s="592">
        <v>169</v>
      </c>
    </row>
    <row r="5028" spans="1:6" x14ac:dyDescent="0.25">
      <c r="A5028" s="349" t="s">
        <v>756</v>
      </c>
      <c r="B5028" s="361" t="s">
        <v>758</v>
      </c>
      <c r="C5028" s="361" t="s">
        <v>746</v>
      </c>
      <c r="D5028" s="361">
        <v>16</v>
      </c>
      <c r="E5028" s="590">
        <v>41349</v>
      </c>
      <c r="F5028" s="360">
        <v>55</v>
      </c>
    </row>
    <row r="5029" spans="1:6" x14ac:dyDescent="0.25">
      <c r="A5029" s="349" t="s">
        <v>738</v>
      </c>
      <c r="B5029" s="361" t="s">
        <v>721</v>
      </c>
      <c r="C5029" s="361" t="s">
        <v>747</v>
      </c>
      <c r="D5029" s="361">
        <v>8</v>
      </c>
      <c r="E5029" s="590">
        <v>41352</v>
      </c>
      <c r="F5029" s="592">
        <v>195</v>
      </c>
    </row>
    <row r="5030" spans="1:6" x14ac:dyDescent="0.25">
      <c r="A5030" s="349" t="s">
        <v>738</v>
      </c>
      <c r="B5030" s="361" t="s">
        <v>720</v>
      </c>
      <c r="C5030" s="361" t="s">
        <v>747</v>
      </c>
      <c r="D5030" s="361">
        <v>8</v>
      </c>
      <c r="E5030" s="350">
        <v>41355</v>
      </c>
      <c r="F5030" s="360">
        <v>179</v>
      </c>
    </row>
    <row r="5031" spans="1:6" x14ac:dyDescent="0.25">
      <c r="A5031" s="349" t="s">
        <v>738</v>
      </c>
      <c r="B5031" s="361" t="s">
        <v>714</v>
      </c>
      <c r="C5031" s="361" t="s">
        <v>744</v>
      </c>
      <c r="D5031" s="361">
        <v>8</v>
      </c>
      <c r="E5031" s="590">
        <v>41356</v>
      </c>
      <c r="F5031" s="592">
        <v>6</v>
      </c>
    </row>
    <row r="5032" spans="1:6" x14ac:dyDescent="0.25">
      <c r="A5032" s="354" t="s">
        <v>752</v>
      </c>
      <c r="B5032" s="353" t="s">
        <v>762</v>
      </c>
      <c r="C5032" s="353" t="s">
        <v>761</v>
      </c>
      <c r="D5032" s="353">
        <v>16</v>
      </c>
      <c r="E5032" s="591">
        <v>41356</v>
      </c>
      <c r="F5032" s="593">
        <v>76</v>
      </c>
    </row>
    <row r="5033" spans="1:6" x14ac:dyDescent="0.25">
      <c r="A5033" s="349" t="s">
        <v>564</v>
      </c>
      <c r="B5033" s="361" t="s">
        <v>567</v>
      </c>
      <c r="C5033" s="361" t="s">
        <v>737</v>
      </c>
      <c r="D5033" s="361">
        <v>16</v>
      </c>
      <c r="E5033" s="590">
        <v>41362</v>
      </c>
      <c r="F5033" s="592">
        <v>125</v>
      </c>
    </row>
    <row r="5034" spans="1:6" x14ac:dyDescent="0.25">
      <c r="A5034" s="349" t="s">
        <v>752</v>
      </c>
      <c r="B5034" s="361" t="s">
        <v>762</v>
      </c>
      <c r="C5034" s="361" t="s">
        <v>761</v>
      </c>
      <c r="D5034" s="361">
        <v>16</v>
      </c>
      <c r="E5034" s="590">
        <v>41362</v>
      </c>
      <c r="F5034" s="592">
        <v>87</v>
      </c>
    </row>
    <row r="5035" spans="1:6" x14ac:dyDescent="0.25">
      <c r="A5035" s="349" t="s">
        <v>738</v>
      </c>
      <c r="B5035" s="361" t="s">
        <v>720</v>
      </c>
      <c r="C5035" s="361" t="s">
        <v>747</v>
      </c>
      <c r="D5035" s="361">
        <v>8</v>
      </c>
      <c r="E5035" s="590">
        <v>41366</v>
      </c>
      <c r="F5035" s="592">
        <v>20</v>
      </c>
    </row>
    <row r="5036" spans="1:6" x14ac:dyDescent="0.25">
      <c r="A5036" s="349" t="s">
        <v>752</v>
      </c>
      <c r="B5036" s="361" t="s">
        <v>764</v>
      </c>
      <c r="C5036" s="361" t="s">
        <v>737</v>
      </c>
      <c r="D5036" s="361">
        <v>32</v>
      </c>
      <c r="E5036" s="590">
        <v>41367</v>
      </c>
      <c r="F5036" s="592">
        <v>21</v>
      </c>
    </row>
    <row r="5037" spans="1:6" x14ac:dyDescent="0.25">
      <c r="A5037" s="349" t="s">
        <v>752</v>
      </c>
      <c r="B5037" s="361" t="s">
        <v>759</v>
      </c>
      <c r="C5037" s="361" t="s">
        <v>737</v>
      </c>
      <c r="D5037" s="361">
        <v>16</v>
      </c>
      <c r="E5037" s="590">
        <v>41369</v>
      </c>
      <c r="F5037" s="592">
        <v>41</v>
      </c>
    </row>
    <row r="5038" spans="1:6" x14ac:dyDescent="0.25">
      <c r="A5038" s="349" t="s">
        <v>733</v>
      </c>
      <c r="B5038" s="361" t="s">
        <v>734</v>
      </c>
      <c r="C5038" s="361" t="s">
        <v>735</v>
      </c>
      <c r="D5038" s="361">
        <v>8</v>
      </c>
      <c r="E5038" s="590">
        <v>41370</v>
      </c>
      <c r="F5038" s="592">
        <v>135</v>
      </c>
    </row>
    <row r="5039" spans="1:6" x14ac:dyDescent="0.25">
      <c r="A5039" s="349" t="s">
        <v>738</v>
      </c>
      <c r="B5039" s="361" t="s">
        <v>714</v>
      </c>
      <c r="C5039" s="361" t="s">
        <v>744</v>
      </c>
      <c r="D5039" s="361">
        <v>8</v>
      </c>
      <c r="E5039" s="590">
        <v>41371</v>
      </c>
      <c r="F5039" s="592">
        <v>71</v>
      </c>
    </row>
    <row r="5040" spans="1:6" x14ac:dyDescent="0.25">
      <c r="A5040" s="349" t="s">
        <v>748</v>
      </c>
      <c r="B5040" s="361" t="s">
        <v>754</v>
      </c>
      <c r="C5040" s="361" t="s">
        <v>755</v>
      </c>
      <c r="D5040" s="361">
        <v>16</v>
      </c>
      <c r="E5040" s="590">
        <v>41373</v>
      </c>
      <c r="F5040" s="592">
        <v>161</v>
      </c>
    </row>
    <row r="5041" spans="1:6" x14ac:dyDescent="0.25">
      <c r="A5041" s="349" t="s">
        <v>752</v>
      </c>
      <c r="B5041" s="361" t="s">
        <v>759</v>
      </c>
      <c r="C5041" s="361" t="s">
        <v>737</v>
      </c>
      <c r="D5041" s="361">
        <v>16</v>
      </c>
      <c r="E5041" s="590">
        <v>41378</v>
      </c>
      <c r="F5041" s="592">
        <v>22</v>
      </c>
    </row>
    <row r="5042" spans="1:6" x14ac:dyDescent="0.25">
      <c r="A5042" s="349" t="s">
        <v>738</v>
      </c>
      <c r="B5042" s="361" t="s">
        <v>720</v>
      </c>
      <c r="C5042" s="361" t="s">
        <v>747</v>
      </c>
      <c r="D5042" s="361">
        <v>8</v>
      </c>
      <c r="E5042" s="590">
        <v>41379</v>
      </c>
      <c r="F5042" s="592">
        <v>129</v>
      </c>
    </row>
    <row r="5043" spans="1:6" x14ac:dyDescent="0.25">
      <c r="A5043" s="349" t="s">
        <v>748</v>
      </c>
      <c r="B5043" s="361" t="s">
        <v>754</v>
      </c>
      <c r="C5043" s="361" t="s">
        <v>755</v>
      </c>
      <c r="D5043" s="361">
        <v>16</v>
      </c>
      <c r="E5043" s="590">
        <v>41384</v>
      </c>
      <c r="F5043" s="592">
        <v>189</v>
      </c>
    </row>
    <row r="5044" spans="1:6" x14ac:dyDescent="0.25">
      <c r="A5044" s="349" t="s">
        <v>738</v>
      </c>
      <c r="B5044" s="361" t="s">
        <v>712</v>
      </c>
      <c r="C5044" s="361" t="s">
        <v>744</v>
      </c>
      <c r="D5044" s="361">
        <v>8</v>
      </c>
      <c r="E5044" s="590">
        <v>41385</v>
      </c>
      <c r="F5044" s="592">
        <v>197</v>
      </c>
    </row>
    <row r="5045" spans="1:6" x14ac:dyDescent="0.25">
      <c r="A5045" s="349" t="s">
        <v>771</v>
      </c>
      <c r="B5045" s="361" t="s">
        <v>772</v>
      </c>
      <c r="C5045" s="361" t="s">
        <v>747</v>
      </c>
      <c r="D5045" s="361">
        <v>12</v>
      </c>
      <c r="E5045" s="590">
        <v>41386</v>
      </c>
      <c r="F5045" s="592">
        <v>153</v>
      </c>
    </row>
    <row r="5046" spans="1:6" x14ac:dyDescent="0.25">
      <c r="A5046" s="349" t="s">
        <v>564</v>
      </c>
      <c r="B5046" s="361" t="s">
        <v>567</v>
      </c>
      <c r="C5046" s="361" t="s">
        <v>737</v>
      </c>
      <c r="D5046" s="361">
        <v>16</v>
      </c>
      <c r="E5046" s="590">
        <v>41386</v>
      </c>
      <c r="F5046" s="592">
        <v>66</v>
      </c>
    </row>
    <row r="5047" spans="1:6" x14ac:dyDescent="0.25">
      <c r="A5047" s="349" t="s">
        <v>748</v>
      </c>
      <c r="B5047" s="361" t="s">
        <v>754</v>
      </c>
      <c r="C5047" s="361" t="s">
        <v>755</v>
      </c>
      <c r="D5047" s="361">
        <v>16</v>
      </c>
      <c r="E5047" s="590">
        <v>41388</v>
      </c>
      <c r="F5047" s="592">
        <v>55</v>
      </c>
    </row>
    <row r="5048" spans="1:6" x14ac:dyDescent="0.25">
      <c r="A5048" s="349" t="s">
        <v>748</v>
      </c>
      <c r="B5048" s="361" t="s">
        <v>753</v>
      </c>
      <c r="C5048" s="361" t="s">
        <v>732</v>
      </c>
      <c r="D5048" s="361">
        <v>16</v>
      </c>
      <c r="E5048" s="590">
        <v>41399</v>
      </c>
      <c r="F5048" s="592">
        <v>108</v>
      </c>
    </row>
    <row r="5049" spans="1:6" x14ac:dyDescent="0.25">
      <c r="A5049" s="349" t="s">
        <v>756</v>
      </c>
      <c r="B5049" s="361" t="s">
        <v>757</v>
      </c>
      <c r="C5049" s="361" t="s">
        <v>755</v>
      </c>
      <c r="D5049" s="361">
        <v>16</v>
      </c>
      <c r="E5049" s="350">
        <v>41399</v>
      </c>
      <c r="F5049" s="360">
        <v>186</v>
      </c>
    </row>
    <row r="5050" spans="1:6" x14ac:dyDescent="0.25">
      <c r="A5050" s="349" t="s">
        <v>756</v>
      </c>
      <c r="B5050" s="361" t="s">
        <v>757</v>
      </c>
      <c r="C5050" s="361" t="s">
        <v>755</v>
      </c>
      <c r="D5050" s="361">
        <v>16</v>
      </c>
      <c r="E5050" s="590">
        <v>41406</v>
      </c>
      <c r="F5050" s="592">
        <v>188</v>
      </c>
    </row>
    <row r="5051" spans="1:6" x14ac:dyDescent="0.25">
      <c r="A5051" s="349" t="s">
        <v>564</v>
      </c>
      <c r="B5051" s="361" t="s">
        <v>569</v>
      </c>
      <c r="C5051" s="361" t="s">
        <v>744</v>
      </c>
      <c r="D5051" s="361">
        <v>16</v>
      </c>
      <c r="E5051" s="590">
        <v>41408</v>
      </c>
      <c r="F5051" s="592">
        <v>128</v>
      </c>
    </row>
    <row r="5052" spans="1:6" x14ac:dyDescent="0.25">
      <c r="A5052" s="349" t="s">
        <v>752</v>
      </c>
      <c r="B5052" s="361" t="s">
        <v>764</v>
      </c>
      <c r="C5052" s="361" t="s">
        <v>737</v>
      </c>
      <c r="D5052" s="361">
        <v>32</v>
      </c>
      <c r="E5052" s="590">
        <v>41411</v>
      </c>
      <c r="F5052" s="592">
        <v>5</v>
      </c>
    </row>
    <row r="5053" spans="1:6" x14ac:dyDescent="0.25">
      <c r="A5053" s="349" t="s">
        <v>771</v>
      </c>
      <c r="B5053" s="361" t="s">
        <v>773</v>
      </c>
      <c r="C5053" s="361" t="s">
        <v>747</v>
      </c>
      <c r="D5053" s="361">
        <v>8</v>
      </c>
      <c r="E5053" s="590">
        <v>41416</v>
      </c>
      <c r="F5053" s="592">
        <v>194</v>
      </c>
    </row>
    <row r="5054" spans="1:6" x14ac:dyDescent="0.25">
      <c r="A5054" s="349" t="s">
        <v>756</v>
      </c>
      <c r="B5054" s="361" t="s">
        <v>757</v>
      </c>
      <c r="C5054" s="361" t="s">
        <v>755</v>
      </c>
      <c r="D5054" s="361">
        <v>16</v>
      </c>
      <c r="E5054" s="590">
        <v>41416</v>
      </c>
      <c r="F5054" s="592">
        <v>74</v>
      </c>
    </row>
    <row r="5055" spans="1:6" x14ac:dyDescent="0.25">
      <c r="A5055" s="349" t="s">
        <v>733</v>
      </c>
      <c r="B5055" s="361" t="s">
        <v>736</v>
      </c>
      <c r="C5055" s="361" t="s">
        <v>737</v>
      </c>
      <c r="D5055" s="361">
        <v>8</v>
      </c>
      <c r="E5055" s="590">
        <v>41418</v>
      </c>
      <c r="F5055" s="360">
        <v>182</v>
      </c>
    </row>
    <row r="5056" spans="1:6" x14ac:dyDescent="0.25">
      <c r="A5056" s="349" t="s">
        <v>738</v>
      </c>
      <c r="B5056" s="361" t="s">
        <v>716</v>
      </c>
      <c r="C5056" s="361" t="s">
        <v>745</v>
      </c>
      <c r="D5056" s="361">
        <v>16</v>
      </c>
      <c r="E5056" s="590">
        <v>41419</v>
      </c>
      <c r="F5056" s="592">
        <v>169</v>
      </c>
    </row>
    <row r="5057" spans="1:6" x14ac:dyDescent="0.25">
      <c r="A5057" s="349" t="s">
        <v>752</v>
      </c>
      <c r="B5057" s="361" t="s">
        <v>763</v>
      </c>
      <c r="C5057" s="361" t="s">
        <v>745</v>
      </c>
      <c r="D5057" s="361">
        <v>16</v>
      </c>
      <c r="E5057" s="590">
        <v>41420</v>
      </c>
      <c r="F5057" s="592">
        <v>18</v>
      </c>
    </row>
    <row r="5058" spans="1:6" x14ac:dyDescent="0.25">
      <c r="A5058" s="349" t="s">
        <v>564</v>
      </c>
      <c r="B5058" s="361" t="s">
        <v>567</v>
      </c>
      <c r="C5058" s="361" t="s">
        <v>737</v>
      </c>
      <c r="D5058" s="361">
        <v>16</v>
      </c>
      <c r="E5058" s="590">
        <v>41422</v>
      </c>
      <c r="F5058" s="592">
        <v>25</v>
      </c>
    </row>
    <row r="5059" spans="1:6" x14ac:dyDescent="0.25">
      <c r="A5059" s="349" t="s">
        <v>767</v>
      </c>
      <c r="B5059" s="361" t="s">
        <v>768</v>
      </c>
      <c r="C5059" s="361" t="s">
        <v>737</v>
      </c>
      <c r="D5059" s="361">
        <v>16</v>
      </c>
      <c r="E5059" s="590">
        <v>41426</v>
      </c>
      <c r="F5059" s="592">
        <v>97</v>
      </c>
    </row>
    <row r="5060" spans="1:6" x14ac:dyDescent="0.25">
      <c r="A5060" s="349" t="s">
        <v>738</v>
      </c>
      <c r="B5060" s="361" t="s">
        <v>718</v>
      </c>
      <c r="C5060" s="361" t="s">
        <v>747</v>
      </c>
      <c r="D5060" s="361">
        <v>8</v>
      </c>
      <c r="E5060" s="590">
        <v>41426</v>
      </c>
      <c r="F5060" s="360">
        <v>29</v>
      </c>
    </row>
    <row r="5061" spans="1:6" x14ac:dyDescent="0.25">
      <c r="A5061" s="349" t="s">
        <v>564</v>
      </c>
      <c r="B5061" s="361" t="s">
        <v>566</v>
      </c>
      <c r="C5061" s="361" t="s">
        <v>737</v>
      </c>
      <c r="D5061" s="361">
        <v>16</v>
      </c>
      <c r="E5061" s="590">
        <v>41427</v>
      </c>
      <c r="F5061" s="592">
        <v>69</v>
      </c>
    </row>
    <row r="5062" spans="1:6" x14ac:dyDescent="0.25">
      <c r="A5062" s="349" t="s">
        <v>733</v>
      </c>
      <c r="B5062" s="361" t="s">
        <v>736</v>
      </c>
      <c r="C5062" s="361" t="s">
        <v>737</v>
      </c>
      <c r="D5062" s="361">
        <v>8</v>
      </c>
      <c r="E5062" s="590">
        <v>41428</v>
      </c>
      <c r="F5062" s="592">
        <v>98</v>
      </c>
    </row>
    <row r="5063" spans="1:6" x14ac:dyDescent="0.25">
      <c r="A5063" s="349" t="s">
        <v>564</v>
      </c>
      <c r="B5063" s="361" t="s">
        <v>565</v>
      </c>
      <c r="C5063" s="361" t="s">
        <v>745</v>
      </c>
      <c r="D5063" s="361">
        <v>16</v>
      </c>
      <c r="E5063" s="590">
        <v>41429</v>
      </c>
      <c r="F5063" s="592">
        <v>30</v>
      </c>
    </row>
    <row r="5064" spans="1:6" x14ac:dyDescent="0.25">
      <c r="A5064" s="349" t="s">
        <v>756</v>
      </c>
      <c r="B5064" s="361" t="s">
        <v>757</v>
      </c>
      <c r="C5064" s="361" t="s">
        <v>755</v>
      </c>
      <c r="D5064" s="361">
        <v>16</v>
      </c>
      <c r="E5064" s="350">
        <v>41430</v>
      </c>
      <c r="F5064" s="360">
        <v>167</v>
      </c>
    </row>
    <row r="5065" spans="1:6" x14ac:dyDescent="0.25">
      <c r="A5065" s="349" t="s">
        <v>752</v>
      </c>
      <c r="B5065" s="361" t="s">
        <v>762</v>
      </c>
      <c r="C5065" s="361" t="s">
        <v>761</v>
      </c>
      <c r="D5065" s="361">
        <v>16</v>
      </c>
      <c r="E5065" s="590">
        <v>41432</v>
      </c>
      <c r="F5065" s="592">
        <v>62</v>
      </c>
    </row>
    <row r="5066" spans="1:6" x14ac:dyDescent="0.25">
      <c r="A5066" s="349" t="s">
        <v>756</v>
      </c>
      <c r="B5066" s="361" t="s">
        <v>757</v>
      </c>
      <c r="C5066" s="361" t="s">
        <v>755</v>
      </c>
      <c r="D5066" s="361">
        <v>16</v>
      </c>
      <c r="E5066" s="590">
        <v>41439</v>
      </c>
      <c r="F5066" s="592">
        <v>153</v>
      </c>
    </row>
    <row r="5067" spans="1:6" x14ac:dyDescent="0.25">
      <c r="A5067" s="349" t="s">
        <v>752</v>
      </c>
      <c r="B5067" s="361" t="s">
        <v>764</v>
      </c>
      <c r="C5067" s="361" t="s">
        <v>737</v>
      </c>
      <c r="D5067" s="361">
        <v>32</v>
      </c>
      <c r="E5067" s="590">
        <v>41442</v>
      </c>
      <c r="F5067" s="592">
        <v>51</v>
      </c>
    </row>
    <row r="5068" spans="1:6" x14ac:dyDescent="0.25">
      <c r="A5068" s="349" t="s">
        <v>739</v>
      </c>
      <c r="B5068" s="361" t="s">
        <v>740</v>
      </c>
      <c r="C5068" s="361" t="s">
        <v>741</v>
      </c>
      <c r="D5068" s="361">
        <v>8</v>
      </c>
      <c r="E5068" s="350">
        <v>41443</v>
      </c>
      <c r="F5068" s="360">
        <v>102</v>
      </c>
    </row>
    <row r="5069" spans="1:6" x14ac:dyDescent="0.25">
      <c r="A5069" s="349" t="s">
        <v>752</v>
      </c>
      <c r="B5069" s="361" t="s">
        <v>759</v>
      </c>
      <c r="C5069" s="361" t="s">
        <v>737</v>
      </c>
      <c r="D5069" s="361">
        <v>16</v>
      </c>
      <c r="E5069" s="590">
        <v>41444</v>
      </c>
      <c r="F5069" s="592">
        <v>105</v>
      </c>
    </row>
    <row r="5070" spans="1:6" x14ac:dyDescent="0.25">
      <c r="A5070" s="349" t="s">
        <v>748</v>
      </c>
      <c r="B5070" s="361" t="s">
        <v>749</v>
      </c>
      <c r="C5070" s="361" t="s">
        <v>745</v>
      </c>
      <c r="D5070" s="361">
        <v>8</v>
      </c>
      <c r="E5070" s="590">
        <v>41445</v>
      </c>
      <c r="F5070" s="360">
        <v>58</v>
      </c>
    </row>
    <row r="5071" spans="1:6" x14ac:dyDescent="0.25">
      <c r="A5071" s="349" t="s">
        <v>742</v>
      </c>
      <c r="B5071" s="361" t="s">
        <v>743</v>
      </c>
      <c r="C5071" s="361" t="s">
        <v>744</v>
      </c>
      <c r="D5071" s="361">
        <v>8</v>
      </c>
      <c r="E5071" s="590">
        <v>41446</v>
      </c>
      <c r="F5071" s="592">
        <v>25</v>
      </c>
    </row>
    <row r="5072" spans="1:6" x14ac:dyDescent="0.25">
      <c r="A5072" s="349" t="s">
        <v>738</v>
      </c>
      <c r="B5072" s="361" t="s">
        <v>721</v>
      </c>
      <c r="C5072" s="361" t="s">
        <v>747</v>
      </c>
      <c r="D5072" s="361">
        <v>8</v>
      </c>
      <c r="E5072" s="590">
        <v>41454</v>
      </c>
      <c r="F5072" s="592">
        <v>173</v>
      </c>
    </row>
    <row r="5073" spans="1:6" x14ac:dyDescent="0.25">
      <c r="A5073" s="349" t="s">
        <v>752</v>
      </c>
      <c r="B5073" s="361" t="s">
        <v>763</v>
      </c>
      <c r="C5073" s="361" t="s">
        <v>745</v>
      </c>
      <c r="D5073" s="361">
        <v>16</v>
      </c>
      <c r="E5073" s="590">
        <v>41457</v>
      </c>
      <c r="F5073" s="592">
        <v>150</v>
      </c>
    </row>
    <row r="5074" spans="1:6" x14ac:dyDescent="0.25">
      <c r="A5074" s="349" t="s">
        <v>752</v>
      </c>
      <c r="B5074" s="361" t="s">
        <v>760</v>
      </c>
      <c r="C5074" s="361" t="s">
        <v>761</v>
      </c>
      <c r="D5074" s="361">
        <v>16</v>
      </c>
      <c r="E5074" s="590">
        <v>41457</v>
      </c>
      <c r="F5074" s="592">
        <v>97</v>
      </c>
    </row>
    <row r="5075" spans="1:6" x14ac:dyDescent="0.25">
      <c r="A5075" s="349" t="s">
        <v>738</v>
      </c>
      <c r="B5075" s="361" t="s">
        <v>716</v>
      </c>
      <c r="C5075" s="361" t="s">
        <v>745</v>
      </c>
      <c r="D5075" s="361">
        <v>16</v>
      </c>
      <c r="E5075" s="350">
        <v>41465</v>
      </c>
      <c r="F5075" s="360">
        <v>166</v>
      </c>
    </row>
    <row r="5076" spans="1:6" x14ac:dyDescent="0.25">
      <c r="A5076" s="349" t="s">
        <v>748</v>
      </c>
      <c r="B5076" s="361" t="s">
        <v>753</v>
      </c>
      <c r="C5076" s="361" t="s">
        <v>732</v>
      </c>
      <c r="D5076" s="361">
        <v>16</v>
      </c>
      <c r="E5076" s="590">
        <v>41473</v>
      </c>
      <c r="F5076" s="592">
        <v>78</v>
      </c>
    </row>
    <row r="5077" spans="1:6" x14ac:dyDescent="0.25">
      <c r="A5077" s="349" t="s">
        <v>738</v>
      </c>
      <c r="B5077" s="361" t="s">
        <v>719</v>
      </c>
      <c r="C5077" s="361" t="s">
        <v>744</v>
      </c>
      <c r="D5077" s="361">
        <v>8</v>
      </c>
      <c r="E5077" s="350">
        <v>41473</v>
      </c>
      <c r="F5077" s="360">
        <v>142</v>
      </c>
    </row>
    <row r="5078" spans="1:6" x14ac:dyDescent="0.25">
      <c r="A5078" s="349" t="s">
        <v>738</v>
      </c>
      <c r="B5078" s="361" t="s">
        <v>721</v>
      </c>
      <c r="C5078" s="361" t="s">
        <v>747</v>
      </c>
      <c r="D5078" s="361">
        <v>8</v>
      </c>
      <c r="E5078" s="350">
        <v>41473</v>
      </c>
      <c r="F5078" s="360">
        <v>7</v>
      </c>
    </row>
    <row r="5079" spans="1:6" x14ac:dyDescent="0.25">
      <c r="A5079" s="349" t="s">
        <v>771</v>
      </c>
      <c r="B5079" s="361" t="s">
        <v>772</v>
      </c>
      <c r="C5079" s="361" t="s">
        <v>747</v>
      </c>
      <c r="D5079" s="361">
        <v>12</v>
      </c>
      <c r="E5079" s="350">
        <v>41476</v>
      </c>
      <c r="F5079" s="360">
        <v>34</v>
      </c>
    </row>
    <row r="5080" spans="1:6" x14ac:dyDescent="0.25">
      <c r="A5080" s="349" t="s">
        <v>752</v>
      </c>
      <c r="B5080" s="361" t="s">
        <v>760</v>
      </c>
      <c r="C5080" s="361" t="s">
        <v>761</v>
      </c>
      <c r="D5080" s="361">
        <v>16</v>
      </c>
      <c r="E5080" s="590">
        <v>41478</v>
      </c>
      <c r="F5080" s="360">
        <v>27</v>
      </c>
    </row>
    <row r="5081" spans="1:6" x14ac:dyDescent="0.25">
      <c r="A5081" s="349" t="s">
        <v>738</v>
      </c>
      <c r="B5081" s="361" t="s">
        <v>719</v>
      </c>
      <c r="C5081" s="361" t="s">
        <v>744</v>
      </c>
      <c r="D5081" s="361">
        <v>8</v>
      </c>
      <c r="E5081" s="590">
        <v>41479</v>
      </c>
      <c r="F5081" s="592">
        <v>121</v>
      </c>
    </row>
    <row r="5082" spans="1:6" x14ac:dyDescent="0.25">
      <c r="A5082" s="349" t="s">
        <v>733</v>
      </c>
      <c r="B5082" s="361" t="s">
        <v>734</v>
      </c>
      <c r="C5082" s="361" t="s">
        <v>735</v>
      </c>
      <c r="D5082" s="361">
        <v>8</v>
      </c>
      <c r="E5082" s="590">
        <v>41482</v>
      </c>
      <c r="F5082" s="592">
        <v>82</v>
      </c>
    </row>
    <row r="5083" spans="1:6" x14ac:dyDescent="0.25">
      <c r="A5083" s="349" t="s">
        <v>771</v>
      </c>
      <c r="B5083" s="361" t="s">
        <v>772</v>
      </c>
      <c r="C5083" s="361" t="s">
        <v>747</v>
      </c>
      <c r="D5083" s="361">
        <v>12</v>
      </c>
      <c r="E5083" s="590">
        <v>41491</v>
      </c>
      <c r="F5083" s="592">
        <v>117</v>
      </c>
    </row>
    <row r="5084" spans="1:6" x14ac:dyDescent="0.25">
      <c r="A5084" s="349" t="s">
        <v>748</v>
      </c>
      <c r="B5084" s="361" t="s">
        <v>754</v>
      </c>
      <c r="C5084" s="361" t="s">
        <v>755</v>
      </c>
      <c r="D5084" s="361">
        <v>16</v>
      </c>
      <c r="E5084" s="590">
        <v>41492</v>
      </c>
      <c r="F5084" s="592">
        <v>145</v>
      </c>
    </row>
    <row r="5085" spans="1:6" x14ac:dyDescent="0.25">
      <c r="A5085" s="349" t="s">
        <v>738</v>
      </c>
      <c r="B5085" s="361" t="s">
        <v>720</v>
      </c>
      <c r="C5085" s="361" t="s">
        <v>747</v>
      </c>
      <c r="D5085" s="361">
        <v>8</v>
      </c>
      <c r="E5085" s="590">
        <v>41495</v>
      </c>
      <c r="F5085" s="592">
        <v>9</v>
      </c>
    </row>
    <row r="5086" spans="1:6" x14ac:dyDescent="0.25">
      <c r="A5086" s="349" t="s">
        <v>728</v>
      </c>
      <c r="B5086" s="361" t="s">
        <v>731</v>
      </c>
      <c r="C5086" s="361" t="s">
        <v>732</v>
      </c>
      <c r="D5086" s="361">
        <v>8</v>
      </c>
      <c r="E5086" s="590">
        <v>41495</v>
      </c>
      <c r="F5086" s="592">
        <v>146</v>
      </c>
    </row>
    <row r="5087" spans="1:6" x14ac:dyDescent="0.25">
      <c r="A5087" s="349" t="s">
        <v>752</v>
      </c>
      <c r="B5087" s="361" t="s">
        <v>762</v>
      </c>
      <c r="C5087" s="361" t="s">
        <v>761</v>
      </c>
      <c r="D5087" s="361">
        <v>16</v>
      </c>
      <c r="E5087" s="590">
        <v>41497</v>
      </c>
      <c r="F5087" s="360">
        <v>73</v>
      </c>
    </row>
    <row r="5088" spans="1:6" x14ac:dyDescent="0.25">
      <c r="A5088" s="349" t="s">
        <v>738</v>
      </c>
      <c r="B5088" s="361" t="s">
        <v>718</v>
      </c>
      <c r="C5088" s="361" t="s">
        <v>747</v>
      </c>
      <c r="D5088" s="361">
        <v>8</v>
      </c>
      <c r="E5088" s="590">
        <v>41498</v>
      </c>
      <c r="F5088" s="592">
        <v>58</v>
      </c>
    </row>
    <row r="5089" spans="1:6" x14ac:dyDescent="0.25">
      <c r="A5089" s="349" t="s">
        <v>748</v>
      </c>
      <c r="B5089" s="361" t="s">
        <v>750</v>
      </c>
      <c r="C5089" s="361" t="s">
        <v>737</v>
      </c>
      <c r="D5089" s="361">
        <v>16</v>
      </c>
      <c r="E5089" s="590">
        <v>41501</v>
      </c>
      <c r="F5089" s="592">
        <v>97</v>
      </c>
    </row>
    <row r="5090" spans="1:6" x14ac:dyDescent="0.25">
      <c r="A5090" s="349" t="s">
        <v>564</v>
      </c>
      <c r="B5090" s="361" t="s">
        <v>569</v>
      </c>
      <c r="C5090" s="361" t="s">
        <v>744</v>
      </c>
      <c r="D5090" s="361">
        <v>16</v>
      </c>
      <c r="E5090" s="590">
        <v>41503</v>
      </c>
      <c r="F5090" s="592">
        <v>116</v>
      </c>
    </row>
    <row r="5091" spans="1:6" x14ac:dyDescent="0.25">
      <c r="A5091" s="349" t="s">
        <v>564</v>
      </c>
      <c r="B5091" s="361" t="s">
        <v>565</v>
      </c>
      <c r="C5091" s="361" t="s">
        <v>745</v>
      </c>
      <c r="D5091" s="361">
        <v>16</v>
      </c>
      <c r="E5091" s="350">
        <v>41504</v>
      </c>
      <c r="F5091" s="360">
        <v>134</v>
      </c>
    </row>
    <row r="5092" spans="1:6" x14ac:dyDescent="0.25">
      <c r="A5092" s="349" t="s">
        <v>769</v>
      </c>
      <c r="B5092" s="361" t="s">
        <v>770</v>
      </c>
      <c r="C5092" s="361" t="s">
        <v>745</v>
      </c>
      <c r="D5092" s="361">
        <v>16</v>
      </c>
      <c r="E5092" s="590">
        <v>41504</v>
      </c>
      <c r="F5092" s="592">
        <v>97</v>
      </c>
    </row>
    <row r="5093" spans="1:6" x14ac:dyDescent="0.25">
      <c r="A5093" s="349" t="s">
        <v>738</v>
      </c>
      <c r="B5093" s="361" t="s">
        <v>723</v>
      </c>
      <c r="C5093" s="361" t="s">
        <v>745</v>
      </c>
      <c r="D5093" s="361">
        <v>8</v>
      </c>
      <c r="E5093" s="350">
        <v>41505</v>
      </c>
      <c r="F5093" s="360">
        <v>174</v>
      </c>
    </row>
    <row r="5094" spans="1:6" x14ac:dyDescent="0.25">
      <c r="A5094" s="349" t="s">
        <v>752</v>
      </c>
      <c r="B5094" s="361" t="s">
        <v>760</v>
      </c>
      <c r="C5094" s="361" t="s">
        <v>761</v>
      </c>
      <c r="D5094" s="361">
        <v>16</v>
      </c>
      <c r="E5094" s="350">
        <v>41507</v>
      </c>
      <c r="F5094" s="360">
        <v>40</v>
      </c>
    </row>
    <row r="5095" spans="1:6" x14ac:dyDescent="0.25">
      <c r="A5095" s="349" t="s">
        <v>738</v>
      </c>
      <c r="B5095" s="361" t="s">
        <v>713</v>
      </c>
      <c r="C5095" s="361" t="s">
        <v>746</v>
      </c>
      <c r="D5095" s="361">
        <v>16</v>
      </c>
      <c r="E5095" s="590">
        <v>41512</v>
      </c>
      <c r="F5095" s="592">
        <v>194</v>
      </c>
    </row>
    <row r="5096" spans="1:6" x14ac:dyDescent="0.25">
      <c r="A5096" s="349" t="s">
        <v>738</v>
      </c>
      <c r="B5096" s="361" t="s">
        <v>717</v>
      </c>
      <c r="C5096" s="361" t="s">
        <v>745</v>
      </c>
      <c r="D5096" s="361">
        <v>16</v>
      </c>
      <c r="E5096" s="590">
        <v>41514</v>
      </c>
      <c r="F5096" s="592">
        <v>58</v>
      </c>
    </row>
    <row r="5097" spans="1:6" x14ac:dyDescent="0.25">
      <c r="A5097" s="349" t="s">
        <v>771</v>
      </c>
      <c r="B5097" s="361" t="s">
        <v>772</v>
      </c>
      <c r="C5097" s="361" t="s">
        <v>747</v>
      </c>
      <c r="D5097" s="361">
        <v>12</v>
      </c>
      <c r="E5097" s="590">
        <v>41514</v>
      </c>
      <c r="F5097" s="592">
        <v>43</v>
      </c>
    </row>
    <row r="5098" spans="1:6" x14ac:dyDescent="0.25">
      <c r="A5098" s="349" t="s">
        <v>771</v>
      </c>
      <c r="B5098" s="361" t="s">
        <v>773</v>
      </c>
      <c r="C5098" s="361" t="s">
        <v>747</v>
      </c>
      <c r="D5098" s="361">
        <v>8</v>
      </c>
      <c r="E5098" s="590">
        <v>41518</v>
      </c>
      <c r="F5098" s="592">
        <v>117</v>
      </c>
    </row>
    <row r="5099" spans="1:6" x14ac:dyDescent="0.25">
      <c r="A5099" s="349" t="s">
        <v>564</v>
      </c>
      <c r="B5099" s="361" t="s">
        <v>565</v>
      </c>
      <c r="C5099" s="361" t="s">
        <v>745</v>
      </c>
      <c r="D5099" s="361">
        <v>16</v>
      </c>
      <c r="E5099" s="590">
        <v>41523</v>
      </c>
      <c r="F5099" s="592">
        <v>44</v>
      </c>
    </row>
    <row r="5100" spans="1:6" x14ac:dyDescent="0.25">
      <c r="A5100" s="349" t="s">
        <v>738</v>
      </c>
      <c r="B5100" s="361" t="s">
        <v>716</v>
      </c>
      <c r="C5100" s="361" t="s">
        <v>745</v>
      </c>
      <c r="D5100" s="361">
        <v>16</v>
      </c>
      <c r="E5100" s="590">
        <v>41523</v>
      </c>
      <c r="F5100" s="592">
        <v>76</v>
      </c>
    </row>
    <row r="5101" spans="1:6" x14ac:dyDescent="0.25">
      <c r="A5101" s="349" t="s">
        <v>752</v>
      </c>
      <c r="B5101" s="361" t="s">
        <v>763</v>
      </c>
      <c r="C5101" s="361" t="s">
        <v>745</v>
      </c>
      <c r="D5101" s="361">
        <v>16</v>
      </c>
      <c r="E5101" s="590">
        <v>41524</v>
      </c>
      <c r="F5101" s="592">
        <v>199</v>
      </c>
    </row>
    <row r="5102" spans="1:6" x14ac:dyDescent="0.25">
      <c r="A5102" s="349" t="s">
        <v>752</v>
      </c>
      <c r="B5102" s="361" t="s">
        <v>760</v>
      </c>
      <c r="C5102" s="361" t="s">
        <v>761</v>
      </c>
      <c r="D5102" s="361">
        <v>16</v>
      </c>
      <c r="E5102" s="590">
        <v>41524</v>
      </c>
      <c r="F5102" s="592">
        <v>36</v>
      </c>
    </row>
    <row r="5103" spans="1:6" x14ac:dyDescent="0.25">
      <c r="A5103" s="349" t="s">
        <v>738</v>
      </c>
      <c r="B5103" s="361" t="s">
        <v>723</v>
      </c>
      <c r="C5103" s="361" t="s">
        <v>745</v>
      </c>
      <c r="D5103" s="361">
        <v>8</v>
      </c>
      <c r="E5103" s="590">
        <v>41525</v>
      </c>
      <c r="F5103" s="592">
        <v>195</v>
      </c>
    </row>
    <row r="5104" spans="1:6" x14ac:dyDescent="0.25">
      <c r="A5104" s="349" t="s">
        <v>738</v>
      </c>
      <c r="B5104" s="361" t="s">
        <v>722</v>
      </c>
      <c r="C5104" s="361" t="s">
        <v>747</v>
      </c>
      <c r="D5104" s="361">
        <v>8</v>
      </c>
      <c r="E5104" s="590">
        <v>41526</v>
      </c>
      <c r="F5104" s="360">
        <v>24</v>
      </c>
    </row>
    <row r="5105" spans="1:6" x14ac:dyDescent="0.25">
      <c r="A5105" s="349" t="s">
        <v>739</v>
      </c>
      <c r="B5105" s="361" t="s">
        <v>740</v>
      </c>
      <c r="C5105" s="361" t="s">
        <v>741</v>
      </c>
      <c r="D5105" s="361">
        <v>8</v>
      </c>
      <c r="E5105" s="590">
        <v>41527</v>
      </c>
      <c r="F5105" s="592">
        <v>179</v>
      </c>
    </row>
    <row r="5106" spans="1:6" x14ac:dyDescent="0.25">
      <c r="A5106" s="349" t="s">
        <v>771</v>
      </c>
      <c r="B5106" s="361" t="s">
        <v>773</v>
      </c>
      <c r="C5106" s="361" t="s">
        <v>747</v>
      </c>
      <c r="D5106" s="361">
        <v>8</v>
      </c>
      <c r="E5106" s="590">
        <v>41528</v>
      </c>
      <c r="F5106" s="592">
        <v>16</v>
      </c>
    </row>
    <row r="5107" spans="1:6" x14ac:dyDescent="0.25">
      <c r="A5107" s="349" t="s">
        <v>756</v>
      </c>
      <c r="B5107" s="361" t="s">
        <v>758</v>
      </c>
      <c r="C5107" s="361" t="s">
        <v>746</v>
      </c>
      <c r="D5107" s="361">
        <v>16</v>
      </c>
      <c r="E5107" s="590">
        <v>41535</v>
      </c>
      <c r="F5107" s="592">
        <v>10</v>
      </c>
    </row>
    <row r="5108" spans="1:6" x14ac:dyDescent="0.25">
      <c r="A5108" s="349" t="s">
        <v>733</v>
      </c>
      <c r="B5108" s="361" t="s">
        <v>736</v>
      </c>
      <c r="C5108" s="361" t="s">
        <v>737</v>
      </c>
      <c r="D5108" s="361">
        <v>8</v>
      </c>
      <c r="E5108" s="590">
        <v>41535</v>
      </c>
      <c r="F5108" s="592">
        <v>105</v>
      </c>
    </row>
    <row r="5109" spans="1:6" x14ac:dyDescent="0.25">
      <c r="A5109" s="349" t="s">
        <v>748</v>
      </c>
      <c r="B5109" s="361" t="s">
        <v>750</v>
      </c>
      <c r="C5109" s="361" t="s">
        <v>737</v>
      </c>
      <c r="D5109" s="361">
        <v>16</v>
      </c>
      <c r="E5109" s="590">
        <v>41536</v>
      </c>
      <c r="F5109" s="592">
        <v>111</v>
      </c>
    </row>
    <row r="5110" spans="1:6" x14ac:dyDescent="0.25">
      <c r="A5110" s="349" t="s">
        <v>748</v>
      </c>
      <c r="B5110" s="361" t="s">
        <v>754</v>
      </c>
      <c r="C5110" s="361" t="s">
        <v>755</v>
      </c>
      <c r="D5110" s="361">
        <v>16</v>
      </c>
      <c r="E5110" s="590">
        <v>41536</v>
      </c>
      <c r="F5110" s="592">
        <v>123</v>
      </c>
    </row>
    <row r="5111" spans="1:6" x14ac:dyDescent="0.25">
      <c r="A5111" s="349" t="s">
        <v>748</v>
      </c>
      <c r="B5111" s="361" t="s">
        <v>749</v>
      </c>
      <c r="C5111" s="361" t="s">
        <v>745</v>
      </c>
      <c r="D5111" s="361">
        <v>8</v>
      </c>
      <c r="E5111" s="590">
        <v>41538</v>
      </c>
      <c r="F5111" s="592">
        <v>188</v>
      </c>
    </row>
    <row r="5112" spans="1:6" x14ac:dyDescent="0.25">
      <c r="A5112" s="354" t="s">
        <v>756</v>
      </c>
      <c r="B5112" s="353" t="s">
        <v>757</v>
      </c>
      <c r="C5112" s="353" t="s">
        <v>755</v>
      </c>
      <c r="D5112" s="353">
        <v>16</v>
      </c>
      <c r="E5112" s="591">
        <v>41539</v>
      </c>
      <c r="F5112" s="351">
        <v>84</v>
      </c>
    </row>
    <row r="5113" spans="1:6" x14ac:dyDescent="0.25">
      <c r="A5113" s="349" t="s">
        <v>564</v>
      </c>
      <c r="B5113" s="361" t="s">
        <v>566</v>
      </c>
      <c r="C5113" s="361" t="s">
        <v>737</v>
      </c>
      <c r="D5113" s="361">
        <v>16</v>
      </c>
      <c r="E5113" s="590">
        <v>41545</v>
      </c>
      <c r="F5113" s="592">
        <v>89</v>
      </c>
    </row>
    <row r="5114" spans="1:6" x14ac:dyDescent="0.25">
      <c r="A5114" s="349" t="s">
        <v>564</v>
      </c>
      <c r="B5114" s="361" t="s">
        <v>569</v>
      </c>
      <c r="C5114" s="361" t="s">
        <v>744</v>
      </c>
      <c r="D5114" s="361">
        <v>16</v>
      </c>
      <c r="E5114" s="590">
        <v>41549</v>
      </c>
      <c r="F5114" s="592">
        <v>25</v>
      </c>
    </row>
    <row r="5115" spans="1:6" x14ac:dyDescent="0.25">
      <c r="A5115" s="349" t="s">
        <v>728</v>
      </c>
      <c r="B5115" s="361" t="s">
        <v>729</v>
      </c>
      <c r="C5115" s="361" t="s">
        <v>730</v>
      </c>
      <c r="D5115" s="361">
        <v>10</v>
      </c>
      <c r="E5115" s="590">
        <v>41549</v>
      </c>
      <c r="F5115" s="592">
        <v>11</v>
      </c>
    </row>
    <row r="5116" spans="1:6" x14ac:dyDescent="0.25">
      <c r="A5116" s="349" t="s">
        <v>752</v>
      </c>
      <c r="B5116" s="361" t="s">
        <v>759</v>
      </c>
      <c r="C5116" s="361" t="s">
        <v>737</v>
      </c>
      <c r="D5116" s="361">
        <v>16</v>
      </c>
      <c r="E5116" s="590">
        <v>41556</v>
      </c>
      <c r="F5116" s="592">
        <v>158</v>
      </c>
    </row>
    <row r="5117" spans="1:6" x14ac:dyDescent="0.25">
      <c r="A5117" s="349" t="s">
        <v>738</v>
      </c>
      <c r="B5117" s="361" t="s">
        <v>716</v>
      </c>
      <c r="C5117" s="361" t="s">
        <v>745</v>
      </c>
      <c r="D5117" s="361">
        <v>16</v>
      </c>
      <c r="E5117" s="590">
        <v>41559</v>
      </c>
      <c r="F5117" s="592">
        <v>38</v>
      </c>
    </row>
    <row r="5118" spans="1:6" x14ac:dyDescent="0.25">
      <c r="A5118" s="349" t="s">
        <v>564</v>
      </c>
      <c r="B5118" s="361" t="s">
        <v>568</v>
      </c>
      <c r="C5118" s="361" t="s">
        <v>745</v>
      </c>
      <c r="D5118" s="361">
        <v>16</v>
      </c>
      <c r="E5118" s="350">
        <v>41562</v>
      </c>
      <c r="F5118" s="360">
        <v>146</v>
      </c>
    </row>
    <row r="5119" spans="1:6" x14ac:dyDescent="0.25">
      <c r="A5119" s="349" t="s">
        <v>738</v>
      </c>
      <c r="B5119" s="361" t="s">
        <v>713</v>
      </c>
      <c r="C5119" s="361" t="s">
        <v>746</v>
      </c>
      <c r="D5119" s="361">
        <v>16</v>
      </c>
      <c r="E5119" s="590">
        <v>41565</v>
      </c>
      <c r="F5119" s="592">
        <v>84</v>
      </c>
    </row>
    <row r="5120" spans="1:6" x14ac:dyDescent="0.25">
      <c r="A5120" s="349" t="s">
        <v>738</v>
      </c>
      <c r="B5120" s="361" t="s">
        <v>723</v>
      </c>
      <c r="C5120" s="361" t="s">
        <v>745</v>
      </c>
      <c r="D5120" s="361">
        <v>8</v>
      </c>
      <c r="E5120" s="350">
        <v>41566</v>
      </c>
      <c r="F5120" s="360">
        <v>68</v>
      </c>
    </row>
    <row r="5121" spans="1:6" x14ac:dyDescent="0.25">
      <c r="A5121" s="349" t="s">
        <v>765</v>
      </c>
      <c r="B5121" s="361" t="s">
        <v>766</v>
      </c>
      <c r="C5121" s="361" t="s">
        <v>744</v>
      </c>
      <c r="D5121" s="361">
        <v>16</v>
      </c>
      <c r="E5121" s="590">
        <v>41570</v>
      </c>
      <c r="F5121" s="360">
        <v>124</v>
      </c>
    </row>
    <row r="5122" spans="1:6" x14ac:dyDescent="0.25">
      <c r="A5122" s="349" t="s">
        <v>771</v>
      </c>
      <c r="B5122" s="361" t="s">
        <v>773</v>
      </c>
      <c r="C5122" s="361" t="s">
        <v>747</v>
      </c>
      <c r="D5122" s="361">
        <v>8</v>
      </c>
      <c r="E5122" s="590">
        <v>41576</v>
      </c>
      <c r="F5122" s="592">
        <v>17</v>
      </c>
    </row>
    <row r="5123" spans="1:6" x14ac:dyDescent="0.25">
      <c r="A5123" s="349" t="s">
        <v>748</v>
      </c>
      <c r="B5123" s="361" t="s">
        <v>751</v>
      </c>
      <c r="C5123" s="361" t="s">
        <v>747</v>
      </c>
      <c r="D5123" s="361">
        <v>8</v>
      </c>
      <c r="E5123" s="590">
        <v>41576</v>
      </c>
      <c r="F5123" s="592">
        <v>67</v>
      </c>
    </row>
    <row r="5124" spans="1:6" x14ac:dyDescent="0.25">
      <c r="A5124" s="349" t="s">
        <v>771</v>
      </c>
      <c r="B5124" s="361" t="s">
        <v>772</v>
      </c>
      <c r="C5124" s="361" t="s">
        <v>747</v>
      </c>
      <c r="D5124" s="361">
        <v>12</v>
      </c>
      <c r="E5124" s="590">
        <v>41577</v>
      </c>
      <c r="F5124" s="592">
        <v>157</v>
      </c>
    </row>
    <row r="5125" spans="1:6" x14ac:dyDescent="0.25">
      <c r="A5125" s="349" t="s">
        <v>748</v>
      </c>
      <c r="B5125" s="361" t="s">
        <v>753</v>
      </c>
      <c r="C5125" s="361" t="s">
        <v>732</v>
      </c>
      <c r="D5125" s="361">
        <v>16</v>
      </c>
      <c r="E5125" s="590">
        <v>41579</v>
      </c>
      <c r="F5125" s="592">
        <v>172</v>
      </c>
    </row>
    <row r="5126" spans="1:6" x14ac:dyDescent="0.25">
      <c r="A5126" s="349" t="s">
        <v>564</v>
      </c>
      <c r="B5126" s="361" t="s">
        <v>567</v>
      </c>
      <c r="C5126" s="361" t="s">
        <v>737</v>
      </c>
      <c r="D5126" s="361">
        <v>16</v>
      </c>
      <c r="E5126" s="590">
        <v>41581</v>
      </c>
      <c r="F5126" s="592">
        <v>59</v>
      </c>
    </row>
    <row r="5127" spans="1:6" x14ac:dyDescent="0.25">
      <c r="A5127" s="349" t="s">
        <v>752</v>
      </c>
      <c r="B5127" s="361" t="s">
        <v>759</v>
      </c>
      <c r="C5127" s="361" t="s">
        <v>737</v>
      </c>
      <c r="D5127" s="361">
        <v>16</v>
      </c>
      <c r="E5127" s="590">
        <v>41581</v>
      </c>
      <c r="F5127" s="592">
        <v>82</v>
      </c>
    </row>
    <row r="5128" spans="1:6" x14ac:dyDescent="0.25">
      <c r="A5128" s="349" t="s">
        <v>738</v>
      </c>
      <c r="B5128" s="361" t="s">
        <v>713</v>
      </c>
      <c r="C5128" s="361" t="s">
        <v>746</v>
      </c>
      <c r="D5128" s="361">
        <v>16</v>
      </c>
      <c r="E5128" s="590">
        <v>41583</v>
      </c>
      <c r="F5128" s="592">
        <v>161</v>
      </c>
    </row>
    <row r="5129" spans="1:6" x14ac:dyDescent="0.25">
      <c r="A5129" s="349" t="s">
        <v>771</v>
      </c>
      <c r="B5129" s="361" t="s">
        <v>773</v>
      </c>
      <c r="C5129" s="361" t="s">
        <v>747</v>
      </c>
      <c r="D5129" s="361">
        <v>8</v>
      </c>
      <c r="E5129" s="590">
        <v>41583</v>
      </c>
      <c r="F5129" s="592">
        <v>182</v>
      </c>
    </row>
    <row r="5130" spans="1:6" x14ac:dyDescent="0.25">
      <c r="A5130" s="349" t="s">
        <v>564</v>
      </c>
      <c r="B5130" s="361" t="s">
        <v>567</v>
      </c>
      <c r="C5130" s="361" t="s">
        <v>737</v>
      </c>
      <c r="D5130" s="361">
        <v>16</v>
      </c>
      <c r="E5130" s="590">
        <v>41583</v>
      </c>
      <c r="F5130" s="592">
        <v>106</v>
      </c>
    </row>
    <row r="5131" spans="1:6" x14ac:dyDescent="0.25">
      <c r="A5131" s="349" t="s">
        <v>769</v>
      </c>
      <c r="B5131" s="361" t="s">
        <v>770</v>
      </c>
      <c r="C5131" s="361" t="s">
        <v>745</v>
      </c>
      <c r="D5131" s="361">
        <v>16</v>
      </c>
      <c r="E5131" s="590">
        <v>41583</v>
      </c>
      <c r="F5131" s="592">
        <v>128</v>
      </c>
    </row>
    <row r="5132" spans="1:6" x14ac:dyDescent="0.25">
      <c r="A5132" s="349" t="s">
        <v>748</v>
      </c>
      <c r="B5132" s="361" t="s">
        <v>750</v>
      </c>
      <c r="C5132" s="361" t="s">
        <v>737</v>
      </c>
      <c r="D5132" s="361">
        <v>16</v>
      </c>
      <c r="E5132" s="590">
        <v>41584</v>
      </c>
      <c r="F5132" s="592">
        <v>84</v>
      </c>
    </row>
    <row r="5133" spans="1:6" x14ac:dyDescent="0.25">
      <c r="A5133" s="349" t="s">
        <v>738</v>
      </c>
      <c r="B5133" s="361" t="s">
        <v>714</v>
      </c>
      <c r="C5133" s="361" t="s">
        <v>744</v>
      </c>
      <c r="D5133" s="361">
        <v>8</v>
      </c>
      <c r="E5133" s="590">
        <v>41585</v>
      </c>
      <c r="F5133" s="360">
        <v>106</v>
      </c>
    </row>
    <row r="5134" spans="1:6" x14ac:dyDescent="0.25">
      <c r="A5134" s="349" t="s">
        <v>739</v>
      </c>
      <c r="B5134" s="361" t="s">
        <v>740</v>
      </c>
      <c r="C5134" s="361" t="s">
        <v>741</v>
      </c>
      <c r="D5134" s="361">
        <v>8</v>
      </c>
      <c r="E5134" s="590">
        <v>41585</v>
      </c>
      <c r="F5134" s="592">
        <v>57</v>
      </c>
    </row>
    <row r="5135" spans="1:6" x14ac:dyDescent="0.25">
      <c r="A5135" s="349" t="s">
        <v>748</v>
      </c>
      <c r="B5135" s="361" t="s">
        <v>749</v>
      </c>
      <c r="C5135" s="361" t="s">
        <v>745</v>
      </c>
      <c r="D5135" s="361">
        <v>8</v>
      </c>
      <c r="E5135" s="590">
        <v>41587</v>
      </c>
      <c r="F5135" s="592">
        <v>111</v>
      </c>
    </row>
    <row r="5136" spans="1:6" x14ac:dyDescent="0.25">
      <c r="A5136" s="349" t="s">
        <v>752</v>
      </c>
      <c r="B5136" s="361" t="s">
        <v>763</v>
      </c>
      <c r="C5136" s="361" t="s">
        <v>745</v>
      </c>
      <c r="D5136" s="361">
        <v>16</v>
      </c>
      <c r="E5136" s="590">
        <v>41588</v>
      </c>
      <c r="F5136" s="592">
        <v>104</v>
      </c>
    </row>
    <row r="5137" spans="1:6" x14ac:dyDescent="0.25">
      <c r="A5137" s="349" t="s">
        <v>564</v>
      </c>
      <c r="B5137" s="361" t="s">
        <v>568</v>
      </c>
      <c r="C5137" s="361" t="s">
        <v>745</v>
      </c>
      <c r="D5137" s="361">
        <v>16</v>
      </c>
      <c r="E5137" s="590">
        <v>41588</v>
      </c>
      <c r="F5137" s="592">
        <v>24</v>
      </c>
    </row>
    <row r="5138" spans="1:6" x14ac:dyDescent="0.25">
      <c r="A5138" s="349" t="s">
        <v>738</v>
      </c>
      <c r="B5138" s="361" t="s">
        <v>719</v>
      </c>
      <c r="C5138" s="361" t="s">
        <v>744</v>
      </c>
      <c r="D5138" s="361">
        <v>8</v>
      </c>
      <c r="E5138" s="590">
        <v>41590</v>
      </c>
      <c r="F5138" s="360">
        <v>9</v>
      </c>
    </row>
    <row r="5139" spans="1:6" x14ac:dyDescent="0.25">
      <c r="A5139" s="349" t="s">
        <v>748</v>
      </c>
      <c r="B5139" s="361" t="s">
        <v>751</v>
      </c>
      <c r="C5139" s="361" t="s">
        <v>747</v>
      </c>
      <c r="D5139" s="361">
        <v>8</v>
      </c>
      <c r="E5139" s="590">
        <v>41590</v>
      </c>
      <c r="F5139" s="592">
        <v>149</v>
      </c>
    </row>
    <row r="5140" spans="1:6" x14ac:dyDescent="0.25">
      <c r="A5140" s="349" t="s">
        <v>733</v>
      </c>
      <c r="B5140" s="361" t="s">
        <v>734</v>
      </c>
      <c r="C5140" s="361" t="s">
        <v>735</v>
      </c>
      <c r="D5140" s="361">
        <v>8</v>
      </c>
      <c r="E5140" s="590">
        <v>41590</v>
      </c>
      <c r="F5140" s="360">
        <v>19</v>
      </c>
    </row>
    <row r="5141" spans="1:6" x14ac:dyDescent="0.25">
      <c r="A5141" s="349" t="s">
        <v>739</v>
      </c>
      <c r="B5141" s="361" t="s">
        <v>740</v>
      </c>
      <c r="C5141" s="361" t="s">
        <v>741</v>
      </c>
      <c r="D5141" s="361">
        <v>8</v>
      </c>
      <c r="E5141" s="590">
        <v>41591</v>
      </c>
      <c r="F5141" s="592">
        <v>141</v>
      </c>
    </row>
    <row r="5142" spans="1:6" x14ac:dyDescent="0.25">
      <c r="A5142" s="349" t="s">
        <v>738</v>
      </c>
      <c r="B5142" s="361" t="s">
        <v>721</v>
      </c>
      <c r="C5142" s="361" t="s">
        <v>747</v>
      </c>
      <c r="D5142" s="361">
        <v>8</v>
      </c>
      <c r="E5142" s="590">
        <v>41592</v>
      </c>
      <c r="F5142" s="592">
        <v>42</v>
      </c>
    </row>
    <row r="5143" spans="1:6" x14ac:dyDescent="0.25">
      <c r="A5143" s="349" t="s">
        <v>748</v>
      </c>
      <c r="B5143" s="361" t="s">
        <v>754</v>
      </c>
      <c r="C5143" s="361" t="s">
        <v>755</v>
      </c>
      <c r="D5143" s="361">
        <v>16</v>
      </c>
      <c r="E5143" s="350">
        <v>41600</v>
      </c>
      <c r="F5143" s="360">
        <v>28</v>
      </c>
    </row>
    <row r="5144" spans="1:6" x14ac:dyDescent="0.25">
      <c r="A5144" s="349" t="s">
        <v>738</v>
      </c>
      <c r="B5144" s="361" t="s">
        <v>717</v>
      </c>
      <c r="C5144" s="361" t="s">
        <v>745</v>
      </c>
      <c r="D5144" s="361">
        <v>16</v>
      </c>
      <c r="E5144" s="590">
        <v>41601</v>
      </c>
      <c r="F5144" s="592">
        <v>67</v>
      </c>
    </row>
    <row r="5145" spans="1:6" x14ac:dyDescent="0.25">
      <c r="A5145" s="349" t="s">
        <v>564</v>
      </c>
      <c r="B5145" s="361" t="s">
        <v>568</v>
      </c>
      <c r="C5145" s="361" t="s">
        <v>745</v>
      </c>
      <c r="D5145" s="361">
        <v>16</v>
      </c>
      <c r="E5145" s="590">
        <v>41610</v>
      </c>
      <c r="F5145" s="592">
        <v>194</v>
      </c>
    </row>
    <row r="5146" spans="1:6" x14ac:dyDescent="0.25">
      <c r="A5146" s="349" t="s">
        <v>738</v>
      </c>
      <c r="B5146" s="361" t="s">
        <v>717</v>
      </c>
      <c r="C5146" s="361" t="s">
        <v>745</v>
      </c>
      <c r="D5146" s="361">
        <v>16</v>
      </c>
      <c r="E5146" s="350">
        <v>41611</v>
      </c>
      <c r="F5146" s="360">
        <v>192</v>
      </c>
    </row>
    <row r="5147" spans="1:6" x14ac:dyDescent="0.25">
      <c r="A5147" s="349" t="s">
        <v>748</v>
      </c>
      <c r="B5147" s="361" t="s">
        <v>749</v>
      </c>
      <c r="C5147" s="361" t="s">
        <v>745</v>
      </c>
      <c r="D5147" s="361">
        <v>8</v>
      </c>
      <c r="E5147" s="350">
        <v>41613</v>
      </c>
      <c r="F5147" s="360">
        <v>146</v>
      </c>
    </row>
    <row r="5148" spans="1:6" x14ac:dyDescent="0.25">
      <c r="A5148" s="349" t="s">
        <v>738</v>
      </c>
      <c r="B5148" s="361" t="s">
        <v>717</v>
      </c>
      <c r="C5148" s="361" t="s">
        <v>745</v>
      </c>
      <c r="D5148" s="361">
        <v>16</v>
      </c>
      <c r="E5148" s="590">
        <v>41613</v>
      </c>
      <c r="F5148" s="592">
        <v>42</v>
      </c>
    </row>
    <row r="5149" spans="1:6" x14ac:dyDescent="0.25">
      <c r="A5149" s="349" t="s">
        <v>771</v>
      </c>
      <c r="B5149" s="361" t="s">
        <v>773</v>
      </c>
      <c r="C5149" s="361" t="s">
        <v>747</v>
      </c>
      <c r="D5149" s="361">
        <v>8</v>
      </c>
      <c r="E5149" s="590">
        <v>41620</v>
      </c>
      <c r="F5149" s="592">
        <v>142</v>
      </c>
    </row>
    <row r="5150" spans="1:6" x14ac:dyDescent="0.25">
      <c r="A5150" s="349" t="s">
        <v>771</v>
      </c>
      <c r="B5150" s="361" t="s">
        <v>772</v>
      </c>
      <c r="C5150" s="361" t="s">
        <v>747</v>
      </c>
      <c r="D5150" s="361">
        <v>12</v>
      </c>
      <c r="E5150" s="590">
        <v>41622</v>
      </c>
      <c r="F5150" s="592">
        <v>181</v>
      </c>
    </row>
    <row r="5151" spans="1:6" x14ac:dyDescent="0.25">
      <c r="A5151" s="349" t="s">
        <v>752</v>
      </c>
      <c r="B5151" s="361" t="s">
        <v>763</v>
      </c>
      <c r="C5151" s="361" t="s">
        <v>745</v>
      </c>
      <c r="D5151" s="361">
        <v>16</v>
      </c>
      <c r="E5151" s="590">
        <v>41625</v>
      </c>
      <c r="F5151" s="592">
        <v>187</v>
      </c>
    </row>
    <row r="5152" spans="1:6" x14ac:dyDescent="0.25">
      <c r="A5152" s="349" t="s">
        <v>767</v>
      </c>
      <c r="B5152" s="361" t="s">
        <v>768</v>
      </c>
      <c r="C5152" s="361" t="s">
        <v>737</v>
      </c>
      <c r="D5152" s="361">
        <v>16</v>
      </c>
      <c r="E5152" s="590">
        <v>41639</v>
      </c>
      <c r="F5152" s="360">
        <v>189</v>
      </c>
    </row>
    <row r="5153" spans="1:6" x14ac:dyDescent="0.25">
      <c r="A5153" s="349" t="s">
        <v>748</v>
      </c>
      <c r="B5153" s="361" t="s">
        <v>749</v>
      </c>
      <c r="C5153" s="361" t="s">
        <v>745</v>
      </c>
      <c r="D5153" s="361">
        <v>8</v>
      </c>
      <c r="E5153" s="590">
        <v>41640</v>
      </c>
      <c r="F5153" s="592">
        <v>24</v>
      </c>
    </row>
    <row r="5154" spans="1:6" x14ac:dyDescent="0.25">
      <c r="A5154" s="349" t="s">
        <v>738</v>
      </c>
      <c r="B5154" s="361" t="s">
        <v>721</v>
      </c>
      <c r="C5154" s="361" t="s">
        <v>747</v>
      </c>
      <c r="D5154" s="361">
        <v>8</v>
      </c>
      <c r="E5154" s="590">
        <v>41642</v>
      </c>
      <c r="F5154" s="592">
        <v>26</v>
      </c>
    </row>
    <row r="5155" spans="1:6" x14ac:dyDescent="0.25">
      <c r="A5155" s="349" t="s">
        <v>752</v>
      </c>
      <c r="B5155" s="361" t="s">
        <v>764</v>
      </c>
      <c r="C5155" s="361" t="s">
        <v>737</v>
      </c>
      <c r="D5155" s="361">
        <v>32</v>
      </c>
      <c r="E5155" s="590">
        <v>41644</v>
      </c>
      <c r="F5155" s="360">
        <v>96</v>
      </c>
    </row>
    <row r="5156" spans="1:6" x14ac:dyDescent="0.25">
      <c r="A5156" s="349" t="s">
        <v>752</v>
      </c>
      <c r="B5156" s="361" t="s">
        <v>763</v>
      </c>
      <c r="C5156" s="361" t="s">
        <v>745</v>
      </c>
      <c r="D5156" s="361">
        <v>16</v>
      </c>
      <c r="E5156" s="350">
        <v>41647</v>
      </c>
      <c r="F5156" s="360">
        <v>95</v>
      </c>
    </row>
    <row r="5157" spans="1:6" x14ac:dyDescent="0.25">
      <c r="A5157" s="349" t="s">
        <v>765</v>
      </c>
      <c r="B5157" s="361" t="s">
        <v>766</v>
      </c>
      <c r="C5157" s="361" t="s">
        <v>744</v>
      </c>
      <c r="D5157" s="361">
        <v>16</v>
      </c>
      <c r="E5157" s="590">
        <v>41647</v>
      </c>
      <c r="F5157" s="360">
        <v>133</v>
      </c>
    </row>
    <row r="5158" spans="1:6" x14ac:dyDescent="0.25">
      <c r="A5158" s="349" t="s">
        <v>738</v>
      </c>
      <c r="B5158" s="361" t="s">
        <v>712</v>
      </c>
      <c r="C5158" s="361" t="s">
        <v>744</v>
      </c>
      <c r="D5158" s="361">
        <v>8</v>
      </c>
      <c r="E5158" s="590">
        <v>41649</v>
      </c>
      <c r="F5158" s="592">
        <v>105</v>
      </c>
    </row>
    <row r="5159" spans="1:6" x14ac:dyDescent="0.25">
      <c r="A5159" s="349" t="s">
        <v>738</v>
      </c>
      <c r="B5159" s="361" t="s">
        <v>714</v>
      </c>
      <c r="C5159" s="361" t="s">
        <v>744</v>
      </c>
      <c r="D5159" s="361">
        <v>8</v>
      </c>
      <c r="E5159" s="350">
        <v>41650</v>
      </c>
      <c r="F5159" s="360">
        <v>138</v>
      </c>
    </row>
    <row r="5160" spans="1:6" x14ac:dyDescent="0.25">
      <c r="A5160" s="349" t="s">
        <v>564</v>
      </c>
      <c r="B5160" s="361" t="s">
        <v>568</v>
      </c>
      <c r="C5160" s="361" t="s">
        <v>745</v>
      </c>
      <c r="D5160" s="361">
        <v>16</v>
      </c>
      <c r="E5160" s="590">
        <v>41650</v>
      </c>
      <c r="F5160" s="592">
        <v>198</v>
      </c>
    </row>
    <row r="5161" spans="1:6" x14ac:dyDescent="0.25">
      <c r="A5161" s="349" t="s">
        <v>564</v>
      </c>
      <c r="B5161" s="361" t="s">
        <v>569</v>
      </c>
      <c r="C5161" s="361" t="s">
        <v>744</v>
      </c>
      <c r="D5161" s="361">
        <v>16</v>
      </c>
      <c r="E5161" s="590">
        <v>41651</v>
      </c>
      <c r="F5161" s="592">
        <v>81</v>
      </c>
    </row>
    <row r="5162" spans="1:6" x14ac:dyDescent="0.25">
      <c r="A5162" s="349" t="s">
        <v>752</v>
      </c>
      <c r="B5162" s="361" t="s">
        <v>762</v>
      </c>
      <c r="C5162" s="361" t="s">
        <v>761</v>
      </c>
      <c r="D5162" s="361">
        <v>16</v>
      </c>
      <c r="E5162" s="590">
        <v>41654</v>
      </c>
      <c r="F5162" s="592">
        <v>187</v>
      </c>
    </row>
    <row r="5163" spans="1:6" x14ac:dyDescent="0.25">
      <c r="A5163" s="349" t="s">
        <v>748</v>
      </c>
      <c r="B5163" s="361" t="s">
        <v>749</v>
      </c>
      <c r="C5163" s="361" t="s">
        <v>745</v>
      </c>
      <c r="D5163" s="361">
        <v>8</v>
      </c>
      <c r="E5163" s="590">
        <v>41657</v>
      </c>
      <c r="F5163" s="592">
        <v>43</v>
      </c>
    </row>
    <row r="5164" spans="1:6" x14ac:dyDescent="0.25">
      <c r="A5164" s="349" t="s">
        <v>738</v>
      </c>
      <c r="B5164" s="361" t="s">
        <v>715</v>
      </c>
      <c r="C5164" s="361" t="s">
        <v>745</v>
      </c>
      <c r="D5164" s="361">
        <v>16</v>
      </c>
      <c r="E5164" s="590">
        <v>41669</v>
      </c>
      <c r="F5164" s="592">
        <v>55</v>
      </c>
    </row>
    <row r="5165" spans="1:6" x14ac:dyDescent="0.25">
      <c r="A5165" s="349" t="s">
        <v>564</v>
      </c>
      <c r="B5165" s="361" t="s">
        <v>568</v>
      </c>
      <c r="C5165" s="361" t="s">
        <v>745</v>
      </c>
      <c r="D5165" s="361">
        <v>16</v>
      </c>
      <c r="E5165" s="590">
        <v>41670</v>
      </c>
      <c r="F5165" s="360">
        <v>36</v>
      </c>
    </row>
    <row r="5166" spans="1:6" x14ac:dyDescent="0.25">
      <c r="A5166" s="349" t="s">
        <v>752</v>
      </c>
      <c r="B5166" s="361" t="s">
        <v>762</v>
      </c>
      <c r="C5166" s="361" t="s">
        <v>761</v>
      </c>
      <c r="D5166" s="361">
        <v>16</v>
      </c>
      <c r="E5166" s="590">
        <v>41671</v>
      </c>
      <c r="F5166" s="360">
        <v>54</v>
      </c>
    </row>
    <row r="5167" spans="1:6" x14ac:dyDescent="0.25">
      <c r="A5167" s="349" t="s">
        <v>738</v>
      </c>
      <c r="B5167" s="361" t="s">
        <v>718</v>
      </c>
      <c r="C5167" s="361" t="s">
        <v>747</v>
      </c>
      <c r="D5167" s="361">
        <v>8</v>
      </c>
      <c r="E5167" s="590">
        <v>41672</v>
      </c>
      <c r="F5167" s="592">
        <v>129</v>
      </c>
    </row>
    <row r="5168" spans="1:6" x14ac:dyDescent="0.25">
      <c r="A5168" s="349" t="s">
        <v>748</v>
      </c>
      <c r="B5168" s="361" t="s">
        <v>751</v>
      </c>
      <c r="C5168" s="361" t="s">
        <v>747</v>
      </c>
      <c r="D5168" s="361">
        <v>8</v>
      </c>
      <c r="E5168" s="350">
        <v>41673</v>
      </c>
      <c r="F5168" s="360">
        <v>59</v>
      </c>
    </row>
    <row r="5169" spans="1:6" x14ac:dyDescent="0.25">
      <c r="A5169" s="349" t="s">
        <v>767</v>
      </c>
      <c r="B5169" s="361" t="s">
        <v>768</v>
      </c>
      <c r="C5169" s="361" t="s">
        <v>737</v>
      </c>
      <c r="D5169" s="361">
        <v>16</v>
      </c>
      <c r="E5169" s="590">
        <v>41675</v>
      </c>
      <c r="F5169" s="592">
        <v>200</v>
      </c>
    </row>
    <row r="5170" spans="1:6" x14ac:dyDescent="0.25">
      <c r="A5170" s="349" t="s">
        <v>752</v>
      </c>
      <c r="B5170" s="361" t="s">
        <v>763</v>
      </c>
      <c r="C5170" s="361" t="s">
        <v>745</v>
      </c>
      <c r="D5170" s="361">
        <v>16</v>
      </c>
      <c r="E5170" s="590">
        <v>41675</v>
      </c>
      <c r="F5170" s="592">
        <v>120</v>
      </c>
    </row>
    <row r="5171" spans="1:6" x14ac:dyDescent="0.25">
      <c r="A5171" s="349" t="s">
        <v>752</v>
      </c>
      <c r="B5171" s="361" t="s">
        <v>762</v>
      </c>
      <c r="C5171" s="361" t="s">
        <v>761</v>
      </c>
      <c r="D5171" s="361">
        <v>16</v>
      </c>
      <c r="E5171" s="590">
        <v>41676</v>
      </c>
      <c r="F5171" s="592">
        <v>141</v>
      </c>
    </row>
    <row r="5172" spans="1:6" x14ac:dyDescent="0.25">
      <c r="A5172" s="349" t="s">
        <v>564</v>
      </c>
      <c r="B5172" s="361" t="s">
        <v>568</v>
      </c>
      <c r="C5172" s="361" t="s">
        <v>745</v>
      </c>
      <c r="D5172" s="361">
        <v>16</v>
      </c>
      <c r="E5172" s="350">
        <v>41677</v>
      </c>
      <c r="F5172" s="360">
        <v>137</v>
      </c>
    </row>
    <row r="5173" spans="1:6" x14ac:dyDescent="0.25">
      <c r="A5173" s="349" t="s">
        <v>748</v>
      </c>
      <c r="B5173" s="361" t="s">
        <v>750</v>
      </c>
      <c r="C5173" s="361" t="s">
        <v>737</v>
      </c>
      <c r="D5173" s="361">
        <v>16</v>
      </c>
      <c r="E5173" s="590">
        <v>41678</v>
      </c>
      <c r="F5173" s="592">
        <v>49</v>
      </c>
    </row>
    <row r="5174" spans="1:6" x14ac:dyDescent="0.25">
      <c r="A5174" s="349" t="s">
        <v>756</v>
      </c>
      <c r="B5174" s="361" t="s">
        <v>757</v>
      </c>
      <c r="C5174" s="361" t="s">
        <v>755</v>
      </c>
      <c r="D5174" s="361">
        <v>16</v>
      </c>
      <c r="E5174" s="590">
        <v>41679</v>
      </c>
      <c r="F5174" s="360">
        <v>53</v>
      </c>
    </row>
    <row r="5175" spans="1:6" x14ac:dyDescent="0.25">
      <c r="A5175" s="349" t="s">
        <v>752</v>
      </c>
      <c r="B5175" s="361" t="s">
        <v>764</v>
      </c>
      <c r="C5175" s="361" t="s">
        <v>737</v>
      </c>
      <c r="D5175" s="361">
        <v>32</v>
      </c>
      <c r="E5175" s="590">
        <v>41683</v>
      </c>
      <c r="F5175" s="592">
        <v>10</v>
      </c>
    </row>
    <row r="5176" spans="1:6" x14ac:dyDescent="0.25">
      <c r="A5176" s="349" t="s">
        <v>738</v>
      </c>
      <c r="B5176" s="361" t="s">
        <v>722</v>
      </c>
      <c r="C5176" s="361" t="s">
        <v>747</v>
      </c>
      <c r="D5176" s="361">
        <v>8</v>
      </c>
      <c r="E5176" s="590">
        <v>41684</v>
      </c>
      <c r="F5176" s="592">
        <v>126</v>
      </c>
    </row>
    <row r="5177" spans="1:6" x14ac:dyDescent="0.25">
      <c r="A5177" s="349" t="s">
        <v>738</v>
      </c>
      <c r="B5177" s="361" t="s">
        <v>717</v>
      </c>
      <c r="C5177" s="361" t="s">
        <v>745</v>
      </c>
      <c r="D5177" s="361">
        <v>16</v>
      </c>
      <c r="E5177" s="590">
        <v>41686</v>
      </c>
      <c r="F5177" s="592">
        <v>88</v>
      </c>
    </row>
    <row r="5178" spans="1:6" x14ac:dyDescent="0.25">
      <c r="A5178" s="349" t="s">
        <v>728</v>
      </c>
      <c r="B5178" s="361" t="s">
        <v>731</v>
      </c>
      <c r="C5178" s="361" t="s">
        <v>732</v>
      </c>
      <c r="D5178" s="361">
        <v>8</v>
      </c>
      <c r="E5178" s="590">
        <v>41686</v>
      </c>
      <c r="F5178" s="360">
        <v>48</v>
      </c>
    </row>
    <row r="5179" spans="1:6" x14ac:dyDescent="0.25">
      <c r="A5179" s="349" t="s">
        <v>738</v>
      </c>
      <c r="B5179" s="361" t="s">
        <v>716</v>
      </c>
      <c r="C5179" s="361" t="s">
        <v>745</v>
      </c>
      <c r="D5179" s="361">
        <v>16</v>
      </c>
      <c r="E5179" s="590">
        <v>41687</v>
      </c>
      <c r="F5179" s="592">
        <v>100</v>
      </c>
    </row>
    <row r="5180" spans="1:6" x14ac:dyDescent="0.25">
      <c r="A5180" s="349" t="s">
        <v>748</v>
      </c>
      <c r="B5180" s="361" t="s">
        <v>754</v>
      </c>
      <c r="C5180" s="361" t="s">
        <v>755</v>
      </c>
      <c r="D5180" s="361">
        <v>16</v>
      </c>
      <c r="E5180" s="590">
        <v>41689</v>
      </c>
      <c r="F5180" s="592">
        <v>7</v>
      </c>
    </row>
    <row r="5181" spans="1:6" x14ac:dyDescent="0.25">
      <c r="A5181" s="349" t="s">
        <v>771</v>
      </c>
      <c r="B5181" s="361" t="s">
        <v>773</v>
      </c>
      <c r="C5181" s="361" t="s">
        <v>747</v>
      </c>
      <c r="D5181" s="361">
        <v>8</v>
      </c>
      <c r="E5181" s="590">
        <v>41690</v>
      </c>
      <c r="F5181" s="592">
        <v>55</v>
      </c>
    </row>
    <row r="5182" spans="1:6" x14ac:dyDescent="0.25">
      <c r="A5182" s="349" t="s">
        <v>748</v>
      </c>
      <c r="B5182" s="361" t="s">
        <v>749</v>
      </c>
      <c r="C5182" s="361" t="s">
        <v>745</v>
      </c>
      <c r="D5182" s="361">
        <v>8</v>
      </c>
      <c r="E5182" s="350">
        <v>41692</v>
      </c>
      <c r="F5182" s="360">
        <v>150</v>
      </c>
    </row>
    <row r="5183" spans="1:6" x14ac:dyDescent="0.25">
      <c r="A5183" s="349" t="s">
        <v>738</v>
      </c>
      <c r="B5183" s="361" t="s">
        <v>722</v>
      </c>
      <c r="C5183" s="361" t="s">
        <v>747</v>
      </c>
      <c r="D5183" s="361">
        <v>8</v>
      </c>
      <c r="E5183" s="590">
        <v>41692</v>
      </c>
      <c r="F5183" s="592">
        <v>198</v>
      </c>
    </row>
    <row r="5184" spans="1:6" x14ac:dyDescent="0.25">
      <c r="A5184" s="349" t="s">
        <v>738</v>
      </c>
      <c r="B5184" s="361" t="s">
        <v>719</v>
      </c>
      <c r="C5184" s="361" t="s">
        <v>744</v>
      </c>
      <c r="D5184" s="361">
        <v>8</v>
      </c>
      <c r="E5184" s="590">
        <v>41693</v>
      </c>
      <c r="F5184" s="592">
        <v>185</v>
      </c>
    </row>
    <row r="5185" spans="1:6" x14ac:dyDescent="0.25">
      <c r="A5185" s="349" t="s">
        <v>765</v>
      </c>
      <c r="B5185" s="361" t="s">
        <v>766</v>
      </c>
      <c r="C5185" s="361" t="s">
        <v>744</v>
      </c>
      <c r="D5185" s="361">
        <v>16</v>
      </c>
      <c r="E5185" s="590">
        <v>41693</v>
      </c>
      <c r="F5185" s="592">
        <v>196</v>
      </c>
    </row>
    <row r="5186" spans="1:6" x14ac:dyDescent="0.25">
      <c r="A5186" s="349" t="s">
        <v>738</v>
      </c>
      <c r="B5186" s="361" t="s">
        <v>719</v>
      </c>
      <c r="C5186" s="361" t="s">
        <v>744</v>
      </c>
      <c r="D5186" s="361">
        <v>8</v>
      </c>
      <c r="E5186" s="590">
        <v>41696</v>
      </c>
      <c r="F5186" s="592">
        <v>122</v>
      </c>
    </row>
    <row r="5187" spans="1:6" x14ac:dyDescent="0.25">
      <c r="A5187" s="349" t="s">
        <v>738</v>
      </c>
      <c r="B5187" s="361" t="s">
        <v>721</v>
      </c>
      <c r="C5187" s="361" t="s">
        <v>747</v>
      </c>
      <c r="D5187" s="361">
        <v>8</v>
      </c>
      <c r="E5187" s="590">
        <v>41697</v>
      </c>
      <c r="F5187" s="592">
        <v>16</v>
      </c>
    </row>
    <row r="5188" spans="1:6" x14ac:dyDescent="0.25">
      <c r="A5188" s="349" t="s">
        <v>748</v>
      </c>
      <c r="B5188" s="361" t="s">
        <v>754</v>
      </c>
      <c r="C5188" s="361" t="s">
        <v>755</v>
      </c>
      <c r="D5188" s="361">
        <v>16</v>
      </c>
      <c r="E5188" s="590">
        <v>41697</v>
      </c>
      <c r="F5188" s="592">
        <v>108</v>
      </c>
    </row>
    <row r="5189" spans="1:6" x14ac:dyDescent="0.25">
      <c r="A5189" s="349" t="s">
        <v>752</v>
      </c>
      <c r="B5189" s="361" t="s">
        <v>759</v>
      </c>
      <c r="C5189" s="361" t="s">
        <v>737</v>
      </c>
      <c r="D5189" s="361">
        <v>16</v>
      </c>
      <c r="E5189" s="590">
        <v>41697</v>
      </c>
      <c r="F5189" s="592">
        <v>33</v>
      </c>
    </row>
    <row r="5190" spans="1:6" x14ac:dyDescent="0.25">
      <c r="A5190" s="349" t="s">
        <v>748</v>
      </c>
      <c r="B5190" s="361" t="s">
        <v>749</v>
      </c>
      <c r="C5190" s="361" t="s">
        <v>745</v>
      </c>
      <c r="D5190" s="361">
        <v>8</v>
      </c>
      <c r="E5190" s="590">
        <v>41699</v>
      </c>
      <c r="F5190" s="592">
        <v>179</v>
      </c>
    </row>
    <row r="5191" spans="1:6" x14ac:dyDescent="0.25">
      <c r="A5191" s="349" t="s">
        <v>748</v>
      </c>
      <c r="B5191" s="361" t="s">
        <v>749</v>
      </c>
      <c r="C5191" s="361" t="s">
        <v>745</v>
      </c>
      <c r="D5191" s="361">
        <v>8</v>
      </c>
      <c r="E5191" s="590">
        <v>41700</v>
      </c>
      <c r="F5191" s="592">
        <v>90</v>
      </c>
    </row>
    <row r="5192" spans="1:6" x14ac:dyDescent="0.25">
      <c r="A5192" s="349" t="s">
        <v>738</v>
      </c>
      <c r="B5192" s="361" t="s">
        <v>712</v>
      </c>
      <c r="C5192" s="361" t="s">
        <v>744</v>
      </c>
      <c r="D5192" s="361">
        <v>8</v>
      </c>
      <c r="E5192" s="590">
        <v>41700</v>
      </c>
      <c r="F5192" s="592">
        <v>190</v>
      </c>
    </row>
    <row r="5193" spans="1:6" x14ac:dyDescent="0.25">
      <c r="A5193" s="349" t="s">
        <v>756</v>
      </c>
      <c r="B5193" s="361" t="s">
        <v>758</v>
      </c>
      <c r="C5193" s="361" t="s">
        <v>746</v>
      </c>
      <c r="D5193" s="361">
        <v>16</v>
      </c>
      <c r="E5193" s="590">
        <v>41700</v>
      </c>
      <c r="F5193" s="592">
        <v>162</v>
      </c>
    </row>
    <row r="5194" spans="1:6" x14ac:dyDescent="0.25">
      <c r="A5194" s="349" t="s">
        <v>728</v>
      </c>
      <c r="B5194" s="361" t="s">
        <v>729</v>
      </c>
      <c r="C5194" s="361" t="s">
        <v>730</v>
      </c>
      <c r="D5194" s="361">
        <v>10</v>
      </c>
      <c r="E5194" s="590">
        <v>41700</v>
      </c>
      <c r="F5194" s="592">
        <v>34</v>
      </c>
    </row>
    <row r="5195" spans="1:6" x14ac:dyDescent="0.25">
      <c r="A5195" s="349" t="s">
        <v>752</v>
      </c>
      <c r="B5195" s="361" t="s">
        <v>762</v>
      </c>
      <c r="C5195" s="361" t="s">
        <v>761</v>
      </c>
      <c r="D5195" s="361">
        <v>16</v>
      </c>
      <c r="E5195" s="590">
        <v>41701</v>
      </c>
      <c r="F5195" s="592">
        <v>195</v>
      </c>
    </row>
    <row r="5196" spans="1:6" x14ac:dyDescent="0.25">
      <c r="A5196" s="349" t="s">
        <v>752</v>
      </c>
      <c r="B5196" s="361" t="s">
        <v>759</v>
      </c>
      <c r="C5196" s="361" t="s">
        <v>737</v>
      </c>
      <c r="D5196" s="361">
        <v>16</v>
      </c>
      <c r="E5196" s="590">
        <v>41702</v>
      </c>
      <c r="F5196" s="592">
        <v>47</v>
      </c>
    </row>
    <row r="5197" spans="1:6" x14ac:dyDescent="0.25">
      <c r="A5197" s="349" t="s">
        <v>752</v>
      </c>
      <c r="B5197" s="361" t="s">
        <v>764</v>
      </c>
      <c r="C5197" s="361" t="s">
        <v>737</v>
      </c>
      <c r="D5197" s="361">
        <v>32</v>
      </c>
      <c r="E5197" s="590">
        <v>41704</v>
      </c>
      <c r="F5197" s="592">
        <v>119</v>
      </c>
    </row>
    <row r="5198" spans="1:6" x14ac:dyDescent="0.25">
      <c r="A5198" s="349" t="s">
        <v>739</v>
      </c>
      <c r="B5198" s="361" t="s">
        <v>740</v>
      </c>
      <c r="C5198" s="361" t="s">
        <v>741</v>
      </c>
      <c r="D5198" s="361">
        <v>8</v>
      </c>
      <c r="E5198" s="590">
        <v>41704</v>
      </c>
      <c r="F5198" s="592">
        <v>64</v>
      </c>
    </row>
    <row r="5199" spans="1:6" x14ac:dyDescent="0.25">
      <c r="A5199" s="349" t="s">
        <v>738</v>
      </c>
      <c r="B5199" s="361" t="s">
        <v>714</v>
      </c>
      <c r="C5199" s="361" t="s">
        <v>744</v>
      </c>
      <c r="D5199" s="361">
        <v>8</v>
      </c>
      <c r="E5199" s="590">
        <v>41706</v>
      </c>
      <c r="F5199" s="592">
        <v>161</v>
      </c>
    </row>
    <row r="5200" spans="1:6" x14ac:dyDescent="0.25">
      <c r="A5200" s="349" t="s">
        <v>748</v>
      </c>
      <c r="B5200" s="361" t="s">
        <v>749</v>
      </c>
      <c r="C5200" s="361" t="s">
        <v>745</v>
      </c>
      <c r="D5200" s="361">
        <v>8</v>
      </c>
      <c r="E5200" s="590">
        <v>41713</v>
      </c>
      <c r="F5200" s="592">
        <v>107</v>
      </c>
    </row>
    <row r="5201" spans="1:6" x14ac:dyDescent="0.25">
      <c r="A5201" s="349" t="s">
        <v>748</v>
      </c>
      <c r="B5201" s="361" t="s">
        <v>751</v>
      </c>
      <c r="C5201" s="361" t="s">
        <v>747</v>
      </c>
      <c r="D5201" s="361">
        <v>8</v>
      </c>
      <c r="E5201" s="590">
        <v>41715</v>
      </c>
      <c r="F5201" s="360">
        <v>93</v>
      </c>
    </row>
    <row r="5202" spans="1:6" x14ac:dyDescent="0.25">
      <c r="A5202" s="349" t="s">
        <v>564</v>
      </c>
      <c r="B5202" s="361" t="s">
        <v>566</v>
      </c>
      <c r="C5202" s="361" t="s">
        <v>737</v>
      </c>
      <c r="D5202" s="361">
        <v>16</v>
      </c>
      <c r="E5202" s="590">
        <v>41717</v>
      </c>
      <c r="F5202" s="592">
        <v>152</v>
      </c>
    </row>
    <row r="5203" spans="1:6" x14ac:dyDescent="0.25">
      <c r="A5203" s="349" t="s">
        <v>564</v>
      </c>
      <c r="B5203" s="361" t="s">
        <v>569</v>
      </c>
      <c r="C5203" s="361" t="s">
        <v>744</v>
      </c>
      <c r="D5203" s="361">
        <v>16</v>
      </c>
      <c r="E5203" s="590">
        <v>41720</v>
      </c>
      <c r="F5203" s="592">
        <v>109</v>
      </c>
    </row>
    <row r="5204" spans="1:6" x14ac:dyDescent="0.25">
      <c r="A5204" s="349" t="s">
        <v>752</v>
      </c>
      <c r="B5204" s="361" t="s">
        <v>764</v>
      </c>
      <c r="C5204" s="361" t="s">
        <v>737</v>
      </c>
      <c r="D5204" s="361">
        <v>32</v>
      </c>
      <c r="E5204" s="590">
        <v>41720</v>
      </c>
      <c r="F5204" s="592">
        <v>44</v>
      </c>
    </row>
    <row r="5205" spans="1:6" x14ac:dyDescent="0.25">
      <c r="A5205" s="349" t="s">
        <v>742</v>
      </c>
      <c r="B5205" s="361" t="s">
        <v>743</v>
      </c>
      <c r="C5205" s="361" t="s">
        <v>744</v>
      </c>
      <c r="D5205" s="361">
        <v>8</v>
      </c>
      <c r="E5205" s="590">
        <v>41721</v>
      </c>
      <c r="F5205" s="592">
        <v>41</v>
      </c>
    </row>
    <row r="5206" spans="1:6" x14ac:dyDescent="0.25">
      <c r="A5206" s="349" t="s">
        <v>738</v>
      </c>
      <c r="B5206" s="361" t="s">
        <v>712</v>
      </c>
      <c r="C5206" s="361" t="s">
        <v>744</v>
      </c>
      <c r="D5206" s="361">
        <v>8</v>
      </c>
      <c r="E5206" s="590">
        <v>41722</v>
      </c>
      <c r="F5206" s="592">
        <v>78</v>
      </c>
    </row>
    <row r="5207" spans="1:6" x14ac:dyDescent="0.25">
      <c r="A5207" s="349" t="s">
        <v>739</v>
      </c>
      <c r="B5207" s="361" t="s">
        <v>740</v>
      </c>
      <c r="C5207" s="361" t="s">
        <v>741</v>
      </c>
      <c r="D5207" s="361">
        <v>8</v>
      </c>
      <c r="E5207" s="590">
        <v>41722</v>
      </c>
      <c r="F5207" s="592">
        <v>118</v>
      </c>
    </row>
    <row r="5208" spans="1:6" x14ac:dyDescent="0.25">
      <c r="A5208" s="349" t="s">
        <v>738</v>
      </c>
      <c r="B5208" s="361" t="s">
        <v>712</v>
      </c>
      <c r="C5208" s="361" t="s">
        <v>744</v>
      </c>
      <c r="D5208" s="361">
        <v>8</v>
      </c>
      <c r="E5208" s="590">
        <v>41730</v>
      </c>
      <c r="F5208" s="592">
        <v>38</v>
      </c>
    </row>
    <row r="5209" spans="1:6" x14ac:dyDescent="0.25">
      <c r="A5209" s="349" t="s">
        <v>738</v>
      </c>
      <c r="B5209" s="361" t="s">
        <v>716</v>
      </c>
      <c r="C5209" s="361" t="s">
        <v>745</v>
      </c>
      <c r="D5209" s="361">
        <v>16</v>
      </c>
      <c r="E5209" s="590">
        <v>41742</v>
      </c>
      <c r="F5209" s="592">
        <v>109</v>
      </c>
    </row>
    <row r="5210" spans="1:6" x14ac:dyDescent="0.25">
      <c r="A5210" s="349" t="s">
        <v>748</v>
      </c>
      <c r="B5210" s="361" t="s">
        <v>750</v>
      </c>
      <c r="C5210" s="361" t="s">
        <v>737</v>
      </c>
      <c r="D5210" s="361">
        <v>16</v>
      </c>
      <c r="E5210" s="590">
        <v>41742</v>
      </c>
      <c r="F5210" s="592">
        <v>177</v>
      </c>
    </row>
    <row r="5211" spans="1:6" x14ac:dyDescent="0.25">
      <c r="A5211" s="349" t="s">
        <v>728</v>
      </c>
      <c r="B5211" s="361" t="s">
        <v>729</v>
      </c>
      <c r="C5211" s="361" t="s">
        <v>730</v>
      </c>
      <c r="D5211" s="361">
        <v>10</v>
      </c>
      <c r="E5211" s="350">
        <v>41750</v>
      </c>
      <c r="F5211" s="360">
        <v>39</v>
      </c>
    </row>
    <row r="5212" spans="1:6" x14ac:dyDescent="0.25">
      <c r="A5212" s="349" t="s">
        <v>728</v>
      </c>
      <c r="B5212" s="361" t="s">
        <v>731</v>
      </c>
      <c r="C5212" s="361" t="s">
        <v>732</v>
      </c>
      <c r="D5212" s="361">
        <v>8</v>
      </c>
      <c r="E5212" s="590">
        <v>41751</v>
      </c>
      <c r="F5212" s="592">
        <v>194</v>
      </c>
    </row>
    <row r="5213" spans="1:6" x14ac:dyDescent="0.25">
      <c r="A5213" s="349" t="s">
        <v>728</v>
      </c>
      <c r="B5213" s="361" t="s">
        <v>731</v>
      </c>
      <c r="C5213" s="361" t="s">
        <v>732</v>
      </c>
      <c r="D5213" s="361">
        <v>8</v>
      </c>
      <c r="E5213" s="350">
        <v>41752</v>
      </c>
      <c r="F5213" s="360">
        <v>92</v>
      </c>
    </row>
    <row r="5214" spans="1:6" x14ac:dyDescent="0.25">
      <c r="A5214" s="349" t="s">
        <v>765</v>
      </c>
      <c r="B5214" s="361" t="s">
        <v>766</v>
      </c>
      <c r="C5214" s="361" t="s">
        <v>744</v>
      </c>
      <c r="D5214" s="361">
        <v>16</v>
      </c>
      <c r="E5214" s="590">
        <v>41758</v>
      </c>
      <c r="F5214" s="592">
        <v>17</v>
      </c>
    </row>
    <row r="5215" spans="1:6" x14ac:dyDescent="0.25">
      <c r="A5215" s="349" t="s">
        <v>564</v>
      </c>
      <c r="B5215" s="361" t="s">
        <v>569</v>
      </c>
      <c r="C5215" s="361" t="s">
        <v>744</v>
      </c>
      <c r="D5215" s="361">
        <v>16</v>
      </c>
      <c r="E5215" s="590">
        <v>41759</v>
      </c>
      <c r="F5215" s="592">
        <v>25</v>
      </c>
    </row>
    <row r="5216" spans="1:6" x14ac:dyDescent="0.25">
      <c r="A5216" s="349" t="s">
        <v>752</v>
      </c>
      <c r="B5216" s="361" t="s">
        <v>760</v>
      </c>
      <c r="C5216" s="361" t="s">
        <v>761</v>
      </c>
      <c r="D5216" s="361">
        <v>16</v>
      </c>
      <c r="E5216" s="590">
        <v>41761</v>
      </c>
      <c r="F5216" s="592">
        <v>37</v>
      </c>
    </row>
    <row r="5217" spans="1:6" x14ac:dyDescent="0.25">
      <c r="A5217" s="349" t="s">
        <v>748</v>
      </c>
      <c r="B5217" s="361" t="s">
        <v>753</v>
      </c>
      <c r="C5217" s="361" t="s">
        <v>732</v>
      </c>
      <c r="D5217" s="361">
        <v>16</v>
      </c>
      <c r="E5217" s="590">
        <v>41762</v>
      </c>
      <c r="F5217" s="592">
        <v>138</v>
      </c>
    </row>
    <row r="5218" spans="1:6" x14ac:dyDescent="0.25">
      <c r="A5218" s="349" t="s">
        <v>738</v>
      </c>
      <c r="B5218" s="361" t="s">
        <v>716</v>
      </c>
      <c r="C5218" s="361" t="s">
        <v>745</v>
      </c>
      <c r="D5218" s="361">
        <v>16</v>
      </c>
      <c r="E5218" s="590">
        <v>41762</v>
      </c>
      <c r="F5218" s="360">
        <v>149</v>
      </c>
    </row>
    <row r="5219" spans="1:6" x14ac:dyDescent="0.25">
      <c r="A5219" s="349" t="s">
        <v>733</v>
      </c>
      <c r="B5219" s="361" t="s">
        <v>736</v>
      </c>
      <c r="C5219" s="361" t="s">
        <v>737</v>
      </c>
      <c r="D5219" s="361">
        <v>8</v>
      </c>
      <c r="E5219" s="590">
        <v>41762</v>
      </c>
      <c r="F5219" s="592">
        <v>19</v>
      </c>
    </row>
    <row r="5220" spans="1:6" x14ac:dyDescent="0.25">
      <c r="A5220" s="349" t="s">
        <v>748</v>
      </c>
      <c r="B5220" s="361" t="s">
        <v>751</v>
      </c>
      <c r="C5220" s="361" t="s">
        <v>747</v>
      </c>
      <c r="D5220" s="361">
        <v>8</v>
      </c>
      <c r="E5220" s="590">
        <v>41765</v>
      </c>
      <c r="F5220" s="592">
        <v>152</v>
      </c>
    </row>
    <row r="5221" spans="1:6" x14ac:dyDescent="0.25">
      <c r="A5221" s="349" t="s">
        <v>752</v>
      </c>
      <c r="B5221" s="361" t="s">
        <v>764</v>
      </c>
      <c r="C5221" s="361" t="s">
        <v>737</v>
      </c>
      <c r="D5221" s="361">
        <v>32</v>
      </c>
      <c r="E5221" s="590">
        <v>41765</v>
      </c>
      <c r="F5221" s="592">
        <v>18</v>
      </c>
    </row>
    <row r="5222" spans="1:6" x14ac:dyDescent="0.25">
      <c r="A5222" s="349" t="s">
        <v>748</v>
      </c>
      <c r="B5222" s="361" t="s">
        <v>749</v>
      </c>
      <c r="C5222" s="361" t="s">
        <v>745</v>
      </c>
      <c r="D5222" s="361">
        <v>8</v>
      </c>
      <c r="E5222" s="350">
        <v>41766</v>
      </c>
      <c r="F5222" s="360">
        <v>123</v>
      </c>
    </row>
    <row r="5223" spans="1:6" x14ac:dyDescent="0.25">
      <c r="A5223" s="349" t="s">
        <v>738</v>
      </c>
      <c r="B5223" s="361" t="s">
        <v>712</v>
      </c>
      <c r="C5223" s="361" t="s">
        <v>744</v>
      </c>
      <c r="D5223" s="361">
        <v>8</v>
      </c>
      <c r="E5223" s="590">
        <v>41766</v>
      </c>
      <c r="F5223" s="592">
        <v>177</v>
      </c>
    </row>
    <row r="5224" spans="1:6" x14ac:dyDescent="0.25">
      <c r="A5224" s="349" t="s">
        <v>738</v>
      </c>
      <c r="B5224" s="361" t="s">
        <v>718</v>
      </c>
      <c r="C5224" s="361" t="s">
        <v>747</v>
      </c>
      <c r="D5224" s="361">
        <v>8</v>
      </c>
      <c r="E5224" s="590">
        <v>41774</v>
      </c>
      <c r="F5224" s="592">
        <v>138</v>
      </c>
    </row>
    <row r="5225" spans="1:6" x14ac:dyDescent="0.25">
      <c r="A5225" s="349" t="s">
        <v>728</v>
      </c>
      <c r="B5225" s="361" t="s">
        <v>729</v>
      </c>
      <c r="C5225" s="361" t="s">
        <v>730</v>
      </c>
      <c r="D5225" s="361">
        <v>10</v>
      </c>
      <c r="E5225" s="590">
        <v>41776</v>
      </c>
      <c r="F5225" s="592">
        <v>69</v>
      </c>
    </row>
    <row r="5226" spans="1:6" x14ac:dyDescent="0.25">
      <c r="A5226" s="349" t="s">
        <v>564</v>
      </c>
      <c r="B5226" s="361" t="s">
        <v>569</v>
      </c>
      <c r="C5226" s="361" t="s">
        <v>744</v>
      </c>
      <c r="D5226" s="361">
        <v>16</v>
      </c>
      <c r="E5226" s="590">
        <v>41777</v>
      </c>
      <c r="F5226" s="592">
        <v>115</v>
      </c>
    </row>
    <row r="5227" spans="1:6" x14ac:dyDescent="0.25">
      <c r="A5227" s="349" t="s">
        <v>756</v>
      </c>
      <c r="B5227" s="361" t="s">
        <v>757</v>
      </c>
      <c r="C5227" s="361" t="s">
        <v>755</v>
      </c>
      <c r="D5227" s="361">
        <v>16</v>
      </c>
      <c r="E5227" s="590">
        <v>41780</v>
      </c>
      <c r="F5227" s="592">
        <v>41</v>
      </c>
    </row>
    <row r="5228" spans="1:6" x14ac:dyDescent="0.25">
      <c r="A5228" s="349" t="s">
        <v>748</v>
      </c>
      <c r="B5228" s="361" t="s">
        <v>749</v>
      </c>
      <c r="C5228" s="361" t="s">
        <v>745</v>
      </c>
      <c r="D5228" s="361">
        <v>8</v>
      </c>
      <c r="E5228" s="350">
        <v>41783</v>
      </c>
      <c r="F5228" s="360">
        <v>195</v>
      </c>
    </row>
    <row r="5229" spans="1:6" x14ac:dyDescent="0.25">
      <c r="A5229" s="349" t="s">
        <v>748</v>
      </c>
      <c r="B5229" s="361" t="s">
        <v>754</v>
      </c>
      <c r="C5229" s="361" t="s">
        <v>755</v>
      </c>
      <c r="D5229" s="361">
        <v>16</v>
      </c>
      <c r="E5229" s="590">
        <v>41784</v>
      </c>
      <c r="F5229" s="592">
        <v>105</v>
      </c>
    </row>
    <row r="5230" spans="1:6" x14ac:dyDescent="0.25">
      <c r="A5230" s="349" t="s">
        <v>564</v>
      </c>
      <c r="B5230" s="361" t="s">
        <v>569</v>
      </c>
      <c r="C5230" s="361" t="s">
        <v>744</v>
      </c>
      <c r="D5230" s="361">
        <v>16</v>
      </c>
      <c r="E5230" s="590">
        <v>41789</v>
      </c>
      <c r="F5230" s="592">
        <v>198</v>
      </c>
    </row>
    <row r="5231" spans="1:6" x14ac:dyDescent="0.25">
      <c r="A5231" s="354" t="s">
        <v>756</v>
      </c>
      <c r="B5231" s="353" t="s">
        <v>758</v>
      </c>
      <c r="C5231" s="353" t="s">
        <v>746</v>
      </c>
      <c r="D5231" s="353">
        <v>16</v>
      </c>
      <c r="E5231" s="591">
        <v>41789</v>
      </c>
      <c r="F5231" s="593">
        <v>27</v>
      </c>
    </row>
    <row r="5232" spans="1:6" x14ac:dyDescent="0.25">
      <c r="A5232" s="349" t="s">
        <v>756</v>
      </c>
      <c r="B5232" s="361" t="s">
        <v>758</v>
      </c>
      <c r="C5232" s="361" t="s">
        <v>746</v>
      </c>
      <c r="D5232" s="361">
        <v>16</v>
      </c>
      <c r="E5232" s="590">
        <v>41792</v>
      </c>
      <c r="F5232" s="360">
        <v>105</v>
      </c>
    </row>
    <row r="5233" spans="1:6" x14ac:dyDescent="0.25">
      <c r="A5233" s="349" t="s">
        <v>738</v>
      </c>
      <c r="B5233" s="361" t="s">
        <v>719</v>
      </c>
      <c r="C5233" s="361" t="s">
        <v>744</v>
      </c>
      <c r="D5233" s="361">
        <v>8</v>
      </c>
      <c r="E5233" s="590">
        <v>41794</v>
      </c>
      <c r="F5233" s="592">
        <v>120</v>
      </c>
    </row>
    <row r="5234" spans="1:6" x14ac:dyDescent="0.25">
      <c r="A5234" s="349" t="s">
        <v>738</v>
      </c>
      <c r="B5234" s="361" t="s">
        <v>717</v>
      </c>
      <c r="C5234" s="361" t="s">
        <v>745</v>
      </c>
      <c r="D5234" s="361">
        <v>16</v>
      </c>
      <c r="E5234" s="590">
        <v>41798</v>
      </c>
      <c r="F5234" s="592">
        <v>34</v>
      </c>
    </row>
    <row r="5235" spans="1:6" x14ac:dyDescent="0.25">
      <c r="A5235" s="349" t="s">
        <v>564</v>
      </c>
      <c r="B5235" s="361" t="s">
        <v>567</v>
      </c>
      <c r="C5235" s="361" t="s">
        <v>737</v>
      </c>
      <c r="D5235" s="361">
        <v>16</v>
      </c>
      <c r="E5235" s="590">
        <v>41805</v>
      </c>
      <c r="F5235" s="592">
        <v>160</v>
      </c>
    </row>
    <row r="5236" spans="1:6" x14ac:dyDescent="0.25">
      <c r="A5236" s="349" t="s">
        <v>738</v>
      </c>
      <c r="B5236" s="361" t="s">
        <v>720</v>
      </c>
      <c r="C5236" s="361" t="s">
        <v>747</v>
      </c>
      <c r="D5236" s="361">
        <v>8</v>
      </c>
      <c r="E5236" s="590">
        <v>41809</v>
      </c>
      <c r="F5236" s="592">
        <v>38</v>
      </c>
    </row>
    <row r="5237" spans="1:6" x14ac:dyDescent="0.25">
      <c r="A5237" s="349" t="s">
        <v>738</v>
      </c>
      <c r="B5237" s="361" t="s">
        <v>719</v>
      </c>
      <c r="C5237" s="361" t="s">
        <v>744</v>
      </c>
      <c r="D5237" s="361">
        <v>8</v>
      </c>
      <c r="E5237" s="590">
        <v>41810</v>
      </c>
      <c r="F5237" s="592">
        <v>25</v>
      </c>
    </row>
    <row r="5238" spans="1:6" x14ac:dyDescent="0.25">
      <c r="A5238" s="349" t="s">
        <v>564</v>
      </c>
      <c r="B5238" s="361" t="s">
        <v>566</v>
      </c>
      <c r="C5238" s="361" t="s">
        <v>737</v>
      </c>
      <c r="D5238" s="361">
        <v>16</v>
      </c>
      <c r="E5238" s="590">
        <v>41812</v>
      </c>
      <c r="F5238" s="592">
        <v>81</v>
      </c>
    </row>
    <row r="5239" spans="1:6" x14ac:dyDescent="0.25">
      <c r="A5239" s="349" t="s">
        <v>738</v>
      </c>
      <c r="B5239" s="361" t="s">
        <v>722</v>
      </c>
      <c r="C5239" s="361" t="s">
        <v>747</v>
      </c>
      <c r="D5239" s="361">
        <v>8</v>
      </c>
      <c r="E5239" s="350">
        <v>41813</v>
      </c>
      <c r="F5239" s="360">
        <v>156</v>
      </c>
    </row>
    <row r="5240" spans="1:6" x14ac:dyDescent="0.25">
      <c r="A5240" s="349" t="s">
        <v>756</v>
      </c>
      <c r="B5240" s="361" t="s">
        <v>757</v>
      </c>
      <c r="C5240" s="361" t="s">
        <v>755</v>
      </c>
      <c r="D5240" s="361">
        <v>16</v>
      </c>
      <c r="E5240" s="590">
        <v>41819</v>
      </c>
      <c r="F5240" s="592">
        <v>77</v>
      </c>
    </row>
    <row r="5241" spans="1:6" x14ac:dyDescent="0.25">
      <c r="A5241" s="349" t="s">
        <v>738</v>
      </c>
      <c r="B5241" s="361" t="s">
        <v>717</v>
      </c>
      <c r="C5241" s="361" t="s">
        <v>745</v>
      </c>
      <c r="D5241" s="361">
        <v>16</v>
      </c>
      <c r="E5241" s="590">
        <v>41825</v>
      </c>
      <c r="F5241" s="592">
        <v>193</v>
      </c>
    </row>
    <row r="5242" spans="1:6" x14ac:dyDescent="0.25">
      <c r="A5242" s="349" t="s">
        <v>738</v>
      </c>
      <c r="B5242" s="361" t="s">
        <v>718</v>
      </c>
      <c r="C5242" s="361" t="s">
        <v>747</v>
      </c>
      <c r="D5242" s="361">
        <v>8</v>
      </c>
      <c r="E5242" s="590">
        <v>41828</v>
      </c>
      <c r="F5242" s="360">
        <v>46</v>
      </c>
    </row>
    <row r="5243" spans="1:6" x14ac:dyDescent="0.25">
      <c r="A5243" s="349" t="s">
        <v>748</v>
      </c>
      <c r="B5243" s="361" t="s">
        <v>751</v>
      </c>
      <c r="C5243" s="361" t="s">
        <v>747</v>
      </c>
      <c r="D5243" s="361">
        <v>8</v>
      </c>
      <c r="E5243" s="590">
        <v>41828</v>
      </c>
      <c r="F5243" s="592">
        <v>88</v>
      </c>
    </row>
    <row r="5244" spans="1:6" x14ac:dyDescent="0.25">
      <c r="A5244" s="349" t="s">
        <v>752</v>
      </c>
      <c r="B5244" s="361" t="s">
        <v>762</v>
      </c>
      <c r="C5244" s="361" t="s">
        <v>761</v>
      </c>
      <c r="D5244" s="361">
        <v>16</v>
      </c>
      <c r="E5244" s="350">
        <v>41829</v>
      </c>
      <c r="F5244" s="360">
        <v>36</v>
      </c>
    </row>
    <row r="5245" spans="1:6" x14ac:dyDescent="0.25">
      <c r="A5245" s="349" t="s">
        <v>771</v>
      </c>
      <c r="B5245" s="361" t="s">
        <v>773</v>
      </c>
      <c r="C5245" s="361" t="s">
        <v>747</v>
      </c>
      <c r="D5245" s="361">
        <v>8</v>
      </c>
      <c r="E5245" s="590">
        <v>41831</v>
      </c>
      <c r="F5245" s="592">
        <v>186</v>
      </c>
    </row>
    <row r="5246" spans="1:6" x14ac:dyDescent="0.25">
      <c r="A5246" s="349" t="s">
        <v>564</v>
      </c>
      <c r="B5246" s="361" t="s">
        <v>569</v>
      </c>
      <c r="C5246" s="361" t="s">
        <v>744</v>
      </c>
      <c r="D5246" s="361">
        <v>16</v>
      </c>
      <c r="E5246" s="590">
        <v>41834</v>
      </c>
      <c r="F5246" s="360">
        <v>142</v>
      </c>
    </row>
    <row r="5247" spans="1:6" x14ac:dyDescent="0.25">
      <c r="A5247" s="349" t="s">
        <v>756</v>
      </c>
      <c r="B5247" s="361" t="s">
        <v>758</v>
      </c>
      <c r="C5247" s="361" t="s">
        <v>746</v>
      </c>
      <c r="D5247" s="361">
        <v>16</v>
      </c>
      <c r="E5247" s="590">
        <v>41834</v>
      </c>
      <c r="F5247" s="592">
        <v>176</v>
      </c>
    </row>
    <row r="5248" spans="1:6" x14ac:dyDescent="0.25">
      <c r="A5248" s="349" t="s">
        <v>738</v>
      </c>
      <c r="B5248" s="361" t="s">
        <v>719</v>
      </c>
      <c r="C5248" s="361" t="s">
        <v>744</v>
      </c>
      <c r="D5248" s="361">
        <v>8</v>
      </c>
      <c r="E5248" s="590">
        <v>41835</v>
      </c>
      <c r="F5248" s="592">
        <v>158</v>
      </c>
    </row>
    <row r="5249" spans="1:6" x14ac:dyDescent="0.25">
      <c r="A5249" s="349" t="s">
        <v>733</v>
      </c>
      <c r="B5249" s="361" t="s">
        <v>736</v>
      </c>
      <c r="C5249" s="361" t="s">
        <v>737</v>
      </c>
      <c r="D5249" s="361">
        <v>8</v>
      </c>
      <c r="E5249" s="590">
        <v>41837</v>
      </c>
      <c r="F5249" s="592">
        <v>18</v>
      </c>
    </row>
    <row r="5250" spans="1:6" x14ac:dyDescent="0.25">
      <c r="A5250" s="349" t="s">
        <v>738</v>
      </c>
      <c r="B5250" s="361" t="s">
        <v>722</v>
      </c>
      <c r="C5250" s="361" t="s">
        <v>747</v>
      </c>
      <c r="D5250" s="361">
        <v>8</v>
      </c>
      <c r="E5250" s="590">
        <v>41838</v>
      </c>
      <c r="F5250" s="360">
        <v>183</v>
      </c>
    </row>
    <row r="5251" spans="1:6" x14ac:dyDescent="0.25">
      <c r="A5251" s="349" t="s">
        <v>765</v>
      </c>
      <c r="B5251" s="361" t="s">
        <v>766</v>
      </c>
      <c r="C5251" s="361" t="s">
        <v>744</v>
      </c>
      <c r="D5251" s="361">
        <v>16</v>
      </c>
      <c r="E5251" s="590">
        <v>41844</v>
      </c>
      <c r="F5251" s="360">
        <v>56</v>
      </c>
    </row>
    <row r="5252" spans="1:6" x14ac:dyDescent="0.25">
      <c r="A5252" s="349" t="s">
        <v>752</v>
      </c>
      <c r="B5252" s="361" t="s">
        <v>764</v>
      </c>
      <c r="C5252" s="361" t="s">
        <v>737</v>
      </c>
      <c r="D5252" s="361">
        <v>32</v>
      </c>
      <c r="E5252" s="350">
        <v>41848</v>
      </c>
      <c r="F5252" s="360">
        <v>51</v>
      </c>
    </row>
    <row r="5253" spans="1:6" x14ac:dyDescent="0.25">
      <c r="A5253" s="349" t="s">
        <v>752</v>
      </c>
      <c r="B5253" s="361" t="s">
        <v>762</v>
      </c>
      <c r="C5253" s="361" t="s">
        <v>761</v>
      </c>
      <c r="D5253" s="361">
        <v>16</v>
      </c>
      <c r="E5253" s="590">
        <v>41850</v>
      </c>
      <c r="F5253" s="592">
        <v>149</v>
      </c>
    </row>
    <row r="5254" spans="1:6" x14ac:dyDescent="0.25">
      <c r="A5254" s="349" t="s">
        <v>748</v>
      </c>
      <c r="B5254" s="361" t="s">
        <v>750</v>
      </c>
      <c r="C5254" s="361" t="s">
        <v>737</v>
      </c>
      <c r="D5254" s="361">
        <v>16</v>
      </c>
      <c r="E5254" s="590">
        <v>41851</v>
      </c>
      <c r="F5254" s="592">
        <v>198</v>
      </c>
    </row>
    <row r="5255" spans="1:6" x14ac:dyDescent="0.25">
      <c r="A5255" s="349" t="s">
        <v>728</v>
      </c>
      <c r="B5255" s="361" t="s">
        <v>731</v>
      </c>
      <c r="C5255" s="361" t="s">
        <v>732</v>
      </c>
      <c r="D5255" s="361">
        <v>8</v>
      </c>
      <c r="E5255" s="590">
        <v>41851</v>
      </c>
      <c r="F5255" s="592">
        <v>29</v>
      </c>
    </row>
    <row r="5256" spans="1:6" x14ac:dyDescent="0.25">
      <c r="A5256" s="349" t="s">
        <v>738</v>
      </c>
      <c r="B5256" s="361" t="s">
        <v>721</v>
      </c>
      <c r="C5256" s="361" t="s">
        <v>747</v>
      </c>
      <c r="D5256" s="361">
        <v>8</v>
      </c>
      <c r="E5256" s="590">
        <v>41852</v>
      </c>
      <c r="F5256" s="592">
        <v>128</v>
      </c>
    </row>
    <row r="5257" spans="1:6" x14ac:dyDescent="0.25">
      <c r="A5257" s="349" t="s">
        <v>564</v>
      </c>
      <c r="B5257" s="361" t="s">
        <v>567</v>
      </c>
      <c r="C5257" s="361" t="s">
        <v>737</v>
      </c>
      <c r="D5257" s="361">
        <v>16</v>
      </c>
      <c r="E5257" s="590">
        <v>41852</v>
      </c>
      <c r="F5257" s="360">
        <v>147</v>
      </c>
    </row>
    <row r="5258" spans="1:6" x14ac:dyDescent="0.25">
      <c r="A5258" s="349" t="s">
        <v>728</v>
      </c>
      <c r="B5258" s="361" t="s">
        <v>731</v>
      </c>
      <c r="C5258" s="361" t="s">
        <v>732</v>
      </c>
      <c r="D5258" s="361">
        <v>8</v>
      </c>
      <c r="E5258" s="590">
        <v>41856</v>
      </c>
      <c r="F5258" s="592">
        <v>185</v>
      </c>
    </row>
    <row r="5259" spans="1:6" x14ac:dyDescent="0.25">
      <c r="A5259" s="349" t="s">
        <v>738</v>
      </c>
      <c r="B5259" s="361" t="s">
        <v>716</v>
      </c>
      <c r="C5259" s="361" t="s">
        <v>745</v>
      </c>
      <c r="D5259" s="361">
        <v>16</v>
      </c>
      <c r="E5259" s="590">
        <v>41857</v>
      </c>
      <c r="F5259" s="360">
        <v>149</v>
      </c>
    </row>
    <row r="5260" spans="1:6" x14ac:dyDescent="0.25">
      <c r="A5260" s="349" t="s">
        <v>748</v>
      </c>
      <c r="B5260" s="361" t="s">
        <v>750</v>
      </c>
      <c r="C5260" s="361" t="s">
        <v>737</v>
      </c>
      <c r="D5260" s="361">
        <v>16</v>
      </c>
      <c r="E5260" s="590">
        <v>41858</v>
      </c>
      <c r="F5260" s="592">
        <v>55</v>
      </c>
    </row>
    <row r="5261" spans="1:6" x14ac:dyDescent="0.25">
      <c r="A5261" s="349" t="s">
        <v>756</v>
      </c>
      <c r="B5261" s="361" t="s">
        <v>757</v>
      </c>
      <c r="C5261" s="361" t="s">
        <v>755</v>
      </c>
      <c r="D5261" s="361">
        <v>16</v>
      </c>
      <c r="E5261" s="590">
        <v>41858</v>
      </c>
      <c r="F5261" s="592">
        <v>13</v>
      </c>
    </row>
    <row r="5262" spans="1:6" x14ac:dyDescent="0.25">
      <c r="A5262" s="349" t="s">
        <v>752</v>
      </c>
      <c r="B5262" s="361" t="s">
        <v>759</v>
      </c>
      <c r="C5262" s="361" t="s">
        <v>737</v>
      </c>
      <c r="D5262" s="361">
        <v>16</v>
      </c>
      <c r="E5262" s="590">
        <v>41858</v>
      </c>
      <c r="F5262" s="592">
        <v>99</v>
      </c>
    </row>
    <row r="5263" spans="1:6" x14ac:dyDescent="0.25">
      <c r="A5263" s="349" t="s">
        <v>738</v>
      </c>
      <c r="B5263" s="361" t="s">
        <v>716</v>
      </c>
      <c r="C5263" s="361" t="s">
        <v>745</v>
      </c>
      <c r="D5263" s="361">
        <v>16</v>
      </c>
      <c r="E5263" s="590">
        <v>41859</v>
      </c>
      <c r="F5263" s="592">
        <v>77</v>
      </c>
    </row>
    <row r="5264" spans="1:6" x14ac:dyDescent="0.25">
      <c r="A5264" s="349" t="s">
        <v>738</v>
      </c>
      <c r="B5264" s="361" t="s">
        <v>715</v>
      </c>
      <c r="C5264" s="361" t="s">
        <v>745</v>
      </c>
      <c r="D5264" s="361">
        <v>16</v>
      </c>
      <c r="E5264" s="590">
        <v>41864</v>
      </c>
      <c r="F5264" s="592">
        <v>29</v>
      </c>
    </row>
    <row r="5265" spans="1:6" x14ac:dyDescent="0.25">
      <c r="A5265" s="349" t="s">
        <v>756</v>
      </c>
      <c r="B5265" s="361" t="s">
        <v>757</v>
      </c>
      <c r="C5265" s="361" t="s">
        <v>755</v>
      </c>
      <c r="D5265" s="361">
        <v>16</v>
      </c>
      <c r="E5265" s="590">
        <v>41870</v>
      </c>
      <c r="F5265" s="592">
        <v>50</v>
      </c>
    </row>
    <row r="5266" spans="1:6" x14ac:dyDescent="0.25">
      <c r="A5266" s="349" t="s">
        <v>738</v>
      </c>
      <c r="B5266" s="361" t="s">
        <v>713</v>
      </c>
      <c r="C5266" s="361" t="s">
        <v>746</v>
      </c>
      <c r="D5266" s="361">
        <v>16</v>
      </c>
      <c r="E5266" s="590">
        <v>41872</v>
      </c>
      <c r="F5266" s="592">
        <v>132</v>
      </c>
    </row>
    <row r="5267" spans="1:6" x14ac:dyDescent="0.25">
      <c r="A5267" s="349" t="s">
        <v>748</v>
      </c>
      <c r="B5267" s="361" t="s">
        <v>750</v>
      </c>
      <c r="C5267" s="361" t="s">
        <v>737</v>
      </c>
      <c r="D5267" s="361">
        <v>16</v>
      </c>
      <c r="E5267" s="590">
        <v>41873</v>
      </c>
      <c r="F5267" s="592">
        <v>181</v>
      </c>
    </row>
    <row r="5268" spans="1:6" x14ac:dyDescent="0.25">
      <c r="A5268" s="349" t="s">
        <v>738</v>
      </c>
      <c r="B5268" s="361" t="s">
        <v>718</v>
      </c>
      <c r="C5268" s="361" t="s">
        <v>747</v>
      </c>
      <c r="D5268" s="361">
        <v>8</v>
      </c>
      <c r="E5268" s="590">
        <v>41878</v>
      </c>
      <c r="F5268" s="592">
        <v>180</v>
      </c>
    </row>
    <row r="5269" spans="1:6" x14ac:dyDescent="0.25">
      <c r="A5269" s="349" t="s">
        <v>748</v>
      </c>
      <c r="B5269" s="361" t="s">
        <v>754</v>
      </c>
      <c r="C5269" s="361" t="s">
        <v>755</v>
      </c>
      <c r="D5269" s="361">
        <v>16</v>
      </c>
      <c r="E5269" s="350">
        <v>41879</v>
      </c>
      <c r="F5269" s="360">
        <v>17</v>
      </c>
    </row>
    <row r="5270" spans="1:6" x14ac:dyDescent="0.25">
      <c r="A5270" s="349" t="s">
        <v>738</v>
      </c>
      <c r="B5270" s="361" t="s">
        <v>718</v>
      </c>
      <c r="C5270" s="361" t="s">
        <v>747</v>
      </c>
      <c r="D5270" s="361">
        <v>8</v>
      </c>
      <c r="E5270" s="590">
        <v>41880</v>
      </c>
      <c r="F5270" s="592">
        <v>111</v>
      </c>
    </row>
    <row r="5271" spans="1:6" x14ac:dyDescent="0.25">
      <c r="A5271" s="354" t="s">
        <v>564</v>
      </c>
      <c r="B5271" s="353" t="s">
        <v>567</v>
      </c>
      <c r="C5271" s="353" t="s">
        <v>737</v>
      </c>
      <c r="D5271" s="353">
        <v>16</v>
      </c>
      <c r="E5271" s="591">
        <v>41880</v>
      </c>
      <c r="F5271" s="351">
        <v>194</v>
      </c>
    </row>
    <row r="5272" spans="1:6" x14ac:dyDescent="0.25">
      <c r="A5272" s="349" t="s">
        <v>738</v>
      </c>
      <c r="B5272" s="361" t="s">
        <v>718</v>
      </c>
      <c r="C5272" s="361" t="s">
        <v>747</v>
      </c>
      <c r="D5272" s="361">
        <v>8</v>
      </c>
      <c r="E5272" s="590">
        <v>41883</v>
      </c>
      <c r="F5272" s="592">
        <v>59</v>
      </c>
    </row>
    <row r="5273" spans="1:6" x14ac:dyDescent="0.25">
      <c r="A5273" s="349" t="s">
        <v>738</v>
      </c>
      <c r="B5273" s="361" t="s">
        <v>721</v>
      </c>
      <c r="C5273" s="361" t="s">
        <v>747</v>
      </c>
      <c r="D5273" s="361">
        <v>8</v>
      </c>
      <c r="E5273" s="590">
        <v>41884</v>
      </c>
      <c r="F5273" s="592">
        <v>22</v>
      </c>
    </row>
    <row r="5274" spans="1:6" x14ac:dyDescent="0.25">
      <c r="A5274" s="349" t="s">
        <v>733</v>
      </c>
      <c r="B5274" s="361" t="s">
        <v>736</v>
      </c>
      <c r="C5274" s="361" t="s">
        <v>737</v>
      </c>
      <c r="D5274" s="361">
        <v>8</v>
      </c>
      <c r="E5274" s="590">
        <v>41885</v>
      </c>
      <c r="F5274" s="592">
        <v>133</v>
      </c>
    </row>
    <row r="5275" spans="1:6" x14ac:dyDescent="0.25">
      <c r="A5275" s="349" t="s">
        <v>728</v>
      </c>
      <c r="B5275" s="361" t="s">
        <v>731</v>
      </c>
      <c r="C5275" s="361" t="s">
        <v>732</v>
      </c>
      <c r="D5275" s="361">
        <v>8</v>
      </c>
      <c r="E5275" s="590">
        <v>41886</v>
      </c>
      <c r="F5275" s="592">
        <v>158</v>
      </c>
    </row>
    <row r="5276" spans="1:6" x14ac:dyDescent="0.25">
      <c r="A5276" s="349" t="s">
        <v>756</v>
      </c>
      <c r="B5276" s="361" t="s">
        <v>757</v>
      </c>
      <c r="C5276" s="361" t="s">
        <v>755</v>
      </c>
      <c r="D5276" s="361">
        <v>16</v>
      </c>
      <c r="E5276" s="590">
        <v>41888</v>
      </c>
      <c r="F5276" s="592">
        <v>109</v>
      </c>
    </row>
    <row r="5277" spans="1:6" x14ac:dyDescent="0.25">
      <c r="A5277" s="349" t="s">
        <v>738</v>
      </c>
      <c r="B5277" s="361" t="s">
        <v>715</v>
      </c>
      <c r="C5277" s="361" t="s">
        <v>745</v>
      </c>
      <c r="D5277" s="361">
        <v>16</v>
      </c>
      <c r="E5277" s="590">
        <v>41889</v>
      </c>
      <c r="F5277" s="592">
        <v>38</v>
      </c>
    </row>
    <row r="5278" spans="1:6" x14ac:dyDescent="0.25">
      <c r="A5278" s="349" t="s">
        <v>738</v>
      </c>
      <c r="B5278" s="361" t="s">
        <v>720</v>
      </c>
      <c r="C5278" s="361" t="s">
        <v>747</v>
      </c>
      <c r="D5278" s="361">
        <v>8</v>
      </c>
      <c r="E5278" s="590">
        <v>41889</v>
      </c>
      <c r="F5278" s="592">
        <v>187</v>
      </c>
    </row>
    <row r="5279" spans="1:6" x14ac:dyDescent="0.25">
      <c r="A5279" s="349" t="s">
        <v>738</v>
      </c>
      <c r="B5279" s="361" t="s">
        <v>713</v>
      </c>
      <c r="C5279" s="361" t="s">
        <v>746</v>
      </c>
      <c r="D5279" s="361">
        <v>16</v>
      </c>
      <c r="E5279" s="590">
        <v>41889</v>
      </c>
      <c r="F5279" s="592">
        <v>10</v>
      </c>
    </row>
    <row r="5280" spans="1:6" x14ac:dyDescent="0.25">
      <c r="A5280" s="349" t="s">
        <v>738</v>
      </c>
      <c r="B5280" s="361" t="s">
        <v>719</v>
      </c>
      <c r="C5280" s="361" t="s">
        <v>744</v>
      </c>
      <c r="D5280" s="361">
        <v>8</v>
      </c>
      <c r="E5280" s="590">
        <v>41890</v>
      </c>
      <c r="F5280" s="592">
        <v>45</v>
      </c>
    </row>
    <row r="5281" spans="1:6" x14ac:dyDescent="0.25">
      <c r="A5281" s="349" t="s">
        <v>767</v>
      </c>
      <c r="B5281" s="361" t="s">
        <v>768</v>
      </c>
      <c r="C5281" s="361" t="s">
        <v>737</v>
      </c>
      <c r="D5281" s="361">
        <v>16</v>
      </c>
      <c r="E5281" s="350">
        <v>41893</v>
      </c>
      <c r="F5281" s="360">
        <v>197</v>
      </c>
    </row>
    <row r="5282" spans="1:6" x14ac:dyDescent="0.25">
      <c r="A5282" s="349" t="s">
        <v>738</v>
      </c>
      <c r="B5282" s="361" t="s">
        <v>713</v>
      </c>
      <c r="C5282" s="361" t="s">
        <v>746</v>
      </c>
      <c r="D5282" s="361">
        <v>16</v>
      </c>
      <c r="E5282" s="590">
        <v>41895</v>
      </c>
      <c r="F5282" s="592">
        <v>14</v>
      </c>
    </row>
    <row r="5283" spans="1:6" x14ac:dyDescent="0.25">
      <c r="A5283" s="349" t="s">
        <v>738</v>
      </c>
      <c r="B5283" s="361" t="s">
        <v>717</v>
      </c>
      <c r="C5283" s="361" t="s">
        <v>745</v>
      </c>
      <c r="D5283" s="361">
        <v>16</v>
      </c>
      <c r="E5283" s="590">
        <v>41895</v>
      </c>
      <c r="F5283" s="592">
        <v>86</v>
      </c>
    </row>
    <row r="5284" spans="1:6" x14ac:dyDescent="0.25">
      <c r="A5284" s="349" t="s">
        <v>728</v>
      </c>
      <c r="B5284" s="361" t="s">
        <v>729</v>
      </c>
      <c r="C5284" s="361" t="s">
        <v>730</v>
      </c>
      <c r="D5284" s="361">
        <v>10</v>
      </c>
      <c r="E5284" s="590">
        <v>41898</v>
      </c>
      <c r="F5284" s="592">
        <v>174</v>
      </c>
    </row>
    <row r="5285" spans="1:6" x14ac:dyDescent="0.25">
      <c r="A5285" s="349" t="s">
        <v>728</v>
      </c>
      <c r="B5285" s="361" t="s">
        <v>729</v>
      </c>
      <c r="C5285" s="361" t="s">
        <v>730</v>
      </c>
      <c r="D5285" s="361">
        <v>10</v>
      </c>
      <c r="E5285" s="590">
        <v>41899</v>
      </c>
      <c r="F5285" s="592">
        <v>31</v>
      </c>
    </row>
    <row r="5286" spans="1:6" x14ac:dyDescent="0.25">
      <c r="A5286" s="349" t="s">
        <v>738</v>
      </c>
      <c r="B5286" s="361" t="s">
        <v>715</v>
      </c>
      <c r="C5286" s="361" t="s">
        <v>745</v>
      </c>
      <c r="D5286" s="361">
        <v>16</v>
      </c>
      <c r="E5286" s="590">
        <v>41901</v>
      </c>
      <c r="F5286" s="592">
        <v>164</v>
      </c>
    </row>
    <row r="5287" spans="1:6" x14ac:dyDescent="0.25">
      <c r="A5287" s="349" t="s">
        <v>748</v>
      </c>
      <c r="B5287" s="361" t="s">
        <v>750</v>
      </c>
      <c r="C5287" s="361" t="s">
        <v>737</v>
      </c>
      <c r="D5287" s="361">
        <v>16</v>
      </c>
      <c r="E5287" s="590">
        <v>41903</v>
      </c>
      <c r="F5287" s="592">
        <v>17</v>
      </c>
    </row>
    <row r="5288" spans="1:6" x14ac:dyDescent="0.25">
      <c r="A5288" s="349" t="s">
        <v>769</v>
      </c>
      <c r="B5288" s="361" t="s">
        <v>770</v>
      </c>
      <c r="C5288" s="361" t="s">
        <v>745</v>
      </c>
      <c r="D5288" s="361">
        <v>16</v>
      </c>
      <c r="E5288" s="590">
        <v>41903</v>
      </c>
      <c r="F5288" s="592">
        <v>124</v>
      </c>
    </row>
    <row r="5289" spans="1:6" x14ac:dyDescent="0.25">
      <c r="A5289" s="349" t="s">
        <v>742</v>
      </c>
      <c r="B5289" s="361" t="s">
        <v>743</v>
      </c>
      <c r="C5289" s="361" t="s">
        <v>744</v>
      </c>
      <c r="D5289" s="361">
        <v>8</v>
      </c>
      <c r="E5289" s="590">
        <v>41906</v>
      </c>
      <c r="F5289" s="360">
        <v>42</v>
      </c>
    </row>
    <row r="5290" spans="1:6" x14ac:dyDescent="0.25">
      <c r="A5290" s="349" t="s">
        <v>733</v>
      </c>
      <c r="B5290" s="361" t="s">
        <v>734</v>
      </c>
      <c r="C5290" s="361" t="s">
        <v>735</v>
      </c>
      <c r="D5290" s="361">
        <v>8</v>
      </c>
      <c r="E5290" s="590">
        <v>41908</v>
      </c>
      <c r="F5290" s="592">
        <v>68</v>
      </c>
    </row>
    <row r="5291" spans="1:6" x14ac:dyDescent="0.25">
      <c r="A5291" s="349" t="s">
        <v>752</v>
      </c>
      <c r="B5291" s="361" t="s">
        <v>764</v>
      </c>
      <c r="C5291" s="361" t="s">
        <v>737</v>
      </c>
      <c r="D5291" s="361">
        <v>32</v>
      </c>
      <c r="E5291" s="590">
        <v>41909</v>
      </c>
      <c r="F5291" s="592">
        <v>63</v>
      </c>
    </row>
    <row r="5292" spans="1:6" x14ac:dyDescent="0.25">
      <c r="A5292" s="349" t="s">
        <v>738</v>
      </c>
      <c r="B5292" s="361" t="s">
        <v>713</v>
      </c>
      <c r="C5292" s="361" t="s">
        <v>746</v>
      </c>
      <c r="D5292" s="361">
        <v>16</v>
      </c>
      <c r="E5292" s="590">
        <v>41910</v>
      </c>
      <c r="F5292" s="592">
        <v>175</v>
      </c>
    </row>
    <row r="5293" spans="1:6" x14ac:dyDescent="0.25">
      <c r="A5293" s="349" t="s">
        <v>738</v>
      </c>
      <c r="B5293" s="361" t="s">
        <v>713</v>
      </c>
      <c r="C5293" s="361" t="s">
        <v>746</v>
      </c>
      <c r="D5293" s="361">
        <v>16</v>
      </c>
      <c r="E5293" s="590">
        <v>41917</v>
      </c>
      <c r="F5293" s="360">
        <v>62</v>
      </c>
    </row>
    <row r="5294" spans="1:6" x14ac:dyDescent="0.25">
      <c r="A5294" s="349" t="s">
        <v>564</v>
      </c>
      <c r="B5294" s="361" t="s">
        <v>566</v>
      </c>
      <c r="C5294" s="361" t="s">
        <v>737</v>
      </c>
      <c r="D5294" s="361">
        <v>16</v>
      </c>
      <c r="E5294" s="590">
        <v>41917</v>
      </c>
      <c r="F5294" s="592">
        <v>185</v>
      </c>
    </row>
    <row r="5295" spans="1:6" x14ac:dyDescent="0.25">
      <c r="A5295" s="349" t="s">
        <v>564</v>
      </c>
      <c r="B5295" s="361" t="s">
        <v>567</v>
      </c>
      <c r="C5295" s="361" t="s">
        <v>737</v>
      </c>
      <c r="D5295" s="361">
        <v>16</v>
      </c>
      <c r="E5295" s="590">
        <v>41919</v>
      </c>
      <c r="F5295" s="592">
        <v>85</v>
      </c>
    </row>
    <row r="5296" spans="1:6" x14ac:dyDescent="0.25">
      <c r="A5296" s="349" t="s">
        <v>738</v>
      </c>
      <c r="B5296" s="361" t="s">
        <v>719</v>
      </c>
      <c r="C5296" s="361" t="s">
        <v>744</v>
      </c>
      <c r="D5296" s="361">
        <v>8</v>
      </c>
      <c r="E5296" s="590">
        <v>41921</v>
      </c>
      <c r="F5296" s="592">
        <v>9</v>
      </c>
    </row>
    <row r="5297" spans="1:6" x14ac:dyDescent="0.25">
      <c r="A5297" s="349" t="s">
        <v>752</v>
      </c>
      <c r="B5297" s="361" t="s">
        <v>764</v>
      </c>
      <c r="C5297" s="361" t="s">
        <v>737</v>
      </c>
      <c r="D5297" s="361">
        <v>32</v>
      </c>
      <c r="E5297" s="590">
        <v>41923</v>
      </c>
      <c r="F5297" s="592">
        <v>60</v>
      </c>
    </row>
    <row r="5298" spans="1:6" x14ac:dyDescent="0.25">
      <c r="A5298" s="349" t="s">
        <v>752</v>
      </c>
      <c r="B5298" s="361" t="s">
        <v>763</v>
      </c>
      <c r="C5298" s="361" t="s">
        <v>745</v>
      </c>
      <c r="D5298" s="361">
        <v>16</v>
      </c>
      <c r="E5298" s="590">
        <v>41928</v>
      </c>
      <c r="F5298" s="592">
        <v>157</v>
      </c>
    </row>
    <row r="5299" spans="1:6" x14ac:dyDescent="0.25">
      <c r="A5299" s="349" t="s">
        <v>738</v>
      </c>
      <c r="B5299" s="361" t="s">
        <v>723</v>
      </c>
      <c r="C5299" s="361" t="s">
        <v>745</v>
      </c>
      <c r="D5299" s="361">
        <v>8</v>
      </c>
      <c r="E5299" s="590">
        <v>41929</v>
      </c>
      <c r="F5299" s="592">
        <v>68</v>
      </c>
    </row>
    <row r="5300" spans="1:6" x14ac:dyDescent="0.25">
      <c r="A5300" s="349" t="s">
        <v>738</v>
      </c>
      <c r="B5300" s="361" t="s">
        <v>719</v>
      </c>
      <c r="C5300" s="361" t="s">
        <v>744</v>
      </c>
      <c r="D5300" s="361">
        <v>8</v>
      </c>
      <c r="E5300" s="590">
        <v>41935</v>
      </c>
      <c r="F5300" s="592">
        <v>161</v>
      </c>
    </row>
    <row r="5301" spans="1:6" x14ac:dyDescent="0.25">
      <c r="A5301" s="349" t="s">
        <v>767</v>
      </c>
      <c r="B5301" s="361" t="s">
        <v>768</v>
      </c>
      <c r="C5301" s="361" t="s">
        <v>737</v>
      </c>
      <c r="D5301" s="361">
        <v>16</v>
      </c>
      <c r="E5301" s="590">
        <v>41935</v>
      </c>
      <c r="F5301" s="592">
        <v>157</v>
      </c>
    </row>
    <row r="5302" spans="1:6" x14ac:dyDescent="0.25">
      <c r="A5302" s="349" t="s">
        <v>748</v>
      </c>
      <c r="B5302" s="361" t="s">
        <v>754</v>
      </c>
      <c r="C5302" s="361" t="s">
        <v>755</v>
      </c>
      <c r="D5302" s="361">
        <v>16</v>
      </c>
      <c r="E5302" s="590">
        <v>41935</v>
      </c>
      <c r="F5302" s="592">
        <v>93</v>
      </c>
    </row>
    <row r="5303" spans="1:6" x14ac:dyDescent="0.25">
      <c r="A5303" s="349" t="s">
        <v>752</v>
      </c>
      <c r="B5303" s="361" t="s">
        <v>760</v>
      </c>
      <c r="C5303" s="361" t="s">
        <v>761</v>
      </c>
      <c r="D5303" s="361">
        <v>16</v>
      </c>
      <c r="E5303" s="590">
        <v>41936</v>
      </c>
      <c r="F5303" s="592">
        <v>177</v>
      </c>
    </row>
    <row r="5304" spans="1:6" x14ac:dyDescent="0.25">
      <c r="A5304" s="349" t="s">
        <v>748</v>
      </c>
      <c r="B5304" s="361" t="s">
        <v>754</v>
      </c>
      <c r="C5304" s="361" t="s">
        <v>755</v>
      </c>
      <c r="D5304" s="361">
        <v>16</v>
      </c>
      <c r="E5304" s="590">
        <v>41938</v>
      </c>
      <c r="F5304" s="360">
        <v>86</v>
      </c>
    </row>
    <row r="5305" spans="1:6" x14ac:dyDescent="0.25">
      <c r="A5305" s="349" t="s">
        <v>742</v>
      </c>
      <c r="B5305" s="361" t="s">
        <v>743</v>
      </c>
      <c r="C5305" s="361" t="s">
        <v>744</v>
      </c>
      <c r="D5305" s="361">
        <v>8</v>
      </c>
      <c r="E5305" s="590">
        <v>41938</v>
      </c>
      <c r="F5305" s="592">
        <v>76</v>
      </c>
    </row>
    <row r="5306" spans="1:6" x14ac:dyDescent="0.25">
      <c r="A5306" s="349" t="s">
        <v>748</v>
      </c>
      <c r="B5306" s="361" t="s">
        <v>753</v>
      </c>
      <c r="C5306" s="361" t="s">
        <v>732</v>
      </c>
      <c r="D5306" s="361">
        <v>16</v>
      </c>
      <c r="E5306" s="590">
        <v>41943</v>
      </c>
      <c r="F5306" s="592">
        <v>135</v>
      </c>
    </row>
    <row r="5307" spans="1:6" x14ac:dyDescent="0.25">
      <c r="A5307" s="349" t="s">
        <v>738</v>
      </c>
      <c r="B5307" s="361" t="s">
        <v>721</v>
      </c>
      <c r="C5307" s="361" t="s">
        <v>747</v>
      </c>
      <c r="D5307" s="361">
        <v>8</v>
      </c>
      <c r="E5307" s="590">
        <v>41943</v>
      </c>
      <c r="F5307" s="592">
        <v>183</v>
      </c>
    </row>
    <row r="5308" spans="1:6" x14ac:dyDescent="0.25">
      <c r="A5308" s="349" t="s">
        <v>564</v>
      </c>
      <c r="B5308" s="361" t="s">
        <v>565</v>
      </c>
      <c r="C5308" s="361" t="s">
        <v>745</v>
      </c>
      <c r="D5308" s="361">
        <v>16</v>
      </c>
      <c r="E5308" s="590">
        <v>41944</v>
      </c>
      <c r="F5308" s="360">
        <v>57</v>
      </c>
    </row>
    <row r="5309" spans="1:6" x14ac:dyDescent="0.25">
      <c r="A5309" s="349" t="s">
        <v>564</v>
      </c>
      <c r="B5309" s="361" t="s">
        <v>566</v>
      </c>
      <c r="C5309" s="361" t="s">
        <v>737</v>
      </c>
      <c r="D5309" s="361">
        <v>16</v>
      </c>
      <c r="E5309" s="590">
        <v>41946</v>
      </c>
      <c r="F5309" s="592">
        <v>135</v>
      </c>
    </row>
    <row r="5310" spans="1:6" x14ac:dyDescent="0.25">
      <c r="A5310" s="349" t="s">
        <v>564</v>
      </c>
      <c r="B5310" s="361" t="s">
        <v>565</v>
      </c>
      <c r="C5310" s="361" t="s">
        <v>745</v>
      </c>
      <c r="D5310" s="361">
        <v>16</v>
      </c>
      <c r="E5310" s="590">
        <v>41949</v>
      </c>
      <c r="F5310" s="592">
        <v>140</v>
      </c>
    </row>
    <row r="5311" spans="1:6" x14ac:dyDescent="0.25">
      <c r="A5311" s="349" t="s">
        <v>752</v>
      </c>
      <c r="B5311" s="361" t="s">
        <v>759</v>
      </c>
      <c r="C5311" s="361" t="s">
        <v>737</v>
      </c>
      <c r="D5311" s="361">
        <v>16</v>
      </c>
      <c r="E5311" s="590">
        <v>41949</v>
      </c>
      <c r="F5311" s="592">
        <v>7</v>
      </c>
    </row>
    <row r="5312" spans="1:6" x14ac:dyDescent="0.25">
      <c r="A5312" s="349" t="s">
        <v>738</v>
      </c>
      <c r="B5312" s="361" t="s">
        <v>716</v>
      </c>
      <c r="C5312" s="361" t="s">
        <v>745</v>
      </c>
      <c r="D5312" s="361">
        <v>16</v>
      </c>
      <c r="E5312" s="590">
        <v>41953</v>
      </c>
      <c r="F5312" s="360">
        <v>145</v>
      </c>
    </row>
    <row r="5313" spans="1:6" x14ac:dyDescent="0.25">
      <c r="A5313" s="349" t="s">
        <v>564</v>
      </c>
      <c r="B5313" s="361" t="s">
        <v>565</v>
      </c>
      <c r="C5313" s="361" t="s">
        <v>745</v>
      </c>
      <c r="D5313" s="361">
        <v>16</v>
      </c>
      <c r="E5313" s="590">
        <v>41956</v>
      </c>
      <c r="F5313" s="592">
        <v>54</v>
      </c>
    </row>
    <row r="5314" spans="1:6" x14ac:dyDescent="0.25">
      <c r="A5314" s="349" t="s">
        <v>738</v>
      </c>
      <c r="B5314" s="361" t="s">
        <v>712</v>
      </c>
      <c r="C5314" s="361" t="s">
        <v>744</v>
      </c>
      <c r="D5314" s="361">
        <v>8</v>
      </c>
      <c r="E5314" s="590">
        <v>41965</v>
      </c>
      <c r="F5314" s="592">
        <v>163</v>
      </c>
    </row>
    <row r="5315" spans="1:6" x14ac:dyDescent="0.25">
      <c r="A5315" s="349" t="s">
        <v>738</v>
      </c>
      <c r="B5315" s="361" t="s">
        <v>722</v>
      </c>
      <c r="C5315" s="361" t="s">
        <v>747</v>
      </c>
      <c r="D5315" s="361">
        <v>8</v>
      </c>
      <c r="E5315" s="590">
        <v>41967</v>
      </c>
      <c r="F5315" s="592">
        <v>86</v>
      </c>
    </row>
    <row r="5316" spans="1:6" x14ac:dyDescent="0.25">
      <c r="A5316" s="349" t="s">
        <v>748</v>
      </c>
      <c r="B5316" s="361" t="s">
        <v>749</v>
      </c>
      <c r="C5316" s="361" t="s">
        <v>745</v>
      </c>
      <c r="D5316" s="361">
        <v>8</v>
      </c>
      <c r="E5316" s="350">
        <v>41968</v>
      </c>
      <c r="F5316" s="360">
        <v>131</v>
      </c>
    </row>
    <row r="5317" spans="1:6" x14ac:dyDescent="0.25">
      <c r="A5317" s="349" t="s">
        <v>564</v>
      </c>
      <c r="B5317" s="361" t="s">
        <v>568</v>
      </c>
      <c r="C5317" s="361" t="s">
        <v>745</v>
      </c>
      <c r="D5317" s="361">
        <v>16</v>
      </c>
      <c r="E5317" s="590">
        <v>41969</v>
      </c>
      <c r="F5317" s="592">
        <v>27</v>
      </c>
    </row>
    <row r="5318" spans="1:6" x14ac:dyDescent="0.25">
      <c r="A5318" s="349" t="s">
        <v>564</v>
      </c>
      <c r="B5318" s="361" t="s">
        <v>568</v>
      </c>
      <c r="C5318" s="361" t="s">
        <v>745</v>
      </c>
      <c r="D5318" s="361">
        <v>16</v>
      </c>
      <c r="E5318" s="590">
        <v>41972</v>
      </c>
      <c r="F5318" s="592">
        <v>23</v>
      </c>
    </row>
    <row r="5319" spans="1:6" x14ac:dyDescent="0.25">
      <c r="A5319" s="349" t="s">
        <v>752</v>
      </c>
      <c r="B5319" s="361" t="s">
        <v>763</v>
      </c>
      <c r="C5319" s="361" t="s">
        <v>745</v>
      </c>
      <c r="D5319" s="361">
        <v>16</v>
      </c>
      <c r="E5319" s="590">
        <v>41974</v>
      </c>
      <c r="F5319" s="592">
        <v>111</v>
      </c>
    </row>
    <row r="5320" spans="1:6" x14ac:dyDescent="0.25">
      <c r="A5320" s="349" t="s">
        <v>767</v>
      </c>
      <c r="B5320" s="361" t="s">
        <v>768</v>
      </c>
      <c r="C5320" s="361" t="s">
        <v>737</v>
      </c>
      <c r="D5320" s="361">
        <v>16</v>
      </c>
      <c r="E5320" s="590">
        <v>41977</v>
      </c>
      <c r="F5320" s="592">
        <v>35</v>
      </c>
    </row>
    <row r="5321" spans="1:6" x14ac:dyDescent="0.25">
      <c r="A5321" s="349" t="s">
        <v>748</v>
      </c>
      <c r="B5321" s="361" t="s">
        <v>751</v>
      </c>
      <c r="C5321" s="361" t="s">
        <v>747</v>
      </c>
      <c r="D5321" s="361">
        <v>8</v>
      </c>
      <c r="E5321" s="590">
        <v>41977</v>
      </c>
      <c r="F5321" s="592">
        <v>155</v>
      </c>
    </row>
    <row r="5322" spans="1:6" x14ac:dyDescent="0.25">
      <c r="A5322" s="349" t="s">
        <v>738</v>
      </c>
      <c r="B5322" s="361" t="s">
        <v>719</v>
      </c>
      <c r="C5322" s="361" t="s">
        <v>744</v>
      </c>
      <c r="D5322" s="361">
        <v>8</v>
      </c>
      <c r="E5322" s="590">
        <v>41981</v>
      </c>
      <c r="F5322" s="592">
        <v>159</v>
      </c>
    </row>
    <row r="5323" spans="1:6" x14ac:dyDescent="0.25">
      <c r="A5323" s="349" t="s">
        <v>769</v>
      </c>
      <c r="B5323" s="361" t="s">
        <v>770</v>
      </c>
      <c r="C5323" s="361" t="s">
        <v>745</v>
      </c>
      <c r="D5323" s="361">
        <v>16</v>
      </c>
      <c r="E5323" s="590">
        <v>41994</v>
      </c>
      <c r="F5323" s="360">
        <v>79</v>
      </c>
    </row>
    <row r="5324" spans="1:6" x14ac:dyDescent="0.25">
      <c r="A5324" s="349" t="s">
        <v>738</v>
      </c>
      <c r="B5324" s="361" t="s">
        <v>721</v>
      </c>
      <c r="C5324" s="361" t="s">
        <v>747</v>
      </c>
      <c r="D5324" s="361">
        <v>8</v>
      </c>
      <c r="E5324" s="590">
        <v>41995</v>
      </c>
      <c r="F5324" s="592">
        <v>53</v>
      </c>
    </row>
    <row r="5325" spans="1:6" x14ac:dyDescent="0.25">
      <c r="A5325" s="349" t="s">
        <v>728</v>
      </c>
      <c r="B5325" s="361" t="s">
        <v>731</v>
      </c>
      <c r="C5325" s="361" t="s">
        <v>732</v>
      </c>
      <c r="D5325" s="361">
        <v>8</v>
      </c>
      <c r="E5325" s="590">
        <v>41995</v>
      </c>
      <c r="F5325" s="592">
        <v>12</v>
      </c>
    </row>
    <row r="5326" spans="1:6" x14ac:dyDescent="0.25">
      <c r="A5326" s="349" t="s">
        <v>738</v>
      </c>
      <c r="B5326" s="361" t="s">
        <v>720</v>
      </c>
      <c r="C5326" s="361" t="s">
        <v>747</v>
      </c>
      <c r="D5326" s="361">
        <v>8</v>
      </c>
      <c r="E5326" s="590">
        <v>42008</v>
      </c>
      <c r="F5326" s="360">
        <v>157</v>
      </c>
    </row>
    <row r="5327" spans="1:6" x14ac:dyDescent="0.25">
      <c r="A5327" s="349" t="s">
        <v>752</v>
      </c>
      <c r="B5327" s="361" t="s">
        <v>763</v>
      </c>
      <c r="C5327" s="361" t="s">
        <v>745</v>
      </c>
      <c r="D5327" s="361">
        <v>16</v>
      </c>
      <c r="E5327" s="590">
        <v>42008</v>
      </c>
      <c r="F5327" s="592">
        <v>113</v>
      </c>
    </row>
    <row r="5328" spans="1:6" x14ac:dyDescent="0.25">
      <c r="A5328" s="349" t="s">
        <v>738</v>
      </c>
      <c r="B5328" s="361" t="s">
        <v>723</v>
      </c>
      <c r="C5328" s="361" t="s">
        <v>745</v>
      </c>
      <c r="D5328" s="361">
        <v>8</v>
      </c>
      <c r="E5328" s="350">
        <v>42016</v>
      </c>
      <c r="F5328" s="360">
        <v>199</v>
      </c>
    </row>
    <row r="5329" spans="1:6" x14ac:dyDescent="0.25">
      <c r="A5329" s="349" t="s">
        <v>738</v>
      </c>
      <c r="B5329" s="361" t="s">
        <v>720</v>
      </c>
      <c r="C5329" s="361" t="s">
        <v>747</v>
      </c>
      <c r="D5329" s="361">
        <v>8</v>
      </c>
      <c r="E5329" s="590">
        <v>42019</v>
      </c>
      <c r="F5329" s="592">
        <v>73</v>
      </c>
    </row>
    <row r="5330" spans="1:6" x14ac:dyDescent="0.25">
      <c r="A5330" s="349" t="s">
        <v>769</v>
      </c>
      <c r="B5330" s="361" t="s">
        <v>770</v>
      </c>
      <c r="C5330" s="361" t="s">
        <v>745</v>
      </c>
      <c r="D5330" s="361">
        <v>16</v>
      </c>
      <c r="E5330" s="590">
        <v>42019</v>
      </c>
      <c r="F5330" s="592">
        <v>189</v>
      </c>
    </row>
    <row r="5331" spans="1:6" x14ac:dyDescent="0.25">
      <c r="A5331" s="349" t="s">
        <v>748</v>
      </c>
      <c r="B5331" s="361" t="s">
        <v>753</v>
      </c>
      <c r="C5331" s="361" t="s">
        <v>732</v>
      </c>
      <c r="D5331" s="361">
        <v>16</v>
      </c>
      <c r="E5331" s="350">
        <v>42027</v>
      </c>
      <c r="F5331" s="360">
        <v>31</v>
      </c>
    </row>
    <row r="5332" spans="1:6" x14ac:dyDescent="0.25">
      <c r="A5332" s="349" t="s">
        <v>738</v>
      </c>
      <c r="B5332" s="361" t="s">
        <v>715</v>
      </c>
      <c r="C5332" s="361" t="s">
        <v>745</v>
      </c>
      <c r="D5332" s="361">
        <v>16</v>
      </c>
      <c r="E5332" s="590">
        <v>42034</v>
      </c>
      <c r="F5332" s="592">
        <v>26</v>
      </c>
    </row>
    <row r="5333" spans="1:6" x14ac:dyDescent="0.25">
      <c r="A5333" s="349" t="s">
        <v>738</v>
      </c>
      <c r="B5333" s="361" t="s">
        <v>712</v>
      </c>
      <c r="C5333" s="361" t="s">
        <v>744</v>
      </c>
      <c r="D5333" s="361">
        <v>8</v>
      </c>
      <c r="E5333" s="590">
        <v>42035</v>
      </c>
      <c r="F5333" s="592">
        <v>196</v>
      </c>
    </row>
    <row r="5334" spans="1:6" x14ac:dyDescent="0.25">
      <c r="A5334" s="349" t="s">
        <v>752</v>
      </c>
      <c r="B5334" s="361" t="s">
        <v>764</v>
      </c>
      <c r="C5334" s="361" t="s">
        <v>737</v>
      </c>
      <c r="D5334" s="361">
        <v>32</v>
      </c>
      <c r="E5334" s="590">
        <v>42039</v>
      </c>
      <c r="F5334" s="592">
        <v>81</v>
      </c>
    </row>
    <row r="5335" spans="1:6" x14ac:dyDescent="0.25">
      <c r="A5335" s="349" t="s">
        <v>756</v>
      </c>
      <c r="B5335" s="361" t="s">
        <v>757</v>
      </c>
      <c r="C5335" s="361" t="s">
        <v>755</v>
      </c>
      <c r="D5335" s="361">
        <v>16</v>
      </c>
      <c r="E5335" s="590">
        <v>42040</v>
      </c>
      <c r="F5335" s="592">
        <v>161</v>
      </c>
    </row>
    <row r="5336" spans="1:6" x14ac:dyDescent="0.25">
      <c r="A5336" s="349" t="s">
        <v>748</v>
      </c>
      <c r="B5336" s="361" t="s">
        <v>750</v>
      </c>
      <c r="C5336" s="361" t="s">
        <v>737</v>
      </c>
      <c r="D5336" s="361">
        <v>16</v>
      </c>
      <c r="E5336" s="590">
        <v>42041</v>
      </c>
      <c r="F5336" s="360">
        <v>132</v>
      </c>
    </row>
    <row r="5337" spans="1:6" x14ac:dyDescent="0.25">
      <c r="A5337" s="349" t="s">
        <v>564</v>
      </c>
      <c r="B5337" s="361" t="s">
        <v>567</v>
      </c>
      <c r="C5337" s="361" t="s">
        <v>737</v>
      </c>
      <c r="D5337" s="361">
        <v>16</v>
      </c>
      <c r="E5337" s="350">
        <v>42043</v>
      </c>
      <c r="F5337" s="360">
        <v>51</v>
      </c>
    </row>
    <row r="5338" spans="1:6" x14ac:dyDescent="0.25">
      <c r="A5338" s="349" t="s">
        <v>733</v>
      </c>
      <c r="B5338" s="361" t="s">
        <v>736</v>
      </c>
      <c r="C5338" s="361" t="s">
        <v>737</v>
      </c>
      <c r="D5338" s="361">
        <v>8</v>
      </c>
      <c r="E5338" s="590">
        <v>42047</v>
      </c>
      <c r="F5338" s="360">
        <v>58</v>
      </c>
    </row>
    <row r="5339" spans="1:6" x14ac:dyDescent="0.25">
      <c r="A5339" s="349" t="s">
        <v>752</v>
      </c>
      <c r="B5339" s="361" t="s">
        <v>760</v>
      </c>
      <c r="C5339" s="361" t="s">
        <v>761</v>
      </c>
      <c r="D5339" s="361">
        <v>16</v>
      </c>
      <c r="E5339" s="590">
        <v>42051</v>
      </c>
      <c r="F5339" s="360">
        <v>68</v>
      </c>
    </row>
    <row r="5340" spans="1:6" x14ac:dyDescent="0.25">
      <c r="A5340" s="349" t="s">
        <v>564</v>
      </c>
      <c r="B5340" s="361" t="s">
        <v>567</v>
      </c>
      <c r="C5340" s="361" t="s">
        <v>737</v>
      </c>
      <c r="D5340" s="361">
        <v>16</v>
      </c>
      <c r="E5340" s="590">
        <v>42052</v>
      </c>
      <c r="F5340" s="592">
        <v>41</v>
      </c>
    </row>
    <row r="5341" spans="1:6" x14ac:dyDescent="0.25">
      <c r="A5341" s="349" t="s">
        <v>748</v>
      </c>
      <c r="B5341" s="361" t="s">
        <v>754</v>
      </c>
      <c r="C5341" s="361" t="s">
        <v>755</v>
      </c>
      <c r="D5341" s="361">
        <v>16</v>
      </c>
      <c r="E5341" s="590">
        <v>42053</v>
      </c>
      <c r="F5341" s="592">
        <v>76</v>
      </c>
    </row>
    <row r="5342" spans="1:6" x14ac:dyDescent="0.25">
      <c r="A5342" s="349" t="s">
        <v>738</v>
      </c>
      <c r="B5342" s="361" t="s">
        <v>713</v>
      </c>
      <c r="C5342" s="361" t="s">
        <v>746</v>
      </c>
      <c r="D5342" s="361">
        <v>16</v>
      </c>
      <c r="E5342" s="590">
        <v>42056</v>
      </c>
      <c r="F5342" s="592">
        <v>26</v>
      </c>
    </row>
    <row r="5343" spans="1:6" x14ac:dyDescent="0.25">
      <c r="A5343" s="349" t="s">
        <v>733</v>
      </c>
      <c r="B5343" s="361" t="s">
        <v>734</v>
      </c>
      <c r="C5343" s="361" t="s">
        <v>735</v>
      </c>
      <c r="D5343" s="361">
        <v>8</v>
      </c>
      <c r="E5343" s="590">
        <v>42056</v>
      </c>
      <c r="F5343" s="592">
        <v>161</v>
      </c>
    </row>
    <row r="5344" spans="1:6" x14ac:dyDescent="0.25">
      <c r="A5344" s="349" t="s">
        <v>564</v>
      </c>
      <c r="B5344" s="361" t="s">
        <v>569</v>
      </c>
      <c r="C5344" s="361" t="s">
        <v>744</v>
      </c>
      <c r="D5344" s="361">
        <v>16</v>
      </c>
      <c r="E5344" s="590">
        <v>42062</v>
      </c>
      <c r="F5344" s="592">
        <v>97</v>
      </c>
    </row>
    <row r="5345" spans="1:6" x14ac:dyDescent="0.25">
      <c r="A5345" s="349" t="s">
        <v>564</v>
      </c>
      <c r="B5345" s="361" t="s">
        <v>569</v>
      </c>
      <c r="C5345" s="361" t="s">
        <v>744</v>
      </c>
      <c r="D5345" s="361">
        <v>16</v>
      </c>
      <c r="E5345" s="590">
        <v>42062</v>
      </c>
      <c r="F5345" s="592">
        <v>6</v>
      </c>
    </row>
    <row r="5346" spans="1:6" x14ac:dyDescent="0.25">
      <c r="A5346" s="349" t="s">
        <v>756</v>
      </c>
      <c r="B5346" s="361" t="s">
        <v>758</v>
      </c>
      <c r="C5346" s="361" t="s">
        <v>746</v>
      </c>
      <c r="D5346" s="361">
        <v>16</v>
      </c>
      <c r="E5346" s="590">
        <v>42062</v>
      </c>
      <c r="F5346" s="360">
        <v>26</v>
      </c>
    </row>
    <row r="5347" spans="1:6" x14ac:dyDescent="0.25">
      <c r="A5347" s="349" t="s">
        <v>752</v>
      </c>
      <c r="B5347" s="361" t="s">
        <v>759</v>
      </c>
      <c r="C5347" s="361" t="s">
        <v>737</v>
      </c>
      <c r="D5347" s="361">
        <v>16</v>
      </c>
      <c r="E5347" s="590">
        <v>42068</v>
      </c>
      <c r="F5347" s="592">
        <v>52</v>
      </c>
    </row>
    <row r="5348" spans="1:6" x14ac:dyDescent="0.25">
      <c r="A5348" s="349" t="s">
        <v>564</v>
      </c>
      <c r="B5348" s="361" t="s">
        <v>568</v>
      </c>
      <c r="C5348" s="361" t="s">
        <v>745</v>
      </c>
      <c r="D5348" s="361">
        <v>16</v>
      </c>
      <c r="E5348" s="590">
        <v>42072</v>
      </c>
      <c r="F5348" s="592">
        <v>197</v>
      </c>
    </row>
    <row r="5349" spans="1:6" x14ac:dyDescent="0.25">
      <c r="A5349" s="349" t="s">
        <v>738</v>
      </c>
      <c r="B5349" s="361" t="s">
        <v>713</v>
      </c>
      <c r="C5349" s="361" t="s">
        <v>746</v>
      </c>
      <c r="D5349" s="361">
        <v>16</v>
      </c>
      <c r="E5349" s="350">
        <v>42073</v>
      </c>
      <c r="F5349" s="360">
        <v>161</v>
      </c>
    </row>
    <row r="5350" spans="1:6" x14ac:dyDescent="0.25">
      <c r="A5350" s="349" t="s">
        <v>738</v>
      </c>
      <c r="B5350" s="361" t="s">
        <v>716</v>
      </c>
      <c r="C5350" s="361" t="s">
        <v>745</v>
      </c>
      <c r="D5350" s="361">
        <v>16</v>
      </c>
      <c r="E5350" s="590">
        <v>42073</v>
      </c>
      <c r="F5350" s="592">
        <v>120</v>
      </c>
    </row>
    <row r="5351" spans="1:6" x14ac:dyDescent="0.25">
      <c r="A5351" s="354" t="s">
        <v>752</v>
      </c>
      <c r="B5351" s="353" t="s">
        <v>762</v>
      </c>
      <c r="C5351" s="353" t="s">
        <v>761</v>
      </c>
      <c r="D5351" s="353">
        <v>16</v>
      </c>
      <c r="E5351" s="352">
        <v>42076</v>
      </c>
      <c r="F5351" s="351">
        <v>14</v>
      </c>
    </row>
    <row r="5352" spans="1:6" x14ac:dyDescent="0.25">
      <c r="A5352" s="349" t="s">
        <v>738</v>
      </c>
      <c r="B5352" s="361" t="s">
        <v>714</v>
      </c>
      <c r="C5352" s="361" t="s">
        <v>744</v>
      </c>
      <c r="D5352" s="361">
        <v>8</v>
      </c>
      <c r="E5352" s="590">
        <v>42081</v>
      </c>
      <c r="F5352" s="592">
        <v>165</v>
      </c>
    </row>
    <row r="5353" spans="1:6" x14ac:dyDescent="0.25">
      <c r="A5353" s="349" t="s">
        <v>738</v>
      </c>
      <c r="B5353" s="361" t="s">
        <v>717</v>
      </c>
      <c r="C5353" s="361" t="s">
        <v>745</v>
      </c>
      <c r="D5353" s="361">
        <v>16</v>
      </c>
      <c r="E5353" s="590">
        <v>42081</v>
      </c>
      <c r="F5353" s="592">
        <v>118</v>
      </c>
    </row>
    <row r="5354" spans="1:6" x14ac:dyDescent="0.25">
      <c r="A5354" s="349" t="s">
        <v>564</v>
      </c>
      <c r="B5354" s="361" t="s">
        <v>567</v>
      </c>
      <c r="C5354" s="361" t="s">
        <v>737</v>
      </c>
      <c r="D5354" s="361">
        <v>16</v>
      </c>
      <c r="E5354" s="350">
        <v>42085</v>
      </c>
      <c r="F5354" s="360">
        <v>83</v>
      </c>
    </row>
    <row r="5355" spans="1:6" x14ac:dyDescent="0.25">
      <c r="A5355" s="349" t="s">
        <v>564</v>
      </c>
      <c r="B5355" s="361" t="s">
        <v>566</v>
      </c>
      <c r="C5355" s="361" t="s">
        <v>737</v>
      </c>
      <c r="D5355" s="361">
        <v>16</v>
      </c>
      <c r="E5355" s="590">
        <v>42086</v>
      </c>
      <c r="F5355" s="592">
        <v>156</v>
      </c>
    </row>
    <row r="5356" spans="1:6" x14ac:dyDescent="0.25">
      <c r="A5356" s="349" t="s">
        <v>738</v>
      </c>
      <c r="B5356" s="361" t="s">
        <v>719</v>
      </c>
      <c r="C5356" s="361" t="s">
        <v>744</v>
      </c>
      <c r="D5356" s="361">
        <v>8</v>
      </c>
      <c r="E5356" s="590">
        <v>42087</v>
      </c>
      <c r="F5356" s="592">
        <v>33</v>
      </c>
    </row>
    <row r="5357" spans="1:6" x14ac:dyDescent="0.25">
      <c r="A5357" s="349" t="s">
        <v>756</v>
      </c>
      <c r="B5357" s="361" t="s">
        <v>757</v>
      </c>
      <c r="C5357" s="361" t="s">
        <v>755</v>
      </c>
      <c r="D5357" s="361">
        <v>16</v>
      </c>
      <c r="E5357" s="590">
        <v>42088</v>
      </c>
      <c r="F5357" s="592">
        <v>116</v>
      </c>
    </row>
    <row r="5358" spans="1:6" x14ac:dyDescent="0.25">
      <c r="A5358" s="349" t="s">
        <v>728</v>
      </c>
      <c r="B5358" s="361" t="s">
        <v>731</v>
      </c>
      <c r="C5358" s="361" t="s">
        <v>732</v>
      </c>
      <c r="D5358" s="361">
        <v>8</v>
      </c>
      <c r="E5358" s="590">
        <v>42088</v>
      </c>
      <c r="F5358" s="592">
        <v>173</v>
      </c>
    </row>
    <row r="5359" spans="1:6" x14ac:dyDescent="0.25">
      <c r="A5359" s="349" t="s">
        <v>748</v>
      </c>
      <c r="B5359" s="361" t="s">
        <v>750</v>
      </c>
      <c r="C5359" s="361" t="s">
        <v>737</v>
      </c>
      <c r="D5359" s="361">
        <v>16</v>
      </c>
      <c r="E5359" s="590">
        <v>42091</v>
      </c>
      <c r="F5359" s="592">
        <v>143</v>
      </c>
    </row>
    <row r="5360" spans="1:6" x14ac:dyDescent="0.25">
      <c r="A5360" s="349" t="s">
        <v>752</v>
      </c>
      <c r="B5360" s="361" t="s">
        <v>764</v>
      </c>
      <c r="C5360" s="361" t="s">
        <v>737</v>
      </c>
      <c r="D5360" s="361">
        <v>32</v>
      </c>
      <c r="E5360" s="590">
        <v>42092</v>
      </c>
      <c r="F5360" s="592">
        <v>77</v>
      </c>
    </row>
    <row r="5361" spans="1:6" x14ac:dyDescent="0.25">
      <c r="A5361" s="349" t="s">
        <v>748</v>
      </c>
      <c r="B5361" s="361" t="s">
        <v>753</v>
      </c>
      <c r="C5361" s="361" t="s">
        <v>732</v>
      </c>
      <c r="D5361" s="361">
        <v>16</v>
      </c>
      <c r="E5361" s="590">
        <v>42093</v>
      </c>
      <c r="F5361" s="360">
        <v>29</v>
      </c>
    </row>
    <row r="5362" spans="1:6" x14ac:dyDescent="0.25">
      <c r="A5362" s="349" t="s">
        <v>769</v>
      </c>
      <c r="B5362" s="361" t="s">
        <v>770</v>
      </c>
      <c r="C5362" s="361" t="s">
        <v>745</v>
      </c>
      <c r="D5362" s="361">
        <v>16</v>
      </c>
      <c r="E5362" s="590">
        <v>42096</v>
      </c>
      <c r="F5362" s="592">
        <v>140</v>
      </c>
    </row>
    <row r="5363" spans="1:6" x14ac:dyDescent="0.25">
      <c r="A5363" s="349" t="s">
        <v>728</v>
      </c>
      <c r="B5363" s="361" t="s">
        <v>731</v>
      </c>
      <c r="C5363" s="361" t="s">
        <v>732</v>
      </c>
      <c r="D5363" s="361">
        <v>8</v>
      </c>
      <c r="E5363" s="590">
        <v>42097</v>
      </c>
      <c r="F5363" s="592">
        <v>150</v>
      </c>
    </row>
    <row r="5364" spans="1:6" x14ac:dyDescent="0.25">
      <c r="A5364" s="349" t="s">
        <v>748</v>
      </c>
      <c r="B5364" s="361" t="s">
        <v>753</v>
      </c>
      <c r="C5364" s="361" t="s">
        <v>732</v>
      </c>
      <c r="D5364" s="361">
        <v>16</v>
      </c>
      <c r="E5364" s="590">
        <v>42104</v>
      </c>
      <c r="F5364" s="592">
        <v>23</v>
      </c>
    </row>
    <row r="5365" spans="1:6" x14ac:dyDescent="0.25">
      <c r="A5365" s="349" t="s">
        <v>564</v>
      </c>
      <c r="B5365" s="361" t="s">
        <v>567</v>
      </c>
      <c r="C5365" s="361" t="s">
        <v>737</v>
      </c>
      <c r="D5365" s="361">
        <v>16</v>
      </c>
      <c r="E5365" s="590">
        <v>42106</v>
      </c>
      <c r="F5365" s="592">
        <v>188</v>
      </c>
    </row>
    <row r="5366" spans="1:6" x14ac:dyDescent="0.25">
      <c r="A5366" s="349" t="s">
        <v>756</v>
      </c>
      <c r="B5366" s="361" t="s">
        <v>758</v>
      </c>
      <c r="C5366" s="361" t="s">
        <v>746</v>
      </c>
      <c r="D5366" s="361">
        <v>16</v>
      </c>
      <c r="E5366" s="590">
        <v>42106</v>
      </c>
      <c r="F5366" s="592">
        <v>99</v>
      </c>
    </row>
    <row r="5367" spans="1:6" x14ac:dyDescent="0.25">
      <c r="A5367" s="349" t="s">
        <v>752</v>
      </c>
      <c r="B5367" s="361" t="s">
        <v>762</v>
      </c>
      <c r="C5367" s="361" t="s">
        <v>761</v>
      </c>
      <c r="D5367" s="361">
        <v>16</v>
      </c>
      <c r="E5367" s="590">
        <v>42107</v>
      </c>
      <c r="F5367" s="592">
        <v>183</v>
      </c>
    </row>
    <row r="5368" spans="1:6" x14ac:dyDescent="0.25">
      <c r="A5368" s="349" t="s">
        <v>738</v>
      </c>
      <c r="B5368" s="361" t="s">
        <v>717</v>
      </c>
      <c r="C5368" s="361" t="s">
        <v>745</v>
      </c>
      <c r="D5368" s="361">
        <v>16</v>
      </c>
      <c r="E5368" s="590">
        <v>42108</v>
      </c>
      <c r="F5368" s="592">
        <v>45</v>
      </c>
    </row>
    <row r="5369" spans="1:6" x14ac:dyDescent="0.25">
      <c r="A5369" s="349" t="s">
        <v>752</v>
      </c>
      <c r="B5369" s="361" t="s">
        <v>760</v>
      </c>
      <c r="C5369" s="361" t="s">
        <v>761</v>
      </c>
      <c r="D5369" s="361">
        <v>16</v>
      </c>
      <c r="E5369" s="590">
        <v>42109</v>
      </c>
      <c r="F5369" s="592">
        <v>61</v>
      </c>
    </row>
    <row r="5370" spans="1:6" x14ac:dyDescent="0.25">
      <c r="A5370" s="349" t="s">
        <v>738</v>
      </c>
      <c r="B5370" s="361" t="s">
        <v>715</v>
      </c>
      <c r="C5370" s="361" t="s">
        <v>745</v>
      </c>
      <c r="D5370" s="361">
        <v>16</v>
      </c>
      <c r="E5370" s="590">
        <v>42112</v>
      </c>
      <c r="F5370" s="592">
        <v>125</v>
      </c>
    </row>
    <row r="5371" spans="1:6" x14ac:dyDescent="0.25">
      <c r="A5371" s="349" t="s">
        <v>748</v>
      </c>
      <c r="B5371" s="361" t="s">
        <v>754</v>
      </c>
      <c r="C5371" s="361" t="s">
        <v>755</v>
      </c>
      <c r="D5371" s="361">
        <v>16</v>
      </c>
      <c r="E5371" s="590">
        <v>42117</v>
      </c>
      <c r="F5371" s="592">
        <v>70</v>
      </c>
    </row>
    <row r="5372" spans="1:6" x14ac:dyDescent="0.25">
      <c r="A5372" s="349" t="s">
        <v>738</v>
      </c>
      <c r="B5372" s="361" t="s">
        <v>718</v>
      </c>
      <c r="C5372" s="361" t="s">
        <v>747</v>
      </c>
      <c r="D5372" s="361">
        <v>8</v>
      </c>
      <c r="E5372" s="590">
        <v>42119</v>
      </c>
      <c r="F5372" s="592">
        <v>92</v>
      </c>
    </row>
    <row r="5373" spans="1:6" x14ac:dyDescent="0.25">
      <c r="A5373" s="349" t="s">
        <v>748</v>
      </c>
      <c r="B5373" s="361" t="s">
        <v>751</v>
      </c>
      <c r="C5373" s="361" t="s">
        <v>747</v>
      </c>
      <c r="D5373" s="361">
        <v>8</v>
      </c>
      <c r="E5373" s="590">
        <v>42121</v>
      </c>
      <c r="F5373" s="592">
        <v>122</v>
      </c>
    </row>
    <row r="5374" spans="1:6" x14ac:dyDescent="0.25">
      <c r="A5374" s="349" t="s">
        <v>564</v>
      </c>
      <c r="B5374" s="361" t="s">
        <v>567</v>
      </c>
      <c r="C5374" s="361" t="s">
        <v>737</v>
      </c>
      <c r="D5374" s="361">
        <v>16</v>
      </c>
      <c r="E5374" s="590">
        <v>42122</v>
      </c>
      <c r="F5374" s="592">
        <v>177</v>
      </c>
    </row>
    <row r="5375" spans="1:6" x14ac:dyDescent="0.25">
      <c r="A5375" s="349" t="s">
        <v>748</v>
      </c>
      <c r="B5375" s="361" t="s">
        <v>750</v>
      </c>
      <c r="C5375" s="361" t="s">
        <v>737</v>
      </c>
      <c r="D5375" s="361">
        <v>16</v>
      </c>
      <c r="E5375" s="590">
        <v>42123</v>
      </c>
      <c r="F5375" s="592">
        <v>29</v>
      </c>
    </row>
    <row r="5376" spans="1:6" x14ac:dyDescent="0.25">
      <c r="A5376" s="349" t="s">
        <v>748</v>
      </c>
      <c r="B5376" s="361" t="s">
        <v>754</v>
      </c>
      <c r="C5376" s="361" t="s">
        <v>755</v>
      </c>
      <c r="D5376" s="361">
        <v>16</v>
      </c>
      <c r="E5376" s="590">
        <v>42127</v>
      </c>
      <c r="F5376" s="592">
        <v>59</v>
      </c>
    </row>
    <row r="5377" spans="1:6" x14ac:dyDescent="0.25">
      <c r="A5377" s="349" t="s">
        <v>733</v>
      </c>
      <c r="B5377" s="361" t="s">
        <v>734</v>
      </c>
      <c r="C5377" s="361" t="s">
        <v>735</v>
      </c>
      <c r="D5377" s="361">
        <v>8</v>
      </c>
      <c r="E5377" s="590">
        <v>42127</v>
      </c>
      <c r="F5377" s="360">
        <v>14</v>
      </c>
    </row>
    <row r="5378" spans="1:6" x14ac:dyDescent="0.25">
      <c r="A5378" s="349" t="s">
        <v>738</v>
      </c>
      <c r="B5378" s="361" t="s">
        <v>716</v>
      </c>
      <c r="C5378" s="361" t="s">
        <v>745</v>
      </c>
      <c r="D5378" s="361">
        <v>16</v>
      </c>
      <c r="E5378" s="590">
        <v>42130</v>
      </c>
      <c r="F5378" s="592">
        <v>126</v>
      </c>
    </row>
    <row r="5379" spans="1:6" x14ac:dyDescent="0.25">
      <c r="A5379" s="349" t="s">
        <v>748</v>
      </c>
      <c r="B5379" s="361" t="s">
        <v>753</v>
      </c>
      <c r="C5379" s="361" t="s">
        <v>732</v>
      </c>
      <c r="D5379" s="361">
        <v>16</v>
      </c>
      <c r="E5379" s="590">
        <v>42132</v>
      </c>
      <c r="F5379" s="592">
        <v>80</v>
      </c>
    </row>
    <row r="5380" spans="1:6" x14ac:dyDescent="0.25">
      <c r="A5380" s="349" t="s">
        <v>564</v>
      </c>
      <c r="B5380" s="361" t="s">
        <v>568</v>
      </c>
      <c r="C5380" s="361" t="s">
        <v>745</v>
      </c>
      <c r="D5380" s="361">
        <v>16</v>
      </c>
      <c r="E5380" s="590">
        <v>42134</v>
      </c>
      <c r="F5380" s="592">
        <v>40</v>
      </c>
    </row>
    <row r="5381" spans="1:6" x14ac:dyDescent="0.25">
      <c r="A5381" s="349" t="s">
        <v>739</v>
      </c>
      <c r="B5381" s="361" t="s">
        <v>740</v>
      </c>
      <c r="C5381" s="361" t="s">
        <v>741</v>
      </c>
      <c r="D5381" s="361">
        <v>8</v>
      </c>
      <c r="E5381" s="590">
        <v>42135</v>
      </c>
      <c r="F5381" s="360">
        <v>198</v>
      </c>
    </row>
    <row r="5382" spans="1:6" x14ac:dyDescent="0.25">
      <c r="A5382" s="349" t="s">
        <v>733</v>
      </c>
      <c r="B5382" s="361" t="s">
        <v>734</v>
      </c>
      <c r="C5382" s="361" t="s">
        <v>735</v>
      </c>
      <c r="D5382" s="361">
        <v>8</v>
      </c>
      <c r="E5382" s="590">
        <v>42135</v>
      </c>
      <c r="F5382" s="360">
        <v>7</v>
      </c>
    </row>
    <row r="5383" spans="1:6" x14ac:dyDescent="0.25">
      <c r="A5383" s="349" t="s">
        <v>748</v>
      </c>
      <c r="B5383" s="361" t="s">
        <v>753</v>
      </c>
      <c r="C5383" s="361" t="s">
        <v>732</v>
      </c>
      <c r="D5383" s="361">
        <v>16</v>
      </c>
      <c r="E5383" s="590">
        <v>42137</v>
      </c>
      <c r="F5383" s="360">
        <v>87</v>
      </c>
    </row>
    <row r="5384" spans="1:6" x14ac:dyDescent="0.25">
      <c r="A5384" s="349" t="s">
        <v>738</v>
      </c>
      <c r="B5384" s="361" t="s">
        <v>713</v>
      </c>
      <c r="C5384" s="361" t="s">
        <v>746</v>
      </c>
      <c r="D5384" s="361">
        <v>16</v>
      </c>
      <c r="E5384" s="590">
        <v>42137</v>
      </c>
      <c r="F5384" s="592">
        <v>31</v>
      </c>
    </row>
    <row r="5385" spans="1:6" x14ac:dyDescent="0.25">
      <c r="A5385" s="349" t="s">
        <v>738</v>
      </c>
      <c r="B5385" s="361" t="s">
        <v>720</v>
      </c>
      <c r="C5385" s="361" t="s">
        <v>747</v>
      </c>
      <c r="D5385" s="361">
        <v>8</v>
      </c>
      <c r="E5385" s="590">
        <v>42146</v>
      </c>
      <c r="F5385" s="592">
        <v>196</v>
      </c>
    </row>
    <row r="5386" spans="1:6" x14ac:dyDescent="0.25">
      <c r="A5386" s="349" t="s">
        <v>771</v>
      </c>
      <c r="B5386" s="361" t="s">
        <v>772</v>
      </c>
      <c r="C5386" s="361" t="s">
        <v>747</v>
      </c>
      <c r="D5386" s="361">
        <v>12</v>
      </c>
      <c r="E5386" s="590">
        <v>42146</v>
      </c>
      <c r="F5386" s="592">
        <v>104</v>
      </c>
    </row>
    <row r="5387" spans="1:6" x14ac:dyDescent="0.25">
      <c r="A5387" s="349" t="s">
        <v>771</v>
      </c>
      <c r="B5387" s="361" t="s">
        <v>772</v>
      </c>
      <c r="C5387" s="361" t="s">
        <v>747</v>
      </c>
      <c r="D5387" s="361">
        <v>12</v>
      </c>
      <c r="E5387" s="590">
        <v>42146</v>
      </c>
      <c r="F5387" s="592">
        <v>176</v>
      </c>
    </row>
    <row r="5388" spans="1:6" x14ac:dyDescent="0.25">
      <c r="A5388" s="349" t="s">
        <v>738</v>
      </c>
      <c r="B5388" s="361" t="s">
        <v>715</v>
      </c>
      <c r="C5388" s="361" t="s">
        <v>745</v>
      </c>
      <c r="D5388" s="361">
        <v>16</v>
      </c>
      <c r="E5388" s="590">
        <v>42155</v>
      </c>
      <c r="F5388" s="592">
        <v>146</v>
      </c>
    </row>
    <row r="5389" spans="1:6" x14ac:dyDescent="0.25">
      <c r="A5389" s="349" t="s">
        <v>767</v>
      </c>
      <c r="B5389" s="361" t="s">
        <v>768</v>
      </c>
      <c r="C5389" s="361" t="s">
        <v>737</v>
      </c>
      <c r="D5389" s="361">
        <v>16</v>
      </c>
      <c r="E5389" s="350">
        <v>42155</v>
      </c>
      <c r="F5389" s="360">
        <v>12</v>
      </c>
    </row>
    <row r="5390" spans="1:6" x14ac:dyDescent="0.25">
      <c r="A5390" s="349" t="s">
        <v>752</v>
      </c>
      <c r="B5390" s="361" t="s">
        <v>760</v>
      </c>
      <c r="C5390" s="361" t="s">
        <v>761</v>
      </c>
      <c r="D5390" s="361">
        <v>16</v>
      </c>
      <c r="E5390" s="590">
        <v>42156</v>
      </c>
      <c r="F5390" s="592">
        <v>52</v>
      </c>
    </row>
    <row r="5391" spans="1:6" x14ac:dyDescent="0.25">
      <c r="A5391" s="349" t="s">
        <v>752</v>
      </c>
      <c r="B5391" s="361" t="s">
        <v>762</v>
      </c>
      <c r="C5391" s="361" t="s">
        <v>761</v>
      </c>
      <c r="D5391" s="361">
        <v>16</v>
      </c>
      <c r="E5391" s="590">
        <v>42157</v>
      </c>
      <c r="F5391" s="592">
        <v>53</v>
      </c>
    </row>
    <row r="5392" spans="1:6" x14ac:dyDescent="0.25">
      <c r="A5392" s="349" t="s">
        <v>752</v>
      </c>
      <c r="B5392" s="361" t="s">
        <v>763</v>
      </c>
      <c r="C5392" s="361" t="s">
        <v>745</v>
      </c>
      <c r="D5392" s="361">
        <v>16</v>
      </c>
      <c r="E5392" s="590">
        <v>42160</v>
      </c>
      <c r="F5392" s="592">
        <v>147</v>
      </c>
    </row>
    <row r="5393" spans="1:6" x14ac:dyDescent="0.25">
      <c r="A5393" s="349" t="s">
        <v>564</v>
      </c>
      <c r="B5393" s="361" t="s">
        <v>568</v>
      </c>
      <c r="C5393" s="361" t="s">
        <v>745</v>
      </c>
      <c r="D5393" s="361">
        <v>16</v>
      </c>
      <c r="E5393" s="590">
        <v>42161</v>
      </c>
      <c r="F5393" s="592">
        <v>78</v>
      </c>
    </row>
    <row r="5394" spans="1:6" x14ac:dyDescent="0.25">
      <c r="A5394" s="349" t="s">
        <v>748</v>
      </c>
      <c r="B5394" s="361" t="s">
        <v>750</v>
      </c>
      <c r="C5394" s="361" t="s">
        <v>737</v>
      </c>
      <c r="D5394" s="361">
        <v>16</v>
      </c>
      <c r="E5394" s="590">
        <v>42162</v>
      </c>
      <c r="F5394" s="592">
        <v>24</v>
      </c>
    </row>
    <row r="5395" spans="1:6" x14ac:dyDescent="0.25">
      <c r="A5395" s="349" t="s">
        <v>738</v>
      </c>
      <c r="B5395" s="361" t="s">
        <v>712</v>
      </c>
      <c r="C5395" s="361" t="s">
        <v>744</v>
      </c>
      <c r="D5395" s="361">
        <v>8</v>
      </c>
      <c r="E5395" s="590">
        <v>42163</v>
      </c>
      <c r="F5395" s="592">
        <v>24</v>
      </c>
    </row>
    <row r="5396" spans="1:6" x14ac:dyDescent="0.25">
      <c r="A5396" s="349" t="s">
        <v>748</v>
      </c>
      <c r="B5396" s="361" t="s">
        <v>753</v>
      </c>
      <c r="C5396" s="361" t="s">
        <v>732</v>
      </c>
      <c r="D5396" s="361">
        <v>16</v>
      </c>
      <c r="E5396" s="590">
        <v>42164</v>
      </c>
      <c r="F5396" s="592">
        <v>58</v>
      </c>
    </row>
    <row r="5397" spans="1:6" x14ac:dyDescent="0.25">
      <c r="A5397" s="349" t="s">
        <v>564</v>
      </c>
      <c r="B5397" s="361" t="s">
        <v>565</v>
      </c>
      <c r="C5397" s="361" t="s">
        <v>745</v>
      </c>
      <c r="D5397" s="361">
        <v>16</v>
      </c>
      <c r="E5397" s="590">
        <v>42165</v>
      </c>
      <c r="F5397" s="592">
        <v>146</v>
      </c>
    </row>
    <row r="5398" spans="1:6" x14ac:dyDescent="0.25">
      <c r="A5398" s="349" t="s">
        <v>738</v>
      </c>
      <c r="B5398" s="361" t="s">
        <v>714</v>
      </c>
      <c r="C5398" s="361" t="s">
        <v>744</v>
      </c>
      <c r="D5398" s="361">
        <v>8</v>
      </c>
      <c r="E5398" s="590">
        <v>42165</v>
      </c>
      <c r="F5398" s="592">
        <v>154</v>
      </c>
    </row>
    <row r="5399" spans="1:6" x14ac:dyDescent="0.25">
      <c r="A5399" s="349" t="s">
        <v>738</v>
      </c>
      <c r="B5399" s="361" t="s">
        <v>719</v>
      </c>
      <c r="C5399" s="361" t="s">
        <v>744</v>
      </c>
      <c r="D5399" s="361">
        <v>8</v>
      </c>
      <c r="E5399" s="590">
        <v>42168</v>
      </c>
      <c r="F5399" s="592">
        <v>122</v>
      </c>
    </row>
    <row r="5400" spans="1:6" x14ac:dyDescent="0.25">
      <c r="A5400" s="349" t="s">
        <v>738</v>
      </c>
      <c r="B5400" s="361" t="s">
        <v>723</v>
      </c>
      <c r="C5400" s="361" t="s">
        <v>745</v>
      </c>
      <c r="D5400" s="361">
        <v>8</v>
      </c>
      <c r="E5400" s="350">
        <v>42170</v>
      </c>
      <c r="F5400" s="360">
        <v>172</v>
      </c>
    </row>
    <row r="5401" spans="1:6" x14ac:dyDescent="0.25">
      <c r="A5401" s="349" t="s">
        <v>752</v>
      </c>
      <c r="B5401" s="361" t="s">
        <v>763</v>
      </c>
      <c r="C5401" s="361" t="s">
        <v>745</v>
      </c>
      <c r="D5401" s="361">
        <v>16</v>
      </c>
      <c r="E5401" s="590">
        <v>42171</v>
      </c>
      <c r="F5401" s="592">
        <v>114</v>
      </c>
    </row>
    <row r="5402" spans="1:6" x14ac:dyDescent="0.25">
      <c r="A5402" s="349" t="s">
        <v>748</v>
      </c>
      <c r="B5402" s="361" t="s">
        <v>751</v>
      </c>
      <c r="C5402" s="361" t="s">
        <v>747</v>
      </c>
      <c r="D5402" s="361">
        <v>8</v>
      </c>
      <c r="E5402" s="590">
        <v>42177</v>
      </c>
      <c r="F5402" s="360">
        <v>192</v>
      </c>
    </row>
    <row r="5403" spans="1:6" x14ac:dyDescent="0.25">
      <c r="A5403" s="349" t="s">
        <v>756</v>
      </c>
      <c r="B5403" s="361" t="s">
        <v>757</v>
      </c>
      <c r="C5403" s="361" t="s">
        <v>755</v>
      </c>
      <c r="D5403" s="361">
        <v>16</v>
      </c>
      <c r="E5403" s="590">
        <v>42178</v>
      </c>
      <c r="F5403" s="592">
        <v>159</v>
      </c>
    </row>
    <row r="5404" spans="1:6" x14ac:dyDescent="0.25">
      <c r="A5404" s="349" t="s">
        <v>733</v>
      </c>
      <c r="B5404" s="361" t="s">
        <v>736</v>
      </c>
      <c r="C5404" s="361" t="s">
        <v>737</v>
      </c>
      <c r="D5404" s="361">
        <v>8</v>
      </c>
      <c r="E5404" s="590">
        <v>42182</v>
      </c>
      <c r="F5404" s="592">
        <v>89</v>
      </c>
    </row>
    <row r="5405" spans="1:6" x14ac:dyDescent="0.25">
      <c r="A5405" s="349" t="s">
        <v>771</v>
      </c>
      <c r="B5405" s="361" t="s">
        <v>773</v>
      </c>
      <c r="C5405" s="361" t="s">
        <v>747</v>
      </c>
      <c r="D5405" s="361">
        <v>8</v>
      </c>
      <c r="E5405" s="590">
        <v>42184</v>
      </c>
      <c r="F5405" s="592">
        <v>153</v>
      </c>
    </row>
    <row r="5406" spans="1:6" x14ac:dyDescent="0.25">
      <c r="A5406" s="349" t="s">
        <v>771</v>
      </c>
      <c r="B5406" s="361" t="s">
        <v>772</v>
      </c>
      <c r="C5406" s="361" t="s">
        <v>747</v>
      </c>
      <c r="D5406" s="361">
        <v>12</v>
      </c>
      <c r="E5406" s="590">
        <v>42188</v>
      </c>
      <c r="F5406" s="592">
        <v>153</v>
      </c>
    </row>
    <row r="5407" spans="1:6" x14ac:dyDescent="0.25">
      <c r="A5407" s="349" t="s">
        <v>752</v>
      </c>
      <c r="B5407" s="361" t="s">
        <v>762</v>
      </c>
      <c r="C5407" s="361" t="s">
        <v>761</v>
      </c>
      <c r="D5407" s="361">
        <v>16</v>
      </c>
      <c r="E5407" s="590">
        <v>42189</v>
      </c>
      <c r="F5407" s="592">
        <v>138</v>
      </c>
    </row>
    <row r="5408" spans="1:6" x14ac:dyDescent="0.25">
      <c r="A5408" s="349" t="s">
        <v>739</v>
      </c>
      <c r="B5408" s="361" t="s">
        <v>740</v>
      </c>
      <c r="C5408" s="361" t="s">
        <v>741</v>
      </c>
      <c r="D5408" s="361">
        <v>8</v>
      </c>
      <c r="E5408" s="590">
        <v>42189</v>
      </c>
      <c r="F5408" s="360">
        <v>100</v>
      </c>
    </row>
    <row r="5409" spans="1:6" x14ac:dyDescent="0.25">
      <c r="A5409" s="349" t="s">
        <v>769</v>
      </c>
      <c r="B5409" s="361" t="s">
        <v>770</v>
      </c>
      <c r="C5409" s="361" t="s">
        <v>745</v>
      </c>
      <c r="D5409" s="361">
        <v>16</v>
      </c>
      <c r="E5409" s="350">
        <v>42191</v>
      </c>
      <c r="F5409" s="360">
        <v>34</v>
      </c>
    </row>
    <row r="5410" spans="1:6" x14ac:dyDescent="0.25">
      <c r="A5410" s="349" t="s">
        <v>738</v>
      </c>
      <c r="B5410" s="361" t="s">
        <v>720</v>
      </c>
      <c r="C5410" s="361" t="s">
        <v>747</v>
      </c>
      <c r="D5410" s="361">
        <v>8</v>
      </c>
      <c r="E5410" s="590">
        <v>42192</v>
      </c>
      <c r="F5410" s="592">
        <v>84</v>
      </c>
    </row>
    <row r="5411" spans="1:6" x14ac:dyDescent="0.25">
      <c r="A5411" s="349" t="s">
        <v>748</v>
      </c>
      <c r="B5411" s="361" t="s">
        <v>751</v>
      </c>
      <c r="C5411" s="361" t="s">
        <v>747</v>
      </c>
      <c r="D5411" s="361">
        <v>8</v>
      </c>
      <c r="E5411" s="590">
        <v>42200</v>
      </c>
      <c r="F5411" s="592">
        <v>52</v>
      </c>
    </row>
    <row r="5412" spans="1:6" x14ac:dyDescent="0.25">
      <c r="A5412" s="349" t="s">
        <v>752</v>
      </c>
      <c r="B5412" s="361" t="s">
        <v>759</v>
      </c>
      <c r="C5412" s="361" t="s">
        <v>737</v>
      </c>
      <c r="D5412" s="361">
        <v>16</v>
      </c>
      <c r="E5412" s="590">
        <v>42201</v>
      </c>
      <c r="F5412" s="592">
        <v>187</v>
      </c>
    </row>
    <row r="5413" spans="1:6" x14ac:dyDescent="0.25">
      <c r="A5413" s="349" t="s">
        <v>756</v>
      </c>
      <c r="B5413" s="361" t="s">
        <v>757</v>
      </c>
      <c r="C5413" s="361" t="s">
        <v>755</v>
      </c>
      <c r="D5413" s="361">
        <v>16</v>
      </c>
      <c r="E5413" s="350">
        <v>42202</v>
      </c>
      <c r="F5413" s="360">
        <v>135</v>
      </c>
    </row>
    <row r="5414" spans="1:6" x14ac:dyDescent="0.25">
      <c r="A5414" s="349" t="s">
        <v>738</v>
      </c>
      <c r="B5414" s="361" t="s">
        <v>714</v>
      </c>
      <c r="C5414" s="361" t="s">
        <v>744</v>
      </c>
      <c r="D5414" s="361">
        <v>8</v>
      </c>
      <c r="E5414" s="590">
        <v>42208</v>
      </c>
      <c r="F5414" s="592">
        <v>8</v>
      </c>
    </row>
    <row r="5415" spans="1:6" x14ac:dyDescent="0.25">
      <c r="A5415" s="349" t="s">
        <v>564</v>
      </c>
      <c r="B5415" s="361" t="s">
        <v>568</v>
      </c>
      <c r="C5415" s="361" t="s">
        <v>745</v>
      </c>
      <c r="D5415" s="361">
        <v>16</v>
      </c>
      <c r="E5415" s="590">
        <v>42209</v>
      </c>
      <c r="F5415" s="592">
        <v>178</v>
      </c>
    </row>
    <row r="5416" spans="1:6" x14ac:dyDescent="0.25">
      <c r="A5416" s="349" t="s">
        <v>738</v>
      </c>
      <c r="B5416" s="361" t="s">
        <v>717</v>
      </c>
      <c r="C5416" s="361" t="s">
        <v>745</v>
      </c>
      <c r="D5416" s="361">
        <v>16</v>
      </c>
      <c r="E5416" s="590">
        <v>42211</v>
      </c>
      <c r="F5416" s="592">
        <v>102</v>
      </c>
    </row>
    <row r="5417" spans="1:6" x14ac:dyDescent="0.25">
      <c r="A5417" s="349" t="s">
        <v>728</v>
      </c>
      <c r="B5417" s="361" t="s">
        <v>729</v>
      </c>
      <c r="C5417" s="361" t="s">
        <v>730</v>
      </c>
      <c r="D5417" s="361">
        <v>10</v>
      </c>
      <c r="E5417" s="590">
        <v>42211</v>
      </c>
      <c r="F5417" s="592">
        <v>86</v>
      </c>
    </row>
    <row r="5418" spans="1:6" x14ac:dyDescent="0.25">
      <c r="A5418" s="349" t="s">
        <v>748</v>
      </c>
      <c r="B5418" s="361" t="s">
        <v>750</v>
      </c>
      <c r="C5418" s="361" t="s">
        <v>737</v>
      </c>
      <c r="D5418" s="361">
        <v>16</v>
      </c>
      <c r="E5418" s="590">
        <v>42213</v>
      </c>
      <c r="F5418" s="592">
        <v>181</v>
      </c>
    </row>
    <row r="5419" spans="1:6" x14ac:dyDescent="0.25">
      <c r="A5419" s="349" t="s">
        <v>756</v>
      </c>
      <c r="B5419" s="361" t="s">
        <v>757</v>
      </c>
      <c r="C5419" s="361" t="s">
        <v>755</v>
      </c>
      <c r="D5419" s="361">
        <v>16</v>
      </c>
      <c r="E5419" s="590">
        <v>42213</v>
      </c>
      <c r="F5419" s="592">
        <v>103</v>
      </c>
    </row>
    <row r="5420" spans="1:6" x14ac:dyDescent="0.25">
      <c r="A5420" s="349" t="s">
        <v>765</v>
      </c>
      <c r="B5420" s="361" t="s">
        <v>766</v>
      </c>
      <c r="C5420" s="361" t="s">
        <v>744</v>
      </c>
      <c r="D5420" s="361">
        <v>16</v>
      </c>
      <c r="E5420" s="590">
        <v>42217</v>
      </c>
      <c r="F5420" s="592">
        <v>183</v>
      </c>
    </row>
    <row r="5421" spans="1:6" x14ac:dyDescent="0.25">
      <c r="A5421" s="349" t="s">
        <v>738</v>
      </c>
      <c r="B5421" s="361" t="s">
        <v>717</v>
      </c>
      <c r="C5421" s="361" t="s">
        <v>745</v>
      </c>
      <c r="D5421" s="361">
        <v>16</v>
      </c>
      <c r="E5421" s="590">
        <v>42221</v>
      </c>
      <c r="F5421" s="592">
        <v>167</v>
      </c>
    </row>
    <row r="5422" spans="1:6" x14ac:dyDescent="0.25">
      <c r="A5422" s="349" t="s">
        <v>765</v>
      </c>
      <c r="B5422" s="361" t="s">
        <v>766</v>
      </c>
      <c r="C5422" s="361" t="s">
        <v>744</v>
      </c>
      <c r="D5422" s="361">
        <v>16</v>
      </c>
      <c r="E5422" s="590">
        <v>42222</v>
      </c>
      <c r="F5422" s="360">
        <v>70</v>
      </c>
    </row>
    <row r="5423" spans="1:6" x14ac:dyDescent="0.25">
      <c r="A5423" s="349" t="s">
        <v>738</v>
      </c>
      <c r="B5423" s="361" t="s">
        <v>719</v>
      </c>
      <c r="C5423" s="361" t="s">
        <v>744</v>
      </c>
      <c r="D5423" s="361">
        <v>8</v>
      </c>
      <c r="E5423" s="590">
        <v>42227</v>
      </c>
      <c r="F5423" s="592">
        <v>33</v>
      </c>
    </row>
    <row r="5424" spans="1:6" x14ac:dyDescent="0.25">
      <c r="A5424" s="349" t="s">
        <v>738</v>
      </c>
      <c r="B5424" s="361" t="s">
        <v>720</v>
      </c>
      <c r="C5424" s="361" t="s">
        <v>747</v>
      </c>
      <c r="D5424" s="361">
        <v>8</v>
      </c>
      <c r="E5424" s="590">
        <v>42227</v>
      </c>
      <c r="F5424" s="592">
        <v>60</v>
      </c>
    </row>
    <row r="5425" spans="1:6" x14ac:dyDescent="0.25">
      <c r="A5425" s="349" t="s">
        <v>738</v>
      </c>
      <c r="B5425" s="361" t="s">
        <v>715</v>
      </c>
      <c r="C5425" s="361" t="s">
        <v>745</v>
      </c>
      <c r="D5425" s="361">
        <v>16</v>
      </c>
      <c r="E5425" s="590">
        <v>42230</v>
      </c>
      <c r="F5425" s="592">
        <v>189</v>
      </c>
    </row>
    <row r="5426" spans="1:6" x14ac:dyDescent="0.25">
      <c r="A5426" s="349" t="s">
        <v>767</v>
      </c>
      <c r="B5426" s="361" t="s">
        <v>768</v>
      </c>
      <c r="C5426" s="361" t="s">
        <v>737</v>
      </c>
      <c r="D5426" s="361">
        <v>16</v>
      </c>
      <c r="E5426" s="590">
        <v>42232</v>
      </c>
      <c r="F5426" s="592">
        <v>76</v>
      </c>
    </row>
    <row r="5427" spans="1:6" x14ac:dyDescent="0.25">
      <c r="A5427" s="349" t="s">
        <v>728</v>
      </c>
      <c r="B5427" s="361" t="s">
        <v>731</v>
      </c>
      <c r="C5427" s="361" t="s">
        <v>732</v>
      </c>
      <c r="D5427" s="361">
        <v>8</v>
      </c>
      <c r="E5427" s="590">
        <v>42232</v>
      </c>
      <c r="F5427" s="592">
        <v>174</v>
      </c>
    </row>
    <row r="5428" spans="1:6" x14ac:dyDescent="0.25">
      <c r="A5428" s="349" t="s">
        <v>738</v>
      </c>
      <c r="B5428" s="361" t="s">
        <v>712</v>
      </c>
      <c r="C5428" s="361" t="s">
        <v>744</v>
      </c>
      <c r="D5428" s="361">
        <v>8</v>
      </c>
      <c r="E5428" s="590">
        <v>42233</v>
      </c>
      <c r="F5428" s="592">
        <v>165</v>
      </c>
    </row>
    <row r="5429" spans="1:6" x14ac:dyDescent="0.25">
      <c r="A5429" s="349" t="s">
        <v>564</v>
      </c>
      <c r="B5429" s="361" t="s">
        <v>567</v>
      </c>
      <c r="C5429" s="361" t="s">
        <v>737</v>
      </c>
      <c r="D5429" s="361">
        <v>16</v>
      </c>
      <c r="E5429" s="590">
        <v>42234</v>
      </c>
      <c r="F5429" s="592">
        <v>89</v>
      </c>
    </row>
    <row r="5430" spans="1:6" x14ac:dyDescent="0.25">
      <c r="A5430" s="349" t="s">
        <v>752</v>
      </c>
      <c r="B5430" s="361" t="s">
        <v>760</v>
      </c>
      <c r="C5430" s="361" t="s">
        <v>761</v>
      </c>
      <c r="D5430" s="361">
        <v>16</v>
      </c>
      <c r="E5430" s="590">
        <v>42235</v>
      </c>
      <c r="F5430" s="592">
        <v>114</v>
      </c>
    </row>
    <row r="5431" spans="1:6" x14ac:dyDescent="0.25">
      <c r="A5431" s="354" t="s">
        <v>752</v>
      </c>
      <c r="B5431" s="353" t="s">
        <v>760</v>
      </c>
      <c r="C5431" s="353" t="s">
        <v>761</v>
      </c>
      <c r="D5431" s="353">
        <v>16</v>
      </c>
      <c r="E5431" s="591">
        <v>42237</v>
      </c>
      <c r="F5431" s="593">
        <v>91</v>
      </c>
    </row>
    <row r="5432" spans="1:6" x14ac:dyDescent="0.25">
      <c r="A5432" s="349" t="s">
        <v>733</v>
      </c>
      <c r="B5432" s="361" t="s">
        <v>734</v>
      </c>
      <c r="C5432" s="361" t="s">
        <v>735</v>
      </c>
      <c r="D5432" s="361">
        <v>8</v>
      </c>
      <c r="E5432" s="590">
        <v>42238</v>
      </c>
      <c r="F5432" s="592">
        <v>75</v>
      </c>
    </row>
    <row r="5433" spans="1:6" x14ac:dyDescent="0.25">
      <c r="A5433" s="349" t="s">
        <v>738</v>
      </c>
      <c r="B5433" s="361" t="s">
        <v>713</v>
      </c>
      <c r="C5433" s="361" t="s">
        <v>746</v>
      </c>
      <c r="D5433" s="361">
        <v>16</v>
      </c>
      <c r="E5433" s="590">
        <v>42240</v>
      </c>
      <c r="F5433" s="592">
        <v>145</v>
      </c>
    </row>
    <row r="5434" spans="1:6" x14ac:dyDescent="0.25">
      <c r="A5434" s="349" t="s">
        <v>564</v>
      </c>
      <c r="B5434" s="361" t="s">
        <v>569</v>
      </c>
      <c r="C5434" s="361" t="s">
        <v>744</v>
      </c>
      <c r="D5434" s="361">
        <v>16</v>
      </c>
      <c r="E5434" s="590">
        <v>42245</v>
      </c>
      <c r="F5434" s="592">
        <v>143</v>
      </c>
    </row>
    <row r="5435" spans="1:6" x14ac:dyDescent="0.25">
      <c r="A5435" s="349" t="s">
        <v>752</v>
      </c>
      <c r="B5435" s="361" t="s">
        <v>762</v>
      </c>
      <c r="C5435" s="361" t="s">
        <v>761</v>
      </c>
      <c r="D5435" s="361">
        <v>16</v>
      </c>
      <c r="E5435" s="590">
        <v>42245</v>
      </c>
      <c r="F5435" s="360">
        <v>197</v>
      </c>
    </row>
    <row r="5436" spans="1:6" x14ac:dyDescent="0.25">
      <c r="A5436" s="349" t="s">
        <v>767</v>
      </c>
      <c r="B5436" s="361" t="s">
        <v>768</v>
      </c>
      <c r="C5436" s="361" t="s">
        <v>737</v>
      </c>
      <c r="D5436" s="361">
        <v>16</v>
      </c>
      <c r="E5436" s="590">
        <v>42246</v>
      </c>
      <c r="F5436" s="592">
        <v>35</v>
      </c>
    </row>
    <row r="5437" spans="1:6" x14ac:dyDescent="0.25">
      <c r="A5437" s="349" t="s">
        <v>738</v>
      </c>
      <c r="B5437" s="361" t="s">
        <v>721</v>
      </c>
      <c r="C5437" s="361" t="s">
        <v>747</v>
      </c>
      <c r="D5437" s="361">
        <v>8</v>
      </c>
      <c r="E5437" s="590">
        <v>42254</v>
      </c>
      <c r="F5437" s="592">
        <v>78</v>
      </c>
    </row>
    <row r="5438" spans="1:6" x14ac:dyDescent="0.25">
      <c r="A5438" s="349" t="s">
        <v>564</v>
      </c>
      <c r="B5438" s="361" t="s">
        <v>568</v>
      </c>
      <c r="C5438" s="361" t="s">
        <v>745</v>
      </c>
      <c r="D5438" s="361">
        <v>16</v>
      </c>
      <c r="E5438" s="590">
        <v>42256</v>
      </c>
      <c r="F5438" s="592">
        <v>17</v>
      </c>
    </row>
    <row r="5439" spans="1:6" x14ac:dyDescent="0.25">
      <c r="A5439" s="349" t="s">
        <v>728</v>
      </c>
      <c r="B5439" s="361" t="s">
        <v>729</v>
      </c>
      <c r="C5439" s="361" t="s">
        <v>730</v>
      </c>
      <c r="D5439" s="361">
        <v>10</v>
      </c>
      <c r="E5439" s="590">
        <v>42264</v>
      </c>
      <c r="F5439" s="592">
        <v>113</v>
      </c>
    </row>
    <row r="5440" spans="1:6" x14ac:dyDescent="0.25">
      <c r="A5440" s="349" t="s">
        <v>752</v>
      </c>
      <c r="B5440" s="361" t="s">
        <v>763</v>
      </c>
      <c r="C5440" s="361" t="s">
        <v>745</v>
      </c>
      <c r="D5440" s="361">
        <v>16</v>
      </c>
      <c r="E5440" s="590">
        <v>42265</v>
      </c>
      <c r="F5440" s="360">
        <v>37</v>
      </c>
    </row>
    <row r="5441" spans="1:6" x14ac:dyDescent="0.25">
      <c r="A5441" s="349" t="s">
        <v>771</v>
      </c>
      <c r="B5441" s="361" t="s">
        <v>772</v>
      </c>
      <c r="C5441" s="361" t="s">
        <v>747</v>
      </c>
      <c r="D5441" s="361">
        <v>12</v>
      </c>
      <c r="E5441" s="590">
        <v>42268</v>
      </c>
      <c r="F5441" s="592">
        <v>85</v>
      </c>
    </row>
    <row r="5442" spans="1:6" x14ac:dyDescent="0.25">
      <c r="A5442" s="349" t="s">
        <v>742</v>
      </c>
      <c r="B5442" s="361" t="s">
        <v>743</v>
      </c>
      <c r="C5442" s="361" t="s">
        <v>744</v>
      </c>
      <c r="D5442" s="361">
        <v>8</v>
      </c>
      <c r="E5442" s="590">
        <v>42268</v>
      </c>
      <c r="F5442" s="592">
        <v>157</v>
      </c>
    </row>
    <row r="5443" spans="1:6" x14ac:dyDescent="0.25">
      <c r="A5443" s="349" t="s">
        <v>728</v>
      </c>
      <c r="B5443" s="361" t="s">
        <v>729</v>
      </c>
      <c r="C5443" s="361" t="s">
        <v>730</v>
      </c>
      <c r="D5443" s="361">
        <v>10</v>
      </c>
      <c r="E5443" s="590">
        <v>42271</v>
      </c>
      <c r="F5443" s="592">
        <v>76</v>
      </c>
    </row>
    <row r="5444" spans="1:6" x14ac:dyDescent="0.25">
      <c r="A5444" s="349" t="s">
        <v>765</v>
      </c>
      <c r="B5444" s="361" t="s">
        <v>766</v>
      </c>
      <c r="C5444" s="361" t="s">
        <v>744</v>
      </c>
      <c r="D5444" s="361">
        <v>16</v>
      </c>
      <c r="E5444" s="590">
        <v>42272</v>
      </c>
      <c r="F5444" s="360">
        <v>174</v>
      </c>
    </row>
    <row r="5445" spans="1:6" x14ac:dyDescent="0.25">
      <c r="A5445" s="349" t="s">
        <v>733</v>
      </c>
      <c r="B5445" s="361" t="s">
        <v>736</v>
      </c>
      <c r="C5445" s="361" t="s">
        <v>737</v>
      </c>
      <c r="D5445" s="361">
        <v>8</v>
      </c>
      <c r="E5445" s="590">
        <v>42272</v>
      </c>
      <c r="F5445" s="592">
        <v>122</v>
      </c>
    </row>
    <row r="5446" spans="1:6" x14ac:dyDescent="0.25">
      <c r="A5446" s="349" t="s">
        <v>765</v>
      </c>
      <c r="B5446" s="361" t="s">
        <v>766</v>
      </c>
      <c r="C5446" s="361" t="s">
        <v>744</v>
      </c>
      <c r="D5446" s="361">
        <v>16</v>
      </c>
      <c r="E5446" s="590">
        <v>42274</v>
      </c>
      <c r="F5446" s="592">
        <v>34</v>
      </c>
    </row>
    <row r="5447" spans="1:6" x14ac:dyDescent="0.25">
      <c r="A5447" s="349" t="s">
        <v>752</v>
      </c>
      <c r="B5447" s="361" t="s">
        <v>762</v>
      </c>
      <c r="C5447" s="361" t="s">
        <v>761</v>
      </c>
      <c r="D5447" s="361">
        <v>16</v>
      </c>
      <c r="E5447" s="590">
        <v>42277</v>
      </c>
      <c r="F5447" s="592">
        <v>22</v>
      </c>
    </row>
    <row r="5448" spans="1:6" x14ac:dyDescent="0.25">
      <c r="A5448" s="349" t="s">
        <v>738</v>
      </c>
      <c r="B5448" s="361" t="s">
        <v>713</v>
      </c>
      <c r="C5448" s="361" t="s">
        <v>746</v>
      </c>
      <c r="D5448" s="361">
        <v>16</v>
      </c>
      <c r="E5448" s="590">
        <v>42279</v>
      </c>
      <c r="F5448" s="592">
        <v>57</v>
      </c>
    </row>
    <row r="5449" spans="1:6" x14ac:dyDescent="0.25">
      <c r="A5449" s="349" t="s">
        <v>771</v>
      </c>
      <c r="B5449" s="361" t="s">
        <v>772</v>
      </c>
      <c r="C5449" s="361" t="s">
        <v>747</v>
      </c>
      <c r="D5449" s="361">
        <v>12</v>
      </c>
      <c r="E5449" s="590">
        <v>42282</v>
      </c>
      <c r="F5449" s="592">
        <v>139</v>
      </c>
    </row>
    <row r="5450" spans="1:6" x14ac:dyDescent="0.25">
      <c r="A5450" s="349" t="s">
        <v>738</v>
      </c>
      <c r="B5450" s="361" t="s">
        <v>719</v>
      </c>
      <c r="C5450" s="361" t="s">
        <v>744</v>
      </c>
      <c r="D5450" s="361">
        <v>8</v>
      </c>
      <c r="E5450" s="590">
        <v>42283</v>
      </c>
      <c r="F5450" s="592">
        <v>20</v>
      </c>
    </row>
    <row r="5451" spans="1:6" x14ac:dyDescent="0.25">
      <c r="A5451" s="349" t="s">
        <v>564</v>
      </c>
      <c r="B5451" s="361" t="s">
        <v>566</v>
      </c>
      <c r="C5451" s="361" t="s">
        <v>737</v>
      </c>
      <c r="D5451" s="361">
        <v>16</v>
      </c>
      <c r="E5451" s="590">
        <v>42287</v>
      </c>
      <c r="F5451" s="592">
        <v>23</v>
      </c>
    </row>
    <row r="5452" spans="1:6" x14ac:dyDescent="0.25">
      <c r="A5452" s="349" t="s">
        <v>564</v>
      </c>
      <c r="B5452" s="361" t="s">
        <v>565</v>
      </c>
      <c r="C5452" s="361" t="s">
        <v>745</v>
      </c>
      <c r="D5452" s="361">
        <v>16</v>
      </c>
      <c r="E5452" s="590">
        <v>42301</v>
      </c>
      <c r="F5452" s="592">
        <v>185</v>
      </c>
    </row>
    <row r="5453" spans="1:6" x14ac:dyDescent="0.25">
      <c r="A5453" s="349" t="s">
        <v>756</v>
      </c>
      <c r="B5453" s="361" t="s">
        <v>757</v>
      </c>
      <c r="C5453" s="361" t="s">
        <v>755</v>
      </c>
      <c r="D5453" s="361">
        <v>16</v>
      </c>
      <c r="E5453" s="590">
        <v>42303</v>
      </c>
      <c r="F5453" s="592">
        <v>73</v>
      </c>
    </row>
    <row r="5454" spans="1:6" x14ac:dyDescent="0.25">
      <c r="A5454" s="349" t="s">
        <v>748</v>
      </c>
      <c r="B5454" s="361" t="s">
        <v>751</v>
      </c>
      <c r="C5454" s="361" t="s">
        <v>747</v>
      </c>
      <c r="D5454" s="361">
        <v>8</v>
      </c>
      <c r="E5454" s="350">
        <v>42303</v>
      </c>
      <c r="F5454" s="360">
        <v>60</v>
      </c>
    </row>
    <row r="5455" spans="1:6" x14ac:dyDescent="0.25">
      <c r="A5455" s="349" t="s">
        <v>748</v>
      </c>
      <c r="B5455" s="361" t="s">
        <v>753</v>
      </c>
      <c r="C5455" s="361" t="s">
        <v>732</v>
      </c>
      <c r="D5455" s="361">
        <v>16</v>
      </c>
      <c r="E5455" s="590">
        <v>42309</v>
      </c>
      <c r="F5455" s="592">
        <v>129</v>
      </c>
    </row>
    <row r="5456" spans="1:6" x14ac:dyDescent="0.25">
      <c r="A5456" s="349" t="s">
        <v>756</v>
      </c>
      <c r="B5456" s="361" t="s">
        <v>757</v>
      </c>
      <c r="C5456" s="361" t="s">
        <v>755</v>
      </c>
      <c r="D5456" s="361">
        <v>16</v>
      </c>
      <c r="E5456" s="590">
        <v>42309</v>
      </c>
      <c r="F5456" s="592">
        <v>101</v>
      </c>
    </row>
    <row r="5457" spans="1:6" x14ac:dyDescent="0.25">
      <c r="A5457" s="349" t="s">
        <v>771</v>
      </c>
      <c r="B5457" s="361" t="s">
        <v>772</v>
      </c>
      <c r="C5457" s="361" t="s">
        <v>747</v>
      </c>
      <c r="D5457" s="361">
        <v>12</v>
      </c>
      <c r="E5457" s="590">
        <v>42309</v>
      </c>
      <c r="F5457" s="592">
        <v>97</v>
      </c>
    </row>
    <row r="5458" spans="1:6" x14ac:dyDescent="0.25">
      <c r="A5458" s="349" t="s">
        <v>767</v>
      </c>
      <c r="B5458" s="361" t="s">
        <v>768</v>
      </c>
      <c r="C5458" s="361" t="s">
        <v>737</v>
      </c>
      <c r="D5458" s="361">
        <v>16</v>
      </c>
      <c r="E5458" s="590">
        <v>42312</v>
      </c>
      <c r="F5458" s="592">
        <v>143</v>
      </c>
    </row>
    <row r="5459" spans="1:6" x14ac:dyDescent="0.25">
      <c r="A5459" s="349" t="s">
        <v>752</v>
      </c>
      <c r="B5459" s="361" t="s">
        <v>763</v>
      </c>
      <c r="C5459" s="361" t="s">
        <v>745</v>
      </c>
      <c r="D5459" s="361">
        <v>16</v>
      </c>
      <c r="E5459" s="590">
        <v>42313</v>
      </c>
      <c r="F5459" s="592">
        <v>113</v>
      </c>
    </row>
    <row r="5460" spans="1:6" x14ac:dyDescent="0.25">
      <c r="A5460" s="349" t="s">
        <v>767</v>
      </c>
      <c r="B5460" s="361" t="s">
        <v>768</v>
      </c>
      <c r="C5460" s="361" t="s">
        <v>737</v>
      </c>
      <c r="D5460" s="361">
        <v>16</v>
      </c>
      <c r="E5460" s="590">
        <v>42316</v>
      </c>
      <c r="F5460" s="592">
        <v>118</v>
      </c>
    </row>
    <row r="5461" spans="1:6" x14ac:dyDescent="0.25">
      <c r="A5461" s="349" t="s">
        <v>564</v>
      </c>
      <c r="B5461" s="361" t="s">
        <v>566</v>
      </c>
      <c r="C5461" s="361" t="s">
        <v>737</v>
      </c>
      <c r="D5461" s="361">
        <v>16</v>
      </c>
      <c r="E5461" s="590">
        <v>42322</v>
      </c>
      <c r="F5461" s="592">
        <v>185</v>
      </c>
    </row>
    <row r="5462" spans="1:6" x14ac:dyDescent="0.25">
      <c r="A5462" s="349" t="s">
        <v>738</v>
      </c>
      <c r="B5462" s="361" t="s">
        <v>714</v>
      </c>
      <c r="C5462" s="361" t="s">
        <v>744</v>
      </c>
      <c r="D5462" s="361">
        <v>8</v>
      </c>
      <c r="E5462" s="590">
        <v>42322</v>
      </c>
      <c r="F5462" s="592">
        <v>185</v>
      </c>
    </row>
    <row r="5463" spans="1:6" x14ac:dyDescent="0.25">
      <c r="A5463" s="349" t="s">
        <v>748</v>
      </c>
      <c r="B5463" s="361" t="s">
        <v>753</v>
      </c>
      <c r="C5463" s="361" t="s">
        <v>732</v>
      </c>
      <c r="D5463" s="361">
        <v>16</v>
      </c>
      <c r="E5463" s="590">
        <v>42325</v>
      </c>
      <c r="F5463" s="592">
        <v>8</v>
      </c>
    </row>
    <row r="5464" spans="1:6" x14ac:dyDescent="0.25">
      <c r="A5464" s="349" t="s">
        <v>756</v>
      </c>
      <c r="B5464" s="361" t="s">
        <v>757</v>
      </c>
      <c r="C5464" s="361" t="s">
        <v>755</v>
      </c>
      <c r="D5464" s="361">
        <v>16</v>
      </c>
      <c r="E5464" s="590">
        <v>42329</v>
      </c>
      <c r="F5464" s="360">
        <v>38</v>
      </c>
    </row>
    <row r="5465" spans="1:6" x14ac:dyDescent="0.25">
      <c r="A5465" s="349" t="s">
        <v>738</v>
      </c>
      <c r="B5465" s="361" t="s">
        <v>719</v>
      </c>
      <c r="C5465" s="361" t="s">
        <v>744</v>
      </c>
      <c r="D5465" s="361">
        <v>8</v>
      </c>
      <c r="E5465" s="590">
        <v>42332</v>
      </c>
      <c r="F5465" s="360">
        <v>71</v>
      </c>
    </row>
    <row r="5466" spans="1:6" x14ac:dyDescent="0.25">
      <c r="A5466" s="349" t="s">
        <v>748</v>
      </c>
      <c r="B5466" s="361" t="s">
        <v>750</v>
      </c>
      <c r="C5466" s="361" t="s">
        <v>737</v>
      </c>
      <c r="D5466" s="361">
        <v>16</v>
      </c>
      <c r="E5466" s="350">
        <v>42332</v>
      </c>
      <c r="F5466" s="360">
        <v>129</v>
      </c>
    </row>
    <row r="5467" spans="1:6" x14ac:dyDescent="0.25">
      <c r="A5467" s="349" t="s">
        <v>739</v>
      </c>
      <c r="B5467" s="361" t="s">
        <v>740</v>
      </c>
      <c r="C5467" s="361" t="s">
        <v>741</v>
      </c>
      <c r="D5467" s="361">
        <v>8</v>
      </c>
      <c r="E5467" s="590">
        <v>42333</v>
      </c>
      <c r="F5467" s="592">
        <v>147</v>
      </c>
    </row>
    <row r="5468" spans="1:6" x14ac:dyDescent="0.25">
      <c r="A5468" s="349" t="s">
        <v>738</v>
      </c>
      <c r="B5468" s="361" t="s">
        <v>720</v>
      </c>
      <c r="C5468" s="361" t="s">
        <v>747</v>
      </c>
      <c r="D5468" s="361">
        <v>8</v>
      </c>
      <c r="E5468" s="590">
        <v>42334</v>
      </c>
      <c r="F5468" s="592">
        <v>134</v>
      </c>
    </row>
    <row r="5469" spans="1:6" x14ac:dyDescent="0.25">
      <c r="A5469" s="349" t="s">
        <v>748</v>
      </c>
      <c r="B5469" s="361" t="s">
        <v>749</v>
      </c>
      <c r="C5469" s="361" t="s">
        <v>745</v>
      </c>
      <c r="D5469" s="361">
        <v>8</v>
      </c>
      <c r="E5469" s="590">
        <v>42335</v>
      </c>
      <c r="F5469" s="592">
        <v>199</v>
      </c>
    </row>
    <row r="5470" spans="1:6" x14ac:dyDescent="0.25">
      <c r="A5470" s="349" t="s">
        <v>739</v>
      </c>
      <c r="B5470" s="361" t="s">
        <v>740</v>
      </c>
      <c r="C5470" s="361" t="s">
        <v>741</v>
      </c>
      <c r="D5470" s="361">
        <v>8</v>
      </c>
      <c r="E5470" s="350">
        <v>42341</v>
      </c>
      <c r="F5470" s="360">
        <v>40</v>
      </c>
    </row>
    <row r="5471" spans="1:6" x14ac:dyDescent="0.25">
      <c r="A5471" s="349" t="s">
        <v>765</v>
      </c>
      <c r="B5471" s="361" t="s">
        <v>766</v>
      </c>
      <c r="C5471" s="361" t="s">
        <v>744</v>
      </c>
      <c r="D5471" s="361">
        <v>16</v>
      </c>
      <c r="E5471" s="590">
        <v>42352</v>
      </c>
      <c r="F5471" s="592">
        <v>15</v>
      </c>
    </row>
    <row r="5472" spans="1:6" x14ac:dyDescent="0.25">
      <c r="A5472" s="349" t="s">
        <v>748</v>
      </c>
      <c r="B5472" s="361" t="s">
        <v>751</v>
      </c>
      <c r="C5472" s="361" t="s">
        <v>747</v>
      </c>
      <c r="D5472" s="361">
        <v>8</v>
      </c>
      <c r="E5472" s="590">
        <v>42353</v>
      </c>
      <c r="F5472" s="592">
        <v>170</v>
      </c>
    </row>
    <row r="5473" spans="1:6" x14ac:dyDescent="0.25">
      <c r="A5473" s="349" t="s">
        <v>748</v>
      </c>
      <c r="B5473" s="361" t="s">
        <v>754</v>
      </c>
      <c r="C5473" s="361" t="s">
        <v>755</v>
      </c>
      <c r="D5473" s="361">
        <v>16</v>
      </c>
      <c r="E5473" s="590">
        <v>42353</v>
      </c>
      <c r="F5473" s="592">
        <v>147</v>
      </c>
    </row>
    <row r="5474" spans="1:6" x14ac:dyDescent="0.25">
      <c r="A5474" s="349" t="s">
        <v>771</v>
      </c>
      <c r="B5474" s="361" t="s">
        <v>772</v>
      </c>
      <c r="C5474" s="361" t="s">
        <v>747</v>
      </c>
      <c r="D5474" s="361">
        <v>12</v>
      </c>
      <c r="E5474" s="590">
        <v>42354</v>
      </c>
      <c r="F5474" s="592">
        <v>135</v>
      </c>
    </row>
    <row r="5475" spans="1:6" x14ac:dyDescent="0.25">
      <c r="A5475" s="349" t="s">
        <v>752</v>
      </c>
      <c r="B5475" s="361" t="s">
        <v>759</v>
      </c>
      <c r="C5475" s="361" t="s">
        <v>737</v>
      </c>
      <c r="D5475" s="361">
        <v>16</v>
      </c>
      <c r="E5475" s="590">
        <v>42354</v>
      </c>
      <c r="F5475" s="360">
        <v>87</v>
      </c>
    </row>
    <row r="5476" spans="1:6" x14ac:dyDescent="0.25">
      <c r="A5476" s="349" t="s">
        <v>739</v>
      </c>
      <c r="B5476" s="361" t="s">
        <v>740</v>
      </c>
      <c r="C5476" s="361" t="s">
        <v>741</v>
      </c>
      <c r="D5476" s="361">
        <v>8</v>
      </c>
      <c r="E5476" s="590">
        <v>42354</v>
      </c>
      <c r="F5476" s="592">
        <v>182</v>
      </c>
    </row>
    <row r="5477" spans="1:6" x14ac:dyDescent="0.25">
      <c r="A5477" s="349" t="s">
        <v>728</v>
      </c>
      <c r="B5477" s="361" t="s">
        <v>729</v>
      </c>
      <c r="C5477" s="361" t="s">
        <v>730</v>
      </c>
      <c r="D5477" s="361">
        <v>10</v>
      </c>
      <c r="E5477" s="590">
        <v>42354</v>
      </c>
      <c r="F5477" s="592">
        <v>180</v>
      </c>
    </row>
    <row r="5478" spans="1:6" x14ac:dyDescent="0.25">
      <c r="A5478" s="349" t="s">
        <v>748</v>
      </c>
      <c r="B5478" s="361" t="s">
        <v>751</v>
      </c>
      <c r="C5478" s="361" t="s">
        <v>747</v>
      </c>
      <c r="D5478" s="361">
        <v>8</v>
      </c>
      <c r="E5478" s="590">
        <v>42356</v>
      </c>
      <c r="F5478" s="592">
        <v>75</v>
      </c>
    </row>
    <row r="5479" spans="1:6" x14ac:dyDescent="0.25">
      <c r="A5479" s="349" t="s">
        <v>752</v>
      </c>
      <c r="B5479" s="361" t="s">
        <v>762</v>
      </c>
      <c r="C5479" s="361" t="s">
        <v>761</v>
      </c>
      <c r="D5479" s="361">
        <v>16</v>
      </c>
      <c r="E5479" s="590">
        <v>42357</v>
      </c>
      <c r="F5479" s="592">
        <v>101</v>
      </c>
    </row>
    <row r="5480" spans="1:6" x14ac:dyDescent="0.25">
      <c r="A5480" s="349" t="s">
        <v>756</v>
      </c>
      <c r="B5480" s="361" t="s">
        <v>758</v>
      </c>
      <c r="C5480" s="361" t="s">
        <v>746</v>
      </c>
      <c r="D5480" s="361">
        <v>16</v>
      </c>
      <c r="E5480" s="590">
        <v>42358</v>
      </c>
      <c r="F5480" s="592">
        <v>169</v>
      </c>
    </row>
    <row r="5481" spans="1:6" x14ac:dyDescent="0.25">
      <c r="A5481" s="349" t="s">
        <v>748</v>
      </c>
      <c r="B5481" s="361" t="s">
        <v>749</v>
      </c>
      <c r="C5481" s="361" t="s">
        <v>745</v>
      </c>
      <c r="D5481" s="361">
        <v>8</v>
      </c>
      <c r="E5481" s="590">
        <v>42359</v>
      </c>
      <c r="F5481" s="360">
        <v>155</v>
      </c>
    </row>
    <row r="5482" spans="1:6" x14ac:dyDescent="0.25">
      <c r="A5482" s="349" t="s">
        <v>738</v>
      </c>
      <c r="B5482" s="361" t="s">
        <v>716</v>
      </c>
      <c r="C5482" s="361" t="s">
        <v>745</v>
      </c>
      <c r="D5482" s="361">
        <v>16</v>
      </c>
      <c r="E5482" s="590">
        <v>42359</v>
      </c>
      <c r="F5482" s="360">
        <v>71</v>
      </c>
    </row>
    <row r="5483" spans="1:6" x14ac:dyDescent="0.25">
      <c r="A5483" s="349" t="s">
        <v>738</v>
      </c>
      <c r="B5483" s="361" t="s">
        <v>721</v>
      </c>
      <c r="C5483" s="361" t="s">
        <v>747</v>
      </c>
      <c r="D5483" s="361">
        <v>8</v>
      </c>
      <c r="E5483" s="590">
        <v>42361</v>
      </c>
      <c r="F5483" s="592">
        <v>175</v>
      </c>
    </row>
    <row r="5484" spans="1:6" x14ac:dyDescent="0.25">
      <c r="A5484" s="349" t="s">
        <v>733</v>
      </c>
      <c r="B5484" s="361" t="s">
        <v>736</v>
      </c>
      <c r="C5484" s="361" t="s">
        <v>737</v>
      </c>
      <c r="D5484" s="361">
        <v>8</v>
      </c>
      <c r="E5484" s="590">
        <v>42362</v>
      </c>
      <c r="F5484" s="592">
        <v>51</v>
      </c>
    </row>
    <row r="5485" spans="1:6" x14ac:dyDescent="0.25">
      <c r="A5485" s="349" t="s">
        <v>748</v>
      </c>
      <c r="B5485" s="361" t="s">
        <v>751</v>
      </c>
      <c r="C5485" s="361" t="s">
        <v>747</v>
      </c>
      <c r="D5485" s="361">
        <v>8</v>
      </c>
      <c r="E5485" s="590">
        <v>42363</v>
      </c>
      <c r="F5485" s="592">
        <v>94</v>
      </c>
    </row>
    <row r="5486" spans="1:6" x14ac:dyDescent="0.25">
      <c r="A5486" s="349" t="s">
        <v>738</v>
      </c>
      <c r="B5486" s="361" t="s">
        <v>721</v>
      </c>
      <c r="C5486" s="361" t="s">
        <v>747</v>
      </c>
      <c r="D5486" s="361">
        <v>8</v>
      </c>
      <c r="E5486" s="590">
        <v>42365</v>
      </c>
      <c r="F5486" s="592">
        <v>53</v>
      </c>
    </row>
    <row r="5487" spans="1:6" x14ac:dyDescent="0.25">
      <c r="A5487" s="349" t="s">
        <v>742</v>
      </c>
      <c r="B5487" s="361" t="s">
        <v>743</v>
      </c>
      <c r="C5487" s="361" t="s">
        <v>744</v>
      </c>
      <c r="D5487" s="361">
        <v>8</v>
      </c>
      <c r="E5487" s="590">
        <v>42366</v>
      </c>
      <c r="F5487" s="592">
        <v>55</v>
      </c>
    </row>
    <row r="5488" spans="1:6" x14ac:dyDescent="0.25">
      <c r="A5488" s="349" t="s">
        <v>748</v>
      </c>
      <c r="B5488" s="361" t="s">
        <v>751</v>
      </c>
      <c r="C5488" s="361" t="s">
        <v>747</v>
      </c>
      <c r="D5488" s="361">
        <v>8</v>
      </c>
      <c r="E5488" s="590">
        <v>42369</v>
      </c>
      <c r="F5488" s="592">
        <v>23</v>
      </c>
    </row>
    <row r="5489" spans="1:6" x14ac:dyDescent="0.25">
      <c r="A5489" s="349" t="s">
        <v>752</v>
      </c>
      <c r="B5489" s="361" t="s">
        <v>764</v>
      </c>
      <c r="C5489" s="361" t="s">
        <v>737</v>
      </c>
      <c r="D5489" s="361">
        <v>32</v>
      </c>
      <c r="E5489" s="590">
        <v>42372</v>
      </c>
      <c r="F5489" s="592">
        <v>26</v>
      </c>
    </row>
    <row r="5490" spans="1:6" x14ac:dyDescent="0.25">
      <c r="A5490" s="349" t="s">
        <v>769</v>
      </c>
      <c r="B5490" s="361" t="s">
        <v>770</v>
      </c>
      <c r="C5490" s="361" t="s">
        <v>745</v>
      </c>
      <c r="D5490" s="361">
        <v>16</v>
      </c>
      <c r="E5490" s="590">
        <v>42372</v>
      </c>
      <c r="F5490" s="592">
        <v>54</v>
      </c>
    </row>
    <row r="5491" spans="1:6" x14ac:dyDescent="0.25">
      <c r="A5491" s="349" t="s">
        <v>738</v>
      </c>
      <c r="B5491" s="361" t="s">
        <v>720</v>
      </c>
      <c r="C5491" s="361" t="s">
        <v>747</v>
      </c>
      <c r="D5491" s="361">
        <v>8</v>
      </c>
      <c r="E5491" s="590">
        <v>42375</v>
      </c>
      <c r="F5491" s="592">
        <v>129</v>
      </c>
    </row>
    <row r="5492" spans="1:6" x14ac:dyDescent="0.25">
      <c r="A5492" s="349" t="s">
        <v>769</v>
      </c>
      <c r="B5492" s="361" t="s">
        <v>770</v>
      </c>
      <c r="C5492" s="361" t="s">
        <v>745</v>
      </c>
      <c r="D5492" s="361">
        <v>16</v>
      </c>
      <c r="E5492" s="590">
        <v>42378</v>
      </c>
      <c r="F5492" s="592">
        <v>109</v>
      </c>
    </row>
    <row r="5493" spans="1:6" x14ac:dyDescent="0.25">
      <c r="A5493" s="349" t="s">
        <v>738</v>
      </c>
      <c r="B5493" s="361" t="s">
        <v>715</v>
      </c>
      <c r="C5493" s="361" t="s">
        <v>745</v>
      </c>
      <c r="D5493" s="361">
        <v>16</v>
      </c>
      <c r="E5493" s="590">
        <v>42389</v>
      </c>
      <c r="F5493" s="592">
        <v>79</v>
      </c>
    </row>
    <row r="5494" spans="1:6" x14ac:dyDescent="0.25">
      <c r="A5494" s="349" t="s">
        <v>738</v>
      </c>
      <c r="B5494" s="361" t="s">
        <v>721</v>
      </c>
      <c r="C5494" s="361" t="s">
        <v>747</v>
      </c>
      <c r="D5494" s="361">
        <v>8</v>
      </c>
      <c r="E5494" s="590">
        <v>42389</v>
      </c>
      <c r="F5494" s="592">
        <v>28</v>
      </c>
    </row>
    <row r="5495" spans="1:6" x14ac:dyDescent="0.25">
      <c r="A5495" s="349" t="s">
        <v>752</v>
      </c>
      <c r="B5495" s="361" t="s">
        <v>760</v>
      </c>
      <c r="C5495" s="361" t="s">
        <v>761</v>
      </c>
      <c r="D5495" s="361">
        <v>16</v>
      </c>
      <c r="E5495" s="590">
        <v>42389</v>
      </c>
      <c r="F5495" s="592">
        <v>35</v>
      </c>
    </row>
    <row r="5496" spans="1:6" x14ac:dyDescent="0.25">
      <c r="A5496" s="349" t="s">
        <v>733</v>
      </c>
      <c r="B5496" s="361" t="s">
        <v>736</v>
      </c>
      <c r="C5496" s="361" t="s">
        <v>737</v>
      </c>
      <c r="D5496" s="361">
        <v>8</v>
      </c>
      <c r="E5496" s="590">
        <v>42393</v>
      </c>
      <c r="F5496" s="592">
        <v>105</v>
      </c>
    </row>
    <row r="5497" spans="1:6" x14ac:dyDescent="0.25">
      <c r="A5497" s="349" t="s">
        <v>728</v>
      </c>
      <c r="B5497" s="361" t="s">
        <v>729</v>
      </c>
      <c r="C5497" s="361" t="s">
        <v>730</v>
      </c>
      <c r="D5497" s="361">
        <v>10</v>
      </c>
      <c r="E5497" s="590">
        <v>42397</v>
      </c>
      <c r="F5497" s="360">
        <v>17</v>
      </c>
    </row>
    <row r="5498" spans="1:6" x14ac:dyDescent="0.25">
      <c r="A5498" s="349" t="s">
        <v>733</v>
      </c>
      <c r="B5498" s="361" t="s">
        <v>734</v>
      </c>
      <c r="C5498" s="361" t="s">
        <v>735</v>
      </c>
      <c r="D5498" s="361">
        <v>8</v>
      </c>
      <c r="E5498" s="590">
        <v>42398</v>
      </c>
      <c r="F5498" s="360">
        <v>13</v>
      </c>
    </row>
    <row r="5499" spans="1:6" x14ac:dyDescent="0.25">
      <c r="A5499" s="349" t="s">
        <v>752</v>
      </c>
      <c r="B5499" s="361" t="s">
        <v>762</v>
      </c>
      <c r="C5499" s="361" t="s">
        <v>761</v>
      </c>
      <c r="D5499" s="361">
        <v>16</v>
      </c>
      <c r="E5499" s="350">
        <v>42405</v>
      </c>
      <c r="F5499" s="360">
        <v>56</v>
      </c>
    </row>
    <row r="5500" spans="1:6" x14ac:dyDescent="0.25">
      <c r="A5500" s="349" t="s">
        <v>739</v>
      </c>
      <c r="B5500" s="361" t="s">
        <v>740</v>
      </c>
      <c r="C5500" s="361" t="s">
        <v>741</v>
      </c>
      <c r="D5500" s="361">
        <v>8</v>
      </c>
      <c r="E5500" s="590">
        <v>42405</v>
      </c>
      <c r="F5500" s="592">
        <v>48</v>
      </c>
    </row>
    <row r="5501" spans="1:6" x14ac:dyDescent="0.25">
      <c r="A5501" s="349" t="s">
        <v>738</v>
      </c>
      <c r="B5501" s="361" t="s">
        <v>712</v>
      </c>
      <c r="C5501" s="361" t="s">
        <v>744</v>
      </c>
      <c r="D5501" s="361">
        <v>8</v>
      </c>
      <c r="E5501" s="590">
        <v>42413</v>
      </c>
      <c r="F5501" s="360">
        <v>69</v>
      </c>
    </row>
    <row r="5502" spans="1:6" x14ac:dyDescent="0.25">
      <c r="A5502" s="349" t="s">
        <v>742</v>
      </c>
      <c r="B5502" s="361" t="s">
        <v>743</v>
      </c>
      <c r="C5502" s="361" t="s">
        <v>744</v>
      </c>
      <c r="D5502" s="361">
        <v>8</v>
      </c>
      <c r="E5502" s="590">
        <v>42415</v>
      </c>
      <c r="F5502" s="592">
        <v>180</v>
      </c>
    </row>
    <row r="5503" spans="1:6" x14ac:dyDescent="0.25">
      <c r="A5503" s="349" t="s">
        <v>756</v>
      </c>
      <c r="B5503" s="361" t="s">
        <v>757</v>
      </c>
      <c r="C5503" s="361" t="s">
        <v>755</v>
      </c>
      <c r="D5503" s="361">
        <v>16</v>
      </c>
      <c r="E5503" s="590">
        <v>42422</v>
      </c>
      <c r="F5503" s="592">
        <v>53</v>
      </c>
    </row>
    <row r="5504" spans="1:6" x14ac:dyDescent="0.25">
      <c r="A5504" s="349" t="s">
        <v>748</v>
      </c>
      <c r="B5504" s="361" t="s">
        <v>754</v>
      </c>
      <c r="C5504" s="361" t="s">
        <v>755</v>
      </c>
      <c r="D5504" s="361">
        <v>16</v>
      </c>
      <c r="E5504" s="590">
        <v>42433</v>
      </c>
      <c r="F5504" s="360">
        <v>13</v>
      </c>
    </row>
    <row r="5505" spans="1:6" x14ac:dyDescent="0.25">
      <c r="A5505" s="349" t="s">
        <v>752</v>
      </c>
      <c r="B5505" s="361" t="s">
        <v>764</v>
      </c>
      <c r="C5505" s="361" t="s">
        <v>737</v>
      </c>
      <c r="D5505" s="361">
        <v>32</v>
      </c>
      <c r="E5505" s="590">
        <v>42435</v>
      </c>
      <c r="F5505" s="592">
        <v>193</v>
      </c>
    </row>
    <row r="5506" spans="1:6" x14ac:dyDescent="0.25">
      <c r="A5506" s="349" t="s">
        <v>564</v>
      </c>
      <c r="B5506" s="361" t="s">
        <v>566</v>
      </c>
      <c r="C5506" s="361" t="s">
        <v>737</v>
      </c>
      <c r="D5506" s="361">
        <v>16</v>
      </c>
      <c r="E5506" s="590">
        <v>42443</v>
      </c>
      <c r="F5506" s="592">
        <v>192</v>
      </c>
    </row>
    <row r="5507" spans="1:6" x14ac:dyDescent="0.25">
      <c r="A5507" s="349" t="s">
        <v>748</v>
      </c>
      <c r="B5507" s="361" t="s">
        <v>754</v>
      </c>
      <c r="C5507" s="361" t="s">
        <v>755</v>
      </c>
      <c r="D5507" s="361">
        <v>16</v>
      </c>
      <c r="E5507" s="590">
        <v>42443</v>
      </c>
      <c r="F5507" s="592">
        <v>6</v>
      </c>
    </row>
    <row r="5508" spans="1:6" x14ac:dyDescent="0.25">
      <c r="A5508" s="349" t="s">
        <v>767</v>
      </c>
      <c r="B5508" s="361" t="s">
        <v>768</v>
      </c>
      <c r="C5508" s="361" t="s">
        <v>737</v>
      </c>
      <c r="D5508" s="361">
        <v>16</v>
      </c>
      <c r="E5508" s="590">
        <v>42452</v>
      </c>
      <c r="F5508" s="592">
        <v>12</v>
      </c>
    </row>
    <row r="5509" spans="1:6" x14ac:dyDescent="0.25">
      <c r="A5509" s="349" t="s">
        <v>564</v>
      </c>
      <c r="B5509" s="361" t="s">
        <v>566</v>
      </c>
      <c r="C5509" s="361" t="s">
        <v>737</v>
      </c>
      <c r="D5509" s="361">
        <v>16</v>
      </c>
      <c r="E5509" s="590">
        <v>42452</v>
      </c>
      <c r="F5509" s="360">
        <v>54</v>
      </c>
    </row>
    <row r="5510" spans="1:6" x14ac:dyDescent="0.25">
      <c r="A5510" s="349" t="s">
        <v>767</v>
      </c>
      <c r="B5510" s="361" t="s">
        <v>768</v>
      </c>
      <c r="C5510" s="361" t="s">
        <v>737</v>
      </c>
      <c r="D5510" s="361">
        <v>16</v>
      </c>
      <c r="E5510" s="590">
        <v>42456</v>
      </c>
      <c r="F5510" s="592">
        <v>86</v>
      </c>
    </row>
    <row r="5511" spans="1:6" x14ac:dyDescent="0.25">
      <c r="A5511" s="354" t="s">
        <v>748</v>
      </c>
      <c r="B5511" s="353" t="s">
        <v>753</v>
      </c>
      <c r="C5511" s="353" t="s">
        <v>732</v>
      </c>
      <c r="D5511" s="353">
        <v>16</v>
      </c>
      <c r="E5511" s="591">
        <v>42459</v>
      </c>
      <c r="F5511" s="593">
        <v>180</v>
      </c>
    </row>
    <row r="5512" spans="1:6" x14ac:dyDescent="0.25">
      <c r="A5512" s="349" t="s">
        <v>752</v>
      </c>
      <c r="B5512" s="361" t="s">
        <v>760</v>
      </c>
      <c r="C5512" s="361" t="s">
        <v>761</v>
      </c>
      <c r="D5512" s="361">
        <v>16</v>
      </c>
      <c r="E5512" s="590">
        <v>42459</v>
      </c>
      <c r="F5512" s="592">
        <v>95</v>
      </c>
    </row>
    <row r="5513" spans="1:6" x14ac:dyDescent="0.25">
      <c r="A5513" s="349" t="s">
        <v>748</v>
      </c>
      <c r="B5513" s="361" t="s">
        <v>749</v>
      </c>
      <c r="C5513" s="361" t="s">
        <v>745</v>
      </c>
      <c r="D5513" s="361">
        <v>8</v>
      </c>
      <c r="E5513" s="590">
        <v>42461</v>
      </c>
      <c r="F5513" s="592">
        <v>73</v>
      </c>
    </row>
    <row r="5514" spans="1:6" x14ac:dyDescent="0.25">
      <c r="A5514" s="349" t="s">
        <v>738</v>
      </c>
      <c r="B5514" s="361" t="s">
        <v>714</v>
      </c>
      <c r="C5514" s="361" t="s">
        <v>744</v>
      </c>
      <c r="D5514" s="361">
        <v>8</v>
      </c>
      <c r="E5514" s="350">
        <v>42466</v>
      </c>
      <c r="F5514" s="360">
        <v>27</v>
      </c>
    </row>
    <row r="5515" spans="1:6" x14ac:dyDescent="0.25">
      <c r="A5515" s="349" t="s">
        <v>756</v>
      </c>
      <c r="B5515" s="361" t="s">
        <v>757</v>
      </c>
      <c r="C5515" s="361" t="s">
        <v>755</v>
      </c>
      <c r="D5515" s="361">
        <v>16</v>
      </c>
      <c r="E5515" s="590">
        <v>42466</v>
      </c>
      <c r="F5515" s="592">
        <v>41</v>
      </c>
    </row>
    <row r="5516" spans="1:6" x14ac:dyDescent="0.25">
      <c r="A5516" s="349" t="s">
        <v>748</v>
      </c>
      <c r="B5516" s="361" t="s">
        <v>753</v>
      </c>
      <c r="C5516" s="361" t="s">
        <v>732</v>
      </c>
      <c r="D5516" s="361">
        <v>16</v>
      </c>
      <c r="E5516" s="590">
        <v>42468</v>
      </c>
      <c r="F5516" s="592">
        <v>163</v>
      </c>
    </row>
    <row r="5517" spans="1:6" x14ac:dyDescent="0.25">
      <c r="A5517" s="349" t="s">
        <v>752</v>
      </c>
      <c r="B5517" s="361" t="s">
        <v>760</v>
      </c>
      <c r="C5517" s="361" t="s">
        <v>761</v>
      </c>
      <c r="D5517" s="361">
        <v>16</v>
      </c>
      <c r="E5517" s="590">
        <v>42468</v>
      </c>
      <c r="F5517" s="592">
        <v>100</v>
      </c>
    </row>
    <row r="5518" spans="1:6" x14ac:dyDescent="0.25">
      <c r="A5518" s="349" t="s">
        <v>738</v>
      </c>
      <c r="B5518" s="361" t="s">
        <v>721</v>
      </c>
      <c r="C5518" s="361" t="s">
        <v>747</v>
      </c>
      <c r="D5518" s="361">
        <v>8</v>
      </c>
      <c r="E5518" s="590">
        <v>42470</v>
      </c>
      <c r="F5518" s="360">
        <v>67</v>
      </c>
    </row>
    <row r="5519" spans="1:6" x14ac:dyDescent="0.25">
      <c r="A5519" s="349" t="s">
        <v>771</v>
      </c>
      <c r="B5519" s="361" t="s">
        <v>772</v>
      </c>
      <c r="C5519" s="361" t="s">
        <v>747</v>
      </c>
      <c r="D5519" s="361">
        <v>12</v>
      </c>
      <c r="E5519" s="590">
        <v>42471</v>
      </c>
      <c r="F5519" s="592">
        <v>65</v>
      </c>
    </row>
    <row r="5520" spans="1:6" x14ac:dyDescent="0.25">
      <c r="A5520" s="349" t="s">
        <v>564</v>
      </c>
      <c r="B5520" s="361" t="s">
        <v>568</v>
      </c>
      <c r="C5520" s="361" t="s">
        <v>745</v>
      </c>
      <c r="D5520" s="361">
        <v>16</v>
      </c>
      <c r="E5520" s="590">
        <v>42471</v>
      </c>
      <c r="F5520" s="592">
        <v>186</v>
      </c>
    </row>
    <row r="5521" spans="1:6" x14ac:dyDescent="0.25">
      <c r="A5521" s="349" t="s">
        <v>733</v>
      </c>
      <c r="B5521" s="361" t="s">
        <v>736</v>
      </c>
      <c r="C5521" s="361" t="s">
        <v>737</v>
      </c>
      <c r="D5521" s="361">
        <v>8</v>
      </c>
      <c r="E5521" s="590">
        <v>42472</v>
      </c>
      <c r="F5521" s="592">
        <v>191</v>
      </c>
    </row>
    <row r="5522" spans="1:6" x14ac:dyDescent="0.25">
      <c r="A5522" s="349" t="s">
        <v>738</v>
      </c>
      <c r="B5522" s="361" t="s">
        <v>721</v>
      </c>
      <c r="C5522" s="361" t="s">
        <v>747</v>
      </c>
      <c r="D5522" s="361">
        <v>8</v>
      </c>
      <c r="E5522" s="590">
        <v>42473</v>
      </c>
      <c r="F5522" s="360">
        <v>94</v>
      </c>
    </row>
    <row r="5523" spans="1:6" x14ac:dyDescent="0.25">
      <c r="A5523" s="349" t="s">
        <v>752</v>
      </c>
      <c r="B5523" s="361" t="s">
        <v>764</v>
      </c>
      <c r="C5523" s="361" t="s">
        <v>737</v>
      </c>
      <c r="D5523" s="361">
        <v>32</v>
      </c>
      <c r="E5523" s="590">
        <v>42473</v>
      </c>
      <c r="F5523" s="592">
        <v>121</v>
      </c>
    </row>
    <row r="5524" spans="1:6" x14ac:dyDescent="0.25">
      <c r="A5524" s="349" t="s">
        <v>752</v>
      </c>
      <c r="B5524" s="361" t="s">
        <v>760</v>
      </c>
      <c r="C5524" s="361" t="s">
        <v>761</v>
      </c>
      <c r="D5524" s="361">
        <v>16</v>
      </c>
      <c r="E5524" s="590">
        <v>42473</v>
      </c>
      <c r="F5524" s="592">
        <v>14</v>
      </c>
    </row>
    <row r="5525" spans="1:6" x14ac:dyDescent="0.25">
      <c r="A5525" s="349" t="s">
        <v>738</v>
      </c>
      <c r="B5525" s="361" t="s">
        <v>714</v>
      </c>
      <c r="C5525" s="361" t="s">
        <v>744</v>
      </c>
      <c r="D5525" s="361">
        <v>8</v>
      </c>
      <c r="E5525" s="590">
        <v>42477</v>
      </c>
      <c r="F5525" s="592">
        <v>39</v>
      </c>
    </row>
    <row r="5526" spans="1:6" x14ac:dyDescent="0.25">
      <c r="A5526" s="349" t="s">
        <v>771</v>
      </c>
      <c r="B5526" s="361" t="s">
        <v>773</v>
      </c>
      <c r="C5526" s="361" t="s">
        <v>747</v>
      </c>
      <c r="D5526" s="361">
        <v>8</v>
      </c>
      <c r="E5526" s="590">
        <v>42481</v>
      </c>
      <c r="F5526" s="592">
        <v>164</v>
      </c>
    </row>
    <row r="5527" spans="1:6" x14ac:dyDescent="0.25">
      <c r="A5527" s="349" t="s">
        <v>564</v>
      </c>
      <c r="B5527" s="361" t="s">
        <v>568</v>
      </c>
      <c r="C5527" s="361" t="s">
        <v>745</v>
      </c>
      <c r="D5527" s="361">
        <v>16</v>
      </c>
      <c r="E5527" s="350">
        <v>42481</v>
      </c>
      <c r="F5527" s="360">
        <v>192</v>
      </c>
    </row>
    <row r="5528" spans="1:6" x14ac:dyDescent="0.25">
      <c r="A5528" s="349" t="s">
        <v>564</v>
      </c>
      <c r="B5528" s="361" t="s">
        <v>566</v>
      </c>
      <c r="C5528" s="361" t="s">
        <v>737</v>
      </c>
      <c r="D5528" s="361">
        <v>16</v>
      </c>
      <c r="E5528" s="590">
        <v>42483</v>
      </c>
      <c r="F5528" s="592">
        <v>15</v>
      </c>
    </row>
    <row r="5529" spans="1:6" x14ac:dyDescent="0.25">
      <c r="A5529" s="349" t="s">
        <v>564</v>
      </c>
      <c r="B5529" s="361" t="s">
        <v>567</v>
      </c>
      <c r="C5529" s="361" t="s">
        <v>737</v>
      </c>
      <c r="D5529" s="361">
        <v>16</v>
      </c>
      <c r="E5529" s="590">
        <v>42487</v>
      </c>
      <c r="F5529" s="360">
        <v>72</v>
      </c>
    </row>
    <row r="5530" spans="1:6" x14ac:dyDescent="0.25">
      <c r="A5530" s="349" t="s">
        <v>748</v>
      </c>
      <c r="B5530" s="361" t="s">
        <v>754</v>
      </c>
      <c r="C5530" s="361" t="s">
        <v>755</v>
      </c>
      <c r="D5530" s="361">
        <v>16</v>
      </c>
      <c r="E5530" s="350">
        <v>42487</v>
      </c>
      <c r="F5530" s="360">
        <v>56</v>
      </c>
    </row>
    <row r="5531" spans="1:6" x14ac:dyDescent="0.25">
      <c r="A5531" s="349" t="s">
        <v>769</v>
      </c>
      <c r="B5531" s="361" t="s">
        <v>770</v>
      </c>
      <c r="C5531" s="361" t="s">
        <v>745</v>
      </c>
      <c r="D5531" s="361">
        <v>16</v>
      </c>
      <c r="E5531" s="590">
        <v>42487</v>
      </c>
      <c r="F5531" s="592">
        <v>76</v>
      </c>
    </row>
    <row r="5532" spans="1:6" x14ac:dyDescent="0.25">
      <c r="A5532" s="349" t="s">
        <v>738</v>
      </c>
      <c r="B5532" s="361" t="s">
        <v>719</v>
      </c>
      <c r="C5532" s="361" t="s">
        <v>744</v>
      </c>
      <c r="D5532" s="361">
        <v>8</v>
      </c>
      <c r="E5532" s="590">
        <v>42494</v>
      </c>
      <c r="F5532" s="592">
        <v>196</v>
      </c>
    </row>
    <row r="5533" spans="1:6" x14ac:dyDescent="0.25">
      <c r="A5533" s="349" t="s">
        <v>564</v>
      </c>
      <c r="B5533" s="361" t="s">
        <v>568</v>
      </c>
      <c r="C5533" s="361" t="s">
        <v>745</v>
      </c>
      <c r="D5533" s="361">
        <v>16</v>
      </c>
      <c r="E5533" s="590">
        <v>42494</v>
      </c>
      <c r="F5533" s="592">
        <v>19</v>
      </c>
    </row>
    <row r="5534" spans="1:6" x14ac:dyDescent="0.25">
      <c r="A5534" s="349" t="s">
        <v>771</v>
      </c>
      <c r="B5534" s="361" t="s">
        <v>773</v>
      </c>
      <c r="C5534" s="361" t="s">
        <v>747</v>
      </c>
      <c r="D5534" s="361">
        <v>8</v>
      </c>
      <c r="E5534" s="590">
        <v>42495</v>
      </c>
      <c r="F5534" s="592">
        <v>44</v>
      </c>
    </row>
    <row r="5535" spans="1:6" x14ac:dyDescent="0.25">
      <c r="A5535" s="349" t="s">
        <v>733</v>
      </c>
      <c r="B5535" s="361" t="s">
        <v>734</v>
      </c>
      <c r="C5535" s="361" t="s">
        <v>735</v>
      </c>
      <c r="D5535" s="361">
        <v>8</v>
      </c>
      <c r="E5535" s="590">
        <v>42496</v>
      </c>
      <c r="F5535" s="592">
        <v>82</v>
      </c>
    </row>
    <row r="5536" spans="1:6" x14ac:dyDescent="0.25">
      <c r="A5536" s="349" t="s">
        <v>728</v>
      </c>
      <c r="B5536" s="361" t="s">
        <v>729</v>
      </c>
      <c r="C5536" s="361" t="s">
        <v>730</v>
      </c>
      <c r="D5536" s="361">
        <v>10</v>
      </c>
      <c r="E5536" s="590">
        <v>42498</v>
      </c>
      <c r="F5536" s="592">
        <v>161</v>
      </c>
    </row>
    <row r="5537" spans="1:6" x14ac:dyDescent="0.25">
      <c r="A5537" s="349" t="s">
        <v>738</v>
      </c>
      <c r="B5537" s="361" t="s">
        <v>716</v>
      </c>
      <c r="C5537" s="361" t="s">
        <v>745</v>
      </c>
      <c r="D5537" s="361">
        <v>16</v>
      </c>
      <c r="E5537" s="590">
        <v>42503</v>
      </c>
      <c r="F5537" s="592">
        <v>105</v>
      </c>
    </row>
    <row r="5538" spans="1:6" x14ac:dyDescent="0.25">
      <c r="A5538" s="349" t="s">
        <v>738</v>
      </c>
      <c r="B5538" s="361" t="s">
        <v>719</v>
      </c>
      <c r="C5538" s="361" t="s">
        <v>744</v>
      </c>
      <c r="D5538" s="361">
        <v>8</v>
      </c>
      <c r="E5538" s="590">
        <v>42510</v>
      </c>
      <c r="F5538" s="592">
        <v>89</v>
      </c>
    </row>
    <row r="5539" spans="1:6" x14ac:dyDescent="0.25">
      <c r="A5539" s="349" t="s">
        <v>728</v>
      </c>
      <c r="B5539" s="361" t="s">
        <v>731</v>
      </c>
      <c r="C5539" s="361" t="s">
        <v>732</v>
      </c>
      <c r="D5539" s="361">
        <v>8</v>
      </c>
      <c r="E5539" s="590">
        <v>42510</v>
      </c>
      <c r="F5539" s="592">
        <v>50</v>
      </c>
    </row>
    <row r="5540" spans="1:6" x14ac:dyDescent="0.25">
      <c r="A5540" s="349" t="s">
        <v>748</v>
      </c>
      <c r="B5540" s="361" t="s">
        <v>753</v>
      </c>
      <c r="C5540" s="361" t="s">
        <v>732</v>
      </c>
      <c r="D5540" s="361">
        <v>16</v>
      </c>
      <c r="E5540" s="590">
        <v>42515</v>
      </c>
      <c r="F5540" s="592">
        <v>182</v>
      </c>
    </row>
    <row r="5541" spans="1:6" x14ac:dyDescent="0.25">
      <c r="A5541" s="349" t="s">
        <v>756</v>
      </c>
      <c r="B5541" s="361" t="s">
        <v>758</v>
      </c>
      <c r="C5541" s="361" t="s">
        <v>746</v>
      </c>
      <c r="D5541" s="361">
        <v>16</v>
      </c>
      <c r="E5541" s="590">
        <v>42518</v>
      </c>
      <c r="F5541" s="592">
        <v>142</v>
      </c>
    </row>
    <row r="5542" spans="1:6" x14ac:dyDescent="0.25">
      <c r="A5542" s="349" t="s">
        <v>752</v>
      </c>
      <c r="B5542" s="361" t="s">
        <v>759</v>
      </c>
      <c r="C5542" s="361" t="s">
        <v>737</v>
      </c>
      <c r="D5542" s="361">
        <v>16</v>
      </c>
      <c r="E5542" s="590">
        <v>42521</v>
      </c>
      <c r="F5542" s="360">
        <v>137</v>
      </c>
    </row>
    <row r="5543" spans="1:6" x14ac:dyDescent="0.25">
      <c r="A5543" s="349" t="s">
        <v>748</v>
      </c>
      <c r="B5543" s="361" t="s">
        <v>749</v>
      </c>
      <c r="C5543" s="361" t="s">
        <v>745</v>
      </c>
      <c r="D5543" s="361">
        <v>8</v>
      </c>
      <c r="E5543" s="590">
        <v>42526</v>
      </c>
      <c r="F5543" s="592">
        <v>159</v>
      </c>
    </row>
    <row r="5544" spans="1:6" x14ac:dyDescent="0.25">
      <c r="A5544" s="349" t="s">
        <v>738</v>
      </c>
      <c r="B5544" s="361" t="s">
        <v>713</v>
      </c>
      <c r="C5544" s="361" t="s">
        <v>746</v>
      </c>
      <c r="D5544" s="361">
        <v>16</v>
      </c>
      <c r="E5544" s="590">
        <v>42530</v>
      </c>
      <c r="F5544" s="360">
        <v>110</v>
      </c>
    </row>
    <row r="5545" spans="1:6" x14ac:dyDescent="0.25">
      <c r="A5545" s="349" t="s">
        <v>564</v>
      </c>
      <c r="B5545" s="361" t="s">
        <v>568</v>
      </c>
      <c r="C5545" s="361" t="s">
        <v>745</v>
      </c>
      <c r="D5545" s="361">
        <v>16</v>
      </c>
      <c r="E5545" s="590">
        <v>42531</v>
      </c>
      <c r="F5545" s="592">
        <v>166</v>
      </c>
    </row>
    <row r="5546" spans="1:6" x14ac:dyDescent="0.25">
      <c r="A5546" s="349" t="s">
        <v>756</v>
      </c>
      <c r="B5546" s="361" t="s">
        <v>757</v>
      </c>
      <c r="C5546" s="361" t="s">
        <v>755</v>
      </c>
      <c r="D5546" s="361">
        <v>16</v>
      </c>
      <c r="E5546" s="590">
        <v>42532</v>
      </c>
      <c r="F5546" s="592">
        <v>131</v>
      </c>
    </row>
    <row r="5547" spans="1:6" x14ac:dyDescent="0.25">
      <c r="A5547" s="349" t="s">
        <v>733</v>
      </c>
      <c r="B5547" s="361" t="s">
        <v>734</v>
      </c>
      <c r="C5547" s="361" t="s">
        <v>735</v>
      </c>
      <c r="D5547" s="361">
        <v>8</v>
      </c>
      <c r="E5547" s="590">
        <v>42534</v>
      </c>
      <c r="F5547" s="592">
        <v>188</v>
      </c>
    </row>
    <row r="5548" spans="1:6" x14ac:dyDescent="0.25">
      <c r="A5548" s="349" t="s">
        <v>765</v>
      </c>
      <c r="B5548" s="361" t="s">
        <v>766</v>
      </c>
      <c r="C5548" s="361" t="s">
        <v>744</v>
      </c>
      <c r="D5548" s="361">
        <v>16</v>
      </c>
      <c r="E5548" s="590">
        <v>42534</v>
      </c>
      <c r="F5548" s="592">
        <v>11</v>
      </c>
    </row>
    <row r="5549" spans="1:6" x14ac:dyDescent="0.25">
      <c r="A5549" s="349" t="s">
        <v>748</v>
      </c>
      <c r="B5549" s="361" t="s">
        <v>753</v>
      </c>
      <c r="C5549" s="361" t="s">
        <v>732</v>
      </c>
      <c r="D5549" s="361">
        <v>16</v>
      </c>
      <c r="E5549" s="590">
        <v>42535</v>
      </c>
      <c r="F5549" s="592">
        <v>41</v>
      </c>
    </row>
    <row r="5550" spans="1:6" x14ac:dyDescent="0.25">
      <c r="A5550" s="349" t="s">
        <v>738</v>
      </c>
      <c r="B5550" s="361" t="s">
        <v>715</v>
      </c>
      <c r="C5550" s="361" t="s">
        <v>745</v>
      </c>
      <c r="D5550" s="361">
        <v>16</v>
      </c>
      <c r="E5550" s="590">
        <v>42537</v>
      </c>
      <c r="F5550" s="592">
        <v>93</v>
      </c>
    </row>
    <row r="5551" spans="1:6" x14ac:dyDescent="0.25">
      <c r="A5551" s="349" t="s">
        <v>738</v>
      </c>
      <c r="B5551" s="361" t="s">
        <v>714</v>
      </c>
      <c r="C5551" s="361" t="s">
        <v>744</v>
      </c>
      <c r="D5551" s="361">
        <v>8</v>
      </c>
      <c r="E5551" s="590">
        <v>42539</v>
      </c>
      <c r="F5551" s="360">
        <v>66</v>
      </c>
    </row>
    <row r="5552" spans="1:6" x14ac:dyDescent="0.25">
      <c r="A5552" s="349" t="s">
        <v>769</v>
      </c>
      <c r="B5552" s="361" t="s">
        <v>770</v>
      </c>
      <c r="C5552" s="361" t="s">
        <v>745</v>
      </c>
      <c r="D5552" s="361">
        <v>16</v>
      </c>
      <c r="E5552" s="590">
        <v>42542</v>
      </c>
      <c r="F5552" s="592">
        <v>89</v>
      </c>
    </row>
    <row r="5553" spans="1:6" x14ac:dyDescent="0.25">
      <c r="A5553" s="349" t="s">
        <v>752</v>
      </c>
      <c r="B5553" s="361" t="s">
        <v>763</v>
      </c>
      <c r="C5553" s="361" t="s">
        <v>745</v>
      </c>
      <c r="D5553" s="361">
        <v>16</v>
      </c>
      <c r="E5553" s="590">
        <v>42553</v>
      </c>
      <c r="F5553" s="592">
        <v>189</v>
      </c>
    </row>
    <row r="5554" spans="1:6" x14ac:dyDescent="0.25">
      <c r="A5554" s="349" t="s">
        <v>728</v>
      </c>
      <c r="B5554" s="361" t="s">
        <v>731</v>
      </c>
      <c r="C5554" s="361" t="s">
        <v>732</v>
      </c>
      <c r="D5554" s="361">
        <v>8</v>
      </c>
      <c r="E5554" s="590">
        <v>42553</v>
      </c>
      <c r="F5554" s="592">
        <v>158</v>
      </c>
    </row>
    <row r="5555" spans="1:6" x14ac:dyDescent="0.25">
      <c r="A5555" s="349" t="s">
        <v>738</v>
      </c>
      <c r="B5555" s="361" t="s">
        <v>723</v>
      </c>
      <c r="C5555" s="361" t="s">
        <v>745</v>
      </c>
      <c r="D5555" s="361">
        <v>8</v>
      </c>
      <c r="E5555" s="590">
        <v>42555</v>
      </c>
      <c r="F5555" s="592">
        <v>139</v>
      </c>
    </row>
    <row r="5556" spans="1:6" x14ac:dyDescent="0.25">
      <c r="A5556" s="349" t="s">
        <v>564</v>
      </c>
      <c r="B5556" s="361" t="s">
        <v>566</v>
      </c>
      <c r="C5556" s="361" t="s">
        <v>737</v>
      </c>
      <c r="D5556" s="361">
        <v>16</v>
      </c>
      <c r="E5556" s="590">
        <v>42555</v>
      </c>
      <c r="F5556" s="592">
        <v>91</v>
      </c>
    </row>
    <row r="5557" spans="1:6" x14ac:dyDescent="0.25">
      <c r="A5557" s="349" t="s">
        <v>738</v>
      </c>
      <c r="B5557" s="361" t="s">
        <v>723</v>
      </c>
      <c r="C5557" s="361" t="s">
        <v>745</v>
      </c>
      <c r="D5557" s="361">
        <v>8</v>
      </c>
      <c r="E5557" s="590">
        <v>42557</v>
      </c>
      <c r="F5557" s="592">
        <v>171</v>
      </c>
    </row>
    <row r="5558" spans="1:6" x14ac:dyDescent="0.25">
      <c r="A5558" s="349" t="s">
        <v>564</v>
      </c>
      <c r="B5558" s="361" t="s">
        <v>567</v>
      </c>
      <c r="C5558" s="361" t="s">
        <v>737</v>
      </c>
      <c r="D5558" s="361">
        <v>16</v>
      </c>
      <c r="E5558" s="590">
        <v>42557</v>
      </c>
      <c r="F5558" s="592">
        <v>94</v>
      </c>
    </row>
    <row r="5559" spans="1:6" x14ac:dyDescent="0.25">
      <c r="A5559" s="349" t="s">
        <v>738</v>
      </c>
      <c r="B5559" s="361" t="s">
        <v>717</v>
      </c>
      <c r="C5559" s="361" t="s">
        <v>745</v>
      </c>
      <c r="D5559" s="361">
        <v>16</v>
      </c>
      <c r="E5559" s="590">
        <v>42564</v>
      </c>
      <c r="F5559" s="592">
        <v>93</v>
      </c>
    </row>
    <row r="5560" spans="1:6" x14ac:dyDescent="0.25">
      <c r="A5560" s="349" t="s">
        <v>771</v>
      </c>
      <c r="B5560" s="361" t="s">
        <v>772</v>
      </c>
      <c r="C5560" s="361" t="s">
        <v>747</v>
      </c>
      <c r="D5560" s="361">
        <v>12</v>
      </c>
      <c r="E5560" s="590">
        <v>42565</v>
      </c>
      <c r="F5560" s="592">
        <v>20</v>
      </c>
    </row>
    <row r="5561" spans="1:6" x14ac:dyDescent="0.25">
      <c r="A5561" s="349" t="s">
        <v>752</v>
      </c>
      <c r="B5561" s="361" t="s">
        <v>759</v>
      </c>
      <c r="C5561" s="361" t="s">
        <v>737</v>
      </c>
      <c r="D5561" s="361">
        <v>16</v>
      </c>
      <c r="E5561" s="590">
        <v>42572</v>
      </c>
      <c r="F5561" s="592">
        <v>63</v>
      </c>
    </row>
    <row r="5562" spans="1:6" x14ac:dyDescent="0.25">
      <c r="A5562" s="349" t="s">
        <v>748</v>
      </c>
      <c r="B5562" s="361" t="s">
        <v>753</v>
      </c>
      <c r="C5562" s="361" t="s">
        <v>732</v>
      </c>
      <c r="D5562" s="361">
        <v>16</v>
      </c>
      <c r="E5562" s="590">
        <v>42575</v>
      </c>
      <c r="F5562" s="592">
        <v>112</v>
      </c>
    </row>
    <row r="5563" spans="1:6" x14ac:dyDescent="0.25">
      <c r="A5563" s="349" t="s">
        <v>733</v>
      </c>
      <c r="B5563" s="361" t="s">
        <v>734</v>
      </c>
      <c r="C5563" s="361" t="s">
        <v>735</v>
      </c>
      <c r="D5563" s="361">
        <v>8</v>
      </c>
      <c r="E5563" s="590">
        <v>42576</v>
      </c>
      <c r="F5563" s="592">
        <v>66</v>
      </c>
    </row>
    <row r="5564" spans="1:6" x14ac:dyDescent="0.25">
      <c r="A5564" s="349" t="s">
        <v>771</v>
      </c>
      <c r="B5564" s="361" t="s">
        <v>772</v>
      </c>
      <c r="C5564" s="361" t="s">
        <v>747</v>
      </c>
      <c r="D5564" s="361">
        <v>12</v>
      </c>
      <c r="E5564" s="590">
        <v>42579</v>
      </c>
      <c r="F5564" s="592">
        <v>50</v>
      </c>
    </row>
    <row r="5565" spans="1:6" x14ac:dyDescent="0.25">
      <c r="A5565" s="349" t="s">
        <v>728</v>
      </c>
      <c r="B5565" s="361" t="s">
        <v>729</v>
      </c>
      <c r="C5565" s="361" t="s">
        <v>730</v>
      </c>
      <c r="D5565" s="361">
        <v>10</v>
      </c>
      <c r="E5565" s="590">
        <v>42582</v>
      </c>
      <c r="F5565" s="592">
        <v>41</v>
      </c>
    </row>
    <row r="5566" spans="1:6" x14ac:dyDescent="0.25">
      <c r="A5566" s="349" t="s">
        <v>767</v>
      </c>
      <c r="B5566" s="361" t="s">
        <v>768</v>
      </c>
      <c r="C5566" s="361" t="s">
        <v>737</v>
      </c>
      <c r="D5566" s="361">
        <v>16</v>
      </c>
      <c r="E5566" s="590">
        <v>42587</v>
      </c>
      <c r="F5566" s="592">
        <v>182</v>
      </c>
    </row>
    <row r="5567" spans="1:6" x14ac:dyDescent="0.25">
      <c r="A5567" s="349" t="s">
        <v>748</v>
      </c>
      <c r="B5567" s="361" t="s">
        <v>754</v>
      </c>
      <c r="C5567" s="361" t="s">
        <v>755</v>
      </c>
      <c r="D5567" s="361">
        <v>16</v>
      </c>
      <c r="E5567" s="590">
        <v>42604</v>
      </c>
      <c r="F5567" s="592">
        <v>63</v>
      </c>
    </row>
    <row r="5568" spans="1:6" x14ac:dyDescent="0.25">
      <c r="A5568" s="349" t="s">
        <v>738</v>
      </c>
      <c r="B5568" s="361" t="s">
        <v>722</v>
      </c>
      <c r="C5568" s="361" t="s">
        <v>747</v>
      </c>
      <c r="D5568" s="361">
        <v>8</v>
      </c>
      <c r="E5568" s="590">
        <v>42607</v>
      </c>
      <c r="F5568" s="592">
        <v>64</v>
      </c>
    </row>
    <row r="5569" spans="1:6" x14ac:dyDescent="0.25">
      <c r="A5569" s="349" t="s">
        <v>771</v>
      </c>
      <c r="B5569" s="361" t="s">
        <v>773</v>
      </c>
      <c r="C5569" s="361" t="s">
        <v>747</v>
      </c>
      <c r="D5569" s="361">
        <v>8</v>
      </c>
      <c r="E5569" s="590">
        <v>42607</v>
      </c>
      <c r="F5569" s="592">
        <v>147</v>
      </c>
    </row>
    <row r="5570" spans="1:6" x14ac:dyDescent="0.25">
      <c r="A5570" s="349" t="s">
        <v>752</v>
      </c>
      <c r="B5570" s="361" t="s">
        <v>759</v>
      </c>
      <c r="C5570" s="361" t="s">
        <v>737</v>
      </c>
      <c r="D5570" s="361">
        <v>16</v>
      </c>
      <c r="E5570" s="590">
        <v>42607</v>
      </c>
      <c r="F5570" s="592">
        <v>132</v>
      </c>
    </row>
    <row r="5571" spans="1:6" x14ac:dyDescent="0.25">
      <c r="A5571" s="349" t="s">
        <v>756</v>
      </c>
      <c r="B5571" s="361" t="s">
        <v>758</v>
      </c>
      <c r="C5571" s="361" t="s">
        <v>746</v>
      </c>
      <c r="D5571" s="361">
        <v>16</v>
      </c>
      <c r="E5571" s="590">
        <v>42610</v>
      </c>
      <c r="F5571" s="592">
        <v>99</v>
      </c>
    </row>
    <row r="5572" spans="1:6" x14ac:dyDescent="0.25">
      <c r="A5572" s="349" t="s">
        <v>752</v>
      </c>
      <c r="B5572" s="361" t="s">
        <v>760</v>
      </c>
      <c r="C5572" s="361" t="s">
        <v>761</v>
      </c>
      <c r="D5572" s="361">
        <v>16</v>
      </c>
      <c r="E5572" s="590">
        <v>42613</v>
      </c>
      <c r="F5572" s="592">
        <v>10</v>
      </c>
    </row>
    <row r="5573" spans="1:6" x14ac:dyDescent="0.25">
      <c r="A5573" s="349" t="s">
        <v>738</v>
      </c>
      <c r="B5573" s="361" t="s">
        <v>715</v>
      </c>
      <c r="C5573" s="361" t="s">
        <v>745</v>
      </c>
      <c r="D5573" s="361">
        <v>16</v>
      </c>
      <c r="E5573" s="590">
        <v>42614</v>
      </c>
      <c r="F5573" s="592">
        <v>197</v>
      </c>
    </row>
    <row r="5574" spans="1:6" x14ac:dyDescent="0.25">
      <c r="A5574" s="349" t="s">
        <v>752</v>
      </c>
      <c r="B5574" s="361" t="s">
        <v>760</v>
      </c>
      <c r="C5574" s="361" t="s">
        <v>761</v>
      </c>
      <c r="D5574" s="361">
        <v>16</v>
      </c>
      <c r="E5574" s="590">
        <v>42615</v>
      </c>
      <c r="F5574" s="360">
        <v>49</v>
      </c>
    </row>
    <row r="5575" spans="1:6" x14ac:dyDescent="0.25">
      <c r="A5575" s="349" t="s">
        <v>738</v>
      </c>
      <c r="B5575" s="361" t="s">
        <v>723</v>
      </c>
      <c r="C5575" s="361" t="s">
        <v>745</v>
      </c>
      <c r="D5575" s="361">
        <v>8</v>
      </c>
      <c r="E5575" s="590">
        <v>42616</v>
      </c>
      <c r="F5575" s="592">
        <v>80</v>
      </c>
    </row>
    <row r="5576" spans="1:6" x14ac:dyDescent="0.25">
      <c r="A5576" s="349" t="s">
        <v>564</v>
      </c>
      <c r="B5576" s="361" t="s">
        <v>566</v>
      </c>
      <c r="C5576" s="361" t="s">
        <v>737</v>
      </c>
      <c r="D5576" s="361">
        <v>16</v>
      </c>
      <c r="E5576" s="590">
        <v>42620</v>
      </c>
      <c r="F5576" s="592">
        <v>129</v>
      </c>
    </row>
    <row r="5577" spans="1:6" x14ac:dyDescent="0.25">
      <c r="A5577" s="349" t="s">
        <v>728</v>
      </c>
      <c r="B5577" s="361" t="s">
        <v>729</v>
      </c>
      <c r="C5577" s="361" t="s">
        <v>730</v>
      </c>
      <c r="D5577" s="361">
        <v>10</v>
      </c>
      <c r="E5577" s="590">
        <v>42624</v>
      </c>
      <c r="F5577" s="592">
        <v>139</v>
      </c>
    </row>
    <row r="5578" spans="1:6" x14ac:dyDescent="0.25">
      <c r="A5578" s="349" t="s">
        <v>564</v>
      </c>
      <c r="B5578" s="361" t="s">
        <v>566</v>
      </c>
      <c r="C5578" s="361" t="s">
        <v>737</v>
      </c>
      <c r="D5578" s="361">
        <v>16</v>
      </c>
      <c r="E5578" s="590">
        <v>42625</v>
      </c>
      <c r="F5578" s="592">
        <v>42</v>
      </c>
    </row>
    <row r="5579" spans="1:6" x14ac:dyDescent="0.25">
      <c r="A5579" s="349" t="s">
        <v>752</v>
      </c>
      <c r="B5579" s="361" t="s">
        <v>760</v>
      </c>
      <c r="C5579" s="361" t="s">
        <v>761</v>
      </c>
      <c r="D5579" s="361">
        <v>16</v>
      </c>
      <c r="E5579" s="590">
        <v>42626</v>
      </c>
      <c r="F5579" s="592">
        <v>108</v>
      </c>
    </row>
    <row r="5580" spans="1:6" x14ac:dyDescent="0.25">
      <c r="A5580" s="349" t="s">
        <v>738</v>
      </c>
      <c r="B5580" s="361" t="s">
        <v>716</v>
      </c>
      <c r="C5580" s="361" t="s">
        <v>745</v>
      </c>
      <c r="D5580" s="361">
        <v>16</v>
      </c>
      <c r="E5580" s="590">
        <v>42627</v>
      </c>
      <c r="F5580" s="592">
        <v>79</v>
      </c>
    </row>
    <row r="5581" spans="1:6" x14ac:dyDescent="0.25">
      <c r="A5581" s="349" t="s">
        <v>752</v>
      </c>
      <c r="B5581" s="361" t="s">
        <v>762</v>
      </c>
      <c r="C5581" s="361" t="s">
        <v>761</v>
      </c>
      <c r="D5581" s="361">
        <v>16</v>
      </c>
      <c r="E5581" s="590">
        <v>42631</v>
      </c>
      <c r="F5581" s="592">
        <v>199</v>
      </c>
    </row>
    <row r="5582" spans="1:6" x14ac:dyDescent="0.25">
      <c r="A5582" s="349" t="s">
        <v>738</v>
      </c>
      <c r="B5582" s="361" t="s">
        <v>714</v>
      </c>
      <c r="C5582" s="361" t="s">
        <v>744</v>
      </c>
      <c r="D5582" s="361">
        <v>8</v>
      </c>
      <c r="E5582" s="590">
        <v>42634</v>
      </c>
      <c r="F5582" s="360">
        <v>82</v>
      </c>
    </row>
    <row r="5583" spans="1:6" x14ac:dyDescent="0.25">
      <c r="A5583" s="349" t="s">
        <v>733</v>
      </c>
      <c r="B5583" s="361" t="s">
        <v>736</v>
      </c>
      <c r="C5583" s="361" t="s">
        <v>737</v>
      </c>
      <c r="D5583" s="361">
        <v>8</v>
      </c>
      <c r="E5583" s="590">
        <v>42636</v>
      </c>
      <c r="F5583" s="592">
        <v>113</v>
      </c>
    </row>
    <row r="5584" spans="1:6" x14ac:dyDescent="0.25">
      <c r="A5584" s="349" t="s">
        <v>752</v>
      </c>
      <c r="B5584" s="361" t="s">
        <v>763</v>
      </c>
      <c r="C5584" s="361" t="s">
        <v>745</v>
      </c>
      <c r="D5584" s="361">
        <v>16</v>
      </c>
      <c r="E5584" s="590">
        <v>42638</v>
      </c>
      <c r="F5584" s="592">
        <v>102</v>
      </c>
    </row>
    <row r="5585" spans="1:6" x14ac:dyDescent="0.25">
      <c r="A5585" s="349" t="s">
        <v>738</v>
      </c>
      <c r="B5585" s="361" t="s">
        <v>716</v>
      </c>
      <c r="C5585" s="361" t="s">
        <v>745</v>
      </c>
      <c r="D5585" s="361">
        <v>16</v>
      </c>
      <c r="E5585" s="590">
        <v>42640</v>
      </c>
      <c r="F5585" s="592">
        <v>93</v>
      </c>
    </row>
    <row r="5586" spans="1:6" x14ac:dyDescent="0.25">
      <c r="A5586" s="349" t="s">
        <v>752</v>
      </c>
      <c r="B5586" s="361" t="s">
        <v>762</v>
      </c>
      <c r="C5586" s="361" t="s">
        <v>761</v>
      </c>
      <c r="D5586" s="361">
        <v>16</v>
      </c>
      <c r="E5586" s="590">
        <v>42643</v>
      </c>
      <c r="F5586" s="592">
        <v>5</v>
      </c>
    </row>
    <row r="5587" spans="1:6" x14ac:dyDescent="0.25">
      <c r="A5587" s="349" t="s">
        <v>769</v>
      </c>
      <c r="B5587" s="361" t="s">
        <v>770</v>
      </c>
      <c r="C5587" s="361" t="s">
        <v>745</v>
      </c>
      <c r="D5587" s="361">
        <v>16</v>
      </c>
      <c r="E5587" s="590">
        <v>42648</v>
      </c>
      <c r="F5587" s="592">
        <v>48</v>
      </c>
    </row>
    <row r="5588" spans="1:6" x14ac:dyDescent="0.25">
      <c r="A5588" s="349" t="s">
        <v>733</v>
      </c>
      <c r="B5588" s="361" t="s">
        <v>736</v>
      </c>
      <c r="C5588" s="361" t="s">
        <v>737</v>
      </c>
      <c r="D5588" s="361">
        <v>8</v>
      </c>
      <c r="E5588" s="590">
        <v>42648</v>
      </c>
      <c r="F5588" s="592">
        <v>177</v>
      </c>
    </row>
    <row r="5589" spans="1:6" x14ac:dyDescent="0.25">
      <c r="A5589" s="349" t="s">
        <v>748</v>
      </c>
      <c r="B5589" s="361" t="s">
        <v>751</v>
      </c>
      <c r="C5589" s="361" t="s">
        <v>747</v>
      </c>
      <c r="D5589" s="361">
        <v>8</v>
      </c>
      <c r="E5589" s="350">
        <v>42653</v>
      </c>
      <c r="F5589" s="360">
        <v>34</v>
      </c>
    </row>
    <row r="5590" spans="1:6" x14ac:dyDescent="0.25">
      <c r="A5590" s="349" t="s">
        <v>742</v>
      </c>
      <c r="B5590" s="361" t="s">
        <v>743</v>
      </c>
      <c r="C5590" s="361" t="s">
        <v>744</v>
      </c>
      <c r="D5590" s="361">
        <v>8</v>
      </c>
      <c r="E5590" s="590">
        <v>42654</v>
      </c>
      <c r="F5590" s="592">
        <v>10</v>
      </c>
    </row>
    <row r="5591" spans="1:6" x14ac:dyDescent="0.25">
      <c r="A5591" s="349" t="s">
        <v>564</v>
      </c>
      <c r="B5591" s="361" t="s">
        <v>565</v>
      </c>
      <c r="C5591" s="361" t="s">
        <v>745</v>
      </c>
      <c r="D5591" s="361">
        <v>16</v>
      </c>
      <c r="E5591" s="590">
        <v>42662</v>
      </c>
      <c r="F5591" s="592">
        <v>109</v>
      </c>
    </row>
    <row r="5592" spans="1:6" x14ac:dyDescent="0.25">
      <c r="A5592" s="349" t="s">
        <v>728</v>
      </c>
      <c r="B5592" s="361" t="s">
        <v>731</v>
      </c>
      <c r="C5592" s="361" t="s">
        <v>732</v>
      </c>
      <c r="D5592" s="361">
        <v>8</v>
      </c>
      <c r="E5592" s="350">
        <v>42662</v>
      </c>
      <c r="F5592" s="360">
        <v>72</v>
      </c>
    </row>
    <row r="5593" spans="1:6" x14ac:dyDescent="0.25">
      <c r="A5593" s="349" t="s">
        <v>752</v>
      </c>
      <c r="B5593" s="361" t="s">
        <v>759</v>
      </c>
      <c r="C5593" s="361" t="s">
        <v>737</v>
      </c>
      <c r="D5593" s="361">
        <v>16</v>
      </c>
      <c r="E5593" s="590">
        <v>42663</v>
      </c>
      <c r="F5593" s="592">
        <v>91</v>
      </c>
    </row>
    <row r="5594" spans="1:6" x14ac:dyDescent="0.25">
      <c r="A5594" s="349" t="s">
        <v>564</v>
      </c>
      <c r="B5594" s="361" t="s">
        <v>569</v>
      </c>
      <c r="C5594" s="361" t="s">
        <v>744</v>
      </c>
      <c r="D5594" s="361">
        <v>16</v>
      </c>
      <c r="E5594" s="590">
        <v>42664</v>
      </c>
      <c r="F5594" s="592">
        <v>186</v>
      </c>
    </row>
    <row r="5595" spans="1:6" x14ac:dyDescent="0.25">
      <c r="A5595" s="349" t="s">
        <v>752</v>
      </c>
      <c r="B5595" s="361" t="s">
        <v>764</v>
      </c>
      <c r="C5595" s="361" t="s">
        <v>737</v>
      </c>
      <c r="D5595" s="361">
        <v>32</v>
      </c>
      <c r="E5595" s="590">
        <v>42667</v>
      </c>
      <c r="F5595" s="592">
        <v>9</v>
      </c>
    </row>
    <row r="5596" spans="1:6" x14ac:dyDescent="0.25">
      <c r="A5596" s="349" t="s">
        <v>739</v>
      </c>
      <c r="B5596" s="361" t="s">
        <v>740</v>
      </c>
      <c r="C5596" s="361" t="s">
        <v>741</v>
      </c>
      <c r="D5596" s="361">
        <v>8</v>
      </c>
      <c r="E5596" s="350">
        <v>42667</v>
      </c>
      <c r="F5596" s="360">
        <v>117</v>
      </c>
    </row>
    <row r="5597" spans="1:6" x14ac:dyDescent="0.25">
      <c r="A5597" s="349" t="s">
        <v>738</v>
      </c>
      <c r="B5597" s="361" t="s">
        <v>713</v>
      </c>
      <c r="C5597" s="361" t="s">
        <v>746</v>
      </c>
      <c r="D5597" s="361">
        <v>16</v>
      </c>
      <c r="E5597" s="590">
        <v>42669</v>
      </c>
      <c r="F5597" s="592">
        <v>119</v>
      </c>
    </row>
    <row r="5598" spans="1:6" x14ac:dyDescent="0.25">
      <c r="A5598" s="349" t="s">
        <v>564</v>
      </c>
      <c r="B5598" s="361" t="s">
        <v>566</v>
      </c>
      <c r="C5598" s="361" t="s">
        <v>737</v>
      </c>
      <c r="D5598" s="361">
        <v>16</v>
      </c>
      <c r="E5598" s="590">
        <v>42669</v>
      </c>
      <c r="F5598" s="592">
        <v>63</v>
      </c>
    </row>
    <row r="5599" spans="1:6" x14ac:dyDescent="0.25">
      <c r="A5599" s="349" t="s">
        <v>728</v>
      </c>
      <c r="B5599" s="361" t="s">
        <v>731</v>
      </c>
      <c r="C5599" s="361" t="s">
        <v>732</v>
      </c>
      <c r="D5599" s="361">
        <v>8</v>
      </c>
      <c r="E5599" s="590">
        <v>42670</v>
      </c>
      <c r="F5599" s="592">
        <v>108</v>
      </c>
    </row>
    <row r="5600" spans="1:6" x14ac:dyDescent="0.25">
      <c r="A5600" s="349" t="s">
        <v>564</v>
      </c>
      <c r="B5600" s="361" t="s">
        <v>567</v>
      </c>
      <c r="C5600" s="361" t="s">
        <v>737</v>
      </c>
      <c r="D5600" s="361">
        <v>16</v>
      </c>
      <c r="E5600" s="590">
        <v>42673</v>
      </c>
      <c r="F5600" s="592">
        <v>199</v>
      </c>
    </row>
    <row r="5601" spans="1:6" x14ac:dyDescent="0.25">
      <c r="A5601" s="349" t="s">
        <v>752</v>
      </c>
      <c r="B5601" s="361" t="s">
        <v>762</v>
      </c>
      <c r="C5601" s="361" t="s">
        <v>761</v>
      </c>
      <c r="D5601" s="361">
        <v>16</v>
      </c>
      <c r="E5601" s="590">
        <v>42675</v>
      </c>
      <c r="F5601" s="592">
        <v>112</v>
      </c>
    </row>
    <row r="5602" spans="1:6" x14ac:dyDescent="0.25">
      <c r="A5602" s="349" t="s">
        <v>771</v>
      </c>
      <c r="B5602" s="361" t="s">
        <v>773</v>
      </c>
      <c r="C5602" s="361" t="s">
        <v>747</v>
      </c>
      <c r="D5602" s="361">
        <v>8</v>
      </c>
      <c r="E5602" s="590">
        <v>42677</v>
      </c>
      <c r="F5602" s="592">
        <v>52</v>
      </c>
    </row>
    <row r="5603" spans="1:6" x14ac:dyDescent="0.25">
      <c r="A5603" s="349" t="s">
        <v>739</v>
      </c>
      <c r="B5603" s="361" t="s">
        <v>740</v>
      </c>
      <c r="C5603" s="361" t="s">
        <v>741</v>
      </c>
      <c r="D5603" s="361">
        <v>8</v>
      </c>
      <c r="E5603" s="590">
        <v>42677</v>
      </c>
      <c r="F5603" s="592">
        <v>177</v>
      </c>
    </row>
    <row r="5604" spans="1:6" x14ac:dyDescent="0.25">
      <c r="A5604" s="349" t="s">
        <v>748</v>
      </c>
      <c r="B5604" s="361" t="s">
        <v>751</v>
      </c>
      <c r="C5604" s="361" t="s">
        <v>747</v>
      </c>
      <c r="D5604" s="361">
        <v>8</v>
      </c>
      <c r="E5604" s="590">
        <v>42683</v>
      </c>
      <c r="F5604" s="592">
        <v>189</v>
      </c>
    </row>
    <row r="5605" spans="1:6" x14ac:dyDescent="0.25">
      <c r="A5605" s="349" t="s">
        <v>742</v>
      </c>
      <c r="B5605" s="361" t="s">
        <v>743</v>
      </c>
      <c r="C5605" s="361" t="s">
        <v>744</v>
      </c>
      <c r="D5605" s="361">
        <v>8</v>
      </c>
      <c r="E5605" s="590">
        <v>42685</v>
      </c>
      <c r="F5605" s="592">
        <v>178</v>
      </c>
    </row>
    <row r="5606" spans="1:6" x14ac:dyDescent="0.25">
      <c r="A5606" s="349" t="s">
        <v>738</v>
      </c>
      <c r="B5606" s="361" t="s">
        <v>715</v>
      </c>
      <c r="C5606" s="361" t="s">
        <v>745</v>
      </c>
      <c r="D5606" s="361">
        <v>16</v>
      </c>
      <c r="E5606" s="590">
        <v>42686</v>
      </c>
      <c r="F5606" s="592">
        <v>139</v>
      </c>
    </row>
    <row r="5607" spans="1:6" x14ac:dyDescent="0.25">
      <c r="A5607" s="349" t="s">
        <v>738</v>
      </c>
      <c r="B5607" s="361" t="s">
        <v>717</v>
      </c>
      <c r="C5607" s="361" t="s">
        <v>745</v>
      </c>
      <c r="D5607" s="361">
        <v>16</v>
      </c>
      <c r="E5607" s="590">
        <v>42690</v>
      </c>
      <c r="F5607" s="592">
        <v>107</v>
      </c>
    </row>
    <row r="5608" spans="1:6" x14ac:dyDescent="0.25">
      <c r="A5608" s="349" t="s">
        <v>752</v>
      </c>
      <c r="B5608" s="361" t="s">
        <v>762</v>
      </c>
      <c r="C5608" s="361" t="s">
        <v>761</v>
      </c>
      <c r="D5608" s="361">
        <v>16</v>
      </c>
      <c r="E5608" s="590">
        <v>42693</v>
      </c>
      <c r="F5608" s="360">
        <v>134</v>
      </c>
    </row>
    <row r="5609" spans="1:6" x14ac:dyDescent="0.25">
      <c r="A5609" s="349" t="s">
        <v>765</v>
      </c>
      <c r="B5609" s="361" t="s">
        <v>766</v>
      </c>
      <c r="C5609" s="361" t="s">
        <v>744</v>
      </c>
      <c r="D5609" s="361">
        <v>16</v>
      </c>
      <c r="E5609" s="590">
        <v>42697</v>
      </c>
      <c r="F5609" s="360">
        <v>135</v>
      </c>
    </row>
    <row r="5610" spans="1:6" x14ac:dyDescent="0.25">
      <c r="A5610" s="349" t="s">
        <v>748</v>
      </c>
      <c r="B5610" s="361" t="s">
        <v>749</v>
      </c>
      <c r="C5610" s="361" t="s">
        <v>745</v>
      </c>
      <c r="D5610" s="361">
        <v>8</v>
      </c>
      <c r="E5610" s="590">
        <v>42699</v>
      </c>
      <c r="F5610" s="592">
        <v>116</v>
      </c>
    </row>
    <row r="5611" spans="1:6" x14ac:dyDescent="0.25">
      <c r="A5611" s="349" t="s">
        <v>738</v>
      </c>
      <c r="B5611" s="361" t="s">
        <v>716</v>
      </c>
      <c r="C5611" s="361" t="s">
        <v>745</v>
      </c>
      <c r="D5611" s="361">
        <v>16</v>
      </c>
      <c r="E5611" s="590">
        <v>42699</v>
      </c>
      <c r="F5611" s="592">
        <v>188</v>
      </c>
    </row>
    <row r="5612" spans="1:6" x14ac:dyDescent="0.25">
      <c r="A5612" s="349" t="s">
        <v>564</v>
      </c>
      <c r="B5612" s="361" t="s">
        <v>565</v>
      </c>
      <c r="C5612" s="361" t="s">
        <v>745</v>
      </c>
      <c r="D5612" s="361">
        <v>16</v>
      </c>
      <c r="E5612" s="590">
        <v>42704</v>
      </c>
      <c r="F5612" s="592">
        <v>145</v>
      </c>
    </row>
    <row r="5613" spans="1:6" x14ac:dyDescent="0.25">
      <c r="A5613" s="349" t="s">
        <v>771</v>
      </c>
      <c r="B5613" s="361" t="s">
        <v>773</v>
      </c>
      <c r="C5613" s="361" t="s">
        <v>747</v>
      </c>
      <c r="D5613" s="361">
        <v>8</v>
      </c>
      <c r="E5613" s="590">
        <v>42704</v>
      </c>
      <c r="F5613" s="592">
        <v>101</v>
      </c>
    </row>
    <row r="5614" spans="1:6" x14ac:dyDescent="0.25">
      <c r="A5614" s="349" t="s">
        <v>738</v>
      </c>
      <c r="B5614" s="361" t="s">
        <v>718</v>
      </c>
      <c r="C5614" s="361" t="s">
        <v>747</v>
      </c>
      <c r="D5614" s="361">
        <v>8</v>
      </c>
      <c r="E5614" s="590">
        <v>42704</v>
      </c>
      <c r="F5614" s="592">
        <v>107</v>
      </c>
    </row>
    <row r="5615" spans="1:6" x14ac:dyDescent="0.25">
      <c r="A5615" s="349" t="s">
        <v>752</v>
      </c>
      <c r="B5615" s="361" t="s">
        <v>762</v>
      </c>
      <c r="C5615" s="361" t="s">
        <v>761</v>
      </c>
      <c r="D5615" s="361">
        <v>16</v>
      </c>
      <c r="E5615" s="590">
        <v>42704</v>
      </c>
      <c r="F5615" s="592">
        <v>169</v>
      </c>
    </row>
    <row r="5616" spans="1:6" x14ac:dyDescent="0.25">
      <c r="A5616" s="349" t="s">
        <v>738</v>
      </c>
      <c r="B5616" s="361" t="s">
        <v>719</v>
      </c>
      <c r="C5616" s="361" t="s">
        <v>744</v>
      </c>
      <c r="D5616" s="361">
        <v>8</v>
      </c>
      <c r="E5616" s="590">
        <v>42705</v>
      </c>
      <c r="F5616" s="360">
        <v>107</v>
      </c>
    </row>
    <row r="5617" spans="1:6" x14ac:dyDescent="0.25">
      <c r="A5617" s="349" t="s">
        <v>728</v>
      </c>
      <c r="B5617" s="361" t="s">
        <v>731</v>
      </c>
      <c r="C5617" s="361" t="s">
        <v>732</v>
      </c>
      <c r="D5617" s="361">
        <v>8</v>
      </c>
      <c r="E5617" s="590">
        <v>42705</v>
      </c>
      <c r="F5617" s="592">
        <v>118</v>
      </c>
    </row>
    <row r="5618" spans="1:6" x14ac:dyDescent="0.25">
      <c r="A5618" s="349" t="s">
        <v>771</v>
      </c>
      <c r="B5618" s="361" t="s">
        <v>773</v>
      </c>
      <c r="C5618" s="361" t="s">
        <v>747</v>
      </c>
      <c r="D5618" s="361">
        <v>8</v>
      </c>
      <c r="E5618" s="350">
        <v>42706</v>
      </c>
      <c r="F5618" s="360">
        <v>25</v>
      </c>
    </row>
    <row r="5619" spans="1:6" x14ac:dyDescent="0.25">
      <c r="A5619" s="349" t="s">
        <v>748</v>
      </c>
      <c r="B5619" s="361" t="s">
        <v>753</v>
      </c>
      <c r="C5619" s="361" t="s">
        <v>732</v>
      </c>
      <c r="D5619" s="361">
        <v>16</v>
      </c>
      <c r="E5619" s="590">
        <v>42709</v>
      </c>
      <c r="F5619" s="592">
        <v>51</v>
      </c>
    </row>
    <row r="5620" spans="1:6" x14ac:dyDescent="0.25">
      <c r="A5620" s="349" t="s">
        <v>738</v>
      </c>
      <c r="B5620" s="361" t="s">
        <v>722</v>
      </c>
      <c r="C5620" s="361" t="s">
        <v>747</v>
      </c>
      <c r="D5620" s="361">
        <v>8</v>
      </c>
      <c r="E5620" s="590">
        <v>42710</v>
      </c>
      <c r="F5620" s="592">
        <v>131</v>
      </c>
    </row>
    <row r="5621" spans="1:6" x14ac:dyDescent="0.25">
      <c r="A5621" s="349" t="s">
        <v>752</v>
      </c>
      <c r="B5621" s="361" t="s">
        <v>763</v>
      </c>
      <c r="C5621" s="361" t="s">
        <v>745</v>
      </c>
      <c r="D5621" s="361">
        <v>16</v>
      </c>
      <c r="E5621" s="590">
        <v>42710</v>
      </c>
      <c r="F5621" s="592">
        <v>163</v>
      </c>
    </row>
    <row r="5622" spans="1:6" x14ac:dyDescent="0.25">
      <c r="A5622" s="349" t="s">
        <v>738</v>
      </c>
      <c r="B5622" s="361" t="s">
        <v>720</v>
      </c>
      <c r="C5622" s="361" t="s">
        <v>747</v>
      </c>
      <c r="D5622" s="361">
        <v>8</v>
      </c>
      <c r="E5622" s="590">
        <v>42713</v>
      </c>
      <c r="F5622" s="592">
        <v>57</v>
      </c>
    </row>
    <row r="5623" spans="1:6" x14ac:dyDescent="0.25">
      <c r="A5623" s="349" t="s">
        <v>752</v>
      </c>
      <c r="B5623" s="361" t="s">
        <v>762</v>
      </c>
      <c r="C5623" s="361" t="s">
        <v>761</v>
      </c>
      <c r="D5623" s="361">
        <v>16</v>
      </c>
      <c r="E5623" s="590">
        <v>42714</v>
      </c>
      <c r="F5623" s="592">
        <v>94</v>
      </c>
    </row>
    <row r="5624" spans="1:6" x14ac:dyDescent="0.25">
      <c r="A5624" s="349" t="s">
        <v>564</v>
      </c>
      <c r="B5624" s="361" t="s">
        <v>568</v>
      </c>
      <c r="C5624" s="361" t="s">
        <v>745</v>
      </c>
      <c r="D5624" s="361">
        <v>16</v>
      </c>
      <c r="E5624" s="590">
        <v>42722</v>
      </c>
      <c r="F5624" s="592">
        <v>109</v>
      </c>
    </row>
    <row r="5625" spans="1:6" x14ac:dyDescent="0.25">
      <c r="A5625" s="349" t="s">
        <v>769</v>
      </c>
      <c r="B5625" s="361" t="s">
        <v>770</v>
      </c>
      <c r="C5625" s="361" t="s">
        <v>745</v>
      </c>
      <c r="D5625" s="361">
        <v>16</v>
      </c>
      <c r="E5625" s="350">
        <v>42723</v>
      </c>
      <c r="F5625" s="360">
        <v>177</v>
      </c>
    </row>
    <row r="5626" spans="1:6" x14ac:dyDescent="0.25">
      <c r="A5626" s="349" t="s">
        <v>738</v>
      </c>
      <c r="B5626" s="361" t="s">
        <v>713</v>
      </c>
      <c r="C5626" s="361" t="s">
        <v>746</v>
      </c>
      <c r="D5626" s="361">
        <v>16</v>
      </c>
      <c r="E5626" s="350">
        <v>42725</v>
      </c>
      <c r="F5626" s="360">
        <v>19</v>
      </c>
    </row>
    <row r="5627" spans="1:6" x14ac:dyDescent="0.25">
      <c r="A5627" s="349" t="s">
        <v>752</v>
      </c>
      <c r="B5627" s="361" t="s">
        <v>759</v>
      </c>
      <c r="C5627" s="361" t="s">
        <v>737</v>
      </c>
      <c r="D5627" s="361">
        <v>16</v>
      </c>
      <c r="E5627" s="350">
        <v>42726</v>
      </c>
      <c r="F5627" s="360">
        <v>80</v>
      </c>
    </row>
    <row r="5628" spans="1:6" x14ac:dyDescent="0.25">
      <c r="A5628" s="349" t="s">
        <v>564</v>
      </c>
      <c r="B5628" s="361" t="s">
        <v>567</v>
      </c>
      <c r="C5628" s="361" t="s">
        <v>737</v>
      </c>
      <c r="D5628" s="361">
        <v>16</v>
      </c>
      <c r="E5628" s="590">
        <v>42727</v>
      </c>
      <c r="F5628" s="360">
        <v>22</v>
      </c>
    </row>
    <row r="5629" spans="1:6" x14ac:dyDescent="0.25">
      <c r="A5629" s="349" t="s">
        <v>771</v>
      </c>
      <c r="B5629" s="361" t="s">
        <v>773</v>
      </c>
      <c r="C5629" s="361" t="s">
        <v>747</v>
      </c>
      <c r="D5629" s="361">
        <v>8</v>
      </c>
      <c r="E5629" s="590">
        <v>42728</v>
      </c>
      <c r="F5629" s="592">
        <v>117</v>
      </c>
    </row>
    <row r="5630" spans="1:6" x14ac:dyDescent="0.25">
      <c r="A5630" s="354" t="s">
        <v>564</v>
      </c>
      <c r="B5630" s="353" t="s">
        <v>566</v>
      </c>
      <c r="C5630" s="353" t="s">
        <v>737</v>
      </c>
      <c r="D5630" s="353">
        <v>16</v>
      </c>
      <c r="E5630" s="591">
        <v>42729</v>
      </c>
      <c r="F5630" s="593">
        <v>123</v>
      </c>
    </row>
    <row r="5631" spans="1:6" x14ac:dyDescent="0.25">
      <c r="A5631" s="349" t="s">
        <v>738</v>
      </c>
      <c r="B5631" s="361" t="s">
        <v>713</v>
      </c>
      <c r="C5631" s="361" t="s">
        <v>746</v>
      </c>
      <c r="D5631" s="361">
        <v>16</v>
      </c>
      <c r="E5631" s="350">
        <v>42731</v>
      </c>
      <c r="F5631" s="360">
        <v>46</v>
      </c>
    </row>
    <row r="5632" spans="1:6" x14ac:dyDescent="0.25">
      <c r="A5632" s="349" t="s">
        <v>748</v>
      </c>
      <c r="B5632" s="361" t="s">
        <v>750</v>
      </c>
      <c r="C5632" s="361" t="s">
        <v>737</v>
      </c>
      <c r="D5632" s="361">
        <v>16</v>
      </c>
      <c r="E5632" s="590">
        <v>42731</v>
      </c>
      <c r="F5632" s="592">
        <v>85</v>
      </c>
    </row>
    <row r="5633" spans="1:6" x14ac:dyDescent="0.25">
      <c r="A5633" s="349" t="s">
        <v>733</v>
      </c>
      <c r="B5633" s="361" t="s">
        <v>736</v>
      </c>
      <c r="C5633" s="361" t="s">
        <v>737</v>
      </c>
      <c r="D5633" s="361">
        <v>8</v>
      </c>
      <c r="E5633" s="590">
        <v>42731</v>
      </c>
      <c r="F5633" s="592">
        <v>106</v>
      </c>
    </row>
    <row r="5634" spans="1:6" x14ac:dyDescent="0.25">
      <c r="A5634" s="349" t="s">
        <v>738</v>
      </c>
      <c r="B5634" s="361" t="s">
        <v>720</v>
      </c>
      <c r="C5634" s="361" t="s">
        <v>747</v>
      </c>
      <c r="D5634" s="361">
        <v>8</v>
      </c>
      <c r="E5634" s="590">
        <v>42733</v>
      </c>
      <c r="F5634" s="592">
        <v>88</v>
      </c>
    </row>
    <row r="5635" spans="1:6" x14ac:dyDescent="0.25">
      <c r="A5635" s="349" t="s">
        <v>765</v>
      </c>
      <c r="B5635" s="361" t="s">
        <v>766</v>
      </c>
      <c r="C5635" s="361" t="s">
        <v>744</v>
      </c>
      <c r="D5635" s="361">
        <v>16</v>
      </c>
      <c r="E5635" s="590">
        <v>42734</v>
      </c>
      <c r="F5635" s="592">
        <v>110</v>
      </c>
    </row>
    <row r="5636" spans="1:6" x14ac:dyDescent="0.25">
      <c r="A5636" s="349" t="s">
        <v>748</v>
      </c>
      <c r="B5636" s="361" t="s">
        <v>754</v>
      </c>
      <c r="C5636" s="361" t="s">
        <v>755</v>
      </c>
      <c r="D5636" s="361">
        <v>16</v>
      </c>
      <c r="E5636" s="590">
        <v>42735</v>
      </c>
      <c r="F5636" s="592">
        <v>10</v>
      </c>
    </row>
    <row r="5637" spans="1:6" x14ac:dyDescent="0.25">
      <c r="A5637" s="349" t="s">
        <v>752</v>
      </c>
      <c r="B5637" s="361" t="s">
        <v>759</v>
      </c>
      <c r="C5637" s="361" t="s">
        <v>737</v>
      </c>
      <c r="D5637" s="361">
        <v>16</v>
      </c>
      <c r="E5637" s="590">
        <v>42737</v>
      </c>
      <c r="F5637" s="592">
        <v>48</v>
      </c>
    </row>
    <row r="5638" spans="1:6" x14ac:dyDescent="0.25">
      <c r="A5638" s="349" t="s">
        <v>564</v>
      </c>
      <c r="B5638" s="361" t="s">
        <v>569</v>
      </c>
      <c r="C5638" s="361" t="s">
        <v>744</v>
      </c>
      <c r="D5638" s="361">
        <v>16</v>
      </c>
      <c r="E5638" s="590">
        <v>42741</v>
      </c>
      <c r="F5638" s="592">
        <v>23</v>
      </c>
    </row>
    <row r="5639" spans="1:6" x14ac:dyDescent="0.25">
      <c r="A5639" s="349" t="s">
        <v>765</v>
      </c>
      <c r="B5639" s="361" t="s">
        <v>766</v>
      </c>
      <c r="C5639" s="361" t="s">
        <v>744</v>
      </c>
      <c r="D5639" s="361">
        <v>16</v>
      </c>
      <c r="E5639" s="590">
        <v>42744</v>
      </c>
      <c r="F5639" s="592">
        <v>196</v>
      </c>
    </row>
    <row r="5640" spans="1:6" x14ac:dyDescent="0.25">
      <c r="A5640" s="349" t="s">
        <v>771</v>
      </c>
      <c r="B5640" s="361" t="s">
        <v>773</v>
      </c>
      <c r="C5640" s="361" t="s">
        <v>747</v>
      </c>
      <c r="D5640" s="361">
        <v>8</v>
      </c>
      <c r="E5640" s="590">
        <v>42746</v>
      </c>
      <c r="F5640" s="592">
        <v>83</v>
      </c>
    </row>
    <row r="5641" spans="1:6" x14ac:dyDescent="0.25">
      <c r="A5641" s="349" t="s">
        <v>733</v>
      </c>
      <c r="B5641" s="361" t="s">
        <v>734</v>
      </c>
      <c r="C5641" s="361" t="s">
        <v>735</v>
      </c>
      <c r="D5641" s="361">
        <v>8</v>
      </c>
      <c r="E5641" s="590">
        <v>42750</v>
      </c>
      <c r="F5641" s="592">
        <v>146</v>
      </c>
    </row>
    <row r="5642" spans="1:6" x14ac:dyDescent="0.25">
      <c r="A5642" s="349" t="s">
        <v>752</v>
      </c>
      <c r="B5642" s="361" t="s">
        <v>764</v>
      </c>
      <c r="C5642" s="361" t="s">
        <v>737</v>
      </c>
      <c r="D5642" s="361">
        <v>32</v>
      </c>
      <c r="E5642" s="590">
        <v>42751</v>
      </c>
      <c r="F5642" s="592">
        <v>49</v>
      </c>
    </row>
    <row r="5643" spans="1:6" x14ac:dyDescent="0.25">
      <c r="A5643" s="349" t="s">
        <v>765</v>
      </c>
      <c r="B5643" s="361" t="s">
        <v>766</v>
      </c>
      <c r="C5643" s="361" t="s">
        <v>744</v>
      </c>
      <c r="D5643" s="361">
        <v>16</v>
      </c>
      <c r="E5643" s="590">
        <v>42751</v>
      </c>
      <c r="F5643" s="592">
        <v>174</v>
      </c>
    </row>
    <row r="5644" spans="1:6" x14ac:dyDescent="0.25">
      <c r="A5644" s="349" t="s">
        <v>748</v>
      </c>
      <c r="B5644" s="361" t="s">
        <v>750</v>
      </c>
      <c r="C5644" s="361" t="s">
        <v>737</v>
      </c>
      <c r="D5644" s="361">
        <v>16</v>
      </c>
      <c r="E5644" s="590">
        <v>42752</v>
      </c>
      <c r="F5644" s="592">
        <v>60</v>
      </c>
    </row>
    <row r="5645" spans="1:6" x14ac:dyDescent="0.25">
      <c r="A5645" s="349" t="s">
        <v>564</v>
      </c>
      <c r="B5645" s="361" t="s">
        <v>566</v>
      </c>
      <c r="C5645" s="361" t="s">
        <v>737</v>
      </c>
      <c r="D5645" s="361">
        <v>16</v>
      </c>
      <c r="E5645" s="590">
        <v>42754</v>
      </c>
      <c r="F5645" s="592">
        <v>77</v>
      </c>
    </row>
    <row r="5646" spans="1:6" x14ac:dyDescent="0.25">
      <c r="A5646" s="349" t="s">
        <v>728</v>
      </c>
      <c r="B5646" s="361" t="s">
        <v>731</v>
      </c>
      <c r="C5646" s="361" t="s">
        <v>732</v>
      </c>
      <c r="D5646" s="361">
        <v>8</v>
      </c>
      <c r="E5646" s="590">
        <v>42755</v>
      </c>
      <c r="F5646" s="592">
        <v>169</v>
      </c>
    </row>
    <row r="5647" spans="1:6" x14ac:dyDescent="0.25">
      <c r="A5647" s="349" t="s">
        <v>738</v>
      </c>
      <c r="B5647" s="361" t="s">
        <v>717</v>
      </c>
      <c r="C5647" s="361" t="s">
        <v>745</v>
      </c>
      <c r="D5647" s="361">
        <v>16</v>
      </c>
      <c r="E5647" s="590">
        <v>42756</v>
      </c>
      <c r="F5647" s="592">
        <v>53</v>
      </c>
    </row>
    <row r="5648" spans="1:6" x14ac:dyDescent="0.25">
      <c r="A5648" s="349" t="s">
        <v>742</v>
      </c>
      <c r="B5648" s="361" t="s">
        <v>743</v>
      </c>
      <c r="C5648" s="361" t="s">
        <v>744</v>
      </c>
      <c r="D5648" s="361">
        <v>8</v>
      </c>
      <c r="E5648" s="590">
        <v>42758</v>
      </c>
      <c r="F5648" s="592">
        <v>118</v>
      </c>
    </row>
    <row r="5649" spans="1:6" x14ac:dyDescent="0.25">
      <c r="A5649" s="349" t="s">
        <v>748</v>
      </c>
      <c r="B5649" s="361" t="s">
        <v>754</v>
      </c>
      <c r="C5649" s="361" t="s">
        <v>755</v>
      </c>
      <c r="D5649" s="361">
        <v>16</v>
      </c>
      <c r="E5649" s="590">
        <v>42760</v>
      </c>
      <c r="F5649" s="592">
        <v>164</v>
      </c>
    </row>
    <row r="5650" spans="1:6" x14ac:dyDescent="0.25">
      <c r="A5650" s="349" t="s">
        <v>738</v>
      </c>
      <c r="B5650" s="361" t="s">
        <v>718</v>
      </c>
      <c r="C5650" s="361" t="s">
        <v>747</v>
      </c>
      <c r="D5650" s="361">
        <v>8</v>
      </c>
      <c r="E5650" s="590">
        <v>42761</v>
      </c>
      <c r="F5650" s="592">
        <v>99</v>
      </c>
    </row>
    <row r="5651" spans="1:6" x14ac:dyDescent="0.25">
      <c r="A5651" s="349" t="s">
        <v>733</v>
      </c>
      <c r="B5651" s="361" t="s">
        <v>734</v>
      </c>
      <c r="C5651" s="361" t="s">
        <v>735</v>
      </c>
      <c r="D5651" s="361">
        <v>8</v>
      </c>
      <c r="E5651" s="590">
        <v>42762</v>
      </c>
      <c r="F5651" s="592">
        <v>169</v>
      </c>
    </row>
    <row r="5652" spans="1:6" x14ac:dyDescent="0.25">
      <c r="A5652" s="349" t="s">
        <v>765</v>
      </c>
      <c r="B5652" s="361" t="s">
        <v>766</v>
      </c>
      <c r="C5652" s="361" t="s">
        <v>744</v>
      </c>
      <c r="D5652" s="361">
        <v>16</v>
      </c>
      <c r="E5652" s="350">
        <v>42763</v>
      </c>
      <c r="F5652" s="360">
        <v>44</v>
      </c>
    </row>
    <row r="5653" spans="1:6" x14ac:dyDescent="0.25">
      <c r="A5653" s="349" t="s">
        <v>728</v>
      </c>
      <c r="B5653" s="361" t="s">
        <v>729</v>
      </c>
      <c r="C5653" s="361" t="s">
        <v>730</v>
      </c>
      <c r="D5653" s="361">
        <v>10</v>
      </c>
      <c r="E5653" s="350">
        <v>42764</v>
      </c>
      <c r="F5653" s="360">
        <v>94</v>
      </c>
    </row>
    <row r="5654" spans="1:6" x14ac:dyDescent="0.25">
      <c r="A5654" s="349" t="s">
        <v>752</v>
      </c>
      <c r="B5654" s="361" t="s">
        <v>760</v>
      </c>
      <c r="C5654" s="361" t="s">
        <v>761</v>
      </c>
      <c r="D5654" s="361">
        <v>16</v>
      </c>
      <c r="E5654" s="350">
        <v>42765</v>
      </c>
      <c r="F5654" s="360">
        <v>110</v>
      </c>
    </row>
    <row r="5655" spans="1:6" x14ac:dyDescent="0.25">
      <c r="A5655" s="349" t="s">
        <v>738</v>
      </c>
      <c r="B5655" s="361" t="s">
        <v>720</v>
      </c>
      <c r="C5655" s="361" t="s">
        <v>747</v>
      </c>
      <c r="D5655" s="361">
        <v>8</v>
      </c>
      <c r="E5655" s="590">
        <v>42766</v>
      </c>
      <c r="F5655" s="592">
        <v>191</v>
      </c>
    </row>
    <row r="5656" spans="1:6" x14ac:dyDescent="0.25">
      <c r="A5656" s="349" t="s">
        <v>748</v>
      </c>
      <c r="B5656" s="361" t="s">
        <v>750</v>
      </c>
      <c r="C5656" s="361" t="s">
        <v>737</v>
      </c>
      <c r="D5656" s="361">
        <v>16</v>
      </c>
      <c r="E5656" s="590">
        <v>42767</v>
      </c>
      <c r="F5656" s="592">
        <v>83</v>
      </c>
    </row>
    <row r="5657" spans="1:6" x14ac:dyDescent="0.25">
      <c r="A5657" s="349" t="s">
        <v>752</v>
      </c>
      <c r="B5657" s="361" t="s">
        <v>763</v>
      </c>
      <c r="C5657" s="361" t="s">
        <v>745</v>
      </c>
      <c r="D5657" s="361">
        <v>16</v>
      </c>
      <c r="E5657" s="590">
        <v>42769</v>
      </c>
      <c r="F5657" s="592">
        <v>198</v>
      </c>
    </row>
    <row r="5658" spans="1:6" x14ac:dyDescent="0.25">
      <c r="A5658" s="349" t="s">
        <v>564</v>
      </c>
      <c r="B5658" s="361" t="s">
        <v>567</v>
      </c>
      <c r="C5658" s="361" t="s">
        <v>737</v>
      </c>
      <c r="D5658" s="361">
        <v>16</v>
      </c>
      <c r="E5658" s="590">
        <v>42771</v>
      </c>
      <c r="F5658" s="592">
        <v>191</v>
      </c>
    </row>
    <row r="5659" spans="1:6" x14ac:dyDescent="0.25">
      <c r="A5659" s="349" t="s">
        <v>738</v>
      </c>
      <c r="B5659" s="361" t="s">
        <v>723</v>
      </c>
      <c r="C5659" s="361" t="s">
        <v>745</v>
      </c>
      <c r="D5659" s="361">
        <v>8</v>
      </c>
      <c r="E5659" s="590">
        <v>42774</v>
      </c>
      <c r="F5659" s="360">
        <v>11</v>
      </c>
    </row>
    <row r="5660" spans="1:6" x14ac:dyDescent="0.25">
      <c r="A5660" s="349" t="s">
        <v>738</v>
      </c>
      <c r="B5660" s="361" t="s">
        <v>719</v>
      </c>
      <c r="C5660" s="361" t="s">
        <v>744</v>
      </c>
      <c r="D5660" s="361">
        <v>8</v>
      </c>
      <c r="E5660" s="590">
        <v>42780</v>
      </c>
      <c r="F5660" s="592">
        <v>111</v>
      </c>
    </row>
    <row r="5661" spans="1:6" x14ac:dyDescent="0.25">
      <c r="A5661" s="349" t="s">
        <v>733</v>
      </c>
      <c r="B5661" s="361" t="s">
        <v>734</v>
      </c>
      <c r="C5661" s="361" t="s">
        <v>735</v>
      </c>
      <c r="D5661" s="361">
        <v>8</v>
      </c>
      <c r="E5661" s="590">
        <v>42780</v>
      </c>
      <c r="F5661" s="592">
        <v>135</v>
      </c>
    </row>
    <row r="5662" spans="1:6" x14ac:dyDescent="0.25">
      <c r="A5662" s="349" t="s">
        <v>756</v>
      </c>
      <c r="B5662" s="361" t="s">
        <v>757</v>
      </c>
      <c r="C5662" s="361" t="s">
        <v>755</v>
      </c>
      <c r="D5662" s="361">
        <v>16</v>
      </c>
      <c r="E5662" s="590">
        <v>42781</v>
      </c>
      <c r="F5662" s="592">
        <v>135</v>
      </c>
    </row>
    <row r="5663" spans="1:6" x14ac:dyDescent="0.25">
      <c r="A5663" s="349" t="s">
        <v>564</v>
      </c>
      <c r="B5663" s="361" t="s">
        <v>565</v>
      </c>
      <c r="C5663" s="361" t="s">
        <v>745</v>
      </c>
      <c r="D5663" s="361">
        <v>16</v>
      </c>
      <c r="E5663" s="590">
        <v>42785</v>
      </c>
      <c r="F5663" s="592">
        <v>65</v>
      </c>
    </row>
    <row r="5664" spans="1:6" x14ac:dyDescent="0.25">
      <c r="A5664" s="349" t="s">
        <v>738</v>
      </c>
      <c r="B5664" s="361" t="s">
        <v>714</v>
      </c>
      <c r="C5664" s="361" t="s">
        <v>744</v>
      </c>
      <c r="D5664" s="361">
        <v>8</v>
      </c>
      <c r="E5664" s="350">
        <v>42787</v>
      </c>
      <c r="F5664" s="360">
        <v>118</v>
      </c>
    </row>
    <row r="5665" spans="1:6" x14ac:dyDescent="0.25">
      <c r="A5665" s="349" t="s">
        <v>752</v>
      </c>
      <c r="B5665" s="361" t="s">
        <v>763</v>
      </c>
      <c r="C5665" s="361" t="s">
        <v>745</v>
      </c>
      <c r="D5665" s="361">
        <v>16</v>
      </c>
      <c r="E5665" s="590">
        <v>42788</v>
      </c>
      <c r="F5665" s="592">
        <v>71</v>
      </c>
    </row>
    <row r="5666" spans="1:6" x14ac:dyDescent="0.25">
      <c r="A5666" s="349" t="s">
        <v>564</v>
      </c>
      <c r="B5666" s="361" t="s">
        <v>568</v>
      </c>
      <c r="C5666" s="361" t="s">
        <v>745</v>
      </c>
      <c r="D5666" s="361">
        <v>16</v>
      </c>
      <c r="E5666" s="590">
        <v>42788</v>
      </c>
      <c r="F5666" s="592">
        <v>140</v>
      </c>
    </row>
    <row r="5667" spans="1:6" x14ac:dyDescent="0.25">
      <c r="A5667" s="349" t="s">
        <v>756</v>
      </c>
      <c r="B5667" s="361" t="s">
        <v>758</v>
      </c>
      <c r="C5667" s="361" t="s">
        <v>746</v>
      </c>
      <c r="D5667" s="361">
        <v>16</v>
      </c>
      <c r="E5667" s="590">
        <v>42789</v>
      </c>
      <c r="F5667" s="592">
        <v>19</v>
      </c>
    </row>
    <row r="5668" spans="1:6" x14ac:dyDescent="0.25">
      <c r="A5668" s="349" t="s">
        <v>564</v>
      </c>
      <c r="B5668" s="361" t="s">
        <v>569</v>
      </c>
      <c r="C5668" s="361" t="s">
        <v>744</v>
      </c>
      <c r="D5668" s="361">
        <v>16</v>
      </c>
      <c r="E5668" s="590">
        <v>42791</v>
      </c>
      <c r="F5668" s="592">
        <v>41</v>
      </c>
    </row>
    <row r="5669" spans="1:6" x14ac:dyDescent="0.25">
      <c r="A5669" s="349" t="s">
        <v>769</v>
      </c>
      <c r="B5669" s="361" t="s">
        <v>770</v>
      </c>
      <c r="C5669" s="361" t="s">
        <v>745</v>
      </c>
      <c r="D5669" s="361">
        <v>16</v>
      </c>
      <c r="E5669" s="590">
        <v>42792</v>
      </c>
      <c r="F5669" s="360">
        <v>47</v>
      </c>
    </row>
    <row r="5670" spans="1:6" x14ac:dyDescent="0.25">
      <c r="A5670" s="354" t="s">
        <v>738</v>
      </c>
      <c r="B5670" s="353" t="s">
        <v>718</v>
      </c>
      <c r="C5670" s="353" t="s">
        <v>747</v>
      </c>
      <c r="D5670" s="353">
        <v>8</v>
      </c>
      <c r="E5670" s="591">
        <v>42801</v>
      </c>
      <c r="F5670" s="593">
        <v>59</v>
      </c>
    </row>
    <row r="5671" spans="1:6" x14ac:dyDescent="0.25">
      <c r="A5671" s="349" t="s">
        <v>748</v>
      </c>
      <c r="B5671" s="361" t="s">
        <v>750</v>
      </c>
      <c r="C5671" s="361" t="s">
        <v>737</v>
      </c>
      <c r="D5671" s="361">
        <v>16</v>
      </c>
      <c r="E5671" s="590">
        <v>42806</v>
      </c>
      <c r="F5671" s="592">
        <v>76</v>
      </c>
    </row>
    <row r="5672" spans="1:6" x14ac:dyDescent="0.25">
      <c r="A5672" s="349" t="s">
        <v>564</v>
      </c>
      <c r="B5672" s="361" t="s">
        <v>566</v>
      </c>
      <c r="C5672" s="361" t="s">
        <v>737</v>
      </c>
      <c r="D5672" s="361">
        <v>16</v>
      </c>
      <c r="E5672" s="590">
        <v>42808</v>
      </c>
      <c r="F5672" s="592">
        <v>85</v>
      </c>
    </row>
    <row r="5673" spans="1:6" x14ac:dyDescent="0.25">
      <c r="A5673" s="349" t="s">
        <v>748</v>
      </c>
      <c r="B5673" s="361" t="s">
        <v>749</v>
      </c>
      <c r="C5673" s="361" t="s">
        <v>745</v>
      </c>
      <c r="D5673" s="361">
        <v>8</v>
      </c>
      <c r="E5673" s="590">
        <v>42809</v>
      </c>
      <c r="F5673" s="592">
        <v>179</v>
      </c>
    </row>
    <row r="5674" spans="1:6" x14ac:dyDescent="0.25">
      <c r="A5674" s="349" t="s">
        <v>756</v>
      </c>
      <c r="B5674" s="361" t="s">
        <v>758</v>
      </c>
      <c r="C5674" s="361" t="s">
        <v>746</v>
      </c>
      <c r="D5674" s="361">
        <v>16</v>
      </c>
      <c r="E5674" s="590">
        <v>42814</v>
      </c>
      <c r="F5674" s="592">
        <v>196</v>
      </c>
    </row>
    <row r="5675" spans="1:6" x14ac:dyDescent="0.25">
      <c r="A5675" s="349" t="s">
        <v>738</v>
      </c>
      <c r="B5675" s="361" t="s">
        <v>720</v>
      </c>
      <c r="C5675" s="361" t="s">
        <v>747</v>
      </c>
      <c r="D5675" s="361">
        <v>8</v>
      </c>
      <c r="E5675" s="590">
        <v>42816</v>
      </c>
      <c r="F5675" s="592">
        <v>125</v>
      </c>
    </row>
    <row r="5676" spans="1:6" x14ac:dyDescent="0.25">
      <c r="A5676" s="349" t="s">
        <v>739</v>
      </c>
      <c r="B5676" s="361" t="s">
        <v>740</v>
      </c>
      <c r="C5676" s="361" t="s">
        <v>741</v>
      </c>
      <c r="D5676" s="361">
        <v>8</v>
      </c>
      <c r="E5676" s="590">
        <v>42818</v>
      </c>
      <c r="F5676" s="592">
        <v>79</v>
      </c>
    </row>
    <row r="5677" spans="1:6" x14ac:dyDescent="0.25">
      <c r="A5677" s="349" t="s">
        <v>748</v>
      </c>
      <c r="B5677" s="361" t="s">
        <v>749</v>
      </c>
      <c r="C5677" s="361" t="s">
        <v>745</v>
      </c>
      <c r="D5677" s="361">
        <v>8</v>
      </c>
      <c r="E5677" s="590">
        <v>42821</v>
      </c>
      <c r="F5677" s="592">
        <v>52</v>
      </c>
    </row>
    <row r="5678" spans="1:6" x14ac:dyDescent="0.25">
      <c r="A5678" s="349" t="s">
        <v>738</v>
      </c>
      <c r="B5678" s="361" t="s">
        <v>713</v>
      </c>
      <c r="C5678" s="361" t="s">
        <v>746</v>
      </c>
      <c r="D5678" s="361">
        <v>16</v>
      </c>
      <c r="E5678" s="590">
        <v>42821</v>
      </c>
      <c r="F5678" s="592">
        <v>142</v>
      </c>
    </row>
    <row r="5679" spans="1:6" x14ac:dyDescent="0.25">
      <c r="A5679" s="349" t="s">
        <v>733</v>
      </c>
      <c r="B5679" s="361" t="s">
        <v>734</v>
      </c>
      <c r="C5679" s="361" t="s">
        <v>735</v>
      </c>
      <c r="D5679" s="361">
        <v>8</v>
      </c>
      <c r="E5679" s="590">
        <v>42822</v>
      </c>
      <c r="F5679" s="592">
        <v>190</v>
      </c>
    </row>
    <row r="5680" spans="1:6" x14ac:dyDescent="0.25">
      <c r="A5680" s="349" t="s">
        <v>733</v>
      </c>
      <c r="B5680" s="361" t="s">
        <v>736</v>
      </c>
      <c r="C5680" s="361" t="s">
        <v>737</v>
      </c>
      <c r="D5680" s="361">
        <v>8</v>
      </c>
      <c r="E5680" s="590">
        <v>42824</v>
      </c>
      <c r="F5680" s="592">
        <v>99</v>
      </c>
    </row>
    <row r="5681" spans="1:6" x14ac:dyDescent="0.25">
      <c r="A5681" s="349" t="s">
        <v>752</v>
      </c>
      <c r="B5681" s="361" t="s">
        <v>763</v>
      </c>
      <c r="C5681" s="361" t="s">
        <v>745</v>
      </c>
      <c r="D5681" s="361">
        <v>16</v>
      </c>
      <c r="E5681" s="590">
        <v>42825</v>
      </c>
      <c r="F5681" s="592">
        <v>31</v>
      </c>
    </row>
    <row r="5682" spans="1:6" x14ac:dyDescent="0.25">
      <c r="A5682" s="349" t="s">
        <v>752</v>
      </c>
      <c r="B5682" s="361" t="s">
        <v>764</v>
      </c>
      <c r="C5682" s="361" t="s">
        <v>737</v>
      </c>
      <c r="D5682" s="361">
        <v>32</v>
      </c>
      <c r="E5682" s="590">
        <v>42826</v>
      </c>
      <c r="F5682" s="360">
        <v>88</v>
      </c>
    </row>
    <row r="5683" spans="1:6" x14ac:dyDescent="0.25">
      <c r="A5683" s="349" t="s">
        <v>738</v>
      </c>
      <c r="B5683" s="361" t="s">
        <v>719</v>
      </c>
      <c r="C5683" s="361" t="s">
        <v>744</v>
      </c>
      <c r="D5683" s="361">
        <v>8</v>
      </c>
      <c r="E5683" s="350">
        <v>42830</v>
      </c>
      <c r="F5683" s="360">
        <v>63</v>
      </c>
    </row>
    <row r="5684" spans="1:6" x14ac:dyDescent="0.25">
      <c r="A5684" s="349" t="s">
        <v>738</v>
      </c>
      <c r="B5684" s="361" t="s">
        <v>714</v>
      </c>
      <c r="C5684" s="361" t="s">
        <v>744</v>
      </c>
      <c r="D5684" s="361">
        <v>8</v>
      </c>
      <c r="E5684" s="590">
        <v>42832</v>
      </c>
      <c r="F5684" s="592">
        <v>92</v>
      </c>
    </row>
    <row r="5685" spans="1:6" x14ac:dyDescent="0.25">
      <c r="A5685" s="349" t="s">
        <v>738</v>
      </c>
      <c r="B5685" s="361" t="s">
        <v>715</v>
      </c>
      <c r="C5685" s="361" t="s">
        <v>745</v>
      </c>
      <c r="D5685" s="361">
        <v>16</v>
      </c>
      <c r="E5685" s="590">
        <v>42833</v>
      </c>
      <c r="F5685" s="592">
        <v>183</v>
      </c>
    </row>
    <row r="5686" spans="1:6" x14ac:dyDescent="0.25">
      <c r="A5686" s="349" t="s">
        <v>752</v>
      </c>
      <c r="B5686" s="361" t="s">
        <v>763</v>
      </c>
      <c r="C5686" s="361" t="s">
        <v>745</v>
      </c>
      <c r="D5686" s="361">
        <v>16</v>
      </c>
      <c r="E5686" s="590">
        <v>42833</v>
      </c>
      <c r="F5686" s="592">
        <v>159</v>
      </c>
    </row>
    <row r="5687" spans="1:6" x14ac:dyDescent="0.25">
      <c r="A5687" s="349" t="s">
        <v>752</v>
      </c>
      <c r="B5687" s="361" t="s">
        <v>760</v>
      </c>
      <c r="C5687" s="361" t="s">
        <v>761</v>
      </c>
      <c r="D5687" s="361">
        <v>16</v>
      </c>
      <c r="E5687" s="590">
        <v>42833</v>
      </c>
      <c r="F5687" s="592">
        <v>79</v>
      </c>
    </row>
    <row r="5688" spans="1:6" x14ac:dyDescent="0.25">
      <c r="A5688" s="349" t="s">
        <v>752</v>
      </c>
      <c r="B5688" s="361" t="s">
        <v>760</v>
      </c>
      <c r="C5688" s="361" t="s">
        <v>761</v>
      </c>
      <c r="D5688" s="361">
        <v>16</v>
      </c>
      <c r="E5688" s="590">
        <v>42833</v>
      </c>
      <c r="F5688" s="592">
        <v>103</v>
      </c>
    </row>
    <row r="5689" spans="1:6" x14ac:dyDescent="0.25">
      <c r="A5689" s="349" t="s">
        <v>748</v>
      </c>
      <c r="B5689" s="361" t="s">
        <v>749</v>
      </c>
      <c r="C5689" s="361" t="s">
        <v>745</v>
      </c>
      <c r="D5689" s="361">
        <v>8</v>
      </c>
      <c r="E5689" s="590">
        <v>42835</v>
      </c>
      <c r="F5689" s="360">
        <v>70</v>
      </c>
    </row>
    <row r="5690" spans="1:6" x14ac:dyDescent="0.25">
      <c r="A5690" s="349" t="s">
        <v>738</v>
      </c>
      <c r="B5690" s="361" t="s">
        <v>720</v>
      </c>
      <c r="C5690" s="361" t="s">
        <v>747</v>
      </c>
      <c r="D5690" s="361">
        <v>8</v>
      </c>
      <c r="E5690" s="590">
        <v>42843</v>
      </c>
      <c r="F5690" s="592">
        <v>134</v>
      </c>
    </row>
    <row r="5691" spans="1:6" x14ac:dyDescent="0.25">
      <c r="A5691" s="349" t="s">
        <v>733</v>
      </c>
      <c r="B5691" s="361" t="s">
        <v>736</v>
      </c>
      <c r="C5691" s="361" t="s">
        <v>737</v>
      </c>
      <c r="D5691" s="361">
        <v>8</v>
      </c>
      <c r="E5691" s="590">
        <v>42845</v>
      </c>
      <c r="F5691" s="592">
        <v>15</v>
      </c>
    </row>
    <row r="5692" spans="1:6" x14ac:dyDescent="0.25">
      <c r="A5692" s="349" t="s">
        <v>742</v>
      </c>
      <c r="B5692" s="361" t="s">
        <v>743</v>
      </c>
      <c r="C5692" s="361" t="s">
        <v>744</v>
      </c>
      <c r="D5692" s="361">
        <v>8</v>
      </c>
      <c r="E5692" s="590">
        <v>42848</v>
      </c>
      <c r="F5692" s="592">
        <v>39</v>
      </c>
    </row>
    <row r="5693" spans="1:6" x14ac:dyDescent="0.25">
      <c r="A5693" s="349" t="s">
        <v>752</v>
      </c>
      <c r="B5693" s="361" t="s">
        <v>759</v>
      </c>
      <c r="C5693" s="361" t="s">
        <v>737</v>
      </c>
      <c r="D5693" s="361">
        <v>16</v>
      </c>
      <c r="E5693" s="590">
        <v>42851</v>
      </c>
      <c r="F5693" s="592">
        <v>194</v>
      </c>
    </row>
    <row r="5694" spans="1:6" x14ac:dyDescent="0.25">
      <c r="A5694" s="349" t="s">
        <v>738</v>
      </c>
      <c r="B5694" s="361" t="s">
        <v>717</v>
      </c>
      <c r="C5694" s="361" t="s">
        <v>745</v>
      </c>
      <c r="D5694" s="361">
        <v>16</v>
      </c>
      <c r="E5694" s="590">
        <v>42852</v>
      </c>
      <c r="F5694" s="592">
        <v>129</v>
      </c>
    </row>
    <row r="5695" spans="1:6" x14ac:dyDescent="0.25">
      <c r="A5695" s="349" t="s">
        <v>738</v>
      </c>
      <c r="B5695" s="361" t="s">
        <v>712</v>
      </c>
      <c r="C5695" s="361" t="s">
        <v>744</v>
      </c>
      <c r="D5695" s="361">
        <v>8</v>
      </c>
      <c r="E5695" s="590">
        <v>42852</v>
      </c>
      <c r="F5695" s="592">
        <v>138</v>
      </c>
    </row>
    <row r="5696" spans="1:6" x14ac:dyDescent="0.25">
      <c r="A5696" s="349" t="s">
        <v>564</v>
      </c>
      <c r="B5696" s="361" t="s">
        <v>566</v>
      </c>
      <c r="C5696" s="361" t="s">
        <v>737</v>
      </c>
      <c r="D5696" s="361">
        <v>16</v>
      </c>
      <c r="E5696" s="590">
        <v>42856</v>
      </c>
      <c r="F5696" s="592">
        <v>70</v>
      </c>
    </row>
    <row r="5697" spans="1:6" x14ac:dyDescent="0.25">
      <c r="A5697" s="349" t="s">
        <v>738</v>
      </c>
      <c r="B5697" s="361" t="s">
        <v>723</v>
      </c>
      <c r="C5697" s="361" t="s">
        <v>745</v>
      </c>
      <c r="D5697" s="361">
        <v>8</v>
      </c>
      <c r="E5697" s="590">
        <v>42860</v>
      </c>
      <c r="F5697" s="360">
        <v>172</v>
      </c>
    </row>
    <row r="5698" spans="1:6" x14ac:dyDescent="0.25">
      <c r="A5698" s="349" t="s">
        <v>733</v>
      </c>
      <c r="B5698" s="361" t="s">
        <v>734</v>
      </c>
      <c r="C5698" s="361" t="s">
        <v>735</v>
      </c>
      <c r="D5698" s="361">
        <v>8</v>
      </c>
      <c r="E5698" s="590">
        <v>42863</v>
      </c>
      <c r="F5698" s="360">
        <v>21</v>
      </c>
    </row>
    <row r="5699" spans="1:6" x14ac:dyDescent="0.25">
      <c r="A5699" s="349" t="s">
        <v>738</v>
      </c>
      <c r="B5699" s="361" t="s">
        <v>722</v>
      </c>
      <c r="C5699" s="361" t="s">
        <v>747</v>
      </c>
      <c r="D5699" s="361">
        <v>8</v>
      </c>
      <c r="E5699" s="590">
        <v>42871</v>
      </c>
      <c r="F5699" s="592">
        <v>27</v>
      </c>
    </row>
    <row r="5700" spans="1:6" x14ac:dyDescent="0.25">
      <c r="A5700" s="349" t="s">
        <v>738</v>
      </c>
      <c r="B5700" s="361" t="s">
        <v>717</v>
      </c>
      <c r="C5700" s="361" t="s">
        <v>745</v>
      </c>
      <c r="D5700" s="361">
        <v>16</v>
      </c>
      <c r="E5700" s="590">
        <v>42874</v>
      </c>
      <c r="F5700" s="592">
        <v>97</v>
      </c>
    </row>
    <row r="5701" spans="1:6" x14ac:dyDescent="0.25">
      <c r="A5701" s="349" t="s">
        <v>769</v>
      </c>
      <c r="B5701" s="361" t="s">
        <v>770</v>
      </c>
      <c r="C5701" s="361" t="s">
        <v>745</v>
      </c>
      <c r="D5701" s="361">
        <v>16</v>
      </c>
      <c r="E5701" s="590">
        <v>42878</v>
      </c>
      <c r="F5701" s="592">
        <v>23</v>
      </c>
    </row>
    <row r="5702" spans="1:6" x14ac:dyDescent="0.25">
      <c r="A5702" s="349" t="s">
        <v>748</v>
      </c>
      <c r="B5702" s="361" t="s">
        <v>750</v>
      </c>
      <c r="C5702" s="361" t="s">
        <v>737</v>
      </c>
      <c r="D5702" s="361">
        <v>16</v>
      </c>
      <c r="E5702" s="590">
        <v>42880</v>
      </c>
      <c r="F5702" s="592">
        <v>138</v>
      </c>
    </row>
    <row r="5703" spans="1:6" x14ac:dyDescent="0.25">
      <c r="A5703" s="349" t="s">
        <v>738</v>
      </c>
      <c r="B5703" s="361" t="s">
        <v>722</v>
      </c>
      <c r="C5703" s="361" t="s">
        <v>747</v>
      </c>
      <c r="D5703" s="361">
        <v>8</v>
      </c>
      <c r="E5703" s="590">
        <v>42881</v>
      </c>
      <c r="F5703" s="592">
        <v>98</v>
      </c>
    </row>
    <row r="5704" spans="1:6" x14ac:dyDescent="0.25">
      <c r="A5704" s="349" t="s">
        <v>564</v>
      </c>
      <c r="B5704" s="361" t="s">
        <v>565</v>
      </c>
      <c r="C5704" s="361" t="s">
        <v>745</v>
      </c>
      <c r="D5704" s="361">
        <v>16</v>
      </c>
      <c r="E5704" s="590">
        <v>42882</v>
      </c>
      <c r="F5704" s="592">
        <v>77</v>
      </c>
    </row>
    <row r="5705" spans="1:6" x14ac:dyDescent="0.25">
      <c r="A5705" s="349" t="s">
        <v>748</v>
      </c>
      <c r="B5705" s="361" t="s">
        <v>749</v>
      </c>
      <c r="C5705" s="361" t="s">
        <v>745</v>
      </c>
      <c r="D5705" s="361">
        <v>8</v>
      </c>
      <c r="E5705" s="350">
        <v>42887</v>
      </c>
      <c r="F5705" s="360">
        <v>55</v>
      </c>
    </row>
    <row r="5706" spans="1:6" x14ac:dyDescent="0.25">
      <c r="A5706" s="349" t="s">
        <v>756</v>
      </c>
      <c r="B5706" s="361" t="s">
        <v>758</v>
      </c>
      <c r="C5706" s="361" t="s">
        <v>746</v>
      </c>
      <c r="D5706" s="361">
        <v>16</v>
      </c>
      <c r="E5706" s="590">
        <v>42888</v>
      </c>
      <c r="F5706" s="592">
        <v>86</v>
      </c>
    </row>
    <row r="5707" spans="1:6" x14ac:dyDescent="0.25">
      <c r="A5707" s="349" t="s">
        <v>752</v>
      </c>
      <c r="B5707" s="361" t="s">
        <v>764</v>
      </c>
      <c r="C5707" s="361" t="s">
        <v>737</v>
      </c>
      <c r="D5707" s="361">
        <v>32</v>
      </c>
      <c r="E5707" s="590">
        <v>42889</v>
      </c>
      <c r="F5707" s="592">
        <v>188</v>
      </c>
    </row>
    <row r="5708" spans="1:6" x14ac:dyDescent="0.25">
      <c r="A5708" s="349" t="s">
        <v>738</v>
      </c>
      <c r="B5708" s="361" t="s">
        <v>717</v>
      </c>
      <c r="C5708" s="361" t="s">
        <v>745</v>
      </c>
      <c r="D5708" s="361">
        <v>16</v>
      </c>
      <c r="E5708" s="590">
        <v>42892</v>
      </c>
      <c r="F5708" s="592">
        <v>38</v>
      </c>
    </row>
    <row r="5709" spans="1:6" x14ac:dyDescent="0.25">
      <c r="A5709" s="349" t="s">
        <v>756</v>
      </c>
      <c r="B5709" s="361" t="s">
        <v>757</v>
      </c>
      <c r="C5709" s="361" t="s">
        <v>755</v>
      </c>
      <c r="D5709" s="361">
        <v>16</v>
      </c>
      <c r="E5709" s="590">
        <v>42897</v>
      </c>
      <c r="F5709" s="592">
        <v>125</v>
      </c>
    </row>
    <row r="5710" spans="1:6" x14ac:dyDescent="0.25">
      <c r="A5710" s="349" t="s">
        <v>748</v>
      </c>
      <c r="B5710" s="361" t="s">
        <v>749</v>
      </c>
      <c r="C5710" s="361" t="s">
        <v>745</v>
      </c>
      <c r="D5710" s="361">
        <v>8</v>
      </c>
      <c r="E5710" s="590">
        <v>42898</v>
      </c>
      <c r="F5710" s="592">
        <v>125</v>
      </c>
    </row>
    <row r="5711" spans="1:6" x14ac:dyDescent="0.25">
      <c r="A5711" s="349" t="s">
        <v>738</v>
      </c>
      <c r="B5711" s="361" t="s">
        <v>715</v>
      </c>
      <c r="C5711" s="361" t="s">
        <v>745</v>
      </c>
      <c r="D5711" s="361">
        <v>16</v>
      </c>
      <c r="E5711" s="590">
        <v>42901</v>
      </c>
      <c r="F5711" s="592">
        <v>64</v>
      </c>
    </row>
    <row r="5712" spans="1:6" x14ac:dyDescent="0.25">
      <c r="A5712" s="349" t="s">
        <v>564</v>
      </c>
      <c r="B5712" s="361" t="s">
        <v>568</v>
      </c>
      <c r="C5712" s="361" t="s">
        <v>745</v>
      </c>
      <c r="D5712" s="361">
        <v>16</v>
      </c>
      <c r="E5712" s="590">
        <v>42903</v>
      </c>
      <c r="F5712" s="360">
        <v>25</v>
      </c>
    </row>
    <row r="5713" spans="1:6" x14ac:dyDescent="0.25">
      <c r="A5713" s="349" t="s">
        <v>564</v>
      </c>
      <c r="B5713" s="361" t="s">
        <v>568</v>
      </c>
      <c r="C5713" s="361" t="s">
        <v>745</v>
      </c>
      <c r="D5713" s="361">
        <v>16</v>
      </c>
      <c r="E5713" s="590">
        <v>42906</v>
      </c>
      <c r="F5713" s="592">
        <v>159</v>
      </c>
    </row>
    <row r="5714" spans="1:6" x14ac:dyDescent="0.25">
      <c r="A5714" s="349" t="s">
        <v>752</v>
      </c>
      <c r="B5714" s="361" t="s">
        <v>762</v>
      </c>
      <c r="C5714" s="361" t="s">
        <v>761</v>
      </c>
      <c r="D5714" s="361">
        <v>16</v>
      </c>
      <c r="E5714" s="590">
        <v>42907</v>
      </c>
      <c r="F5714" s="592">
        <v>125</v>
      </c>
    </row>
    <row r="5715" spans="1:6" x14ac:dyDescent="0.25">
      <c r="A5715" s="349" t="s">
        <v>752</v>
      </c>
      <c r="B5715" s="361" t="s">
        <v>759</v>
      </c>
      <c r="C5715" s="361" t="s">
        <v>737</v>
      </c>
      <c r="D5715" s="361">
        <v>16</v>
      </c>
      <c r="E5715" s="590">
        <v>42909</v>
      </c>
      <c r="F5715" s="592">
        <v>128</v>
      </c>
    </row>
    <row r="5716" spans="1:6" x14ac:dyDescent="0.25">
      <c r="A5716" s="349" t="s">
        <v>752</v>
      </c>
      <c r="B5716" s="361" t="s">
        <v>762</v>
      </c>
      <c r="C5716" s="361" t="s">
        <v>761</v>
      </c>
      <c r="D5716" s="361">
        <v>16</v>
      </c>
      <c r="E5716" s="590">
        <v>42910</v>
      </c>
      <c r="F5716" s="592">
        <v>175</v>
      </c>
    </row>
    <row r="5717" spans="1:6" x14ac:dyDescent="0.25">
      <c r="A5717" s="349" t="s">
        <v>738</v>
      </c>
      <c r="B5717" s="361" t="s">
        <v>715</v>
      </c>
      <c r="C5717" s="361" t="s">
        <v>745</v>
      </c>
      <c r="D5717" s="361">
        <v>16</v>
      </c>
      <c r="E5717" s="590">
        <v>42912</v>
      </c>
      <c r="F5717" s="592">
        <v>78</v>
      </c>
    </row>
    <row r="5718" spans="1:6" x14ac:dyDescent="0.25">
      <c r="A5718" s="349" t="s">
        <v>739</v>
      </c>
      <c r="B5718" s="361" t="s">
        <v>740</v>
      </c>
      <c r="C5718" s="361" t="s">
        <v>741</v>
      </c>
      <c r="D5718" s="361">
        <v>8</v>
      </c>
      <c r="E5718" s="590">
        <v>42915</v>
      </c>
      <c r="F5718" s="592">
        <v>56</v>
      </c>
    </row>
    <row r="5719" spans="1:6" x14ac:dyDescent="0.25">
      <c r="A5719" s="349" t="s">
        <v>564</v>
      </c>
      <c r="B5719" s="361" t="s">
        <v>568</v>
      </c>
      <c r="C5719" s="361" t="s">
        <v>745</v>
      </c>
      <c r="D5719" s="361">
        <v>16</v>
      </c>
      <c r="E5719" s="590">
        <v>42916</v>
      </c>
      <c r="F5719" s="592">
        <v>115</v>
      </c>
    </row>
    <row r="5720" spans="1:6" x14ac:dyDescent="0.25">
      <c r="A5720" s="349" t="s">
        <v>733</v>
      </c>
      <c r="B5720" s="361" t="s">
        <v>734</v>
      </c>
      <c r="C5720" s="361" t="s">
        <v>735</v>
      </c>
      <c r="D5720" s="361">
        <v>8</v>
      </c>
      <c r="E5720" s="590">
        <v>42916</v>
      </c>
      <c r="F5720" s="592">
        <v>122</v>
      </c>
    </row>
    <row r="5721" spans="1:6" x14ac:dyDescent="0.25">
      <c r="A5721" s="349" t="s">
        <v>564</v>
      </c>
      <c r="B5721" s="361" t="s">
        <v>568</v>
      </c>
      <c r="C5721" s="361" t="s">
        <v>745</v>
      </c>
      <c r="D5721" s="361">
        <v>16</v>
      </c>
      <c r="E5721" s="590">
        <v>42917</v>
      </c>
      <c r="F5721" s="592">
        <v>188</v>
      </c>
    </row>
    <row r="5722" spans="1:6" x14ac:dyDescent="0.25">
      <c r="A5722" s="349" t="s">
        <v>738</v>
      </c>
      <c r="B5722" s="361" t="s">
        <v>717</v>
      </c>
      <c r="C5722" s="361" t="s">
        <v>745</v>
      </c>
      <c r="D5722" s="361">
        <v>16</v>
      </c>
      <c r="E5722" s="590">
        <v>42918</v>
      </c>
      <c r="F5722" s="592">
        <v>6</v>
      </c>
    </row>
    <row r="5723" spans="1:6" x14ac:dyDescent="0.25">
      <c r="A5723" s="349" t="s">
        <v>738</v>
      </c>
      <c r="B5723" s="361" t="s">
        <v>721</v>
      </c>
      <c r="C5723" s="361" t="s">
        <v>747</v>
      </c>
      <c r="D5723" s="361">
        <v>8</v>
      </c>
      <c r="E5723" s="590">
        <v>42920</v>
      </c>
      <c r="F5723" s="360">
        <v>89</v>
      </c>
    </row>
    <row r="5724" spans="1:6" x14ac:dyDescent="0.25">
      <c r="A5724" s="349" t="s">
        <v>564</v>
      </c>
      <c r="B5724" s="361" t="s">
        <v>569</v>
      </c>
      <c r="C5724" s="361" t="s">
        <v>744</v>
      </c>
      <c r="D5724" s="361">
        <v>16</v>
      </c>
      <c r="E5724" s="590">
        <v>42922</v>
      </c>
      <c r="F5724" s="592">
        <v>133</v>
      </c>
    </row>
    <row r="5725" spans="1:6" x14ac:dyDescent="0.25">
      <c r="A5725" s="349" t="s">
        <v>738</v>
      </c>
      <c r="B5725" s="361" t="s">
        <v>721</v>
      </c>
      <c r="C5725" s="361" t="s">
        <v>747</v>
      </c>
      <c r="D5725" s="361">
        <v>8</v>
      </c>
      <c r="E5725" s="590">
        <v>42923</v>
      </c>
      <c r="F5725" s="592">
        <v>22</v>
      </c>
    </row>
    <row r="5726" spans="1:6" x14ac:dyDescent="0.25">
      <c r="A5726" s="349" t="s">
        <v>738</v>
      </c>
      <c r="B5726" s="361" t="s">
        <v>720</v>
      </c>
      <c r="C5726" s="361" t="s">
        <v>747</v>
      </c>
      <c r="D5726" s="361">
        <v>8</v>
      </c>
      <c r="E5726" s="590">
        <v>42923</v>
      </c>
      <c r="F5726" s="592">
        <v>23</v>
      </c>
    </row>
    <row r="5727" spans="1:6" x14ac:dyDescent="0.25">
      <c r="A5727" s="349" t="s">
        <v>738</v>
      </c>
      <c r="B5727" s="361" t="s">
        <v>721</v>
      </c>
      <c r="C5727" s="361" t="s">
        <v>747</v>
      </c>
      <c r="D5727" s="361">
        <v>8</v>
      </c>
      <c r="E5727" s="590">
        <v>42925</v>
      </c>
      <c r="F5727" s="592">
        <v>118</v>
      </c>
    </row>
    <row r="5728" spans="1:6" x14ac:dyDescent="0.25">
      <c r="A5728" s="349" t="s">
        <v>752</v>
      </c>
      <c r="B5728" s="361" t="s">
        <v>760</v>
      </c>
      <c r="C5728" s="361" t="s">
        <v>761</v>
      </c>
      <c r="D5728" s="361">
        <v>16</v>
      </c>
      <c r="E5728" s="590">
        <v>42925</v>
      </c>
      <c r="F5728" s="592">
        <v>59</v>
      </c>
    </row>
    <row r="5729" spans="1:6" x14ac:dyDescent="0.25">
      <c r="A5729" s="349" t="s">
        <v>738</v>
      </c>
      <c r="B5729" s="361" t="s">
        <v>715</v>
      </c>
      <c r="C5729" s="361" t="s">
        <v>745</v>
      </c>
      <c r="D5729" s="361">
        <v>16</v>
      </c>
      <c r="E5729" s="590">
        <v>42926</v>
      </c>
      <c r="F5729" s="592">
        <v>118</v>
      </c>
    </row>
    <row r="5730" spans="1:6" x14ac:dyDescent="0.25">
      <c r="A5730" s="349" t="s">
        <v>738</v>
      </c>
      <c r="B5730" s="361" t="s">
        <v>713</v>
      </c>
      <c r="C5730" s="361" t="s">
        <v>746</v>
      </c>
      <c r="D5730" s="361">
        <v>16</v>
      </c>
      <c r="E5730" s="590">
        <v>42926</v>
      </c>
      <c r="F5730" s="592">
        <v>169</v>
      </c>
    </row>
    <row r="5731" spans="1:6" x14ac:dyDescent="0.25">
      <c r="A5731" s="349" t="s">
        <v>756</v>
      </c>
      <c r="B5731" s="361" t="s">
        <v>757</v>
      </c>
      <c r="C5731" s="361" t="s">
        <v>755</v>
      </c>
      <c r="D5731" s="361">
        <v>16</v>
      </c>
      <c r="E5731" s="590">
        <v>42926</v>
      </c>
      <c r="F5731" s="592">
        <v>47</v>
      </c>
    </row>
    <row r="5732" spans="1:6" x14ac:dyDescent="0.25">
      <c r="A5732" s="349" t="s">
        <v>728</v>
      </c>
      <c r="B5732" s="361" t="s">
        <v>729</v>
      </c>
      <c r="C5732" s="361" t="s">
        <v>730</v>
      </c>
      <c r="D5732" s="361">
        <v>10</v>
      </c>
      <c r="E5732" s="590">
        <v>42930</v>
      </c>
      <c r="F5732" s="592">
        <v>159</v>
      </c>
    </row>
    <row r="5733" spans="1:6" x14ac:dyDescent="0.25">
      <c r="A5733" s="349" t="s">
        <v>748</v>
      </c>
      <c r="B5733" s="361" t="s">
        <v>753</v>
      </c>
      <c r="C5733" s="361" t="s">
        <v>732</v>
      </c>
      <c r="D5733" s="361">
        <v>16</v>
      </c>
      <c r="E5733" s="590">
        <v>42931</v>
      </c>
      <c r="F5733" s="592">
        <v>32</v>
      </c>
    </row>
    <row r="5734" spans="1:6" x14ac:dyDescent="0.25">
      <c r="A5734" s="349" t="s">
        <v>738</v>
      </c>
      <c r="B5734" s="361" t="s">
        <v>723</v>
      </c>
      <c r="C5734" s="361" t="s">
        <v>745</v>
      </c>
      <c r="D5734" s="361">
        <v>8</v>
      </c>
      <c r="E5734" s="590">
        <v>42931</v>
      </c>
      <c r="F5734" s="592">
        <v>146</v>
      </c>
    </row>
    <row r="5735" spans="1:6" x14ac:dyDescent="0.25">
      <c r="A5735" s="349" t="s">
        <v>739</v>
      </c>
      <c r="B5735" s="361" t="s">
        <v>740</v>
      </c>
      <c r="C5735" s="361" t="s">
        <v>741</v>
      </c>
      <c r="D5735" s="361">
        <v>8</v>
      </c>
      <c r="E5735" s="590">
        <v>42936</v>
      </c>
      <c r="F5735" s="592">
        <v>197</v>
      </c>
    </row>
    <row r="5736" spans="1:6" x14ac:dyDescent="0.25">
      <c r="A5736" s="349" t="s">
        <v>738</v>
      </c>
      <c r="B5736" s="361" t="s">
        <v>715</v>
      </c>
      <c r="C5736" s="361" t="s">
        <v>745</v>
      </c>
      <c r="D5736" s="361">
        <v>16</v>
      </c>
      <c r="E5736" s="590">
        <v>42942</v>
      </c>
      <c r="F5736" s="592">
        <v>15</v>
      </c>
    </row>
    <row r="5737" spans="1:6" x14ac:dyDescent="0.25">
      <c r="A5737" s="349" t="s">
        <v>733</v>
      </c>
      <c r="B5737" s="361" t="s">
        <v>736</v>
      </c>
      <c r="C5737" s="361" t="s">
        <v>737</v>
      </c>
      <c r="D5737" s="361">
        <v>8</v>
      </c>
      <c r="E5737" s="590">
        <v>42947</v>
      </c>
      <c r="F5737" s="592">
        <v>54</v>
      </c>
    </row>
    <row r="5738" spans="1:6" x14ac:dyDescent="0.25">
      <c r="A5738" s="349" t="s">
        <v>564</v>
      </c>
      <c r="B5738" s="361" t="s">
        <v>569</v>
      </c>
      <c r="C5738" s="361" t="s">
        <v>744</v>
      </c>
      <c r="D5738" s="361">
        <v>16</v>
      </c>
      <c r="E5738" s="590">
        <v>42948</v>
      </c>
      <c r="F5738" s="592">
        <v>188</v>
      </c>
    </row>
    <row r="5739" spans="1:6" x14ac:dyDescent="0.25">
      <c r="A5739" s="349" t="s">
        <v>765</v>
      </c>
      <c r="B5739" s="361" t="s">
        <v>766</v>
      </c>
      <c r="C5739" s="361" t="s">
        <v>744</v>
      </c>
      <c r="D5739" s="361">
        <v>16</v>
      </c>
      <c r="E5739" s="590">
        <v>42948</v>
      </c>
      <c r="F5739" s="592">
        <v>150</v>
      </c>
    </row>
    <row r="5740" spans="1:6" x14ac:dyDescent="0.25">
      <c r="A5740" s="349" t="s">
        <v>748</v>
      </c>
      <c r="B5740" s="361" t="s">
        <v>753</v>
      </c>
      <c r="C5740" s="361" t="s">
        <v>732</v>
      </c>
      <c r="D5740" s="361">
        <v>16</v>
      </c>
      <c r="E5740" s="590">
        <v>42954</v>
      </c>
      <c r="F5740" s="592">
        <v>75</v>
      </c>
    </row>
    <row r="5741" spans="1:6" x14ac:dyDescent="0.25">
      <c r="A5741" s="349" t="s">
        <v>738</v>
      </c>
      <c r="B5741" s="361" t="s">
        <v>722</v>
      </c>
      <c r="C5741" s="361" t="s">
        <v>747</v>
      </c>
      <c r="D5741" s="361">
        <v>8</v>
      </c>
      <c r="E5741" s="590">
        <v>42954</v>
      </c>
      <c r="F5741" s="592">
        <v>116</v>
      </c>
    </row>
    <row r="5742" spans="1:6" x14ac:dyDescent="0.25">
      <c r="A5742" s="349" t="s">
        <v>771</v>
      </c>
      <c r="B5742" s="361" t="s">
        <v>773</v>
      </c>
      <c r="C5742" s="361" t="s">
        <v>747</v>
      </c>
      <c r="D5742" s="361">
        <v>8</v>
      </c>
      <c r="E5742" s="590">
        <v>42954</v>
      </c>
      <c r="F5742" s="592">
        <v>128</v>
      </c>
    </row>
    <row r="5743" spans="1:6" x14ac:dyDescent="0.25">
      <c r="A5743" s="349" t="s">
        <v>767</v>
      </c>
      <c r="B5743" s="361" t="s">
        <v>768</v>
      </c>
      <c r="C5743" s="361" t="s">
        <v>737</v>
      </c>
      <c r="D5743" s="361">
        <v>16</v>
      </c>
      <c r="E5743" s="590">
        <v>42956</v>
      </c>
      <c r="F5743" s="592">
        <v>5</v>
      </c>
    </row>
    <row r="5744" spans="1:6" x14ac:dyDescent="0.25">
      <c r="A5744" s="349" t="s">
        <v>771</v>
      </c>
      <c r="B5744" s="361" t="s">
        <v>772</v>
      </c>
      <c r="C5744" s="361" t="s">
        <v>747</v>
      </c>
      <c r="D5744" s="361">
        <v>12</v>
      </c>
      <c r="E5744" s="590">
        <v>42964</v>
      </c>
      <c r="F5744" s="592">
        <v>151</v>
      </c>
    </row>
    <row r="5745" spans="1:6" x14ac:dyDescent="0.25">
      <c r="A5745" s="349" t="s">
        <v>769</v>
      </c>
      <c r="B5745" s="361" t="s">
        <v>770</v>
      </c>
      <c r="C5745" s="361" t="s">
        <v>745</v>
      </c>
      <c r="D5745" s="361">
        <v>16</v>
      </c>
      <c r="E5745" s="590">
        <v>42965</v>
      </c>
      <c r="F5745" s="592">
        <v>143</v>
      </c>
    </row>
    <row r="5746" spans="1:6" x14ac:dyDescent="0.25">
      <c r="A5746" s="349" t="s">
        <v>738</v>
      </c>
      <c r="B5746" s="361" t="s">
        <v>717</v>
      </c>
      <c r="C5746" s="361" t="s">
        <v>745</v>
      </c>
      <c r="D5746" s="361">
        <v>16</v>
      </c>
      <c r="E5746" s="590">
        <v>42967</v>
      </c>
      <c r="F5746" s="592">
        <v>137</v>
      </c>
    </row>
    <row r="5747" spans="1:6" x14ac:dyDescent="0.25">
      <c r="A5747" s="349" t="s">
        <v>771</v>
      </c>
      <c r="B5747" s="361" t="s">
        <v>772</v>
      </c>
      <c r="C5747" s="361" t="s">
        <v>747</v>
      </c>
      <c r="D5747" s="361">
        <v>12</v>
      </c>
      <c r="E5747" s="590">
        <v>42967</v>
      </c>
      <c r="F5747" s="592">
        <v>11</v>
      </c>
    </row>
    <row r="5748" spans="1:6" x14ac:dyDescent="0.25">
      <c r="A5748" s="349" t="s">
        <v>738</v>
      </c>
      <c r="B5748" s="361" t="s">
        <v>720</v>
      </c>
      <c r="C5748" s="361" t="s">
        <v>747</v>
      </c>
      <c r="D5748" s="361">
        <v>8</v>
      </c>
      <c r="E5748" s="590">
        <v>42971</v>
      </c>
      <c r="F5748" s="592">
        <v>188</v>
      </c>
    </row>
    <row r="5749" spans="1:6" x14ac:dyDescent="0.25">
      <c r="A5749" s="349" t="s">
        <v>738</v>
      </c>
      <c r="B5749" s="361" t="s">
        <v>713</v>
      </c>
      <c r="C5749" s="361" t="s">
        <v>746</v>
      </c>
      <c r="D5749" s="361">
        <v>16</v>
      </c>
      <c r="E5749" s="590">
        <v>42974</v>
      </c>
      <c r="F5749" s="592">
        <v>177</v>
      </c>
    </row>
    <row r="5750" spans="1:6" x14ac:dyDescent="0.25">
      <c r="A5750" s="354" t="s">
        <v>742</v>
      </c>
      <c r="B5750" s="353" t="s">
        <v>743</v>
      </c>
      <c r="C5750" s="353" t="s">
        <v>744</v>
      </c>
      <c r="D5750" s="353">
        <v>8</v>
      </c>
      <c r="E5750" s="591">
        <v>42978</v>
      </c>
      <c r="F5750" s="593">
        <v>180</v>
      </c>
    </row>
    <row r="5751" spans="1:6" x14ac:dyDescent="0.25">
      <c r="A5751" s="349" t="s">
        <v>738</v>
      </c>
      <c r="B5751" s="361" t="s">
        <v>719</v>
      </c>
      <c r="C5751" s="361" t="s">
        <v>744</v>
      </c>
      <c r="D5751" s="361">
        <v>8</v>
      </c>
      <c r="E5751" s="590">
        <v>42982</v>
      </c>
      <c r="F5751" s="592">
        <v>7</v>
      </c>
    </row>
    <row r="5752" spans="1:6" x14ac:dyDescent="0.25">
      <c r="A5752" s="349" t="s">
        <v>564</v>
      </c>
      <c r="B5752" s="361" t="s">
        <v>569</v>
      </c>
      <c r="C5752" s="361" t="s">
        <v>744</v>
      </c>
      <c r="D5752" s="361">
        <v>16</v>
      </c>
      <c r="E5752" s="590">
        <v>42982</v>
      </c>
      <c r="F5752" s="592">
        <v>21</v>
      </c>
    </row>
    <row r="5753" spans="1:6" x14ac:dyDescent="0.25">
      <c r="A5753" s="349" t="s">
        <v>738</v>
      </c>
      <c r="B5753" s="361" t="s">
        <v>723</v>
      </c>
      <c r="C5753" s="361" t="s">
        <v>745</v>
      </c>
      <c r="D5753" s="361">
        <v>8</v>
      </c>
      <c r="E5753" s="590">
        <v>42987</v>
      </c>
      <c r="F5753" s="592">
        <v>37</v>
      </c>
    </row>
    <row r="5754" spans="1:6" x14ac:dyDescent="0.25">
      <c r="A5754" s="349" t="s">
        <v>738</v>
      </c>
      <c r="B5754" s="361" t="s">
        <v>720</v>
      </c>
      <c r="C5754" s="361" t="s">
        <v>747</v>
      </c>
      <c r="D5754" s="361">
        <v>8</v>
      </c>
      <c r="E5754" s="590">
        <v>42995</v>
      </c>
      <c r="F5754" s="592">
        <v>36</v>
      </c>
    </row>
    <row r="5755" spans="1:6" x14ac:dyDescent="0.25">
      <c r="A5755" s="349" t="s">
        <v>738</v>
      </c>
      <c r="B5755" s="361" t="s">
        <v>723</v>
      </c>
      <c r="C5755" s="361" t="s">
        <v>745</v>
      </c>
      <c r="D5755" s="361">
        <v>8</v>
      </c>
      <c r="E5755" s="590">
        <v>42997</v>
      </c>
      <c r="F5755" s="592">
        <v>33</v>
      </c>
    </row>
    <row r="5756" spans="1:6" x14ac:dyDescent="0.25">
      <c r="A5756" s="349" t="s">
        <v>728</v>
      </c>
      <c r="B5756" s="361" t="s">
        <v>731</v>
      </c>
      <c r="C5756" s="361" t="s">
        <v>732</v>
      </c>
      <c r="D5756" s="361">
        <v>8</v>
      </c>
      <c r="E5756" s="590">
        <v>42997</v>
      </c>
      <c r="F5756" s="592">
        <v>116</v>
      </c>
    </row>
    <row r="5757" spans="1:6" x14ac:dyDescent="0.25">
      <c r="A5757" s="349" t="s">
        <v>756</v>
      </c>
      <c r="B5757" s="361" t="s">
        <v>757</v>
      </c>
      <c r="C5757" s="361" t="s">
        <v>755</v>
      </c>
      <c r="D5757" s="361">
        <v>16</v>
      </c>
      <c r="E5757" s="590">
        <v>42998</v>
      </c>
      <c r="F5757" s="592">
        <v>22</v>
      </c>
    </row>
    <row r="5758" spans="1:6" x14ac:dyDescent="0.25">
      <c r="A5758" s="349" t="s">
        <v>748</v>
      </c>
      <c r="B5758" s="361" t="s">
        <v>753</v>
      </c>
      <c r="C5758" s="361" t="s">
        <v>732</v>
      </c>
      <c r="D5758" s="361">
        <v>16</v>
      </c>
      <c r="E5758" s="590">
        <v>43003</v>
      </c>
      <c r="F5758" s="592">
        <v>140</v>
      </c>
    </row>
    <row r="5759" spans="1:6" x14ac:dyDescent="0.25">
      <c r="A5759" s="349" t="s">
        <v>752</v>
      </c>
      <c r="B5759" s="361" t="s">
        <v>764</v>
      </c>
      <c r="C5759" s="361" t="s">
        <v>737</v>
      </c>
      <c r="D5759" s="361">
        <v>32</v>
      </c>
      <c r="E5759" s="590">
        <v>43003</v>
      </c>
      <c r="F5759" s="592">
        <v>15</v>
      </c>
    </row>
    <row r="5760" spans="1:6" x14ac:dyDescent="0.25">
      <c r="A5760" s="349" t="s">
        <v>738</v>
      </c>
      <c r="B5760" s="361" t="s">
        <v>714</v>
      </c>
      <c r="C5760" s="361" t="s">
        <v>744</v>
      </c>
      <c r="D5760" s="361">
        <v>8</v>
      </c>
      <c r="E5760" s="590">
        <v>43005</v>
      </c>
      <c r="F5760" s="592">
        <v>85</v>
      </c>
    </row>
    <row r="5761" spans="1:6" x14ac:dyDescent="0.25">
      <c r="A5761" s="349" t="s">
        <v>748</v>
      </c>
      <c r="B5761" s="361" t="s">
        <v>750</v>
      </c>
      <c r="C5761" s="361" t="s">
        <v>737</v>
      </c>
      <c r="D5761" s="361">
        <v>16</v>
      </c>
      <c r="E5761" s="590">
        <v>43006</v>
      </c>
      <c r="F5761" s="592">
        <v>139</v>
      </c>
    </row>
    <row r="5762" spans="1:6" x14ac:dyDescent="0.25">
      <c r="A5762" s="349" t="s">
        <v>765</v>
      </c>
      <c r="B5762" s="361" t="s">
        <v>766</v>
      </c>
      <c r="C5762" s="361" t="s">
        <v>744</v>
      </c>
      <c r="D5762" s="361">
        <v>16</v>
      </c>
      <c r="E5762" s="590">
        <v>43011</v>
      </c>
      <c r="F5762" s="592">
        <v>125</v>
      </c>
    </row>
    <row r="5763" spans="1:6" x14ac:dyDescent="0.25">
      <c r="A5763" s="349" t="s">
        <v>771</v>
      </c>
      <c r="B5763" s="361" t="s">
        <v>773</v>
      </c>
      <c r="C5763" s="361" t="s">
        <v>747</v>
      </c>
      <c r="D5763" s="361">
        <v>8</v>
      </c>
      <c r="E5763" s="590">
        <v>43012</v>
      </c>
      <c r="F5763" s="592">
        <v>47</v>
      </c>
    </row>
    <row r="5764" spans="1:6" x14ac:dyDescent="0.25">
      <c r="A5764" s="349" t="s">
        <v>771</v>
      </c>
      <c r="B5764" s="361" t="s">
        <v>772</v>
      </c>
      <c r="C5764" s="361" t="s">
        <v>747</v>
      </c>
      <c r="D5764" s="361">
        <v>12</v>
      </c>
      <c r="E5764" s="590">
        <v>43012</v>
      </c>
      <c r="F5764" s="592">
        <v>86</v>
      </c>
    </row>
    <row r="5765" spans="1:6" x14ac:dyDescent="0.25">
      <c r="A5765" s="349" t="s">
        <v>767</v>
      </c>
      <c r="B5765" s="361" t="s">
        <v>768</v>
      </c>
      <c r="C5765" s="361" t="s">
        <v>737</v>
      </c>
      <c r="D5765" s="361">
        <v>16</v>
      </c>
      <c r="E5765" s="590">
        <v>43017</v>
      </c>
      <c r="F5765" s="592">
        <v>55</v>
      </c>
    </row>
    <row r="5766" spans="1:6" x14ac:dyDescent="0.25">
      <c r="A5766" s="349" t="s">
        <v>738</v>
      </c>
      <c r="B5766" s="361" t="s">
        <v>718</v>
      </c>
      <c r="C5766" s="361" t="s">
        <v>747</v>
      </c>
      <c r="D5766" s="361">
        <v>8</v>
      </c>
      <c r="E5766" s="590">
        <v>43019</v>
      </c>
      <c r="F5766" s="592">
        <v>85</v>
      </c>
    </row>
    <row r="5767" spans="1:6" x14ac:dyDescent="0.25">
      <c r="A5767" s="349" t="s">
        <v>733</v>
      </c>
      <c r="B5767" s="361" t="s">
        <v>734</v>
      </c>
      <c r="C5767" s="361" t="s">
        <v>735</v>
      </c>
      <c r="D5767" s="361">
        <v>8</v>
      </c>
      <c r="E5767" s="590">
        <v>43020</v>
      </c>
      <c r="F5767" s="592">
        <v>119</v>
      </c>
    </row>
    <row r="5768" spans="1:6" x14ac:dyDescent="0.25">
      <c r="A5768" s="349" t="s">
        <v>771</v>
      </c>
      <c r="B5768" s="361" t="s">
        <v>772</v>
      </c>
      <c r="C5768" s="361" t="s">
        <v>747</v>
      </c>
      <c r="D5768" s="361">
        <v>12</v>
      </c>
      <c r="E5768" s="590">
        <v>43023</v>
      </c>
      <c r="F5768" s="592">
        <v>82</v>
      </c>
    </row>
    <row r="5769" spans="1:6" x14ac:dyDescent="0.25">
      <c r="A5769" s="349" t="s">
        <v>728</v>
      </c>
      <c r="B5769" s="361" t="s">
        <v>731</v>
      </c>
      <c r="C5769" s="361" t="s">
        <v>732</v>
      </c>
      <c r="D5769" s="361">
        <v>8</v>
      </c>
      <c r="E5769" s="590">
        <v>43025</v>
      </c>
      <c r="F5769" s="592">
        <v>149</v>
      </c>
    </row>
    <row r="5770" spans="1:6" x14ac:dyDescent="0.25">
      <c r="A5770" s="349" t="s">
        <v>738</v>
      </c>
      <c r="B5770" s="361" t="s">
        <v>716</v>
      </c>
      <c r="C5770" s="361" t="s">
        <v>745</v>
      </c>
      <c r="D5770" s="361">
        <v>16</v>
      </c>
      <c r="E5770" s="590">
        <v>43027</v>
      </c>
      <c r="F5770" s="360">
        <v>79</v>
      </c>
    </row>
    <row r="5771" spans="1:6" x14ac:dyDescent="0.25">
      <c r="A5771" s="349" t="s">
        <v>769</v>
      </c>
      <c r="B5771" s="361" t="s">
        <v>770</v>
      </c>
      <c r="C5771" s="361" t="s">
        <v>745</v>
      </c>
      <c r="D5771" s="361">
        <v>16</v>
      </c>
      <c r="E5771" s="590">
        <v>43028</v>
      </c>
      <c r="F5771" s="592">
        <v>194</v>
      </c>
    </row>
    <row r="5772" spans="1:6" x14ac:dyDescent="0.25">
      <c r="A5772" s="349" t="s">
        <v>738</v>
      </c>
      <c r="B5772" s="361" t="s">
        <v>714</v>
      </c>
      <c r="C5772" s="361" t="s">
        <v>744</v>
      </c>
      <c r="D5772" s="361">
        <v>8</v>
      </c>
      <c r="E5772" s="590">
        <v>43033</v>
      </c>
      <c r="F5772" s="592">
        <v>159</v>
      </c>
    </row>
    <row r="5773" spans="1:6" x14ac:dyDescent="0.25">
      <c r="A5773" s="349" t="s">
        <v>742</v>
      </c>
      <c r="B5773" s="361" t="s">
        <v>743</v>
      </c>
      <c r="C5773" s="361" t="s">
        <v>744</v>
      </c>
      <c r="D5773" s="361">
        <v>8</v>
      </c>
      <c r="E5773" s="590">
        <v>43034</v>
      </c>
      <c r="F5773" s="592">
        <v>56</v>
      </c>
    </row>
    <row r="5774" spans="1:6" x14ac:dyDescent="0.25">
      <c r="A5774" s="349" t="s">
        <v>564</v>
      </c>
      <c r="B5774" s="361" t="s">
        <v>567</v>
      </c>
      <c r="C5774" s="361" t="s">
        <v>737</v>
      </c>
      <c r="D5774" s="361">
        <v>16</v>
      </c>
      <c r="E5774" s="590">
        <v>43035</v>
      </c>
      <c r="F5774" s="592">
        <v>89</v>
      </c>
    </row>
    <row r="5775" spans="1:6" x14ac:dyDescent="0.25">
      <c r="A5775" s="349" t="s">
        <v>752</v>
      </c>
      <c r="B5775" s="361" t="s">
        <v>763</v>
      </c>
      <c r="C5775" s="361" t="s">
        <v>745</v>
      </c>
      <c r="D5775" s="361">
        <v>16</v>
      </c>
      <c r="E5775" s="590">
        <v>43039</v>
      </c>
      <c r="F5775" s="592">
        <v>129</v>
      </c>
    </row>
    <row r="5776" spans="1:6" x14ac:dyDescent="0.25">
      <c r="A5776" s="349" t="s">
        <v>752</v>
      </c>
      <c r="B5776" s="361" t="s">
        <v>763</v>
      </c>
      <c r="C5776" s="361" t="s">
        <v>745</v>
      </c>
      <c r="D5776" s="361">
        <v>16</v>
      </c>
      <c r="E5776" s="590">
        <v>43043</v>
      </c>
      <c r="F5776" s="592">
        <v>156</v>
      </c>
    </row>
    <row r="5777" spans="1:6" x14ac:dyDescent="0.25">
      <c r="A5777" s="349" t="s">
        <v>748</v>
      </c>
      <c r="B5777" s="361" t="s">
        <v>749</v>
      </c>
      <c r="C5777" s="361" t="s">
        <v>745</v>
      </c>
      <c r="D5777" s="361">
        <v>8</v>
      </c>
      <c r="E5777" s="590">
        <v>43044</v>
      </c>
      <c r="F5777" s="592">
        <v>45</v>
      </c>
    </row>
    <row r="5778" spans="1:6" x14ac:dyDescent="0.25">
      <c r="A5778" s="349" t="s">
        <v>767</v>
      </c>
      <c r="B5778" s="361" t="s">
        <v>768</v>
      </c>
      <c r="C5778" s="361" t="s">
        <v>737</v>
      </c>
      <c r="D5778" s="361">
        <v>16</v>
      </c>
      <c r="E5778" s="590">
        <v>43048</v>
      </c>
      <c r="F5778" s="592">
        <v>56</v>
      </c>
    </row>
    <row r="5779" spans="1:6" x14ac:dyDescent="0.25">
      <c r="A5779" s="349" t="s">
        <v>752</v>
      </c>
      <c r="B5779" s="361" t="s">
        <v>762</v>
      </c>
      <c r="C5779" s="361" t="s">
        <v>761</v>
      </c>
      <c r="D5779" s="361">
        <v>16</v>
      </c>
      <c r="E5779" s="590">
        <v>43051</v>
      </c>
      <c r="F5779" s="592">
        <v>68</v>
      </c>
    </row>
    <row r="5780" spans="1:6" x14ac:dyDescent="0.25">
      <c r="A5780" s="349" t="s">
        <v>733</v>
      </c>
      <c r="B5780" s="361" t="s">
        <v>736</v>
      </c>
      <c r="C5780" s="361" t="s">
        <v>737</v>
      </c>
      <c r="D5780" s="361">
        <v>8</v>
      </c>
      <c r="E5780" s="590">
        <v>43051</v>
      </c>
      <c r="F5780" s="592">
        <v>159</v>
      </c>
    </row>
    <row r="5781" spans="1:6" x14ac:dyDescent="0.25">
      <c r="A5781" s="349" t="s">
        <v>748</v>
      </c>
      <c r="B5781" s="361" t="s">
        <v>750</v>
      </c>
      <c r="C5781" s="361" t="s">
        <v>737</v>
      </c>
      <c r="D5781" s="361">
        <v>16</v>
      </c>
      <c r="E5781" s="590">
        <v>43053</v>
      </c>
      <c r="F5781" s="592">
        <v>176</v>
      </c>
    </row>
    <row r="5782" spans="1:6" x14ac:dyDescent="0.25">
      <c r="A5782" s="349" t="s">
        <v>752</v>
      </c>
      <c r="B5782" s="361" t="s">
        <v>763</v>
      </c>
      <c r="C5782" s="361" t="s">
        <v>745</v>
      </c>
      <c r="D5782" s="361">
        <v>16</v>
      </c>
      <c r="E5782" s="590">
        <v>43054</v>
      </c>
      <c r="F5782" s="592">
        <v>131</v>
      </c>
    </row>
    <row r="5783" spans="1:6" x14ac:dyDescent="0.25">
      <c r="A5783" s="349" t="s">
        <v>752</v>
      </c>
      <c r="B5783" s="361" t="s">
        <v>764</v>
      </c>
      <c r="C5783" s="361" t="s">
        <v>737</v>
      </c>
      <c r="D5783" s="361">
        <v>32</v>
      </c>
      <c r="E5783" s="590">
        <v>43060</v>
      </c>
      <c r="F5783" s="360">
        <v>128</v>
      </c>
    </row>
    <row r="5784" spans="1:6" x14ac:dyDescent="0.25">
      <c r="A5784" s="349" t="s">
        <v>769</v>
      </c>
      <c r="B5784" s="361" t="s">
        <v>770</v>
      </c>
      <c r="C5784" s="361" t="s">
        <v>745</v>
      </c>
      <c r="D5784" s="361">
        <v>16</v>
      </c>
      <c r="E5784" s="590">
        <v>43061</v>
      </c>
      <c r="F5784" s="592">
        <v>79</v>
      </c>
    </row>
    <row r="5785" spans="1:6" x14ac:dyDescent="0.25">
      <c r="A5785" s="349" t="s">
        <v>771</v>
      </c>
      <c r="B5785" s="361" t="s">
        <v>773</v>
      </c>
      <c r="C5785" s="361" t="s">
        <v>747</v>
      </c>
      <c r="D5785" s="361">
        <v>8</v>
      </c>
      <c r="E5785" s="590">
        <v>43062</v>
      </c>
      <c r="F5785" s="592">
        <v>158</v>
      </c>
    </row>
    <row r="5786" spans="1:6" x14ac:dyDescent="0.25">
      <c r="A5786" s="349" t="s">
        <v>738</v>
      </c>
      <c r="B5786" s="361" t="s">
        <v>718</v>
      </c>
      <c r="C5786" s="361" t="s">
        <v>747</v>
      </c>
      <c r="D5786" s="361">
        <v>8</v>
      </c>
      <c r="E5786" s="590">
        <v>43062</v>
      </c>
      <c r="F5786" s="592">
        <v>133</v>
      </c>
    </row>
    <row r="5787" spans="1:6" x14ac:dyDescent="0.25">
      <c r="A5787" s="349" t="s">
        <v>752</v>
      </c>
      <c r="B5787" s="361" t="s">
        <v>759</v>
      </c>
      <c r="C5787" s="361" t="s">
        <v>737</v>
      </c>
      <c r="D5787" s="361">
        <v>16</v>
      </c>
      <c r="E5787" s="590">
        <v>43065</v>
      </c>
      <c r="F5787" s="592">
        <v>44</v>
      </c>
    </row>
    <row r="5788" spans="1:6" x14ac:dyDescent="0.25">
      <c r="A5788" s="349" t="s">
        <v>742</v>
      </c>
      <c r="B5788" s="361" t="s">
        <v>743</v>
      </c>
      <c r="C5788" s="361" t="s">
        <v>744</v>
      </c>
      <c r="D5788" s="361">
        <v>8</v>
      </c>
      <c r="E5788" s="590">
        <v>43066</v>
      </c>
      <c r="F5788" s="592">
        <v>154</v>
      </c>
    </row>
    <row r="5789" spans="1:6" x14ac:dyDescent="0.25">
      <c r="A5789" s="349" t="s">
        <v>752</v>
      </c>
      <c r="B5789" s="361" t="s">
        <v>760</v>
      </c>
      <c r="C5789" s="361" t="s">
        <v>761</v>
      </c>
      <c r="D5789" s="361">
        <v>16</v>
      </c>
      <c r="E5789" s="590">
        <v>43073</v>
      </c>
      <c r="F5789" s="592">
        <v>44</v>
      </c>
    </row>
    <row r="5790" spans="1:6" x14ac:dyDescent="0.25">
      <c r="A5790" s="349" t="s">
        <v>752</v>
      </c>
      <c r="B5790" s="361" t="s">
        <v>760</v>
      </c>
      <c r="C5790" s="361" t="s">
        <v>761</v>
      </c>
      <c r="D5790" s="361">
        <v>16</v>
      </c>
      <c r="E5790" s="350">
        <v>43073</v>
      </c>
      <c r="F5790" s="360">
        <v>45</v>
      </c>
    </row>
    <row r="5791" spans="1:6" x14ac:dyDescent="0.25">
      <c r="A5791" s="349" t="s">
        <v>738</v>
      </c>
      <c r="B5791" s="361" t="s">
        <v>718</v>
      </c>
      <c r="C5791" s="361" t="s">
        <v>747</v>
      </c>
      <c r="D5791" s="361">
        <v>8</v>
      </c>
      <c r="E5791" s="590">
        <v>43075</v>
      </c>
      <c r="F5791" s="592">
        <v>190</v>
      </c>
    </row>
    <row r="5792" spans="1:6" x14ac:dyDescent="0.25">
      <c r="A5792" s="349" t="s">
        <v>748</v>
      </c>
      <c r="B5792" s="361" t="s">
        <v>751</v>
      </c>
      <c r="C5792" s="361" t="s">
        <v>747</v>
      </c>
      <c r="D5792" s="361">
        <v>8</v>
      </c>
      <c r="E5792" s="590">
        <v>43078</v>
      </c>
      <c r="F5792" s="592">
        <v>84</v>
      </c>
    </row>
    <row r="5793" spans="1:6" x14ac:dyDescent="0.25">
      <c r="A5793" s="349" t="s">
        <v>738</v>
      </c>
      <c r="B5793" s="361" t="s">
        <v>720</v>
      </c>
      <c r="C5793" s="361" t="s">
        <v>747</v>
      </c>
      <c r="D5793" s="361">
        <v>8</v>
      </c>
      <c r="E5793" s="590">
        <v>43079</v>
      </c>
      <c r="F5793" s="592">
        <v>56</v>
      </c>
    </row>
    <row r="5794" spans="1:6" x14ac:dyDescent="0.25">
      <c r="A5794" s="349" t="s">
        <v>564</v>
      </c>
      <c r="B5794" s="361" t="s">
        <v>569</v>
      </c>
      <c r="C5794" s="361" t="s">
        <v>744</v>
      </c>
      <c r="D5794" s="361">
        <v>16</v>
      </c>
      <c r="E5794" s="590">
        <v>43079</v>
      </c>
      <c r="F5794" s="592">
        <v>161</v>
      </c>
    </row>
    <row r="5795" spans="1:6" x14ac:dyDescent="0.25">
      <c r="A5795" s="349" t="s">
        <v>738</v>
      </c>
      <c r="B5795" s="361" t="s">
        <v>718</v>
      </c>
      <c r="C5795" s="361" t="s">
        <v>747</v>
      </c>
      <c r="D5795" s="361">
        <v>8</v>
      </c>
      <c r="E5795" s="350">
        <v>43080</v>
      </c>
      <c r="F5795" s="360">
        <v>56</v>
      </c>
    </row>
    <row r="5796" spans="1:6" x14ac:dyDescent="0.25">
      <c r="A5796" s="349" t="s">
        <v>564</v>
      </c>
      <c r="B5796" s="361" t="s">
        <v>566</v>
      </c>
      <c r="C5796" s="361" t="s">
        <v>737</v>
      </c>
      <c r="D5796" s="361">
        <v>16</v>
      </c>
      <c r="E5796" s="590">
        <v>43082</v>
      </c>
      <c r="F5796" s="592">
        <v>6</v>
      </c>
    </row>
    <row r="5797" spans="1:6" x14ac:dyDescent="0.25">
      <c r="A5797" s="349" t="s">
        <v>738</v>
      </c>
      <c r="B5797" s="361" t="s">
        <v>718</v>
      </c>
      <c r="C5797" s="361" t="s">
        <v>747</v>
      </c>
      <c r="D5797" s="361">
        <v>8</v>
      </c>
      <c r="E5797" s="590">
        <v>43082</v>
      </c>
      <c r="F5797" s="592">
        <v>88</v>
      </c>
    </row>
    <row r="5798" spans="1:6" x14ac:dyDescent="0.25">
      <c r="A5798" s="349" t="s">
        <v>771</v>
      </c>
      <c r="B5798" s="361" t="s">
        <v>773</v>
      </c>
      <c r="C5798" s="361" t="s">
        <v>747</v>
      </c>
      <c r="D5798" s="361">
        <v>8</v>
      </c>
      <c r="E5798" s="590">
        <v>43083</v>
      </c>
      <c r="F5798" s="592">
        <v>20</v>
      </c>
    </row>
    <row r="5799" spans="1:6" x14ac:dyDescent="0.25">
      <c r="A5799" s="349" t="s">
        <v>738</v>
      </c>
      <c r="B5799" s="361" t="s">
        <v>723</v>
      </c>
      <c r="C5799" s="361" t="s">
        <v>745</v>
      </c>
      <c r="D5799" s="361">
        <v>8</v>
      </c>
      <c r="E5799" s="590">
        <v>43085</v>
      </c>
      <c r="F5799" s="360">
        <v>79</v>
      </c>
    </row>
    <row r="5800" spans="1:6" x14ac:dyDescent="0.25">
      <c r="A5800" s="349" t="s">
        <v>738</v>
      </c>
      <c r="B5800" s="361" t="s">
        <v>719</v>
      </c>
      <c r="C5800" s="361" t="s">
        <v>744</v>
      </c>
      <c r="D5800" s="361">
        <v>8</v>
      </c>
      <c r="E5800" s="590">
        <v>43087</v>
      </c>
      <c r="F5800" s="592">
        <v>87</v>
      </c>
    </row>
    <row r="5801" spans="1:6" x14ac:dyDescent="0.25">
      <c r="A5801" s="349" t="s">
        <v>738</v>
      </c>
      <c r="B5801" s="361" t="s">
        <v>718</v>
      </c>
      <c r="C5801" s="361" t="s">
        <v>747</v>
      </c>
      <c r="D5801" s="361">
        <v>8</v>
      </c>
      <c r="E5801" s="350">
        <v>43088</v>
      </c>
      <c r="F5801" s="360">
        <v>86</v>
      </c>
    </row>
    <row r="5802" spans="1:6" x14ac:dyDescent="0.25">
      <c r="A5802" s="349" t="s">
        <v>564</v>
      </c>
      <c r="B5802" s="361" t="s">
        <v>566</v>
      </c>
      <c r="C5802" s="361" t="s">
        <v>737</v>
      </c>
      <c r="D5802" s="361">
        <v>16</v>
      </c>
      <c r="E5802" s="590">
        <v>43095</v>
      </c>
      <c r="F5802" s="592">
        <v>112</v>
      </c>
    </row>
    <row r="5803" spans="1:6" x14ac:dyDescent="0.25">
      <c r="A5803" s="349" t="s">
        <v>738</v>
      </c>
      <c r="B5803" s="361" t="s">
        <v>718</v>
      </c>
      <c r="C5803" s="361" t="s">
        <v>747</v>
      </c>
      <c r="D5803" s="361">
        <v>8</v>
      </c>
      <c r="E5803" s="590">
        <v>43099</v>
      </c>
      <c r="F5803" s="592">
        <v>42</v>
      </c>
    </row>
    <row r="5804" spans="1:6" x14ac:dyDescent="0.25">
      <c r="A5804" s="349" t="s">
        <v>564</v>
      </c>
      <c r="B5804" s="361" t="s">
        <v>566</v>
      </c>
      <c r="C5804" s="361" t="s">
        <v>737</v>
      </c>
      <c r="D5804" s="361">
        <v>16</v>
      </c>
      <c r="E5804" s="590">
        <v>43102</v>
      </c>
      <c r="F5804" s="360">
        <v>55</v>
      </c>
    </row>
    <row r="5805" spans="1:6" x14ac:dyDescent="0.25">
      <c r="A5805" s="349" t="s">
        <v>748</v>
      </c>
      <c r="B5805" s="361" t="s">
        <v>753</v>
      </c>
      <c r="C5805" s="361" t="s">
        <v>732</v>
      </c>
      <c r="D5805" s="361">
        <v>16</v>
      </c>
      <c r="E5805" s="590">
        <v>43107</v>
      </c>
      <c r="F5805" s="592">
        <v>9</v>
      </c>
    </row>
    <row r="5806" spans="1:6" x14ac:dyDescent="0.25">
      <c r="A5806" s="349" t="s">
        <v>564</v>
      </c>
      <c r="B5806" s="361" t="s">
        <v>567</v>
      </c>
      <c r="C5806" s="361" t="s">
        <v>737</v>
      </c>
      <c r="D5806" s="361">
        <v>16</v>
      </c>
      <c r="E5806" s="590">
        <v>43108</v>
      </c>
      <c r="F5806" s="592">
        <v>75</v>
      </c>
    </row>
    <row r="5807" spans="1:6" x14ac:dyDescent="0.25">
      <c r="A5807" s="349" t="s">
        <v>738</v>
      </c>
      <c r="B5807" s="361" t="s">
        <v>720</v>
      </c>
      <c r="C5807" s="361" t="s">
        <v>747</v>
      </c>
      <c r="D5807" s="361">
        <v>8</v>
      </c>
      <c r="E5807" s="590">
        <v>43111</v>
      </c>
      <c r="F5807" s="592">
        <v>60</v>
      </c>
    </row>
    <row r="5808" spans="1:6" x14ac:dyDescent="0.25">
      <c r="A5808" s="349" t="s">
        <v>733</v>
      </c>
      <c r="B5808" s="361" t="s">
        <v>734</v>
      </c>
      <c r="C5808" s="361" t="s">
        <v>735</v>
      </c>
      <c r="D5808" s="361">
        <v>8</v>
      </c>
      <c r="E5808" s="590">
        <v>43113</v>
      </c>
      <c r="F5808" s="592">
        <v>92</v>
      </c>
    </row>
    <row r="5809" spans="1:6" x14ac:dyDescent="0.25">
      <c r="A5809" s="349" t="s">
        <v>738</v>
      </c>
      <c r="B5809" s="361" t="s">
        <v>723</v>
      </c>
      <c r="C5809" s="361" t="s">
        <v>745</v>
      </c>
      <c r="D5809" s="361">
        <v>8</v>
      </c>
      <c r="E5809" s="590">
        <v>43114</v>
      </c>
      <c r="F5809" s="592">
        <v>191</v>
      </c>
    </row>
    <row r="5810" spans="1:6" x14ac:dyDescent="0.25">
      <c r="A5810" s="349" t="s">
        <v>738</v>
      </c>
      <c r="B5810" s="361" t="s">
        <v>717</v>
      </c>
      <c r="C5810" s="361" t="s">
        <v>745</v>
      </c>
      <c r="D5810" s="361">
        <v>16</v>
      </c>
      <c r="E5810" s="590">
        <v>43114</v>
      </c>
      <c r="F5810" s="592">
        <v>126</v>
      </c>
    </row>
    <row r="5811" spans="1:6" x14ac:dyDescent="0.25">
      <c r="A5811" s="349" t="s">
        <v>748</v>
      </c>
      <c r="B5811" s="361" t="s">
        <v>754</v>
      </c>
      <c r="C5811" s="361" t="s">
        <v>755</v>
      </c>
      <c r="D5811" s="361">
        <v>16</v>
      </c>
      <c r="E5811" s="590">
        <v>43116</v>
      </c>
      <c r="F5811" s="592">
        <v>128</v>
      </c>
    </row>
    <row r="5812" spans="1:6" x14ac:dyDescent="0.25">
      <c r="A5812" s="349" t="s">
        <v>564</v>
      </c>
      <c r="B5812" s="361" t="s">
        <v>565</v>
      </c>
      <c r="C5812" s="361" t="s">
        <v>745</v>
      </c>
      <c r="D5812" s="361">
        <v>16</v>
      </c>
      <c r="E5812" s="590">
        <v>43119</v>
      </c>
      <c r="F5812" s="592">
        <v>42</v>
      </c>
    </row>
    <row r="5813" spans="1:6" x14ac:dyDescent="0.25">
      <c r="A5813" s="349" t="s">
        <v>738</v>
      </c>
      <c r="B5813" s="361" t="s">
        <v>720</v>
      </c>
      <c r="C5813" s="361" t="s">
        <v>747</v>
      </c>
      <c r="D5813" s="361">
        <v>8</v>
      </c>
      <c r="E5813" s="590">
        <v>43120</v>
      </c>
      <c r="F5813" s="592">
        <v>195</v>
      </c>
    </row>
    <row r="5814" spans="1:6" x14ac:dyDescent="0.25">
      <c r="A5814" s="349" t="s">
        <v>738</v>
      </c>
      <c r="B5814" s="361" t="s">
        <v>721</v>
      </c>
      <c r="C5814" s="361" t="s">
        <v>747</v>
      </c>
      <c r="D5814" s="361">
        <v>8</v>
      </c>
      <c r="E5814" s="590">
        <v>43130</v>
      </c>
      <c r="F5814" s="592">
        <v>17</v>
      </c>
    </row>
    <row r="5815" spans="1:6" x14ac:dyDescent="0.25">
      <c r="A5815" s="349" t="s">
        <v>748</v>
      </c>
      <c r="B5815" s="361" t="s">
        <v>749</v>
      </c>
      <c r="C5815" s="361" t="s">
        <v>745</v>
      </c>
      <c r="D5815" s="361">
        <v>8</v>
      </c>
      <c r="E5815" s="590">
        <v>43135</v>
      </c>
      <c r="F5815" s="592">
        <v>101</v>
      </c>
    </row>
    <row r="5816" spans="1:6" x14ac:dyDescent="0.25">
      <c r="A5816" s="349" t="s">
        <v>752</v>
      </c>
      <c r="B5816" s="361" t="s">
        <v>760</v>
      </c>
      <c r="C5816" s="361" t="s">
        <v>761</v>
      </c>
      <c r="D5816" s="361">
        <v>16</v>
      </c>
      <c r="E5816" s="590">
        <v>43137</v>
      </c>
      <c r="F5816" s="592">
        <v>54</v>
      </c>
    </row>
    <row r="5817" spans="1:6" x14ac:dyDescent="0.25">
      <c r="A5817" s="349" t="s">
        <v>738</v>
      </c>
      <c r="B5817" s="361" t="s">
        <v>718</v>
      </c>
      <c r="C5817" s="361" t="s">
        <v>747</v>
      </c>
      <c r="D5817" s="361">
        <v>8</v>
      </c>
      <c r="E5817" s="590">
        <v>43138</v>
      </c>
      <c r="F5817" s="592">
        <v>158</v>
      </c>
    </row>
    <row r="5818" spans="1:6" x14ac:dyDescent="0.25">
      <c r="A5818" s="349" t="s">
        <v>748</v>
      </c>
      <c r="B5818" s="361" t="s">
        <v>749</v>
      </c>
      <c r="C5818" s="361" t="s">
        <v>745</v>
      </c>
      <c r="D5818" s="361">
        <v>8</v>
      </c>
      <c r="E5818" s="350">
        <v>43139</v>
      </c>
      <c r="F5818" s="360">
        <v>180</v>
      </c>
    </row>
    <row r="5819" spans="1:6" x14ac:dyDescent="0.25">
      <c r="A5819" s="349" t="s">
        <v>738</v>
      </c>
      <c r="B5819" s="361" t="s">
        <v>715</v>
      </c>
      <c r="C5819" s="361" t="s">
        <v>745</v>
      </c>
      <c r="D5819" s="361">
        <v>16</v>
      </c>
      <c r="E5819" s="590">
        <v>43142</v>
      </c>
      <c r="F5819" s="592">
        <v>45</v>
      </c>
    </row>
    <row r="5820" spans="1:6" x14ac:dyDescent="0.25">
      <c r="A5820" s="349" t="s">
        <v>728</v>
      </c>
      <c r="B5820" s="361" t="s">
        <v>729</v>
      </c>
      <c r="C5820" s="361" t="s">
        <v>730</v>
      </c>
      <c r="D5820" s="361">
        <v>10</v>
      </c>
      <c r="E5820" s="590">
        <v>43146</v>
      </c>
      <c r="F5820" s="592">
        <v>181</v>
      </c>
    </row>
    <row r="5821" spans="1:6" x14ac:dyDescent="0.25">
      <c r="A5821" s="349" t="s">
        <v>771</v>
      </c>
      <c r="B5821" s="361" t="s">
        <v>772</v>
      </c>
      <c r="C5821" s="361" t="s">
        <v>747</v>
      </c>
      <c r="D5821" s="361">
        <v>12</v>
      </c>
      <c r="E5821" s="590">
        <v>43153</v>
      </c>
      <c r="F5821" s="592">
        <v>143</v>
      </c>
    </row>
    <row r="5822" spans="1:6" x14ac:dyDescent="0.25">
      <c r="A5822" s="349" t="s">
        <v>738</v>
      </c>
      <c r="B5822" s="361" t="s">
        <v>716</v>
      </c>
      <c r="C5822" s="361" t="s">
        <v>745</v>
      </c>
      <c r="D5822" s="361">
        <v>16</v>
      </c>
      <c r="E5822" s="350">
        <v>43157</v>
      </c>
      <c r="F5822" s="360">
        <v>77</v>
      </c>
    </row>
    <row r="5823" spans="1:6" x14ac:dyDescent="0.25">
      <c r="A5823" s="349" t="s">
        <v>564</v>
      </c>
      <c r="B5823" s="361" t="s">
        <v>569</v>
      </c>
      <c r="C5823" s="361" t="s">
        <v>744</v>
      </c>
      <c r="D5823" s="361">
        <v>16</v>
      </c>
      <c r="E5823" s="590">
        <v>43160</v>
      </c>
      <c r="F5823" s="592">
        <v>146</v>
      </c>
    </row>
    <row r="5824" spans="1:6" x14ac:dyDescent="0.25">
      <c r="A5824" s="349" t="s">
        <v>748</v>
      </c>
      <c r="B5824" s="361" t="s">
        <v>751</v>
      </c>
      <c r="C5824" s="361" t="s">
        <v>747</v>
      </c>
      <c r="D5824" s="361">
        <v>8</v>
      </c>
      <c r="E5824" s="590">
        <v>43163</v>
      </c>
      <c r="F5824" s="592">
        <v>82</v>
      </c>
    </row>
    <row r="5825" spans="1:6" x14ac:dyDescent="0.25">
      <c r="A5825" s="349" t="s">
        <v>752</v>
      </c>
      <c r="B5825" s="361" t="s">
        <v>762</v>
      </c>
      <c r="C5825" s="361" t="s">
        <v>761</v>
      </c>
      <c r="D5825" s="361">
        <v>16</v>
      </c>
      <c r="E5825" s="590">
        <v>43163</v>
      </c>
      <c r="F5825" s="592">
        <v>114</v>
      </c>
    </row>
    <row r="5826" spans="1:6" x14ac:dyDescent="0.25">
      <c r="A5826" s="349" t="s">
        <v>738</v>
      </c>
      <c r="B5826" s="361" t="s">
        <v>723</v>
      </c>
      <c r="C5826" s="361" t="s">
        <v>745</v>
      </c>
      <c r="D5826" s="361">
        <v>8</v>
      </c>
      <c r="E5826" s="590">
        <v>43164</v>
      </c>
      <c r="F5826" s="592">
        <v>24</v>
      </c>
    </row>
    <row r="5827" spans="1:6" x14ac:dyDescent="0.25">
      <c r="A5827" s="349" t="s">
        <v>738</v>
      </c>
      <c r="B5827" s="361" t="s">
        <v>718</v>
      </c>
      <c r="C5827" s="361" t="s">
        <v>747</v>
      </c>
      <c r="D5827" s="361">
        <v>8</v>
      </c>
      <c r="E5827" s="350">
        <v>43167</v>
      </c>
      <c r="F5827" s="360">
        <v>48</v>
      </c>
    </row>
    <row r="5828" spans="1:6" x14ac:dyDescent="0.25">
      <c r="A5828" s="349" t="s">
        <v>748</v>
      </c>
      <c r="B5828" s="361" t="s">
        <v>749</v>
      </c>
      <c r="C5828" s="361" t="s">
        <v>745</v>
      </c>
      <c r="D5828" s="361">
        <v>8</v>
      </c>
      <c r="E5828" s="350">
        <v>43168</v>
      </c>
      <c r="F5828" s="360">
        <v>8</v>
      </c>
    </row>
    <row r="5829" spans="1:6" x14ac:dyDescent="0.25">
      <c r="A5829" s="349" t="s">
        <v>738</v>
      </c>
      <c r="B5829" s="361" t="s">
        <v>723</v>
      </c>
      <c r="C5829" s="361" t="s">
        <v>745</v>
      </c>
      <c r="D5829" s="361">
        <v>8</v>
      </c>
      <c r="E5829" s="590">
        <v>43173</v>
      </c>
      <c r="F5829" s="592">
        <v>47</v>
      </c>
    </row>
    <row r="5830" spans="1:6" x14ac:dyDescent="0.25">
      <c r="A5830" s="354" t="s">
        <v>765</v>
      </c>
      <c r="B5830" s="353" t="s">
        <v>766</v>
      </c>
      <c r="C5830" s="353" t="s">
        <v>744</v>
      </c>
      <c r="D5830" s="353">
        <v>16</v>
      </c>
      <c r="E5830" s="591">
        <v>43173</v>
      </c>
      <c r="F5830" s="593">
        <v>30</v>
      </c>
    </row>
    <row r="5831" spans="1:6" x14ac:dyDescent="0.25">
      <c r="A5831" s="349" t="s">
        <v>765</v>
      </c>
      <c r="B5831" s="361" t="s">
        <v>766</v>
      </c>
      <c r="C5831" s="361" t="s">
        <v>744</v>
      </c>
      <c r="D5831" s="361">
        <v>16</v>
      </c>
      <c r="E5831" s="590">
        <v>43173</v>
      </c>
      <c r="F5831" s="592">
        <v>153</v>
      </c>
    </row>
    <row r="5832" spans="1:6" x14ac:dyDescent="0.25">
      <c r="A5832" s="349" t="s">
        <v>748</v>
      </c>
      <c r="B5832" s="361" t="s">
        <v>750</v>
      </c>
      <c r="C5832" s="361" t="s">
        <v>737</v>
      </c>
      <c r="D5832" s="361">
        <v>16</v>
      </c>
      <c r="E5832" s="590">
        <v>43174</v>
      </c>
      <c r="F5832" s="592">
        <v>121</v>
      </c>
    </row>
    <row r="5833" spans="1:6" x14ac:dyDescent="0.25">
      <c r="A5833" s="349" t="s">
        <v>739</v>
      </c>
      <c r="B5833" s="361" t="s">
        <v>740</v>
      </c>
      <c r="C5833" s="361" t="s">
        <v>741</v>
      </c>
      <c r="D5833" s="361">
        <v>8</v>
      </c>
      <c r="E5833" s="590">
        <v>43174</v>
      </c>
      <c r="F5833" s="592">
        <v>139</v>
      </c>
    </row>
    <row r="5834" spans="1:6" x14ac:dyDescent="0.25">
      <c r="A5834" s="349" t="s">
        <v>742</v>
      </c>
      <c r="B5834" s="361" t="s">
        <v>743</v>
      </c>
      <c r="C5834" s="361" t="s">
        <v>744</v>
      </c>
      <c r="D5834" s="361">
        <v>8</v>
      </c>
      <c r="E5834" s="590">
        <v>43174</v>
      </c>
      <c r="F5834" s="592">
        <v>69</v>
      </c>
    </row>
    <row r="5835" spans="1:6" x14ac:dyDescent="0.25">
      <c r="A5835" s="349" t="s">
        <v>748</v>
      </c>
      <c r="B5835" s="361" t="s">
        <v>751</v>
      </c>
      <c r="C5835" s="361" t="s">
        <v>747</v>
      </c>
      <c r="D5835" s="361">
        <v>8</v>
      </c>
      <c r="E5835" s="590">
        <v>43178</v>
      </c>
      <c r="F5835" s="592">
        <v>67</v>
      </c>
    </row>
    <row r="5836" spans="1:6" x14ac:dyDescent="0.25">
      <c r="A5836" s="349" t="s">
        <v>564</v>
      </c>
      <c r="B5836" s="361" t="s">
        <v>568</v>
      </c>
      <c r="C5836" s="361" t="s">
        <v>745</v>
      </c>
      <c r="D5836" s="361">
        <v>16</v>
      </c>
      <c r="E5836" s="590">
        <v>43178</v>
      </c>
      <c r="F5836" s="592">
        <v>50</v>
      </c>
    </row>
    <row r="5837" spans="1:6" x14ac:dyDescent="0.25">
      <c r="A5837" s="349" t="s">
        <v>765</v>
      </c>
      <c r="B5837" s="361" t="s">
        <v>766</v>
      </c>
      <c r="C5837" s="361" t="s">
        <v>744</v>
      </c>
      <c r="D5837" s="361">
        <v>16</v>
      </c>
      <c r="E5837" s="590">
        <v>43180</v>
      </c>
      <c r="F5837" s="592">
        <v>42</v>
      </c>
    </row>
    <row r="5838" spans="1:6" x14ac:dyDescent="0.25">
      <c r="A5838" s="349" t="s">
        <v>738</v>
      </c>
      <c r="B5838" s="361" t="s">
        <v>723</v>
      </c>
      <c r="C5838" s="361" t="s">
        <v>745</v>
      </c>
      <c r="D5838" s="361">
        <v>8</v>
      </c>
      <c r="E5838" s="350">
        <v>43181</v>
      </c>
      <c r="F5838" s="360">
        <v>136</v>
      </c>
    </row>
    <row r="5839" spans="1:6" x14ac:dyDescent="0.25">
      <c r="A5839" s="349" t="s">
        <v>738</v>
      </c>
      <c r="B5839" s="361" t="s">
        <v>712</v>
      </c>
      <c r="C5839" s="361" t="s">
        <v>744</v>
      </c>
      <c r="D5839" s="361">
        <v>8</v>
      </c>
      <c r="E5839" s="590">
        <v>43181</v>
      </c>
      <c r="F5839" s="592">
        <v>77</v>
      </c>
    </row>
    <row r="5840" spans="1:6" x14ac:dyDescent="0.25">
      <c r="A5840" s="349" t="s">
        <v>738</v>
      </c>
      <c r="B5840" s="361" t="s">
        <v>723</v>
      </c>
      <c r="C5840" s="361" t="s">
        <v>745</v>
      </c>
      <c r="D5840" s="361">
        <v>8</v>
      </c>
      <c r="E5840" s="590">
        <v>43186</v>
      </c>
      <c r="F5840" s="592">
        <v>78</v>
      </c>
    </row>
    <row r="5841" spans="1:6" x14ac:dyDescent="0.25">
      <c r="A5841" s="349" t="s">
        <v>748</v>
      </c>
      <c r="B5841" s="361" t="s">
        <v>751</v>
      </c>
      <c r="C5841" s="361" t="s">
        <v>747</v>
      </c>
      <c r="D5841" s="361">
        <v>8</v>
      </c>
      <c r="E5841" s="590">
        <v>43190</v>
      </c>
      <c r="F5841" s="360">
        <v>127</v>
      </c>
    </row>
    <row r="5842" spans="1:6" x14ac:dyDescent="0.25">
      <c r="A5842" s="349" t="s">
        <v>738</v>
      </c>
      <c r="B5842" s="361" t="s">
        <v>722</v>
      </c>
      <c r="C5842" s="361" t="s">
        <v>747</v>
      </c>
      <c r="D5842" s="361">
        <v>8</v>
      </c>
      <c r="E5842" s="590">
        <v>43191</v>
      </c>
      <c r="F5842" s="592">
        <v>30</v>
      </c>
    </row>
    <row r="5843" spans="1:6" x14ac:dyDescent="0.25">
      <c r="A5843" s="349" t="s">
        <v>738</v>
      </c>
      <c r="B5843" s="361" t="s">
        <v>723</v>
      </c>
      <c r="C5843" s="361" t="s">
        <v>745</v>
      </c>
      <c r="D5843" s="361">
        <v>8</v>
      </c>
      <c r="E5843" s="590">
        <v>43192</v>
      </c>
      <c r="F5843" s="592">
        <v>34</v>
      </c>
    </row>
    <row r="5844" spans="1:6" x14ac:dyDescent="0.25">
      <c r="A5844" s="349" t="s">
        <v>771</v>
      </c>
      <c r="B5844" s="361" t="s">
        <v>773</v>
      </c>
      <c r="C5844" s="361" t="s">
        <v>747</v>
      </c>
      <c r="D5844" s="361">
        <v>8</v>
      </c>
      <c r="E5844" s="590">
        <v>43195</v>
      </c>
      <c r="F5844" s="592">
        <v>121</v>
      </c>
    </row>
    <row r="5845" spans="1:6" x14ac:dyDescent="0.25">
      <c r="A5845" s="349" t="s">
        <v>738</v>
      </c>
      <c r="B5845" s="361" t="s">
        <v>719</v>
      </c>
      <c r="C5845" s="361" t="s">
        <v>744</v>
      </c>
      <c r="D5845" s="361">
        <v>8</v>
      </c>
      <c r="E5845" s="590">
        <v>43203</v>
      </c>
      <c r="F5845" s="592">
        <v>51</v>
      </c>
    </row>
    <row r="5846" spans="1:6" x14ac:dyDescent="0.25">
      <c r="A5846" s="349" t="s">
        <v>738</v>
      </c>
      <c r="B5846" s="361" t="s">
        <v>721</v>
      </c>
      <c r="C5846" s="361" t="s">
        <v>747</v>
      </c>
      <c r="D5846" s="361">
        <v>8</v>
      </c>
      <c r="E5846" s="590">
        <v>43208</v>
      </c>
      <c r="F5846" s="592">
        <v>36</v>
      </c>
    </row>
    <row r="5847" spans="1:6" x14ac:dyDescent="0.25">
      <c r="A5847" s="349" t="s">
        <v>748</v>
      </c>
      <c r="B5847" s="361" t="s">
        <v>754</v>
      </c>
      <c r="C5847" s="361" t="s">
        <v>755</v>
      </c>
      <c r="D5847" s="361">
        <v>16</v>
      </c>
      <c r="E5847" s="590">
        <v>43208</v>
      </c>
      <c r="F5847" s="360">
        <v>118</v>
      </c>
    </row>
    <row r="5848" spans="1:6" x14ac:dyDescent="0.25">
      <c r="A5848" s="349" t="s">
        <v>738</v>
      </c>
      <c r="B5848" s="361" t="s">
        <v>720</v>
      </c>
      <c r="C5848" s="361" t="s">
        <v>747</v>
      </c>
      <c r="D5848" s="361">
        <v>8</v>
      </c>
      <c r="E5848" s="590">
        <v>43210</v>
      </c>
      <c r="F5848" s="592">
        <v>89</v>
      </c>
    </row>
    <row r="5849" spans="1:6" x14ac:dyDescent="0.25">
      <c r="A5849" s="349" t="s">
        <v>738</v>
      </c>
      <c r="B5849" s="361" t="s">
        <v>721</v>
      </c>
      <c r="C5849" s="361" t="s">
        <v>747</v>
      </c>
      <c r="D5849" s="361">
        <v>8</v>
      </c>
      <c r="E5849" s="590">
        <v>43217</v>
      </c>
      <c r="F5849" s="592">
        <v>43</v>
      </c>
    </row>
    <row r="5850" spans="1:6" x14ac:dyDescent="0.25">
      <c r="A5850" s="349" t="s">
        <v>728</v>
      </c>
      <c r="B5850" s="361" t="s">
        <v>731</v>
      </c>
      <c r="C5850" s="361" t="s">
        <v>732</v>
      </c>
      <c r="D5850" s="361">
        <v>8</v>
      </c>
      <c r="E5850" s="590">
        <v>43218</v>
      </c>
      <c r="F5850" s="592">
        <v>5</v>
      </c>
    </row>
    <row r="5851" spans="1:6" x14ac:dyDescent="0.25">
      <c r="A5851" s="349" t="s">
        <v>738</v>
      </c>
      <c r="B5851" s="361" t="s">
        <v>716</v>
      </c>
      <c r="C5851" s="361" t="s">
        <v>745</v>
      </c>
      <c r="D5851" s="361">
        <v>16</v>
      </c>
      <c r="E5851" s="590">
        <v>43220</v>
      </c>
      <c r="F5851" s="592">
        <v>60</v>
      </c>
    </row>
    <row r="5852" spans="1:6" x14ac:dyDescent="0.25">
      <c r="A5852" s="349" t="s">
        <v>564</v>
      </c>
      <c r="B5852" s="361" t="s">
        <v>569</v>
      </c>
      <c r="C5852" s="361" t="s">
        <v>744</v>
      </c>
      <c r="D5852" s="361">
        <v>16</v>
      </c>
      <c r="E5852" s="590">
        <v>43220</v>
      </c>
      <c r="F5852" s="592">
        <v>116</v>
      </c>
    </row>
    <row r="5853" spans="1:6" x14ac:dyDescent="0.25">
      <c r="A5853" s="349" t="s">
        <v>738</v>
      </c>
      <c r="B5853" s="361" t="s">
        <v>723</v>
      </c>
      <c r="C5853" s="361" t="s">
        <v>745</v>
      </c>
      <c r="D5853" s="361">
        <v>8</v>
      </c>
      <c r="E5853" s="590">
        <v>43236</v>
      </c>
      <c r="F5853" s="592">
        <v>99</v>
      </c>
    </row>
    <row r="5854" spans="1:6" x14ac:dyDescent="0.25">
      <c r="A5854" s="349" t="s">
        <v>765</v>
      </c>
      <c r="B5854" s="361" t="s">
        <v>766</v>
      </c>
      <c r="C5854" s="361" t="s">
        <v>744</v>
      </c>
      <c r="D5854" s="361">
        <v>16</v>
      </c>
      <c r="E5854" s="590">
        <v>43236</v>
      </c>
      <c r="F5854" s="592">
        <v>74</v>
      </c>
    </row>
    <row r="5855" spans="1:6" x14ac:dyDescent="0.25">
      <c r="A5855" s="349" t="s">
        <v>738</v>
      </c>
      <c r="B5855" s="361" t="s">
        <v>720</v>
      </c>
      <c r="C5855" s="361" t="s">
        <v>747</v>
      </c>
      <c r="D5855" s="361">
        <v>8</v>
      </c>
      <c r="E5855" s="590">
        <v>43237</v>
      </c>
      <c r="F5855" s="592">
        <v>115</v>
      </c>
    </row>
    <row r="5856" spans="1:6" x14ac:dyDescent="0.25">
      <c r="A5856" s="349" t="s">
        <v>738</v>
      </c>
      <c r="B5856" s="361" t="s">
        <v>723</v>
      </c>
      <c r="C5856" s="361" t="s">
        <v>745</v>
      </c>
      <c r="D5856" s="361">
        <v>8</v>
      </c>
      <c r="E5856" s="590">
        <v>43239</v>
      </c>
      <c r="F5856" s="592">
        <v>65</v>
      </c>
    </row>
    <row r="5857" spans="1:6" x14ac:dyDescent="0.25">
      <c r="A5857" s="349" t="s">
        <v>748</v>
      </c>
      <c r="B5857" s="361" t="s">
        <v>751</v>
      </c>
      <c r="C5857" s="361" t="s">
        <v>747</v>
      </c>
      <c r="D5857" s="361">
        <v>8</v>
      </c>
      <c r="E5857" s="590">
        <v>43245</v>
      </c>
      <c r="F5857" s="592">
        <v>56</v>
      </c>
    </row>
    <row r="5858" spans="1:6" x14ac:dyDescent="0.25">
      <c r="A5858" s="349" t="s">
        <v>564</v>
      </c>
      <c r="B5858" s="361" t="s">
        <v>565</v>
      </c>
      <c r="C5858" s="361" t="s">
        <v>745</v>
      </c>
      <c r="D5858" s="361">
        <v>16</v>
      </c>
      <c r="E5858" s="590">
        <v>43250</v>
      </c>
      <c r="F5858" s="592">
        <v>106</v>
      </c>
    </row>
    <row r="5859" spans="1:6" x14ac:dyDescent="0.25">
      <c r="A5859" s="349" t="s">
        <v>564</v>
      </c>
      <c r="B5859" s="361" t="s">
        <v>569</v>
      </c>
      <c r="C5859" s="361" t="s">
        <v>744</v>
      </c>
      <c r="D5859" s="361">
        <v>16</v>
      </c>
      <c r="E5859" s="590">
        <v>43250</v>
      </c>
      <c r="F5859" s="592">
        <v>144</v>
      </c>
    </row>
    <row r="5860" spans="1:6" x14ac:dyDescent="0.25">
      <c r="A5860" s="349" t="s">
        <v>738</v>
      </c>
      <c r="B5860" s="361" t="s">
        <v>714</v>
      </c>
      <c r="C5860" s="361" t="s">
        <v>744</v>
      </c>
      <c r="D5860" s="361">
        <v>8</v>
      </c>
      <c r="E5860" s="590">
        <v>43252</v>
      </c>
      <c r="F5860" s="592">
        <v>136</v>
      </c>
    </row>
    <row r="5861" spans="1:6" x14ac:dyDescent="0.25">
      <c r="A5861" s="349" t="s">
        <v>738</v>
      </c>
      <c r="B5861" s="361" t="s">
        <v>718</v>
      </c>
      <c r="C5861" s="361" t="s">
        <v>747</v>
      </c>
      <c r="D5861" s="361">
        <v>8</v>
      </c>
      <c r="E5861" s="590">
        <v>43253</v>
      </c>
      <c r="F5861" s="592">
        <v>70</v>
      </c>
    </row>
    <row r="5862" spans="1:6" x14ac:dyDescent="0.25">
      <c r="A5862" s="349" t="s">
        <v>765</v>
      </c>
      <c r="B5862" s="361" t="s">
        <v>766</v>
      </c>
      <c r="C5862" s="361" t="s">
        <v>744</v>
      </c>
      <c r="D5862" s="361">
        <v>16</v>
      </c>
      <c r="E5862" s="590">
        <v>43253</v>
      </c>
      <c r="F5862" s="592">
        <v>48</v>
      </c>
    </row>
    <row r="5863" spans="1:6" x14ac:dyDescent="0.25">
      <c r="A5863" s="349" t="s">
        <v>564</v>
      </c>
      <c r="B5863" s="361" t="s">
        <v>567</v>
      </c>
      <c r="C5863" s="361" t="s">
        <v>737</v>
      </c>
      <c r="D5863" s="361">
        <v>16</v>
      </c>
      <c r="E5863" s="590">
        <v>43255</v>
      </c>
      <c r="F5863" s="592">
        <v>172</v>
      </c>
    </row>
    <row r="5864" spans="1:6" x14ac:dyDescent="0.25">
      <c r="A5864" s="349" t="s">
        <v>771</v>
      </c>
      <c r="B5864" s="361" t="s">
        <v>772</v>
      </c>
      <c r="C5864" s="361" t="s">
        <v>747</v>
      </c>
      <c r="D5864" s="361">
        <v>12</v>
      </c>
      <c r="E5864" s="590">
        <v>43257</v>
      </c>
      <c r="F5864" s="592">
        <v>153</v>
      </c>
    </row>
    <row r="5865" spans="1:6" x14ac:dyDescent="0.25">
      <c r="A5865" s="349" t="s">
        <v>564</v>
      </c>
      <c r="B5865" s="361" t="s">
        <v>565</v>
      </c>
      <c r="C5865" s="361" t="s">
        <v>745</v>
      </c>
      <c r="D5865" s="361">
        <v>16</v>
      </c>
      <c r="E5865" s="590">
        <v>43259</v>
      </c>
      <c r="F5865" s="592">
        <v>108</v>
      </c>
    </row>
    <row r="5866" spans="1:6" x14ac:dyDescent="0.25">
      <c r="A5866" s="349" t="s">
        <v>738</v>
      </c>
      <c r="B5866" s="361" t="s">
        <v>716</v>
      </c>
      <c r="C5866" s="361" t="s">
        <v>745</v>
      </c>
      <c r="D5866" s="361">
        <v>16</v>
      </c>
      <c r="E5866" s="590">
        <v>43260</v>
      </c>
      <c r="F5866" s="592">
        <v>165</v>
      </c>
    </row>
    <row r="5867" spans="1:6" x14ac:dyDescent="0.25">
      <c r="A5867" s="349" t="s">
        <v>738</v>
      </c>
      <c r="B5867" s="361" t="s">
        <v>722</v>
      </c>
      <c r="C5867" s="361" t="s">
        <v>747</v>
      </c>
      <c r="D5867" s="361">
        <v>8</v>
      </c>
      <c r="E5867" s="590">
        <v>43261</v>
      </c>
      <c r="F5867" s="592">
        <v>193</v>
      </c>
    </row>
    <row r="5868" spans="1:6" x14ac:dyDescent="0.25">
      <c r="A5868" s="349" t="s">
        <v>564</v>
      </c>
      <c r="B5868" s="361" t="s">
        <v>567</v>
      </c>
      <c r="C5868" s="361" t="s">
        <v>737</v>
      </c>
      <c r="D5868" s="361">
        <v>16</v>
      </c>
      <c r="E5868" s="350">
        <v>43261</v>
      </c>
      <c r="F5868" s="360">
        <v>102</v>
      </c>
    </row>
    <row r="5869" spans="1:6" x14ac:dyDescent="0.25">
      <c r="A5869" s="349" t="s">
        <v>738</v>
      </c>
      <c r="B5869" s="361" t="s">
        <v>715</v>
      </c>
      <c r="C5869" s="361" t="s">
        <v>745</v>
      </c>
      <c r="D5869" s="361">
        <v>16</v>
      </c>
      <c r="E5869" s="590">
        <v>43263</v>
      </c>
      <c r="F5869" s="592">
        <v>56</v>
      </c>
    </row>
    <row r="5870" spans="1:6" x14ac:dyDescent="0.25">
      <c r="A5870" s="349" t="s">
        <v>738</v>
      </c>
      <c r="B5870" s="361" t="s">
        <v>720</v>
      </c>
      <c r="C5870" s="361" t="s">
        <v>747</v>
      </c>
      <c r="D5870" s="361">
        <v>8</v>
      </c>
      <c r="E5870" s="590">
        <v>43265</v>
      </c>
      <c r="F5870" s="592">
        <v>143</v>
      </c>
    </row>
    <row r="5871" spans="1:6" x14ac:dyDescent="0.25">
      <c r="A5871" s="349" t="s">
        <v>748</v>
      </c>
      <c r="B5871" s="361" t="s">
        <v>753</v>
      </c>
      <c r="C5871" s="361" t="s">
        <v>732</v>
      </c>
      <c r="D5871" s="361">
        <v>16</v>
      </c>
      <c r="E5871" s="590">
        <v>43269</v>
      </c>
      <c r="F5871" s="592">
        <v>56</v>
      </c>
    </row>
    <row r="5872" spans="1:6" x14ac:dyDescent="0.25">
      <c r="A5872" s="349" t="s">
        <v>728</v>
      </c>
      <c r="B5872" s="361" t="s">
        <v>731</v>
      </c>
      <c r="C5872" s="361" t="s">
        <v>732</v>
      </c>
      <c r="D5872" s="361">
        <v>8</v>
      </c>
      <c r="E5872" s="590">
        <v>43272</v>
      </c>
      <c r="F5872" s="592">
        <v>76</v>
      </c>
    </row>
    <row r="5873" spans="1:6" x14ac:dyDescent="0.25">
      <c r="A5873" s="349" t="s">
        <v>733</v>
      </c>
      <c r="B5873" s="361" t="s">
        <v>736</v>
      </c>
      <c r="C5873" s="361" t="s">
        <v>737</v>
      </c>
      <c r="D5873" s="361">
        <v>8</v>
      </c>
      <c r="E5873" s="350">
        <v>43277</v>
      </c>
      <c r="F5873" s="360">
        <v>27</v>
      </c>
    </row>
    <row r="5874" spans="1:6" x14ac:dyDescent="0.25">
      <c r="A5874" s="349" t="s">
        <v>752</v>
      </c>
      <c r="B5874" s="361" t="s">
        <v>763</v>
      </c>
      <c r="C5874" s="361" t="s">
        <v>745</v>
      </c>
      <c r="D5874" s="361">
        <v>16</v>
      </c>
      <c r="E5874" s="590">
        <v>43280</v>
      </c>
      <c r="F5874" s="592">
        <v>84</v>
      </c>
    </row>
    <row r="5875" spans="1:6" x14ac:dyDescent="0.25">
      <c r="A5875" s="349" t="s">
        <v>738</v>
      </c>
      <c r="B5875" s="361" t="s">
        <v>716</v>
      </c>
      <c r="C5875" s="361" t="s">
        <v>745</v>
      </c>
      <c r="D5875" s="361">
        <v>16</v>
      </c>
      <c r="E5875" s="590">
        <v>43284</v>
      </c>
      <c r="F5875" s="592">
        <v>27</v>
      </c>
    </row>
    <row r="5876" spans="1:6" x14ac:dyDescent="0.25">
      <c r="A5876" s="349" t="s">
        <v>769</v>
      </c>
      <c r="B5876" s="361" t="s">
        <v>770</v>
      </c>
      <c r="C5876" s="361" t="s">
        <v>745</v>
      </c>
      <c r="D5876" s="361">
        <v>16</v>
      </c>
      <c r="E5876" s="590">
        <v>43285</v>
      </c>
      <c r="F5876" s="592">
        <v>193</v>
      </c>
    </row>
    <row r="5877" spans="1:6" x14ac:dyDescent="0.25">
      <c r="A5877" s="349" t="s">
        <v>752</v>
      </c>
      <c r="B5877" s="361" t="s">
        <v>759</v>
      </c>
      <c r="C5877" s="361" t="s">
        <v>737</v>
      </c>
      <c r="D5877" s="361">
        <v>16</v>
      </c>
      <c r="E5877" s="590">
        <v>43287</v>
      </c>
      <c r="F5877" s="592">
        <v>144</v>
      </c>
    </row>
    <row r="5878" spans="1:6" x14ac:dyDescent="0.25">
      <c r="A5878" s="349" t="s">
        <v>728</v>
      </c>
      <c r="B5878" s="361" t="s">
        <v>731</v>
      </c>
      <c r="C5878" s="361" t="s">
        <v>732</v>
      </c>
      <c r="D5878" s="361">
        <v>8</v>
      </c>
      <c r="E5878" s="590">
        <v>43288</v>
      </c>
      <c r="F5878" s="592">
        <v>42</v>
      </c>
    </row>
    <row r="5879" spans="1:6" x14ac:dyDescent="0.25">
      <c r="A5879" s="349" t="s">
        <v>771</v>
      </c>
      <c r="B5879" s="361" t="s">
        <v>773</v>
      </c>
      <c r="C5879" s="361" t="s">
        <v>747</v>
      </c>
      <c r="D5879" s="361">
        <v>8</v>
      </c>
      <c r="E5879" s="590">
        <v>43292</v>
      </c>
      <c r="F5879" s="592">
        <v>26</v>
      </c>
    </row>
    <row r="5880" spans="1:6" x14ac:dyDescent="0.25">
      <c r="A5880" s="349" t="s">
        <v>742</v>
      </c>
      <c r="B5880" s="361" t="s">
        <v>743</v>
      </c>
      <c r="C5880" s="361" t="s">
        <v>744</v>
      </c>
      <c r="D5880" s="361">
        <v>8</v>
      </c>
      <c r="E5880" s="590">
        <v>43292</v>
      </c>
      <c r="F5880" s="360">
        <v>11</v>
      </c>
    </row>
    <row r="5881" spans="1:6" x14ac:dyDescent="0.25">
      <c r="A5881" s="349" t="s">
        <v>564</v>
      </c>
      <c r="B5881" s="361" t="s">
        <v>568</v>
      </c>
      <c r="C5881" s="361" t="s">
        <v>745</v>
      </c>
      <c r="D5881" s="361">
        <v>16</v>
      </c>
      <c r="E5881" s="590">
        <v>43295</v>
      </c>
      <c r="F5881" s="592">
        <v>142</v>
      </c>
    </row>
    <row r="5882" spans="1:6" x14ac:dyDescent="0.25">
      <c r="A5882" s="349" t="s">
        <v>752</v>
      </c>
      <c r="B5882" s="361" t="s">
        <v>759</v>
      </c>
      <c r="C5882" s="361" t="s">
        <v>737</v>
      </c>
      <c r="D5882" s="361">
        <v>16</v>
      </c>
      <c r="E5882" s="590">
        <v>43298</v>
      </c>
      <c r="F5882" s="592">
        <v>123</v>
      </c>
    </row>
    <row r="5883" spans="1:6" x14ac:dyDescent="0.25">
      <c r="A5883" s="349" t="s">
        <v>748</v>
      </c>
      <c r="B5883" s="361" t="s">
        <v>750</v>
      </c>
      <c r="C5883" s="361" t="s">
        <v>737</v>
      </c>
      <c r="D5883" s="361">
        <v>16</v>
      </c>
      <c r="E5883" s="590">
        <v>43300</v>
      </c>
      <c r="F5883" s="592">
        <v>137</v>
      </c>
    </row>
    <row r="5884" spans="1:6" x14ac:dyDescent="0.25">
      <c r="A5884" s="349" t="s">
        <v>564</v>
      </c>
      <c r="B5884" s="361" t="s">
        <v>567</v>
      </c>
      <c r="C5884" s="361" t="s">
        <v>737</v>
      </c>
      <c r="D5884" s="361">
        <v>16</v>
      </c>
      <c r="E5884" s="590">
        <v>43300</v>
      </c>
      <c r="F5884" s="592">
        <v>33</v>
      </c>
    </row>
    <row r="5885" spans="1:6" x14ac:dyDescent="0.25">
      <c r="A5885" s="349" t="s">
        <v>738</v>
      </c>
      <c r="B5885" s="361" t="s">
        <v>716</v>
      </c>
      <c r="C5885" s="361" t="s">
        <v>745</v>
      </c>
      <c r="D5885" s="361">
        <v>16</v>
      </c>
      <c r="E5885" s="350">
        <v>43301</v>
      </c>
      <c r="F5885" s="360">
        <v>58</v>
      </c>
    </row>
    <row r="5886" spans="1:6" x14ac:dyDescent="0.25">
      <c r="A5886" s="349" t="s">
        <v>728</v>
      </c>
      <c r="B5886" s="361" t="s">
        <v>731</v>
      </c>
      <c r="C5886" s="361" t="s">
        <v>732</v>
      </c>
      <c r="D5886" s="361">
        <v>8</v>
      </c>
      <c r="E5886" s="350">
        <v>43301</v>
      </c>
      <c r="F5886" s="360">
        <v>112</v>
      </c>
    </row>
    <row r="5887" spans="1:6" x14ac:dyDescent="0.25">
      <c r="A5887" s="349" t="s">
        <v>765</v>
      </c>
      <c r="B5887" s="361" t="s">
        <v>766</v>
      </c>
      <c r="C5887" s="361" t="s">
        <v>744</v>
      </c>
      <c r="D5887" s="361">
        <v>16</v>
      </c>
      <c r="E5887" s="590">
        <v>43302</v>
      </c>
      <c r="F5887" s="592">
        <v>177</v>
      </c>
    </row>
    <row r="5888" spans="1:6" x14ac:dyDescent="0.25">
      <c r="A5888" s="349" t="s">
        <v>771</v>
      </c>
      <c r="B5888" s="361" t="s">
        <v>773</v>
      </c>
      <c r="C5888" s="361" t="s">
        <v>747</v>
      </c>
      <c r="D5888" s="361">
        <v>8</v>
      </c>
      <c r="E5888" s="590">
        <v>43304</v>
      </c>
      <c r="F5888" s="360">
        <v>117</v>
      </c>
    </row>
    <row r="5889" spans="1:6" x14ac:dyDescent="0.25">
      <c r="A5889" s="349" t="s">
        <v>564</v>
      </c>
      <c r="B5889" s="361" t="s">
        <v>569</v>
      </c>
      <c r="C5889" s="361" t="s">
        <v>744</v>
      </c>
      <c r="D5889" s="361">
        <v>16</v>
      </c>
      <c r="E5889" s="590">
        <v>43305</v>
      </c>
      <c r="F5889" s="592">
        <v>29</v>
      </c>
    </row>
    <row r="5890" spans="1:6" x14ac:dyDescent="0.25">
      <c r="A5890" s="349" t="s">
        <v>756</v>
      </c>
      <c r="B5890" s="361" t="s">
        <v>758</v>
      </c>
      <c r="C5890" s="361" t="s">
        <v>746</v>
      </c>
      <c r="D5890" s="361">
        <v>16</v>
      </c>
      <c r="E5890" s="590">
        <v>43305</v>
      </c>
      <c r="F5890" s="360">
        <v>176</v>
      </c>
    </row>
    <row r="5891" spans="1:6" x14ac:dyDescent="0.25">
      <c r="A5891" s="349" t="s">
        <v>767</v>
      </c>
      <c r="B5891" s="361" t="s">
        <v>768</v>
      </c>
      <c r="C5891" s="361" t="s">
        <v>737</v>
      </c>
      <c r="D5891" s="361">
        <v>16</v>
      </c>
      <c r="E5891" s="590">
        <v>43306</v>
      </c>
      <c r="F5891" s="592">
        <v>20</v>
      </c>
    </row>
    <row r="5892" spans="1:6" x14ac:dyDescent="0.25">
      <c r="A5892" s="349" t="s">
        <v>564</v>
      </c>
      <c r="B5892" s="361" t="s">
        <v>565</v>
      </c>
      <c r="C5892" s="361" t="s">
        <v>745</v>
      </c>
      <c r="D5892" s="361">
        <v>16</v>
      </c>
      <c r="E5892" s="590">
        <v>43310</v>
      </c>
      <c r="F5892" s="592">
        <v>18</v>
      </c>
    </row>
    <row r="5893" spans="1:6" x14ac:dyDescent="0.25">
      <c r="A5893" s="349" t="s">
        <v>748</v>
      </c>
      <c r="B5893" s="361" t="s">
        <v>750</v>
      </c>
      <c r="C5893" s="361" t="s">
        <v>737</v>
      </c>
      <c r="D5893" s="361">
        <v>16</v>
      </c>
      <c r="E5893" s="590">
        <v>43310</v>
      </c>
      <c r="F5893" s="592">
        <v>36</v>
      </c>
    </row>
    <row r="5894" spans="1:6" x14ac:dyDescent="0.25">
      <c r="A5894" s="349" t="s">
        <v>756</v>
      </c>
      <c r="B5894" s="361" t="s">
        <v>758</v>
      </c>
      <c r="C5894" s="361" t="s">
        <v>746</v>
      </c>
      <c r="D5894" s="361">
        <v>16</v>
      </c>
      <c r="E5894" s="590">
        <v>43311</v>
      </c>
      <c r="F5894" s="592">
        <v>117</v>
      </c>
    </row>
    <row r="5895" spans="1:6" x14ac:dyDescent="0.25">
      <c r="A5895" s="349" t="s">
        <v>733</v>
      </c>
      <c r="B5895" s="361" t="s">
        <v>736</v>
      </c>
      <c r="C5895" s="361" t="s">
        <v>737</v>
      </c>
      <c r="D5895" s="361">
        <v>8</v>
      </c>
      <c r="E5895" s="590">
        <v>43318</v>
      </c>
      <c r="F5895" s="360">
        <v>163</v>
      </c>
    </row>
    <row r="5896" spans="1:6" x14ac:dyDescent="0.25">
      <c r="A5896" s="349" t="s">
        <v>748</v>
      </c>
      <c r="B5896" s="361" t="s">
        <v>749</v>
      </c>
      <c r="C5896" s="361" t="s">
        <v>745</v>
      </c>
      <c r="D5896" s="361">
        <v>8</v>
      </c>
      <c r="E5896" s="590">
        <v>43321</v>
      </c>
      <c r="F5896" s="592">
        <v>38</v>
      </c>
    </row>
    <row r="5897" spans="1:6" x14ac:dyDescent="0.25">
      <c r="A5897" s="349" t="s">
        <v>564</v>
      </c>
      <c r="B5897" s="361" t="s">
        <v>567</v>
      </c>
      <c r="C5897" s="361" t="s">
        <v>737</v>
      </c>
      <c r="D5897" s="361">
        <v>16</v>
      </c>
      <c r="E5897" s="590">
        <v>43321</v>
      </c>
      <c r="F5897" s="592">
        <v>61</v>
      </c>
    </row>
    <row r="5898" spans="1:6" x14ac:dyDescent="0.25">
      <c r="A5898" s="349" t="s">
        <v>752</v>
      </c>
      <c r="B5898" s="361" t="s">
        <v>762</v>
      </c>
      <c r="C5898" s="361" t="s">
        <v>761</v>
      </c>
      <c r="D5898" s="361">
        <v>16</v>
      </c>
      <c r="E5898" s="590">
        <v>43322</v>
      </c>
      <c r="F5898" s="360">
        <v>43</v>
      </c>
    </row>
    <row r="5899" spans="1:6" x14ac:dyDescent="0.25">
      <c r="A5899" s="349" t="s">
        <v>771</v>
      </c>
      <c r="B5899" s="361" t="s">
        <v>772</v>
      </c>
      <c r="C5899" s="361" t="s">
        <v>747</v>
      </c>
      <c r="D5899" s="361">
        <v>12</v>
      </c>
      <c r="E5899" s="590">
        <v>43323</v>
      </c>
      <c r="F5899" s="592">
        <v>128</v>
      </c>
    </row>
    <row r="5900" spans="1:6" x14ac:dyDescent="0.25">
      <c r="A5900" s="349" t="s">
        <v>752</v>
      </c>
      <c r="B5900" s="361" t="s">
        <v>760</v>
      </c>
      <c r="C5900" s="361" t="s">
        <v>761</v>
      </c>
      <c r="D5900" s="361">
        <v>16</v>
      </c>
      <c r="E5900" s="590">
        <v>43323</v>
      </c>
      <c r="F5900" s="592">
        <v>44</v>
      </c>
    </row>
    <row r="5901" spans="1:6" x14ac:dyDescent="0.25">
      <c r="A5901" s="349" t="s">
        <v>728</v>
      </c>
      <c r="B5901" s="361" t="s">
        <v>729</v>
      </c>
      <c r="C5901" s="361" t="s">
        <v>730</v>
      </c>
      <c r="D5901" s="361">
        <v>10</v>
      </c>
      <c r="E5901" s="590">
        <v>43326</v>
      </c>
      <c r="F5901" s="592">
        <v>102</v>
      </c>
    </row>
    <row r="5902" spans="1:6" x14ac:dyDescent="0.25">
      <c r="A5902" s="349" t="s">
        <v>748</v>
      </c>
      <c r="B5902" s="361" t="s">
        <v>749</v>
      </c>
      <c r="C5902" s="361" t="s">
        <v>745</v>
      </c>
      <c r="D5902" s="361">
        <v>8</v>
      </c>
      <c r="E5902" s="590">
        <v>43327</v>
      </c>
      <c r="F5902" s="592">
        <v>152</v>
      </c>
    </row>
    <row r="5903" spans="1:6" x14ac:dyDescent="0.25">
      <c r="A5903" s="349" t="s">
        <v>564</v>
      </c>
      <c r="B5903" s="361" t="s">
        <v>565</v>
      </c>
      <c r="C5903" s="361" t="s">
        <v>745</v>
      </c>
      <c r="D5903" s="361">
        <v>16</v>
      </c>
      <c r="E5903" s="590">
        <v>43332</v>
      </c>
      <c r="F5903" s="592">
        <v>181</v>
      </c>
    </row>
    <row r="5904" spans="1:6" x14ac:dyDescent="0.25">
      <c r="A5904" s="349" t="s">
        <v>564</v>
      </c>
      <c r="B5904" s="361" t="s">
        <v>569</v>
      </c>
      <c r="C5904" s="361" t="s">
        <v>744</v>
      </c>
      <c r="D5904" s="361">
        <v>16</v>
      </c>
      <c r="E5904" s="590">
        <v>43334</v>
      </c>
      <c r="F5904" s="592">
        <v>154</v>
      </c>
    </row>
    <row r="5905" spans="1:6" x14ac:dyDescent="0.25">
      <c r="A5905" s="349" t="s">
        <v>748</v>
      </c>
      <c r="B5905" s="361" t="s">
        <v>751</v>
      </c>
      <c r="C5905" s="361" t="s">
        <v>747</v>
      </c>
      <c r="D5905" s="361">
        <v>8</v>
      </c>
      <c r="E5905" s="590">
        <v>43336</v>
      </c>
      <c r="F5905" s="592">
        <v>124</v>
      </c>
    </row>
    <row r="5906" spans="1:6" x14ac:dyDescent="0.25">
      <c r="A5906" s="349" t="s">
        <v>752</v>
      </c>
      <c r="B5906" s="361" t="s">
        <v>760</v>
      </c>
      <c r="C5906" s="361" t="s">
        <v>761</v>
      </c>
      <c r="D5906" s="361">
        <v>16</v>
      </c>
      <c r="E5906" s="590">
        <v>43336</v>
      </c>
      <c r="F5906" s="592">
        <v>132</v>
      </c>
    </row>
    <row r="5907" spans="1:6" x14ac:dyDescent="0.25">
      <c r="A5907" s="349" t="s">
        <v>733</v>
      </c>
      <c r="B5907" s="361" t="s">
        <v>736</v>
      </c>
      <c r="C5907" s="361" t="s">
        <v>737</v>
      </c>
      <c r="D5907" s="361">
        <v>8</v>
      </c>
      <c r="E5907" s="590">
        <v>43336</v>
      </c>
      <c r="F5907" s="592">
        <v>196</v>
      </c>
    </row>
    <row r="5908" spans="1:6" x14ac:dyDescent="0.25">
      <c r="A5908" s="349" t="s">
        <v>564</v>
      </c>
      <c r="B5908" s="361" t="s">
        <v>566</v>
      </c>
      <c r="C5908" s="361" t="s">
        <v>737</v>
      </c>
      <c r="D5908" s="361">
        <v>16</v>
      </c>
      <c r="E5908" s="590">
        <v>43339</v>
      </c>
      <c r="F5908" s="360">
        <v>131</v>
      </c>
    </row>
    <row r="5909" spans="1:6" x14ac:dyDescent="0.25">
      <c r="A5909" s="349" t="s">
        <v>748</v>
      </c>
      <c r="B5909" s="361" t="s">
        <v>754</v>
      </c>
      <c r="C5909" s="361" t="s">
        <v>755</v>
      </c>
      <c r="D5909" s="361">
        <v>16</v>
      </c>
      <c r="E5909" s="590">
        <v>43340</v>
      </c>
      <c r="F5909" s="592">
        <v>55</v>
      </c>
    </row>
    <row r="5910" spans="1:6" x14ac:dyDescent="0.25">
      <c r="A5910" s="354" t="s">
        <v>752</v>
      </c>
      <c r="B5910" s="353" t="s">
        <v>763</v>
      </c>
      <c r="C5910" s="353" t="s">
        <v>745</v>
      </c>
      <c r="D5910" s="353">
        <v>16</v>
      </c>
      <c r="E5910" s="591">
        <v>43343</v>
      </c>
      <c r="F5910" s="351">
        <v>145</v>
      </c>
    </row>
    <row r="5911" spans="1:6" x14ac:dyDescent="0.25">
      <c r="A5911" s="349" t="s">
        <v>738</v>
      </c>
      <c r="B5911" s="361" t="s">
        <v>721</v>
      </c>
      <c r="C5911" s="361" t="s">
        <v>747</v>
      </c>
      <c r="D5911" s="361">
        <v>8</v>
      </c>
      <c r="E5911" s="590">
        <v>43344</v>
      </c>
      <c r="F5911" s="592">
        <v>47</v>
      </c>
    </row>
    <row r="5912" spans="1:6" x14ac:dyDescent="0.25">
      <c r="A5912" s="349" t="s">
        <v>738</v>
      </c>
      <c r="B5912" s="361" t="s">
        <v>714</v>
      </c>
      <c r="C5912" s="361" t="s">
        <v>744</v>
      </c>
      <c r="D5912" s="361">
        <v>8</v>
      </c>
      <c r="E5912" s="590">
        <v>43344</v>
      </c>
      <c r="F5912" s="592">
        <v>162</v>
      </c>
    </row>
    <row r="5913" spans="1:6" x14ac:dyDescent="0.25">
      <c r="A5913" s="349" t="s">
        <v>738</v>
      </c>
      <c r="B5913" s="361" t="s">
        <v>715</v>
      </c>
      <c r="C5913" s="361" t="s">
        <v>745</v>
      </c>
      <c r="D5913" s="361">
        <v>16</v>
      </c>
      <c r="E5913" s="350">
        <v>43345</v>
      </c>
      <c r="F5913" s="360">
        <v>148</v>
      </c>
    </row>
    <row r="5914" spans="1:6" x14ac:dyDescent="0.25">
      <c r="A5914" s="349" t="s">
        <v>738</v>
      </c>
      <c r="B5914" s="361" t="s">
        <v>717</v>
      </c>
      <c r="C5914" s="361" t="s">
        <v>745</v>
      </c>
      <c r="D5914" s="361">
        <v>16</v>
      </c>
      <c r="E5914" s="590">
        <v>43347</v>
      </c>
      <c r="F5914" s="592">
        <v>192</v>
      </c>
    </row>
    <row r="5915" spans="1:6" x14ac:dyDescent="0.25">
      <c r="A5915" s="349" t="s">
        <v>738</v>
      </c>
      <c r="B5915" s="361" t="s">
        <v>720</v>
      </c>
      <c r="C5915" s="361" t="s">
        <v>747</v>
      </c>
      <c r="D5915" s="361">
        <v>8</v>
      </c>
      <c r="E5915" s="590">
        <v>43348</v>
      </c>
      <c r="F5915" s="592">
        <v>86</v>
      </c>
    </row>
    <row r="5916" spans="1:6" x14ac:dyDescent="0.25">
      <c r="A5916" s="349" t="s">
        <v>748</v>
      </c>
      <c r="B5916" s="361" t="s">
        <v>749</v>
      </c>
      <c r="C5916" s="361" t="s">
        <v>745</v>
      </c>
      <c r="D5916" s="361">
        <v>8</v>
      </c>
      <c r="E5916" s="590">
        <v>43349</v>
      </c>
      <c r="F5916" s="592">
        <v>143</v>
      </c>
    </row>
    <row r="5917" spans="1:6" x14ac:dyDescent="0.25">
      <c r="A5917" s="349" t="s">
        <v>771</v>
      </c>
      <c r="B5917" s="361" t="s">
        <v>772</v>
      </c>
      <c r="C5917" s="361" t="s">
        <v>747</v>
      </c>
      <c r="D5917" s="361">
        <v>12</v>
      </c>
      <c r="E5917" s="590">
        <v>43350</v>
      </c>
      <c r="F5917" s="592">
        <v>119</v>
      </c>
    </row>
    <row r="5918" spans="1:6" x14ac:dyDescent="0.25">
      <c r="A5918" s="349" t="s">
        <v>738</v>
      </c>
      <c r="B5918" s="361" t="s">
        <v>719</v>
      </c>
      <c r="C5918" s="361" t="s">
        <v>744</v>
      </c>
      <c r="D5918" s="361">
        <v>8</v>
      </c>
      <c r="E5918" s="590">
        <v>43352</v>
      </c>
      <c r="F5918" s="592">
        <v>72</v>
      </c>
    </row>
    <row r="5919" spans="1:6" x14ac:dyDescent="0.25">
      <c r="A5919" s="349" t="s">
        <v>765</v>
      </c>
      <c r="B5919" s="361" t="s">
        <v>766</v>
      </c>
      <c r="C5919" s="361" t="s">
        <v>744</v>
      </c>
      <c r="D5919" s="361">
        <v>16</v>
      </c>
      <c r="E5919" s="590">
        <v>43352</v>
      </c>
      <c r="F5919" s="592">
        <v>149</v>
      </c>
    </row>
    <row r="5920" spans="1:6" x14ac:dyDescent="0.25">
      <c r="A5920" s="349" t="s">
        <v>742</v>
      </c>
      <c r="B5920" s="361" t="s">
        <v>743</v>
      </c>
      <c r="C5920" s="361" t="s">
        <v>744</v>
      </c>
      <c r="D5920" s="361">
        <v>8</v>
      </c>
      <c r="E5920" s="590">
        <v>43355</v>
      </c>
      <c r="F5920" s="592">
        <v>156</v>
      </c>
    </row>
    <row r="5921" spans="1:6" x14ac:dyDescent="0.25">
      <c r="A5921" s="349" t="s">
        <v>738</v>
      </c>
      <c r="B5921" s="361" t="s">
        <v>720</v>
      </c>
      <c r="C5921" s="361" t="s">
        <v>747</v>
      </c>
      <c r="D5921" s="361">
        <v>8</v>
      </c>
      <c r="E5921" s="590">
        <v>43357</v>
      </c>
      <c r="F5921" s="592">
        <v>19</v>
      </c>
    </row>
    <row r="5922" spans="1:6" x14ac:dyDescent="0.25">
      <c r="A5922" s="349" t="s">
        <v>767</v>
      </c>
      <c r="B5922" s="361" t="s">
        <v>768</v>
      </c>
      <c r="C5922" s="361" t="s">
        <v>737</v>
      </c>
      <c r="D5922" s="361">
        <v>16</v>
      </c>
      <c r="E5922" s="590">
        <v>43360</v>
      </c>
      <c r="F5922" s="592">
        <v>118</v>
      </c>
    </row>
    <row r="5923" spans="1:6" x14ac:dyDescent="0.25">
      <c r="A5923" s="349" t="s">
        <v>738</v>
      </c>
      <c r="B5923" s="361" t="s">
        <v>722</v>
      </c>
      <c r="C5923" s="361" t="s">
        <v>747</v>
      </c>
      <c r="D5923" s="361">
        <v>8</v>
      </c>
      <c r="E5923" s="590">
        <v>43361</v>
      </c>
      <c r="F5923" s="592">
        <v>53</v>
      </c>
    </row>
    <row r="5924" spans="1:6" x14ac:dyDescent="0.25">
      <c r="A5924" s="349" t="s">
        <v>756</v>
      </c>
      <c r="B5924" s="361" t="s">
        <v>757</v>
      </c>
      <c r="C5924" s="361" t="s">
        <v>755</v>
      </c>
      <c r="D5924" s="361">
        <v>16</v>
      </c>
      <c r="E5924" s="590">
        <v>43361</v>
      </c>
      <c r="F5924" s="592">
        <v>90</v>
      </c>
    </row>
    <row r="5925" spans="1:6" x14ac:dyDescent="0.25">
      <c r="A5925" s="349" t="s">
        <v>738</v>
      </c>
      <c r="B5925" s="361" t="s">
        <v>713</v>
      </c>
      <c r="C5925" s="361" t="s">
        <v>746</v>
      </c>
      <c r="D5925" s="361">
        <v>16</v>
      </c>
      <c r="E5925" s="590">
        <v>43362</v>
      </c>
      <c r="F5925" s="592">
        <v>127</v>
      </c>
    </row>
    <row r="5926" spans="1:6" x14ac:dyDescent="0.25">
      <c r="A5926" s="349" t="s">
        <v>564</v>
      </c>
      <c r="B5926" s="361" t="s">
        <v>568</v>
      </c>
      <c r="C5926" s="361" t="s">
        <v>745</v>
      </c>
      <c r="D5926" s="361">
        <v>16</v>
      </c>
      <c r="E5926" s="590">
        <v>43364</v>
      </c>
      <c r="F5926" s="592">
        <v>133</v>
      </c>
    </row>
    <row r="5927" spans="1:6" x14ac:dyDescent="0.25">
      <c r="A5927" s="349" t="s">
        <v>564</v>
      </c>
      <c r="B5927" s="361" t="s">
        <v>566</v>
      </c>
      <c r="C5927" s="361" t="s">
        <v>737</v>
      </c>
      <c r="D5927" s="361">
        <v>16</v>
      </c>
      <c r="E5927" s="590">
        <v>43365</v>
      </c>
      <c r="F5927" s="592">
        <v>193</v>
      </c>
    </row>
    <row r="5928" spans="1:6" x14ac:dyDescent="0.25">
      <c r="A5928" s="349" t="s">
        <v>564</v>
      </c>
      <c r="B5928" s="361" t="s">
        <v>566</v>
      </c>
      <c r="C5928" s="361" t="s">
        <v>737</v>
      </c>
      <c r="D5928" s="361">
        <v>16</v>
      </c>
      <c r="E5928" s="590">
        <v>43366</v>
      </c>
      <c r="F5928" s="592">
        <v>197</v>
      </c>
    </row>
    <row r="5929" spans="1:6" x14ac:dyDescent="0.25">
      <c r="A5929" s="349" t="s">
        <v>769</v>
      </c>
      <c r="B5929" s="361" t="s">
        <v>770</v>
      </c>
      <c r="C5929" s="361" t="s">
        <v>745</v>
      </c>
      <c r="D5929" s="361">
        <v>16</v>
      </c>
      <c r="E5929" s="590">
        <v>43367</v>
      </c>
      <c r="F5929" s="592">
        <v>148</v>
      </c>
    </row>
    <row r="5930" spans="1:6" x14ac:dyDescent="0.25">
      <c r="A5930" s="349" t="s">
        <v>769</v>
      </c>
      <c r="B5930" s="361" t="s">
        <v>770</v>
      </c>
      <c r="C5930" s="361" t="s">
        <v>745</v>
      </c>
      <c r="D5930" s="361">
        <v>16</v>
      </c>
      <c r="E5930" s="590">
        <v>43367</v>
      </c>
      <c r="F5930" s="592">
        <v>103</v>
      </c>
    </row>
    <row r="5931" spans="1:6" x14ac:dyDescent="0.25">
      <c r="A5931" s="349" t="s">
        <v>738</v>
      </c>
      <c r="B5931" s="361" t="s">
        <v>718</v>
      </c>
      <c r="C5931" s="361" t="s">
        <v>747</v>
      </c>
      <c r="D5931" s="361">
        <v>8</v>
      </c>
      <c r="E5931" s="590">
        <v>43369</v>
      </c>
      <c r="F5931" s="592">
        <v>128</v>
      </c>
    </row>
    <row r="5932" spans="1:6" x14ac:dyDescent="0.25">
      <c r="A5932" s="349" t="s">
        <v>765</v>
      </c>
      <c r="B5932" s="361" t="s">
        <v>766</v>
      </c>
      <c r="C5932" s="361" t="s">
        <v>744</v>
      </c>
      <c r="D5932" s="361">
        <v>16</v>
      </c>
      <c r="E5932" s="350">
        <v>43369</v>
      </c>
      <c r="F5932" s="360">
        <v>33</v>
      </c>
    </row>
    <row r="5933" spans="1:6" x14ac:dyDescent="0.25">
      <c r="A5933" s="349" t="s">
        <v>752</v>
      </c>
      <c r="B5933" s="361" t="s">
        <v>764</v>
      </c>
      <c r="C5933" s="361" t="s">
        <v>737</v>
      </c>
      <c r="D5933" s="361">
        <v>32</v>
      </c>
      <c r="E5933" s="590">
        <v>43370</v>
      </c>
      <c r="F5933" s="592">
        <v>5</v>
      </c>
    </row>
    <row r="5934" spans="1:6" x14ac:dyDescent="0.25">
      <c r="A5934" s="349" t="s">
        <v>564</v>
      </c>
      <c r="B5934" s="361" t="s">
        <v>565</v>
      </c>
      <c r="C5934" s="361" t="s">
        <v>745</v>
      </c>
      <c r="D5934" s="361">
        <v>16</v>
      </c>
      <c r="E5934" s="590">
        <v>43386</v>
      </c>
      <c r="F5934" s="592">
        <v>196</v>
      </c>
    </row>
    <row r="5935" spans="1:6" x14ac:dyDescent="0.25">
      <c r="A5935" s="349" t="s">
        <v>738</v>
      </c>
      <c r="B5935" s="361" t="s">
        <v>718</v>
      </c>
      <c r="C5935" s="361" t="s">
        <v>747</v>
      </c>
      <c r="D5935" s="361">
        <v>8</v>
      </c>
      <c r="E5935" s="590">
        <v>43386</v>
      </c>
      <c r="F5935" s="592">
        <v>28</v>
      </c>
    </row>
    <row r="5936" spans="1:6" x14ac:dyDescent="0.25">
      <c r="A5936" s="349" t="s">
        <v>769</v>
      </c>
      <c r="B5936" s="361" t="s">
        <v>770</v>
      </c>
      <c r="C5936" s="361" t="s">
        <v>745</v>
      </c>
      <c r="D5936" s="361">
        <v>16</v>
      </c>
      <c r="E5936" s="590">
        <v>43387</v>
      </c>
      <c r="F5936" s="592">
        <v>179</v>
      </c>
    </row>
    <row r="5937" spans="1:6" x14ac:dyDescent="0.25">
      <c r="A5937" s="349" t="s">
        <v>738</v>
      </c>
      <c r="B5937" s="361" t="s">
        <v>714</v>
      </c>
      <c r="C5937" s="361" t="s">
        <v>744</v>
      </c>
      <c r="D5937" s="361">
        <v>8</v>
      </c>
      <c r="E5937" s="590">
        <v>43393</v>
      </c>
      <c r="F5937" s="592">
        <v>57</v>
      </c>
    </row>
    <row r="5938" spans="1:6" x14ac:dyDescent="0.25">
      <c r="A5938" s="349" t="s">
        <v>748</v>
      </c>
      <c r="B5938" s="361" t="s">
        <v>750</v>
      </c>
      <c r="C5938" s="361" t="s">
        <v>737</v>
      </c>
      <c r="D5938" s="361">
        <v>16</v>
      </c>
      <c r="E5938" s="590">
        <v>43398</v>
      </c>
      <c r="F5938" s="592">
        <v>17</v>
      </c>
    </row>
    <row r="5939" spans="1:6" x14ac:dyDescent="0.25">
      <c r="A5939" s="349" t="s">
        <v>748</v>
      </c>
      <c r="B5939" s="361" t="s">
        <v>751</v>
      </c>
      <c r="C5939" s="361" t="s">
        <v>747</v>
      </c>
      <c r="D5939" s="361">
        <v>8</v>
      </c>
      <c r="E5939" s="590">
        <v>43400</v>
      </c>
      <c r="F5939" s="592">
        <v>67</v>
      </c>
    </row>
    <row r="5940" spans="1:6" x14ac:dyDescent="0.25">
      <c r="A5940" s="349" t="s">
        <v>564</v>
      </c>
      <c r="B5940" s="361" t="s">
        <v>565</v>
      </c>
      <c r="C5940" s="361" t="s">
        <v>745</v>
      </c>
      <c r="D5940" s="361">
        <v>16</v>
      </c>
      <c r="E5940" s="590">
        <v>43402</v>
      </c>
      <c r="F5940" s="360">
        <v>140</v>
      </c>
    </row>
    <row r="5941" spans="1:6" x14ac:dyDescent="0.25">
      <c r="A5941" s="349" t="s">
        <v>738</v>
      </c>
      <c r="B5941" s="361" t="s">
        <v>716</v>
      </c>
      <c r="C5941" s="361" t="s">
        <v>745</v>
      </c>
      <c r="D5941" s="361">
        <v>16</v>
      </c>
      <c r="E5941" s="350">
        <v>43402</v>
      </c>
      <c r="F5941" s="360">
        <v>180</v>
      </c>
    </row>
    <row r="5942" spans="1:6" x14ac:dyDescent="0.25">
      <c r="A5942" s="349" t="s">
        <v>739</v>
      </c>
      <c r="B5942" s="361" t="s">
        <v>740</v>
      </c>
      <c r="C5942" s="361" t="s">
        <v>741</v>
      </c>
      <c r="D5942" s="361">
        <v>8</v>
      </c>
      <c r="E5942" s="590">
        <v>43403</v>
      </c>
      <c r="F5942" s="592">
        <v>166</v>
      </c>
    </row>
    <row r="5943" spans="1:6" x14ac:dyDescent="0.25">
      <c r="A5943" s="349" t="s">
        <v>564</v>
      </c>
      <c r="B5943" s="361" t="s">
        <v>569</v>
      </c>
      <c r="C5943" s="361" t="s">
        <v>744</v>
      </c>
      <c r="D5943" s="361">
        <v>16</v>
      </c>
      <c r="E5943" s="590">
        <v>43406</v>
      </c>
      <c r="F5943" s="592">
        <v>196</v>
      </c>
    </row>
    <row r="5944" spans="1:6" x14ac:dyDescent="0.25">
      <c r="A5944" s="349" t="s">
        <v>748</v>
      </c>
      <c r="B5944" s="361" t="s">
        <v>754</v>
      </c>
      <c r="C5944" s="361" t="s">
        <v>755</v>
      </c>
      <c r="D5944" s="361">
        <v>16</v>
      </c>
      <c r="E5944" s="590">
        <v>43410</v>
      </c>
      <c r="F5944" s="592">
        <v>117</v>
      </c>
    </row>
    <row r="5945" spans="1:6" x14ac:dyDescent="0.25">
      <c r="A5945" s="349" t="s">
        <v>756</v>
      </c>
      <c r="B5945" s="361" t="s">
        <v>757</v>
      </c>
      <c r="C5945" s="361" t="s">
        <v>755</v>
      </c>
      <c r="D5945" s="361">
        <v>16</v>
      </c>
      <c r="E5945" s="590">
        <v>43411</v>
      </c>
      <c r="F5945" s="592">
        <v>23</v>
      </c>
    </row>
    <row r="5946" spans="1:6" x14ac:dyDescent="0.25">
      <c r="A5946" s="349" t="s">
        <v>738</v>
      </c>
      <c r="B5946" s="361" t="s">
        <v>722</v>
      </c>
      <c r="C5946" s="361" t="s">
        <v>747</v>
      </c>
      <c r="D5946" s="361">
        <v>8</v>
      </c>
      <c r="E5946" s="590">
        <v>43412</v>
      </c>
      <c r="F5946" s="592">
        <v>190</v>
      </c>
    </row>
    <row r="5947" spans="1:6" x14ac:dyDescent="0.25">
      <c r="A5947" s="349" t="s">
        <v>564</v>
      </c>
      <c r="B5947" s="361" t="s">
        <v>569</v>
      </c>
      <c r="C5947" s="361" t="s">
        <v>744</v>
      </c>
      <c r="D5947" s="361">
        <v>16</v>
      </c>
      <c r="E5947" s="350">
        <v>43412</v>
      </c>
      <c r="F5947" s="360">
        <v>152</v>
      </c>
    </row>
    <row r="5948" spans="1:6" x14ac:dyDescent="0.25">
      <c r="A5948" s="349" t="s">
        <v>752</v>
      </c>
      <c r="B5948" s="361" t="s">
        <v>760</v>
      </c>
      <c r="C5948" s="361" t="s">
        <v>761</v>
      </c>
      <c r="D5948" s="361">
        <v>16</v>
      </c>
      <c r="E5948" s="590">
        <v>43412</v>
      </c>
      <c r="F5948" s="592">
        <v>29</v>
      </c>
    </row>
    <row r="5949" spans="1:6" x14ac:dyDescent="0.25">
      <c r="A5949" s="349" t="s">
        <v>738</v>
      </c>
      <c r="B5949" s="361" t="s">
        <v>721</v>
      </c>
      <c r="C5949" s="361" t="s">
        <v>747</v>
      </c>
      <c r="D5949" s="361">
        <v>8</v>
      </c>
      <c r="E5949" s="590">
        <v>43413</v>
      </c>
      <c r="F5949" s="592">
        <v>52</v>
      </c>
    </row>
    <row r="5950" spans="1:6" x14ac:dyDescent="0.25">
      <c r="A5950" s="349" t="s">
        <v>564</v>
      </c>
      <c r="B5950" s="361" t="s">
        <v>567</v>
      </c>
      <c r="C5950" s="361" t="s">
        <v>737</v>
      </c>
      <c r="D5950" s="361">
        <v>16</v>
      </c>
      <c r="E5950" s="590">
        <v>43413</v>
      </c>
      <c r="F5950" s="592">
        <v>137</v>
      </c>
    </row>
    <row r="5951" spans="1:6" x14ac:dyDescent="0.25">
      <c r="A5951" s="349" t="s">
        <v>733</v>
      </c>
      <c r="B5951" s="361" t="s">
        <v>736</v>
      </c>
      <c r="C5951" s="361" t="s">
        <v>737</v>
      </c>
      <c r="D5951" s="361">
        <v>8</v>
      </c>
      <c r="E5951" s="590">
        <v>43413</v>
      </c>
      <c r="F5951" s="592">
        <v>121</v>
      </c>
    </row>
    <row r="5952" spans="1:6" x14ac:dyDescent="0.25">
      <c r="A5952" s="349" t="s">
        <v>748</v>
      </c>
      <c r="B5952" s="361" t="s">
        <v>749</v>
      </c>
      <c r="C5952" s="361" t="s">
        <v>745</v>
      </c>
      <c r="D5952" s="361">
        <v>8</v>
      </c>
      <c r="E5952" s="590">
        <v>43414</v>
      </c>
      <c r="F5952" s="592">
        <v>145</v>
      </c>
    </row>
    <row r="5953" spans="1:6" x14ac:dyDescent="0.25">
      <c r="A5953" s="349" t="s">
        <v>748</v>
      </c>
      <c r="B5953" s="361" t="s">
        <v>751</v>
      </c>
      <c r="C5953" s="361" t="s">
        <v>747</v>
      </c>
      <c r="D5953" s="361">
        <v>8</v>
      </c>
      <c r="E5953" s="590">
        <v>43414</v>
      </c>
      <c r="F5953" s="592">
        <v>82</v>
      </c>
    </row>
    <row r="5954" spans="1:6" x14ac:dyDescent="0.25">
      <c r="A5954" s="349" t="s">
        <v>752</v>
      </c>
      <c r="B5954" s="361" t="s">
        <v>762</v>
      </c>
      <c r="C5954" s="361" t="s">
        <v>761</v>
      </c>
      <c r="D5954" s="361">
        <v>16</v>
      </c>
      <c r="E5954" s="590">
        <v>43416</v>
      </c>
      <c r="F5954" s="592">
        <v>48</v>
      </c>
    </row>
    <row r="5955" spans="1:6" x14ac:dyDescent="0.25">
      <c r="A5955" s="349" t="s">
        <v>748</v>
      </c>
      <c r="B5955" s="361" t="s">
        <v>754</v>
      </c>
      <c r="C5955" s="361" t="s">
        <v>755</v>
      </c>
      <c r="D5955" s="361">
        <v>16</v>
      </c>
      <c r="E5955" s="590">
        <v>43419</v>
      </c>
      <c r="F5955" s="592">
        <v>83</v>
      </c>
    </row>
    <row r="5956" spans="1:6" x14ac:dyDescent="0.25">
      <c r="A5956" s="349" t="s">
        <v>738</v>
      </c>
      <c r="B5956" s="361" t="s">
        <v>714</v>
      </c>
      <c r="C5956" s="361" t="s">
        <v>744</v>
      </c>
      <c r="D5956" s="361">
        <v>8</v>
      </c>
      <c r="E5956" s="590">
        <v>43421</v>
      </c>
      <c r="F5956" s="592">
        <v>198</v>
      </c>
    </row>
    <row r="5957" spans="1:6" x14ac:dyDescent="0.25">
      <c r="A5957" s="349" t="s">
        <v>738</v>
      </c>
      <c r="B5957" s="361" t="s">
        <v>722</v>
      </c>
      <c r="C5957" s="361" t="s">
        <v>747</v>
      </c>
      <c r="D5957" s="361">
        <v>8</v>
      </c>
      <c r="E5957" s="590">
        <v>43422</v>
      </c>
      <c r="F5957" s="592">
        <v>157</v>
      </c>
    </row>
    <row r="5958" spans="1:6" x14ac:dyDescent="0.25">
      <c r="A5958" s="349" t="s">
        <v>748</v>
      </c>
      <c r="B5958" s="361" t="s">
        <v>753</v>
      </c>
      <c r="C5958" s="361" t="s">
        <v>732</v>
      </c>
      <c r="D5958" s="361">
        <v>16</v>
      </c>
      <c r="E5958" s="590">
        <v>43425</v>
      </c>
      <c r="F5958" s="592">
        <v>77</v>
      </c>
    </row>
    <row r="5959" spans="1:6" x14ac:dyDescent="0.25">
      <c r="A5959" s="349" t="s">
        <v>738</v>
      </c>
      <c r="B5959" s="361" t="s">
        <v>714</v>
      </c>
      <c r="C5959" s="361" t="s">
        <v>744</v>
      </c>
      <c r="D5959" s="361">
        <v>8</v>
      </c>
      <c r="E5959" s="590">
        <v>43425</v>
      </c>
      <c r="F5959" s="592">
        <v>116</v>
      </c>
    </row>
    <row r="5960" spans="1:6" x14ac:dyDescent="0.25">
      <c r="A5960" s="349" t="s">
        <v>748</v>
      </c>
      <c r="B5960" s="361" t="s">
        <v>749</v>
      </c>
      <c r="C5960" s="361" t="s">
        <v>745</v>
      </c>
      <c r="D5960" s="361">
        <v>8</v>
      </c>
      <c r="E5960" s="590">
        <v>43428</v>
      </c>
      <c r="F5960" s="592">
        <v>10</v>
      </c>
    </row>
    <row r="5961" spans="1:6" x14ac:dyDescent="0.25">
      <c r="A5961" s="349" t="s">
        <v>738</v>
      </c>
      <c r="B5961" s="361" t="s">
        <v>715</v>
      </c>
      <c r="C5961" s="361" t="s">
        <v>745</v>
      </c>
      <c r="D5961" s="361">
        <v>16</v>
      </c>
      <c r="E5961" s="590">
        <v>43428</v>
      </c>
      <c r="F5961" s="592">
        <v>45</v>
      </c>
    </row>
    <row r="5962" spans="1:6" x14ac:dyDescent="0.25">
      <c r="A5962" s="349" t="s">
        <v>738</v>
      </c>
      <c r="B5962" s="361" t="s">
        <v>716</v>
      </c>
      <c r="C5962" s="361" t="s">
        <v>745</v>
      </c>
      <c r="D5962" s="361">
        <v>16</v>
      </c>
      <c r="E5962" s="590">
        <v>43432</v>
      </c>
      <c r="F5962" s="360">
        <v>70</v>
      </c>
    </row>
    <row r="5963" spans="1:6" x14ac:dyDescent="0.25">
      <c r="A5963" s="349" t="s">
        <v>748</v>
      </c>
      <c r="B5963" s="361" t="s">
        <v>754</v>
      </c>
      <c r="C5963" s="361" t="s">
        <v>755</v>
      </c>
      <c r="D5963" s="361">
        <v>16</v>
      </c>
      <c r="E5963" s="590">
        <v>43432</v>
      </c>
      <c r="F5963" s="592">
        <v>26</v>
      </c>
    </row>
    <row r="5964" spans="1:6" x14ac:dyDescent="0.25">
      <c r="A5964" s="349" t="s">
        <v>564</v>
      </c>
      <c r="B5964" s="361" t="s">
        <v>568</v>
      </c>
      <c r="C5964" s="361" t="s">
        <v>745</v>
      </c>
      <c r="D5964" s="361">
        <v>16</v>
      </c>
      <c r="E5964" s="590">
        <v>43436</v>
      </c>
      <c r="F5964" s="592">
        <v>132</v>
      </c>
    </row>
    <row r="5965" spans="1:6" x14ac:dyDescent="0.25">
      <c r="A5965" s="349" t="s">
        <v>748</v>
      </c>
      <c r="B5965" s="361" t="s">
        <v>753</v>
      </c>
      <c r="C5965" s="361" t="s">
        <v>732</v>
      </c>
      <c r="D5965" s="361">
        <v>16</v>
      </c>
      <c r="E5965" s="590">
        <v>43438</v>
      </c>
      <c r="F5965" s="592">
        <v>18</v>
      </c>
    </row>
    <row r="5966" spans="1:6" x14ac:dyDescent="0.25">
      <c r="A5966" s="349" t="s">
        <v>738</v>
      </c>
      <c r="B5966" s="361" t="s">
        <v>716</v>
      </c>
      <c r="C5966" s="361" t="s">
        <v>745</v>
      </c>
      <c r="D5966" s="361">
        <v>16</v>
      </c>
      <c r="E5966" s="350">
        <v>43438</v>
      </c>
      <c r="F5966" s="360">
        <v>155</v>
      </c>
    </row>
    <row r="5967" spans="1:6" x14ac:dyDescent="0.25">
      <c r="A5967" s="349" t="s">
        <v>771</v>
      </c>
      <c r="B5967" s="361" t="s">
        <v>773</v>
      </c>
      <c r="C5967" s="361" t="s">
        <v>747</v>
      </c>
      <c r="D5967" s="361">
        <v>8</v>
      </c>
      <c r="E5967" s="590">
        <v>43443</v>
      </c>
      <c r="F5967" s="592">
        <v>132</v>
      </c>
    </row>
    <row r="5968" spans="1:6" x14ac:dyDescent="0.25">
      <c r="A5968" s="349" t="s">
        <v>733</v>
      </c>
      <c r="B5968" s="361" t="s">
        <v>736</v>
      </c>
      <c r="C5968" s="361" t="s">
        <v>737</v>
      </c>
      <c r="D5968" s="361">
        <v>8</v>
      </c>
      <c r="E5968" s="590">
        <v>43443</v>
      </c>
      <c r="F5968" s="592">
        <v>108</v>
      </c>
    </row>
    <row r="5969" spans="1:6" x14ac:dyDescent="0.25">
      <c r="A5969" s="349" t="s">
        <v>564</v>
      </c>
      <c r="B5969" s="361" t="s">
        <v>569</v>
      </c>
      <c r="C5969" s="361" t="s">
        <v>744</v>
      </c>
      <c r="D5969" s="361">
        <v>16</v>
      </c>
      <c r="E5969" s="590">
        <v>43445</v>
      </c>
      <c r="F5969" s="592">
        <v>53</v>
      </c>
    </row>
    <row r="5970" spans="1:6" x14ac:dyDescent="0.25">
      <c r="A5970" s="349" t="s">
        <v>564</v>
      </c>
      <c r="B5970" s="361" t="s">
        <v>567</v>
      </c>
      <c r="C5970" s="361" t="s">
        <v>737</v>
      </c>
      <c r="D5970" s="361">
        <v>16</v>
      </c>
      <c r="E5970" s="590">
        <v>43453</v>
      </c>
      <c r="F5970" s="592">
        <v>86</v>
      </c>
    </row>
    <row r="5971" spans="1:6" x14ac:dyDescent="0.25">
      <c r="A5971" s="349" t="s">
        <v>564</v>
      </c>
      <c r="B5971" s="361" t="s">
        <v>567</v>
      </c>
      <c r="C5971" s="361" t="s">
        <v>737</v>
      </c>
      <c r="D5971" s="361">
        <v>16</v>
      </c>
      <c r="E5971" s="590">
        <v>43456</v>
      </c>
      <c r="F5971" s="592">
        <v>141</v>
      </c>
    </row>
    <row r="5972" spans="1:6" x14ac:dyDescent="0.25">
      <c r="A5972" s="349" t="s">
        <v>752</v>
      </c>
      <c r="B5972" s="361" t="s">
        <v>762</v>
      </c>
      <c r="C5972" s="361" t="s">
        <v>761</v>
      </c>
      <c r="D5972" s="361">
        <v>16</v>
      </c>
      <c r="E5972" s="590">
        <v>43457</v>
      </c>
      <c r="F5972" s="592">
        <v>5</v>
      </c>
    </row>
    <row r="5973" spans="1:6" x14ac:dyDescent="0.25">
      <c r="A5973" s="349" t="s">
        <v>738</v>
      </c>
      <c r="B5973" s="361" t="s">
        <v>722</v>
      </c>
      <c r="C5973" s="361" t="s">
        <v>747</v>
      </c>
      <c r="D5973" s="361">
        <v>8</v>
      </c>
      <c r="E5973" s="590">
        <v>43463</v>
      </c>
      <c r="F5973" s="592">
        <v>74</v>
      </c>
    </row>
    <row r="5974" spans="1:6" x14ac:dyDescent="0.25">
      <c r="A5974" s="349" t="s">
        <v>748</v>
      </c>
      <c r="B5974" s="361" t="s">
        <v>749</v>
      </c>
      <c r="C5974" s="361" t="s">
        <v>745</v>
      </c>
      <c r="D5974" s="361">
        <v>8</v>
      </c>
      <c r="E5974" s="590">
        <v>43464</v>
      </c>
      <c r="F5974" s="592">
        <v>155</v>
      </c>
    </row>
    <row r="5975" spans="1:6" x14ac:dyDescent="0.25">
      <c r="A5975" s="349" t="s">
        <v>748</v>
      </c>
      <c r="B5975" s="361" t="s">
        <v>753</v>
      </c>
      <c r="C5975" s="361" t="s">
        <v>732</v>
      </c>
      <c r="D5975" s="361">
        <v>16</v>
      </c>
      <c r="E5975" s="590">
        <v>43466</v>
      </c>
      <c r="F5975" s="592">
        <v>129</v>
      </c>
    </row>
    <row r="5976" spans="1:6" x14ac:dyDescent="0.25">
      <c r="A5976" s="349" t="s">
        <v>738</v>
      </c>
      <c r="B5976" s="361" t="s">
        <v>718</v>
      </c>
      <c r="C5976" s="361" t="s">
        <v>747</v>
      </c>
      <c r="D5976" s="361">
        <v>8</v>
      </c>
      <c r="E5976" s="590">
        <v>43469</v>
      </c>
      <c r="F5976" s="592">
        <v>157</v>
      </c>
    </row>
    <row r="5977" spans="1:6" x14ac:dyDescent="0.25">
      <c r="A5977" s="349" t="s">
        <v>752</v>
      </c>
      <c r="B5977" s="361" t="s">
        <v>760</v>
      </c>
      <c r="C5977" s="361" t="s">
        <v>761</v>
      </c>
      <c r="D5977" s="361">
        <v>16</v>
      </c>
      <c r="E5977" s="590">
        <v>43476</v>
      </c>
      <c r="F5977" s="592">
        <v>145</v>
      </c>
    </row>
    <row r="5978" spans="1:6" x14ac:dyDescent="0.25">
      <c r="A5978" s="349" t="s">
        <v>738</v>
      </c>
      <c r="B5978" s="361" t="s">
        <v>712</v>
      </c>
      <c r="C5978" s="361" t="s">
        <v>744</v>
      </c>
      <c r="D5978" s="361">
        <v>8</v>
      </c>
      <c r="E5978" s="590">
        <v>43484</v>
      </c>
      <c r="F5978" s="592">
        <v>128</v>
      </c>
    </row>
    <row r="5979" spans="1:6" x14ac:dyDescent="0.25">
      <c r="A5979" s="349" t="s">
        <v>733</v>
      </c>
      <c r="B5979" s="361" t="s">
        <v>736</v>
      </c>
      <c r="C5979" s="361" t="s">
        <v>737</v>
      </c>
      <c r="D5979" s="361">
        <v>8</v>
      </c>
      <c r="E5979" s="590">
        <v>43488</v>
      </c>
      <c r="F5979" s="592">
        <v>39</v>
      </c>
    </row>
    <row r="5980" spans="1:6" x14ac:dyDescent="0.25">
      <c r="A5980" s="349" t="s">
        <v>752</v>
      </c>
      <c r="B5980" s="361" t="s">
        <v>760</v>
      </c>
      <c r="C5980" s="361" t="s">
        <v>761</v>
      </c>
      <c r="D5980" s="361">
        <v>16</v>
      </c>
      <c r="E5980" s="590">
        <v>43490</v>
      </c>
      <c r="F5980" s="592">
        <v>19</v>
      </c>
    </row>
    <row r="5981" spans="1:6" x14ac:dyDescent="0.25">
      <c r="A5981" s="349" t="s">
        <v>769</v>
      </c>
      <c r="B5981" s="361" t="s">
        <v>770</v>
      </c>
      <c r="C5981" s="361" t="s">
        <v>745</v>
      </c>
      <c r="D5981" s="361">
        <v>16</v>
      </c>
      <c r="E5981" s="590">
        <v>43493</v>
      </c>
      <c r="F5981" s="592">
        <v>46</v>
      </c>
    </row>
    <row r="5982" spans="1:6" x14ac:dyDescent="0.25">
      <c r="A5982" s="349" t="s">
        <v>728</v>
      </c>
      <c r="B5982" s="361" t="s">
        <v>729</v>
      </c>
      <c r="C5982" s="361" t="s">
        <v>730</v>
      </c>
      <c r="D5982" s="361">
        <v>10</v>
      </c>
      <c r="E5982" s="590">
        <v>43496</v>
      </c>
      <c r="F5982" s="592">
        <v>153</v>
      </c>
    </row>
    <row r="5983" spans="1:6" x14ac:dyDescent="0.25">
      <c r="A5983" s="349" t="s">
        <v>733</v>
      </c>
      <c r="B5983" s="361" t="s">
        <v>734</v>
      </c>
      <c r="C5983" s="361" t="s">
        <v>735</v>
      </c>
      <c r="D5983" s="361">
        <v>8</v>
      </c>
      <c r="E5983" s="590">
        <v>43497</v>
      </c>
      <c r="F5983" s="592">
        <v>103</v>
      </c>
    </row>
    <row r="5984" spans="1:6" x14ac:dyDescent="0.25">
      <c r="A5984" s="349" t="s">
        <v>733</v>
      </c>
      <c r="B5984" s="361" t="s">
        <v>736</v>
      </c>
      <c r="C5984" s="361" t="s">
        <v>737</v>
      </c>
      <c r="D5984" s="361">
        <v>8</v>
      </c>
      <c r="E5984" s="590">
        <v>43499</v>
      </c>
      <c r="F5984" s="592">
        <v>17</v>
      </c>
    </row>
    <row r="5985" spans="1:6" x14ac:dyDescent="0.25">
      <c r="A5985" s="349" t="s">
        <v>752</v>
      </c>
      <c r="B5985" s="361" t="s">
        <v>759</v>
      </c>
      <c r="C5985" s="361" t="s">
        <v>737</v>
      </c>
      <c r="D5985" s="361">
        <v>16</v>
      </c>
      <c r="E5985" s="590">
        <v>43501</v>
      </c>
      <c r="F5985" s="592">
        <v>153</v>
      </c>
    </row>
    <row r="5986" spans="1:6" x14ac:dyDescent="0.25">
      <c r="A5986" s="349" t="s">
        <v>742</v>
      </c>
      <c r="B5986" s="361" t="s">
        <v>743</v>
      </c>
      <c r="C5986" s="361" t="s">
        <v>744</v>
      </c>
      <c r="D5986" s="361">
        <v>8</v>
      </c>
      <c r="E5986" s="590">
        <v>43501</v>
      </c>
      <c r="F5986" s="360">
        <v>33</v>
      </c>
    </row>
    <row r="5987" spans="1:6" x14ac:dyDescent="0.25">
      <c r="A5987" s="349" t="s">
        <v>752</v>
      </c>
      <c r="B5987" s="361" t="s">
        <v>762</v>
      </c>
      <c r="C5987" s="361" t="s">
        <v>761</v>
      </c>
      <c r="D5987" s="361">
        <v>16</v>
      </c>
      <c r="E5987" s="590">
        <v>43507</v>
      </c>
      <c r="F5987" s="592">
        <v>20</v>
      </c>
    </row>
    <row r="5988" spans="1:6" x14ac:dyDescent="0.25">
      <c r="A5988" s="349" t="s">
        <v>739</v>
      </c>
      <c r="B5988" s="361" t="s">
        <v>740</v>
      </c>
      <c r="C5988" s="361" t="s">
        <v>741</v>
      </c>
      <c r="D5988" s="361">
        <v>8</v>
      </c>
      <c r="E5988" s="590">
        <v>43513</v>
      </c>
      <c r="F5988" s="592">
        <v>124</v>
      </c>
    </row>
    <row r="5989" spans="1:6" x14ac:dyDescent="0.25">
      <c r="A5989" s="349" t="s">
        <v>728</v>
      </c>
      <c r="B5989" s="361" t="s">
        <v>729</v>
      </c>
      <c r="C5989" s="361" t="s">
        <v>730</v>
      </c>
      <c r="D5989" s="361">
        <v>10</v>
      </c>
      <c r="E5989" s="590">
        <v>43514</v>
      </c>
      <c r="F5989" s="592">
        <v>119</v>
      </c>
    </row>
    <row r="5990" spans="1:6" x14ac:dyDescent="0.25">
      <c r="A5990" s="349" t="s">
        <v>738</v>
      </c>
      <c r="B5990" s="361" t="s">
        <v>717</v>
      </c>
      <c r="C5990" s="361" t="s">
        <v>745</v>
      </c>
      <c r="D5990" s="361">
        <v>16</v>
      </c>
      <c r="E5990" s="590">
        <v>43516</v>
      </c>
      <c r="F5990" s="592">
        <v>179</v>
      </c>
    </row>
    <row r="5991" spans="1:6" x14ac:dyDescent="0.25">
      <c r="A5991" s="349" t="s">
        <v>752</v>
      </c>
      <c r="B5991" s="361" t="s">
        <v>762</v>
      </c>
      <c r="C5991" s="361" t="s">
        <v>761</v>
      </c>
      <c r="D5991" s="361">
        <v>16</v>
      </c>
      <c r="E5991" s="590">
        <v>43516</v>
      </c>
      <c r="F5991" s="360">
        <v>189</v>
      </c>
    </row>
    <row r="5992" spans="1:6" x14ac:dyDescent="0.25">
      <c r="A5992" s="349" t="s">
        <v>738</v>
      </c>
      <c r="B5992" s="361" t="s">
        <v>719</v>
      </c>
      <c r="C5992" s="361" t="s">
        <v>744</v>
      </c>
      <c r="D5992" s="361">
        <v>8</v>
      </c>
      <c r="E5992" s="590">
        <v>43517</v>
      </c>
      <c r="F5992" s="592">
        <v>173</v>
      </c>
    </row>
    <row r="5993" spans="1:6" x14ac:dyDescent="0.25">
      <c r="A5993" s="349" t="s">
        <v>748</v>
      </c>
      <c r="B5993" s="361" t="s">
        <v>750</v>
      </c>
      <c r="C5993" s="361" t="s">
        <v>737</v>
      </c>
      <c r="D5993" s="361">
        <v>16</v>
      </c>
      <c r="E5993" s="590">
        <v>43517</v>
      </c>
      <c r="F5993" s="592">
        <v>112</v>
      </c>
    </row>
    <row r="5994" spans="1:6" x14ac:dyDescent="0.25">
      <c r="A5994" s="349" t="s">
        <v>738</v>
      </c>
      <c r="B5994" s="361" t="s">
        <v>716</v>
      </c>
      <c r="C5994" s="361" t="s">
        <v>745</v>
      </c>
      <c r="D5994" s="361">
        <v>16</v>
      </c>
      <c r="E5994" s="350">
        <v>43518</v>
      </c>
      <c r="F5994" s="360">
        <v>43</v>
      </c>
    </row>
    <row r="5995" spans="1:6" x14ac:dyDescent="0.25">
      <c r="A5995" s="349" t="s">
        <v>738</v>
      </c>
      <c r="B5995" s="361" t="s">
        <v>715</v>
      </c>
      <c r="C5995" s="361" t="s">
        <v>745</v>
      </c>
      <c r="D5995" s="361">
        <v>16</v>
      </c>
      <c r="E5995" s="590">
        <v>43524</v>
      </c>
      <c r="F5995" s="592">
        <v>11</v>
      </c>
    </row>
    <row r="5996" spans="1:6" x14ac:dyDescent="0.25">
      <c r="A5996" s="349" t="s">
        <v>756</v>
      </c>
      <c r="B5996" s="361" t="s">
        <v>757</v>
      </c>
      <c r="C5996" s="361" t="s">
        <v>755</v>
      </c>
      <c r="D5996" s="361">
        <v>16</v>
      </c>
      <c r="E5996" s="590">
        <v>43524</v>
      </c>
      <c r="F5996" s="592">
        <v>185</v>
      </c>
    </row>
    <row r="5997" spans="1:6" x14ac:dyDescent="0.25">
      <c r="A5997" s="349" t="s">
        <v>752</v>
      </c>
      <c r="B5997" s="361" t="s">
        <v>760</v>
      </c>
      <c r="C5997" s="361" t="s">
        <v>761</v>
      </c>
      <c r="D5997" s="361">
        <v>16</v>
      </c>
      <c r="E5997" s="590">
        <v>43529</v>
      </c>
      <c r="F5997" s="592">
        <v>177</v>
      </c>
    </row>
    <row r="5998" spans="1:6" x14ac:dyDescent="0.25">
      <c r="A5998" s="349" t="s">
        <v>564</v>
      </c>
      <c r="B5998" s="361" t="s">
        <v>565</v>
      </c>
      <c r="C5998" s="361" t="s">
        <v>745</v>
      </c>
      <c r="D5998" s="361">
        <v>16</v>
      </c>
      <c r="E5998" s="590">
        <v>43531</v>
      </c>
      <c r="F5998" s="592">
        <v>22</v>
      </c>
    </row>
    <row r="5999" spans="1:6" x14ac:dyDescent="0.25">
      <c r="A5999" s="349" t="s">
        <v>733</v>
      </c>
      <c r="B5999" s="361" t="s">
        <v>736</v>
      </c>
      <c r="C5999" s="361" t="s">
        <v>737</v>
      </c>
      <c r="D5999" s="361">
        <v>8</v>
      </c>
      <c r="E5999" s="590">
        <v>43544</v>
      </c>
      <c r="F5999" s="592">
        <v>60</v>
      </c>
    </row>
    <row r="6000" spans="1:6" x14ac:dyDescent="0.25">
      <c r="A6000" s="349" t="s">
        <v>748</v>
      </c>
      <c r="B6000" s="361" t="s">
        <v>751</v>
      </c>
      <c r="C6000" s="361" t="s">
        <v>747</v>
      </c>
      <c r="D6000" s="361">
        <v>8</v>
      </c>
      <c r="E6000" s="590">
        <v>43549</v>
      </c>
      <c r="F6000" s="592">
        <v>79</v>
      </c>
    </row>
    <row r="6001" spans="1:6" x14ac:dyDescent="0.25">
      <c r="A6001" s="349" t="s">
        <v>767</v>
      </c>
      <c r="B6001" s="361" t="s">
        <v>768</v>
      </c>
      <c r="C6001" s="361" t="s">
        <v>737</v>
      </c>
      <c r="D6001" s="361">
        <v>16</v>
      </c>
      <c r="E6001" s="590">
        <v>43551</v>
      </c>
      <c r="F6001" s="592">
        <v>40</v>
      </c>
    </row>
    <row r="6002" spans="1:6" x14ac:dyDescent="0.25">
      <c r="A6002" s="349" t="s">
        <v>738</v>
      </c>
      <c r="B6002" s="361" t="s">
        <v>715</v>
      </c>
      <c r="C6002" s="361" t="s">
        <v>745</v>
      </c>
      <c r="D6002" s="361">
        <v>16</v>
      </c>
      <c r="E6002" s="590">
        <v>43552</v>
      </c>
      <c r="F6002" s="592">
        <v>122</v>
      </c>
    </row>
    <row r="6003" spans="1:6" x14ac:dyDescent="0.25">
      <c r="A6003" s="349" t="s">
        <v>771</v>
      </c>
      <c r="B6003" s="361" t="s">
        <v>772</v>
      </c>
      <c r="C6003" s="361" t="s">
        <v>747</v>
      </c>
      <c r="D6003" s="361">
        <v>12</v>
      </c>
      <c r="E6003" s="590">
        <v>43553</v>
      </c>
      <c r="F6003" s="592">
        <v>23</v>
      </c>
    </row>
    <row r="6004" spans="1:6" x14ac:dyDescent="0.25">
      <c r="A6004" s="349" t="s">
        <v>733</v>
      </c>
      <c r="B6004" s="361" t="s">
        <v>736</v>
      </c>
      <c r="C6004" s="361" t="s">
        <v>737</v>
      </c>
      <c r="D6004" s="361">
        <v>8</v>
      </c>
      <c r="E6004" s="590">
        <v>43554</v>
      </c>
      <c r="F6004" s="592">
        <v>149</v>
      </c>
    </row>
    <row r="6005" spans="1:6" x14ac:dyDescent="0.25">
      <c r="A6005" s="349" t="s">
        <v>738</v>
      </c>
      <c r="B6005" s="361" t="s">
        <v>719</v>
      </c>
      <c r="C6005" s="361" t="s">
        <v>744</v>
      </c>
      <c r="D6005" s="361">
        <v>8</v>
      </c>
      <c r="E6005" s="590">
        <v>43555</v>
      </c>
      <c r="F6005" s="592">
        <v>126</v>
      </c>
    </row>
    <row r="6006" spans="1:6" x14ac:dyDescent="0.25">
      <c r="A6006" s="349" t="s">
        <v>752</v>
      </c>
      <c r="B6006" s="361" t="s">
        <v>764</v>
      </c>
      <c r="C6006" s="361" t="s">
        <v>737</v>
      </c>
      <c r="D6006" s="361">
        <v>32</v>
      </c>
      <c r="E6006" s="590">
        <v>43557</v>
      </c>
      <c r="F6006" s="592">
        <v>167</v>
      </c>
    </row>
    <row r="6007" spans="1:6" x14ac:dyDescent="0.25">
      <c r="A6007" s="349" t="s">
        <v>752</v>
      </c>
      <c r="B6007" s="361" t="s">
        <v>764</v>
      </c>
      <c r="C6007" s="361" t="s">
        <v>737</v>
      </c>
      <c r="D6007" s="361">
        <v>32</v>
      </c>
      <c r="E6007" s="590">
        <v>43558</v>
      </c>
      <c r="F6007" s="592">
        <v>88</v>
      </c>
    </row>
    <row r="6008" spans="1:6" x14ac:dyDescent="0.25">
      <c r="A6008" s="349" t="s">
        <v>752</v>
      </c>
      <c r="B6008" s="361" t="s">
        <v>763</v>
      </c>
      <c r="C6008" s="361" t="s">
        <v>745</v>
      </c>
      <c r="D6008" s="361">
        <v>16</v>
      </c>
      <c r="E6008" s="590">
        <v>43562</v>
      </c>
      <c r="F6008" s="592">
        <v>69</v>
      </c>
    </row>
    <row r="6009" spans="1:6" x14ac:dyDescent="0.25">
      <c r="A6009" s="349" t="s">
        <v>742</v>
      </c>
      <c r="B6009" s="361" t="s">
        <v>743</v>
      </c>
      <c r="C6009" s="361" t="s">
        <v>744</v>
      </c>
      <c r="D6009" s="361">
        <v>8</v>
      </c>
      <c r="E6009" s="590">
        <v>43562</v>
      </c>
      <c r="F6009" s="592">
        <v>101</v>
      </c>
    </row>
    <row r="6010" spans="1:6" x14ac:dyDescent="0.25">
      <c r="A6010" s="349" t="s">
        <v>728</v>
      </c>
      <c r="B6010" s="361" t="s">
        <v>729</v>
      </c>
      <c r="C6010" s="361" t="s">
        <v>730</v>
      </c>
      <c r="D6010" s="361">
        <v>10</v>
      </c>
      <c r="E6010" s="590">
        <v>43562</v>
      </c>
      <c r="F6010" s="592">
        <v>96</v>
      </c>
    </row>
    <row r="6011" spans="1:6" x14ac:dyDescent="0.25">
      <c r="A6011" s="349" t="s">
        <v>748</v>
      </c>
      <c r="B6011" s="361" t="s">
        <v>751</v>
      </c>
      <c r="C6011" s="361" t="s">
        <v>747</v>
      </c>
      <c r="D6011" s="361">
        <v>8</v>
      </c>
      <c r="E6011" s="590">
        <v>43564</v>
      </c>
      <c r="F6011" s="592">
        <v>58</v>
      </c>
    </row>
    <row r="6012" spans="1:6" x14ac:dyDescent="0.25">
      <c r="A6012" s="349" t="s">
        <v>733</v>
      </c>
      <c r="B6012" s="361" t="s">
        <v>736</v>
      </c>
      <c r="C6012" s="361" t="s">
        <v>737</v>
      </c>
      <c r="D6012" s="361">
        <v>8</v>
      </c>
      <c r="E6012" s="590">
        <v>43564</v>
      </c>
      <c r="F6012" s="592">
        <v>167</v>
      </c>
    </row>
    <row r="6013" spans="1:6" x14ac:dyDescent="0.25">
      <c r="A6013" s="349" t="s">
        <v>752</v>
      </c>
      <c r="B6013" s="361" t="s">
        <v>759</v>
      </c>
      <c r="C6013" s="361" t="s">
        <v>737</v>
      </c>
      <c r="D6013" s="361">
        <v>16</v>
      </c>
      <c r="E6013" s="590">
        <v>43565</v>
      </c>
      <c r="F6013" s="592">
        <v>149</v>
      </c>
    </row>
    <row r="6014" spans="1:6" x14ac:dyDescent="0.25">
      <c r="A6014" s="349" t="s">
        <v>752</v>
      </c>
      <c r="B6014" s="361" t="s">
        <v>764</v>
      </c>
      <c r="C6014" s="361" t="s">
        <v>737</v>
      </c>
      <c r="D6014" s="361">
        <v>32</v>
      </c>
      <c r="E6014" s="590">
        <v>43567</v>
      </c>
      <c r="F6014" s="592">
        <v>181</v>
      </c>
    </row>
    <row r="6015" spans="1:6" x14ac:dyDescent="0.25">
      <c r="A6015" s="349" t="s">
        <v>738</v>
      </c>
      <c r="B6015" s="361" t="s">
        <v>712</v>
      </c>
      <c r="C6015" s="361" t="s">
        <v>744</v>
      </c>
      <c r="D6015" s="361">
        <v>8</v>
      </c>
      <c r="E6015" s="590">
        <v>43569</v>
      </c>
      <c r="F6015" s="592">
        <v>187</v>
      </c>
    </row>
    <row r="6016" spans="1:6" x14ac:dyDescent="0.25">
      <c r="A6016" s="349" t="s">
        <v>564</v>
      </c>
      <c r="B6016" s="361" t="s">
        <v>568</v>
      </c>
      <c r="C6016" s="361" t="s">
        <v>745</v>
      </c>
      <c r="D6016" s="361">
        <v>16</v>
      </c>
      <c r="E6016" s="590">
        <v>43570</v>
      </c>
      <c r="F6016" s="592">
        <v>192</v>
      </c>
    </row>
    <row r="6017" spans="1:6" x14ac:dyDescent="0.25">
      <c r="A6017" s="349" t="s">
        <v>742</v>
      </c>
      <c r="B6017" s="361" t="s">
        <v>743</v>
      </c>
      <c r="C6017" s="361" t="s">
        <v>744</v>
      </c>
      <c r="D6017" s="361">
        <v>8</v>
      </c>
      <c r="E6017" s="590">
        <v>43571</v>
      </c>
      <c r="F6017" s="592">
        <v>107</v>
      </c>
    </row>
    <row r="6018" spans="1:6" x14ac:dyDescent="0.25">
      <c r="A6018" s="349" t="s">
        <v>738</v>
      </c>
      <c r="B6018" s="361" t="s">
        <v>712</v>
      </c>
      <c r="C6018" s="361" t="s">
        <v>744</v>
      </c>
      <c r="D6018" s="361">
        <v>8</v>
      </c>
      <c r="E6018" s="590">
        <v>43573</v>
      </c>
      <c r="F6018" s="592">
        <v>54</v>
      </c>
    </row>
    <row r="6019" spans="1:6" x14ac:dyDescent="0.25">
      <c r="A6019" s="349" t="s">
        <v>748</v>
      </c>
      <c r="B6019" s="361" t="s">
        <v>753</v>
      </c>
      <c r="C6019" s="361" t="s">
        <v>732</v>
      </c>
      <c r="D6019" s="361">
        <v>16</v>
      </c>
      <c r="E6019" s="590">
        <v>43578</v>
      </c>
      <c r="F6019" s="592">
        <v>20</v>
      </c>
    </row>
    <row r="6020" spans="1:6" x14ac:dyDescent="0.25">
      <c r="A6020" s="349" t="s">
        <v>738</v>
      </c>
      <c r="B6020" s="361" t="s">
        <v>720</v>
      </c>
      <c r="C6020" s="361" t="s">
        <v>747</v>
      </c>
      <c r="D6020" s="361">
        <v>8</v>
      </c>
      <c r="E6020" s="590">
        <v>43583</v>
      </c>
      <c r="F6020" s="592">
        <v>136</v>
      </c>
    </row>
    <row r="6021" spans="1:6" x14ac:dyDescent="0.25">
      <c r="A6021" s="349" t="s">
        <v>564</v>
      </c>
      <c r="B6021" s="361" t="s">
        <v>568</v>
      </c>
      <c r="C6021" s="361" t="s">
        <v>745</v>
      </c>
      <c r="D6021" s="361">
        <v>16</v>
      </c>
      <c r="E6021" s="590">
        <v>43586</v>
      </c>
      <c r="F6021" s="592">
        <v>178</v>
      </c>
    </row>
    <row r="6022" spans="1:6" x14ac:dyDescent="0.25">
      <c r="A6022" s="349" t="s">
        <v>738</v>
      </c>
      <c r="B6022" s="361" t="s">
        <v>718</v>
      </c>
      <c r="C6022" s="361" t="s">
        <v>747</v>
      </c>
      <c r="D6022" s="361">
        <v>8</v>
      </c>
      <c r="E6022" s="590">
        <v>43590</v>
      </c>
      <c r="F6022" s="592">
        <v>110</v>
      </c>
    </row>
    <row r="6023" spans="1:6" x14ac:dyDescent="0.25">
      <c r="A6023" s="349" t="s">
        <v>756</v>
      </c>
      <c r="B6023" s="361" t="s">
        <v>758</v>
      </c>
      <c r="C6023" s="361" t="s">
        <v>746</v>
      </c>
      <c r="D6023" s="361">
        <v>16</v>
      </c>
      <c r="E6023" s="590">
        <v>43590</v>
      </c>
      <c r="F6023" s="592">
        <v>18</v>
      </c>
    </row>
    <row r="6024" spans="1:6" x14ac:dyDescent="0.25">
      <c r="A6024" s="349" t="s">
        <v>742</v>
      </c>
      <c r="B6024" s="361" t="s">
        <v>743</v>
      </c>
      <c r="C6024" s="361" t="s">
        <v>744</v>
      </c>
      <c r="D6024" s="361">
        <v>8</v>
      </c>
      <c r="E6024" s="350">
        <v>43591</v>
      </c>
      <c r="F6024" s="360">
        <v>80</v>
      </c>
    </row>
    <row r="6025" spans="1:6" x14ac:dyDescent="0.25">
      <c r="A6025" s="349" t="s">
        <v>756</v>
      </c>
      <c r="B6025" s="361" t="s">
        <v>757</v>
      </c>
      <c r="C6025" s="361" t="s">
        <v>755</v>
      </c>
      <c r="D6025" s="361">
        <v>16</v>
      </c>
      <c r="E6025" s="590">
        <v>43592</v>
      </c>
      <c r="F6025" s="360">
        <v>124</v>
      </c>
    </row>
    <row r="6026" spans="1:6" x14ac:dyDescent="0.25">
      <c r="A6026" s="349" t="s">
        <v>752</v>
      </c>
      <c r="B6026" s="361" t="s">
        <v>764</v>
      </c>
      <c r="C6026" s="361" t="s">
        <v>737</v>
      </c>
      <c r="D6026" s="361">
        <v>32</v>
      </c>
      <c r="E6026" s="590">
        <v>43592</v>
      </c>
      <c r="F6026" s="592">
        <v>164</v>
      </c>
    </row>
    <row r="6027" spans="1:6" x14ac:dyDescent="0.25">
      <c r="A6027" s="349" t="s">
        <v>756</v>
      </c>
      <c r="B6027" s="361" t="s">
        <v>758</v>
      </c>
      <c r="C6027" s="361" t="s">
        <v>746</v>
      </c>
      <c r="D6027" s="361">
        <v>16</v>
      </c>
      <c r="E6027" s="350">
        <v>43593</v>
      </c>
      <c r="F6027" s="360">
        <v>83</v>
      </c>
    </row>
    <row r="6028" spans="1:6" x14ac:dyDescent="0.25">
      <c r="A6028" s="349" t="s">
        <v>756</v>
      </c>
      <c r="B6028" s="361" t="s">
        <v>757</v>
      </c>
      <c r="C6028" s="361" t="s">
        <v>755</v>
      </c>
      <c r="D6028" s="361">
        <v>16</v>
      </c>
      <c r="E6028" s="590">
        <v>43602</v>
      </c>
      <c r="F6028" s="592">
        <v>113</v>
      </c>
    </row>
    <row r="6029" spans="1:6" x14ac:dyDescent="0.25">
      <c r="A6029" s="354" t="s">
        <v>733</v>
      </c>
      <c r="B6029" s="353" t="s">
        <v>734</v>
      </c>
      <c r="C6029" s="353" t="s">
        <v>735</v>
      </c>
      <c r="D6029" s="353">
        <v>8</v>
      </c>
      <c r="E6029" s="591">
        <v>43603</v>
      </c>
      <c r="F6029" s="593">
        <v>32</v>
      </c>
    </row>
    <row r="6030" spans="1:6" x14ac:dyDescent="0.25">
      <c r="A6030" s="349" t="s">
        <v>738</v>
      </c>
      <c r="B6030" s="361" t="s">
        <v>716</v>
      </c>
      <c r="C6030" s="361" t="s">
        <v>745</v>
      </c>
      <c r="D6030" s="361">
        <v>16</v>
      </c>
      <c r="E6030" s="590">
        <v>43604</v>
      </c>
      <c r="F6030" s="592">
        <v>170</v>
      </c>
    </row>
    <row r="6031" spans="1:6" x14ac:dyDescent="0.25">
      <c r="A6031" s="349" t="s">
        <v>748</v>
      </c>
      <c r="B6031" s="361" t="s">
        <v>753</v>
      </c>
      <c r="C6031" s="361" t="s">
        <v>732</v>
      </c>
      <c r="D6031" s="361">
        <v>16</v>
      </c>
      <c r="E6031" s="590">
        <v>43607</v>
      </c>
      <c r="F6031" s="592">
        <v>137</v>
      </c>
    </row>
    <row r="6032" spans="1:6" x14ac:dyDescent="0.25">
      <c r="A6032" s="349" t="s">
        <v>756</v>
      </c>
      <c r="B6032" s="361" t="s">
        <v>758</v>
      </c>
      <c r="C6032" s="361" t="s">
        <v>746</v>
      </c>
      <c r="D6032" s="361">
        <v>16</v>
      </c>
      <c r="E6032" s="590">
        <v>43615</v>
      </c>
      <c r="F6032" s="592">
        <v>97</v>
      </c>
    </row>
    <row r="6033" spans="1:6" x14ac:dyDescent="0.25">
      <c r="A6033" s="349" t="s">
        <v>742</v>
      </c>
      <c r="B6033" s="361" t="s">
        <v>743</v>
      </c>
      <c r="C6033" s="361" t="s">
        <v>744</v>
      </c>
      <c r="D6033" s="361">
        <v>8</v>
      </c>
      <c r="E6033" s="350">
        <v>43615</v>
      </c>
      <c r="F6033" s="360">
        <v>12</v>
      </c>
    </row>
    <row r="6034" spans="1:6" x14ac:dyDescent="0.25">
      <c r="A6034" s="349" t="s">
        <v>564</v>
      </c>
      <c r="B6034" s="361" t="s">
        <v>569</v>
      </c>
      <c r="C6034" s="361" t="s">
        <v>744</v>
      </c>
      <c r="D6034" s="361">
        <v>16</v>
      </c>
      <c r="E6034" s="590">
        <v>43618</v>
      </c>
      <c r="F6034" s="592">
        <v>35</v>
      </c>
    </row>
    <row r="6035" spans="1:6" x14ac:dyDescent="0.25">
      <c r="A6035" s="349" t="s">
        <v>738</v>
      </c>
      <c r="B6035" s="361" t="s">
        <v>714</v>
      </c>
      <c r="C6035" s="361" t="s">
        <v>744</v>
      </c>
      <c r="D6035" s="361">
        <v>8</v>
      </c>
      <c r="E6035" s="590">
        <v>43623</v>
      </c>
      <c r="F6035" s="592">
        <v>30</v>
      </c>
    </row>
    <row r="6036" spans="1:6" x14ac:dyDescent="0.25">
      <c r="A6036" s="349" t="s">
        <v>733</v>
      </c>
      <c r="B6036" s="361" t="s">
        <v>736</v>
      </c>
      <c r="C6036" s="361" t="s">
        <v>737</v>
      </c>
      <c r="D6036" s="361">
        <v>8</v>
      </c>
      <c r="E6036" s="590">
        <v>43627</v>
      </c>
      <c r="F6036" s="592">
        <v>131</v>
      </c>
    </row>
    <row r="6037" spans="1:6" x14ac:dyDescent="0.25">
      <c r="A6037" s="349" t="s">
        <v>769</v>
      </c>
      <c r="B6037" s="361" t="s">
        <v>770</v>
      </c>
      <c r="C6037" s="361" t="s">
        <v>745</v>
      </c>
      <c r="D6037" s="361">
        <v>16</v>
      </c>
      <c r="E6037" s="350">
        <v>43630</v>
      </c>
      <c r="F6037" s="360">
        <v>36</v>
      </c>
    </row>
    <row r="6038" spans="1:6" x14ac:dyDescent="0.25">
      <c r="A6038" s="349" t="s">
        <v>728</v>
      </c>
      <c r="B6038" s="361" t="s">
        <v>729</v>
      </c>
      <c r="C6038" s="361" t="s">
        <v>730</v>
      </c>
      <c r="D6038" s="361">
        <v>10</v>
      </c>
      <c r="E6038" s="590">
        <v>43633</v>
      </c>
      <c r="F6038" s="592">
        <v>156</v>
      </c>
    </row>
    <row r="6039" spans="1:6" x14ac:dyDescent="0.25">
      <c r="A6039" s="349" t="s">
        <v>742</v>
      </c>
      <c r="B6039" s="361" t="s">
        <v>743</v>
      </c>
      <c r="C6039" s="361" t="s">
        <v>744</v>
      </c>
      <c r="D6039" s="361">
        <v>8</v>
      </c>
      <c r="E6039" s="350">
        <v>43638</v>
      </c>
      <c r="F6039" s="360">
        <v>24</v>
      </c>
    </row>
    <row r="6040" spans="1:6" x14ac:dyDescent="0.25">
      <c r="A6040" s="349" t="s">
        <v>738</v>
      </c>
      <c r="B6040" s="361" t="s">
        <v>722</v>
      </c>
      <c r="C6040" s="361" t="s">
        <v>747</v>
      </c>
      <c r="D6040" s="361">
        <v>8</v>
      </c>
      <c r="E6040" s="590">
        <v>43642</v>
      </c>
      <c r="F6040" s="592">
        <v>127</v>
      </c>
    </row>
    <row r="6041" spans="1:6" x14ac:dyDescent="0.25">
      <c r="A6041" s="349" t="s">
        <v>738</v>
      </c>
      <c r="B6041" s="361" t="s">
        <v>712</v>
      </c>
      <c r="C6041" s="361" t="s">
        <v>744</v>
      </c>
      <c r="D6041" s="361">
        <v>8</v>
      </c>
      <c r="E6041" s="590">
        <v>43644</v>
      </c>
      <c r="F6041" s="592">
        <v>102</v>
      </c>
    </row>
    <row r="6042" spans="1:6" x14ac:dyDescent="0.25">
      <c r="A6042" s="349" t="s">
        <v>564</v>
      </c>
      <c r="B6042" s="361" t="s">
        <v>566</v>
      </c>
      <c r="C6042" s="361" t="s">
        <v>737</v>
      </c>
      <c r="D6042" s="361">
        <v>16</v>
      </c>
      <c r="E6042" s="590">
        <v>43649</v>
      </c>
      <c r="F6042" s="592">
        <v>149</v>
      </c>
    </row>
    <row r="6043" spans="1:6" x14ac:dyDescent="0.25">
      <c r="A6043" s="349" t="s">
        <v>564</v>
      </c>
      <c r="B6043" s="361" t="s">
        <v>567</v>
      </c>
      <c r="C6043" s="361" t="s">
        <v>737</v>
      </c>
      <c r="D6043" s="361">
        <v>16</v>
      </c>
      <c r="E6043" s="590">
        <v>43651</v>
      </c>
      <c r="F6043" s="360">
        <v>167</v>
      </c>
    </row>
    <row r="6044" spans="1:6" x14ac:dyDescent="0.25">
      <c r="A6044" s="349" t="s">
        <v>765</v>
      </c>
      <c r="B6044" s="361" t="s">
        <v>766</v>
      </c>
      <c r="C6044" s="361" t="s">
        <v>744</v>
      </c>
      <c r="D6044" s="361">
        <v>16</v>
      </c>
      <c r="E6044" s="590">
        <v>43652</v>
      </c>
      <c r="F6044" s="592">
        <v>178</v>
      </c>
    </row>
    <row r="6045" spans="1:6" x14ac:dyDescent="0.25">
      <c r="A6045" s="349" t="s">
        <v>738</v>
      </c>
      <c r="B6045" s="361" t="s">
        <v>713</v>
      </c>
      <c r="C6045" s="361" t="s">
        <v>746</v>
      </c>
      <c r="D6045" s="361">
        <v>16</v>
      </c>
      <c r="E6045" s="590">
        <v>43654</v>
      </c>
      <c r="F6045" s="592">
        <v>72</v>
      </c>
    </row>
    <row r="6046" spans="1:6" x14ac:dyDescent="0.25">
      <c r="A6046" s="349" t="s">
        <v>564</v>
      </c>
      <c r="B6046" s="361" t="s">
        <v>565</v>
      </c>
      <c r="C6046" s="361" t="s">
        <v>745</v>
      </c>
      <c r="D6046" s="361">
        <v>16</v>
      </c>
      <c r="E6046" s="590">
        <v>43654</v>
      </c>
      <c r="F6046" s="360">
        <v>137</v>
      </c>
    </row>
    <row r="6047" spans="1:6" x14ac:dyDescent="0.25">
      <c r="A6047" s="349" t="s">
        <v>769</v>
      </c>
      <c r="B6047" s="361" t="s">
        <v>770</v>
      </c>
      <c r="C6047" s="361" t="s">
        <v>745</v>
      </c>
      <c r="D6047" s="361">
        <v>16</v>
      </c>
      <c r="E6047" s="590">
        <v>43654</v>
      </c>
      <c r="F6047" s="592">
        <v>28</v>
      </c>
    </row>
    <row r="6048" spans="1:6" x14ac:dyDescent="0.25">
      <c r="A6048" s="349" t="s">
        <v>748</v>
      </c>
      <c r="B6048" s="361" t="s">
        <v>751</v>
      </c>
      <c r="C6048" s="361" t="s">
        <v>747</v>
      </c>
      <c r="D6048" s="361">
        <v>8</v>
      </c>
      <c r="E6048" s="590">
        <v>43656</v>
      </c>
      <c r="F6048" s="592">
        <v>164</v>
      </c>
    </row>
    <row r="6049" spans="1:6" x14ac:dyDescent="0.25">
      <c r="A6049" s="349" t="s">
        <v>771</v>
      </c>
      <c r="B6049" s="361" t="s">
        <v>773</v>
      </c>
      <c r="C6049" s="361" t="s">
        <v>747</v>
      </c>
      <c r="D6049" s="361">
        <v>8</v>
      </c>
      <c r="E6049" s="590">
        <v>43665</v>
      </c>
      <c r="F6049" s="592">
        <v>193</v>
      </c>
    </row>
    <row r="6050" spans="1:6" x14ac:dyDescent="0.25">
      <c r="A6050" s="349" t="s">
        <v>752</v>
      </c>
      <c r="B6050" s="361" t="s">
        <v>764</v>
      </c>
      <c r="C6050" s="361" t="s">
        <v>737</v>
      </c>
      <c r="D6050" s="361">
        <v>32</v>
      </c>
      <c r="E6050" s="590">
        <v>43666</v>
      </c>
      <c r="F6050" s="592">
        <v>171</v>
      </c>
    </row>
    <row r="6051" spans="1:6" x14ac:dyDescent="0.25">
      <c r="A6051" s="349" t="s">
        <v>756</v>
      </c>
      <c r="B6051" s="361" t="s">
        <v>758</v>
      </c>
      <c r="C6051" s="361" t="s">
        <v>746</v>
      </c>
      <c r="D6051" s="361">
        <v>16</v>
      </c>
      <c r="E6051" s="590">
        <v>43666</v>
      </c>
      <c r="F6051" s="592">
        <v>16</v>
      </c>
    </row>
    <row r="6052" spans="1:6" x14ac:dyDescent="0.25">
      <c r="A6052" s="349" t="s">
        <v>752</v>
      </c>
      <c r="B6052" s="361" t="s">
        <v>763</v>
      </c>
      <c r="C6052" s="361" t="s">
        <v>745</v>
      </c>
      <c r="D6052" s="361">
        <v>16</v>
      </c>
      <c r="E6052" s="590">
        <v>43668</v>
      </c>
      <c r="F6052" s="592">
        <v>128</v>
      </c>
    </row>
    <row r="6053" spans="1:6" x14ac:dyDescent="0.25">
      <c r="A6053" s="349" t="s">
        <v>564</v>
      </c>
      <c r="B6053" s="361" t="s">
        <v>569</v>
      </c>
      <c r="C6053" s="361" t="s">
        <v>744</v>
      </c>
      <c r="D6053" s="361">
        <v>16</v>
      </c>
      <c r="E6053" s="350">
        <v>43672</v>
      </c>
      <c r="F6053" s="360">
        <v>136</v>
      </c>
    </row>
    <row r="6054" spans="1:6" x14ac:dyDescent="0.25">
      <c r="A6054" s="349" t="s">
        <v>738</v>
      </c>
      <c r="B6054" s="361" t="s">
        <v>719</v>
      </c>
      <c r="C6054" s="361" t="s">
        <v>744</v>
      </c>
      <c r="D6054" s="361">
        <v>8</v>
      </c>
      <c r="E6054" s="350">
        <v>43676</v>
      </c>
      <c r="F6054" s="360">
        <v>182</v>
      </c>
    </row>
    <row r="6055" spans="1:6" x14ac:dyDescent="0.25">
      <c r="A6055" s="349" t="s">
        <v>748</v>
      </c>
      <c r="B6055" s="361" t="s">
        <v>750</v>
      </c>
      <c r="C6055" s="361" t="s">
        <v>737</v>
      </c>
      <c r="D6055" s="361">
        <v>16</v>
      </c>
      <c r="E6055" s="590">
        <v>43676</v>
      </c>
      <c r="F6055" s="360">
        <v>145</v>
      </c>
    </row>
    <row r="6056" spans="1:6" x14ac:dyDescent="0.25">
      <c r="A6056" s="349" t="s">
        <v>738</v>
      </c>
      <c r="B6056" s="361" t="s">
        <v>714</v>
      </c>
      <c r="C6056" s="361" t="s">
        <v>744</v>
      </c>
      <c r="D6056" s="361">
        <v>8</v>
      </c>
      <c r="E6056" s="590">
        <v>43677</v>
      </c>
      <c r="F6056" s="592">
        <v>92</v>
      </c>
    </row>
    <row r="6057" spans="1:6" x14ac:dyDescent="0.25">
      <c r="A6057" s="349" t="s">
        <v>752</v>
      </c>
      <c r="B6057" s="361" t="s">
        <v>763</v>
      </c>
      <c r="C6057" s="361" t="s">
        <v>745</v>
      </c>
      <c r="D6057" s="361">
        <v>16</v>
      </c>
      <c r="E6057" s="590">
        <v>43677</v>
      </c>
      <c r="F6057" s="592">
        <v>118</v>
      </c>
    </row>
    <row r="6058" spans="1:6" x14ac:dyDescent="0.25">
      <c r="A6058" s="349" t="s">
        <v>771</v>
      </c>
      <c r="B6058" s="361" t="s">
        <v>773</v>
      </c>
      <c r="C6058" s="361" t="s">
        <v>747</v>
      </c>
      <c r="D6058" s="361">
        <v>8</v>
      </c>
      <c r="E6058" s="590">
        <v>43682</v>
      </c>
      <c r="F6058" s="360">
        <v>89</v>
      </c>
    </row>
    <row r="6059" spans="1:6" x14ac:dyDescent="0.25">
      <c r="A6059" s="349" t="s">
        <v>738</v>
      </c>
      <c r="B6059" s="361" t="s">
        <v>718</v>
      </c>
      <c r="C6059" s="361" t="s">
        <v>747</v>
      </c>
      <c r="D6059" s="361">
        <v>8</v>
      </c>
      <c r="E6059" s="590">
        <v>43685</v>
      </c>
      <c r="F6059" s="360">
        <v>20</v>
      </c>
    </row>
    <row r="6060" spans="1:6" x14ac:dyDescent="0.25">
      <c r="A6060" s="349" t="s">
        <v>738</v>
      </c>
      <c r="B6060" s="361" t="s">
        <v>712</v>
      </c>
      <c r="C6060" s="361" t="s">
        <v>744</v>
      </c>
      <c r="D6060" s="361">
        <v>8</v>
      </c>
      <c r="E6060" s="590">
        <v>43685</v>
      </c>
      <c r="F6060" s="592">
        <v>160</v>
      </c>
    </row>
    <row r="6061" spans="1:6" x14ac:dyDescent="0.25">
      <c r="A6061" s="349" t="s">
        <v>756</v>
      </c>
      <c r="B6061" s="361" t="s">
        <v>758</v>
      </c>
      <c r="C6061" s="361" t="s">
        <v>746</v>
      </c>
      <c r="D6061" s="361">
        <v>16</v>
      </c>
      <c r="E6061" s="590">
        <v>43685</v>
      </c>
      <c r="F6061" s="592">
        <v>45</v>
      </c>
    </row>
    <row r="6062" spans="1:6" x14ac:dyDescent="0.25">
      <c r="A6062" s="349" t="s">
        <v>738</v>
      </c>
      <c r="B6062" s="361" t="s">
        <v>718</v>
      </c>
      <c r="C6062" s="361" t="s">
        <v>747</v>
      </c>
      <c r="D6062" s="361">
        <v>8</v>
      </c>
      <c r="E6062" s="590">
        <v>43686</v>
      </c>
      <c r="F6062" s="592">
        <v>118</v>
      </c>
    </row>
    <row r="6063" spans="1:6" x14ac:dyDescent="0.25">
      <c r="A6063" s="349" t="s">
        <v>738</v>
      </c>
      <c r="B6063" s="361" t="s">
        <v>712</v>
      </c>
      <c r="C6063" s="361" t="s">
        <v>744</v>
      </c>
      <c r="D6063" s="361">
        <v>8</v>
      </c>
      <c r="E6063" s="350">
        <v>43686</v>
      </c>
      <c r="F6063" s="360">
        <v>155</v>
      </c>
    </row>
    <row r="6064" spans="1:6" x14ac:dyDescent="0.25">
      <c r="A6064" s="349" t="s">
        <v>738</v>
      </c>
      <c r="B6064" s="361" t="s">
        <v>713</v>
      </c>
      <c r="C6064" s="361" t="s">
        <v>746</v>
      </c>
      <c r="D6064" s="361">
        <v>16</v>
      </c>
      <c r="E6064" s="590">
        <v>43687</v>
      </c>
      <c r="F6064" s="592">
        <v>168</v>
      </c>
    </row>
    <row r="6065" spans="1:6" x14ac:dyDescent="0.25">
      <c r="A6065" s="349" t="s">
        <v>728</v>
      </c>
      <c r="B6065" s="361" t="s">
        <v>729</v>
      </c>
      <c r="C6065" s="361" t="s">
        <v>730</v>
      </c>
      <c r="D6065" s="361">
        <v>10</v>
      </c>
      <c r="E6065" s="350">
        <v>43687</v>
      </c>
      <c r="F6065" s="360">
        <v>63</v>
      </c>
    </row>
    <row r="6066" spans="1:6" x14ac:dyDescent="0.25">
      <c r="A6066" s="349" t="s">
        <v>771</v>
      </c>
      <c r="B6066" s="361" t="s">
        <v>772</v>
      </c>
      <c r="C6066" s="361" t="s">
        <v>747</v>
      </c>
      <c r="D6066" s="361">
        <v>12</v>
      </c>
      <c r="E6066" s="350">
        <v>43689</v>
      </c>
      <c r="F6066" s="360">
        <v>100</v>
      </c>
    </row>
    <row r="6067" spans="1:6" x14ac:dyDescent="0.25">
      <c r="A6067" s="349" t="s">
        <v>564</v>
      </c>
      <c r="B6067" s="361" t="s">
        <v>565</v>
      </c>
      <c r="C6067" s="361" t="s">
        <v>745</v>
      </c>
      <c r="D6067" s="361">
        <v>16</v>
      </c>
      <c r="E6067" s="590">
        <v>43714</v>
      </c>
      <c r="F6067" s="360">
        <v>114</v>
      </c>
    </row>
    <row r="6068" spans="1:6" x14ac:dyDescent="0.25">
      <c r="A6068" s="349" t="s">
        <v>738</v>
      </c>
      <c r="B6068" s="361" t="s">
        <v>715</v>
      </c>
      <c r="C6068" s="361" t="s">
        <v>745</v>
      </c>
      <c r="D6068" s="361">
        <v>16</v>
      </c>
      <c r="E6068" s="590">
        <v>43715</v>
      </c>
      <c r="F6068" s="592">
        <v>54</v>
      </c>
    </row>
    <row r="6069" spans="1:6" x14ac:dyDescent="0.25">
      <c r="A6069" s="354" t="s">
        <v>738</v>
      </c>
      <c r="B6069" s="353" t="s">
        <v>717</v>
      </c>
      <c r="C6069" s="353" t="s">
        <v>745</v>
      </c>
      <c r="D6069" s="353">
        <v>16</v>
      </c>
      <c r="E6069" s="591">
        <v>43716</v>
      </c>
      <c r="F6069" s="593">
        <v>141</v>
      </c>
    </row>
    <row r="6070" spans="1:6" x14ac:dyDescent="0.25">
      <c r="A6070" s="349" t="s">
        <v>738</v>
      </c>
      <c r="B6070" s="361" t="s">
        <v>722</v>
      </c>
      <c r="C6070" s="361" t="s">
        <v>747</v>
      </c>
      <c r="D6070" s="361">
        <v>8</v>
      </c>
      <c r="E6070" s="590">
        <v>43717</v>
      </c>
      <c r="F6070" s="592">
        <v>49</v>
      </c>
    </row>
    <row r="6071" spans="1:6" x14ac:dyDescent="0.25">
      <c r="A6071" s="349" t="s">
        <v>738</v>
      </c>
      <c r="B6071" s="361" t="s">
        <v>714</v>
      </c>
      <c r="C6071" s="361" t="s">
        <v>744</v>
      </c>
      <c r="D6071" s="361">
        <v>8</v>
      </c>
      <c r="E6071" s="590">
        <v>43718</v>
      </c>
      <c r="F6071" s="592">
        <v>112</v>
      </c>
    </row>
    <row r="6072" spans="1:6" x14ac:dyDescent="0.25">
      <c r="A6072" s="349" t="s">
        <v>742</v>
      </c>
      <c r="B6072" s="361" t="s">
        <v>743</v>
      </c>
      <c r="C6072" s="361" t="s">
        <v>744</v>
      </c>
      <c r="D6072" s="361">
        <v>8</v>
      </c>
      <c r="E6072" s="590">
        <v>43720</v>
      </c>
      <c r="F6072" s="592">
        <v>60</v>
      </c>
    </row>
    <row r="6073" spans="1:6" x14ac:dyDescent="0.25">
      <c r="A6073" s="349" t="s">
        <v>765</v>
      </c>
      <c r="B6073" s="361" t="s">
        <v>766</v>
      </c>
      <c r="C6073" s="361" t="s">
        <v>744</v>
      </c>
      <c r="D6073" s="361">
        <v>16</v>
      </c>
      <c r="E6073" s="590">
        <v>43722</v>
      </c>
      <c r="F6073" s="360">
        <v>44</v>
      </c>
    </row>
    <row r="6074" spans="1:6" x14ac:dyDescent="0.25">
      <c r="A6074" s="349" t="s">
        <v>738</v>
      </c>
      <c r="B6074" s="361" t="s">
        <v>716</v>
      </c>
      <c r="C6074" s="361" t="s">
        <v>745</v>
      </c>
      <c r="D6074" s="361">
        <v>16</v>
      </c>
      <c r="E6074" s="590">
        <v>43723</v>
      </c>
      <c r="F6074" s="592">
        <v>60</v>
      </c>
    </row>
    <row r="6075" spans="1:6" x14ac:dyDescent="0.25">
      <c r="A6075" s="349" t="s">
        <v>738</v>
      </c>
      <c r="B6075" s="361" t="s">
        <v>714</v>
      </c>
      <c r="C6075" s="361" t="s">
        <v>744</v>
      </c>
      <c r="D6075" s="361">
        <v>8</v>
      </c>
      <c r="E6075" s="590">
        <v>43724</v>
      </c>
      <c r="F6075" s="360">
        <v>140</v>
      </c>
    </row>
    <row r="6076" spans="1:6" x14ac:dyDescent="0.25">
      <c r="A6076" s="349" t="s">
        <v>728</v>
      </c>
      <c r="B6076" s="361" t="s">
        <v>731</v>
      </c>
      <c r="C6076" s="361" t="s">
        <v>732</v>
      </c>
      <c r="D6076" s="361">
        <v>8</v>
      </c>
      <c r="E6076" s="590">
        <v>43724</v>
      </c>
      <c r="F6076" s="592">
        <v>158</v>
      </c>
    </row>
    <row r="6077" spans="1:6" x14ac:dyDescent="0.25">
      <c r="A6077" s="349" t="s">
        <v>771</v>
      </c>
      <c r="B6077" s="361" t="s">
        <v>773</v>
      </c>
      <c r="C6077" s="361" t="s">
        <v>747</v>
      </c>
      <c r="D6077" s="361">
        <v>8</v>
      </c>
      <c r="E6077" s="590">
        <v>43726</v>
      </c>
      <c r="F6077" s="360">
        <v>141</v>
      </c>
    </row>
    <row r="6078" spans="1:6" x14ac:dyDescent="0.25">
      <c r="A6078" s="349" t="s">
        <v>769</v>
      </c>
      <c r="B6078" s="361" t="s">
        <v>770</v>
      </c>
      <c r="C6078" s="361" t="s">
        <v>745</v>
      </c>
      <c r="D6078" s="361">
        <v>16</v>
      </c>
      <c r="E6078" s="590">
        <v>43727</v>
      </c>
      <c r="F6078" s="360">
        <v>107</v>
      </c>
    </row>
    <row r="6079" spans="1:6" x14ac:dyDescent="0.25">
      <c r="A6079" s="349" t="s">
        <v>738</v>
      </c>
      <c r="B6079" s="361" t="s">
        <v>715</v>
      </c>
      <c r="C6079" s="361" t="s">
        <v>745</v>
      </c>
      <c r="D6079" s="361">
        <v>16</v>
      </c>
      <c r="E6079" s="590">
        <v>43728</v>
      </c>
      <c r="F6079" s="592">
        <v>6</v>
      </c>
    </row>
    <row r="6080" spans="1:6" x14ac:dyDescent="0.25">
      <c r="A6080" s="349" t="s">
        <v>738</v>
      </c>
      <c r="B6080" s="361" t="s">
        <v>722</v>
      </c>
      <c r="C6080" s="361" t="s">
        <v>747</v>
      </c>
      <c r="D6080" s="361">
        <v>8</v>
      </c>
      <c r="E6080" s="590">
        <v>43730</v>
      </c>
      <c r="F6080" s="592">
        <v>122</v>
      </c>
    </row>
    <row r="6081" spans="1:6" x14ac:dyDescent="0.25">
      <c r="A6081" s="349" t="s">
        <v>769</v>
      </c>
      <c r="B6081" s="361" t="s">
        <v>770</v>
      </c>
      <c r="C6081" s="361" t="s">
        <v>745</v>
      </c>
      <c r="D6081" s="361">
        <v>16</v>
      </c>
      <c r="E6081" s="590">
        <v>43733</v>
      </c>
      <c r="F6081" s="592">
        <v>60</v>
      </c>
    </row>
    <row r="6082" spans="1:6" x14ac:dyDescent="0.25">
      <c r="A6082" s="349" t="s">
        <v>748</v>
      </c>
      <c r="B6082" s="361" t="s">
        <v>749</v>
      </c>
      <c r="C6082" s="361" t="s">
        <v>745</v>
      </c>
      <c r="D6082" s="361">
        <v>8</v>
      </c>
      <c r="E6082" s="590">
        <v>43737</v>
      </c>
      <c r="F6082" s="592">
        <v>104</v>
      </c>
    </row>
    <row r="6083" spans="1:6" x14ac:dyDescent="0.25">
      <c r="A6083" s="349" t="s">
        <v>738</v>
      </c>
      <c r="B6083" s="361" t="s">
        <v>712</v>
      </c>
      <c r="C6083" s="361" t="s">
        <v>744</v>
      </c>
      <c r="D6083" s="361">
        <v>8</v>
      </c>
      <c r="E6083" s="590">
        <v>43740</v>
      </c>
      <c r="F6083" s="592">
        <v>36</v>
      </c>
    </row>
    <row r="6084" spans="1:6" x14ac:dyDescent="0.25">
      <c r="A6084" s="349" t="s">
        <v>752</v>
      </c>
      <c r="B6084" s="361" t="s">
        <v>763</v>
      </c>
      <c r="C6084" s="361" t="s">
        <v>745</v>
      </c>
      <c r="D6084" s="361">
        <v>16</v>
      </c>
      <c r="E6084" s="590">
        <v>43740</v>
      </c>
      <c r="F6084" s="360">
        <v>120</v>
      </c>
    </row>
    <row r="6085" spans="1:6" x14ac:dyDescent="0.25">
      <c r="A6085" s="349" t="s">
        <v>738</v>
      </c>
      <c r="B6085" s="361" t="s">
        <v>713</v>
      </c>
      <c r="C6085" s="361" t="s">
        <v>746</v>
      </c>
      <c r="D6085" s="361">
        <v>16</v>
      </c>
      <c r="E6085" s="590">
        <v>43744</v>
      </c>
      <c r="F6085" s="592">
        <v>70</v>
      </c>
    </row>
    <row r="6086" spans="1:6" x14ac:dyDescent="0.25">
      <c r="A6086" s="349" t="s">
        <v>738</v>
      </c>
      <c r="B6086" s="361" t="s">
        <v>720</v>
      </c>
      <c r="C6086" s="361" t="s">
        <v>747</v>
      </c>
      <c r="D6086" s="361">
        <v>8</v>
      </c>
      <c r="E6086" s="590">
        <v>43747</v>
      </c>
      <c r="F6086" s="592">
        <v>44</v>
      </c>
    </row>
    <row r="6087" spans="1:6" x14ac:dyDescent="0.25">
      <c r="A6087" s="349" t="s">
        <v>752</v>
      </c>
      <c r="B6087" s="361" t="s">
        <v>763</v>
      </c>
      <c r="C6087" s="361" t="s">
        <v>745</v>
      </c>
      <c r="D6087" s="361">
        <v>16</v>
      </c>
      <c r="E6087" s="590">
        <v>43748</v>
      </c>
      <c r="F6087" s="592">
        <v>138</v>
      </c>
    </row>
    <row r="6088" spans="1:6" x14ac:dyDescent="0.25">
      <c r="A6088" s="349" t="s">
        <v>738</v>
      </c>
      <c r="B6088" s="361" t="s">
        <v>723</v>
      </c>
      <c r="C6088" s="361" t="s">
        <v>745</v>
      </c>
      <c r="D6088" s="361">
        <v>8</v>
      </c>
      <c r="E6088" s="590">
        <v>43750</v>
      </c>
      <c r="F6088" s="592">
        <v>104</v>
      </c>
    </row>
    <row r="6089" spans="1:6" x14ac:dyDescent="0.25">
      <c r="A6089" s="349" t="s">
        <v>767</v>
      </c>
      <c r="B6089" s="361" t="s">
        <v>768</v>
      </c>
      <c r="C6089" s="361" t="s">
        <v>737</v>
      </c>
      <c r="D6089" s="361">
        <v>16</v>
      </c>
      <c r="E6089" s="590">
        <v>43752</v>
      </c>
      <c r="F6089" s="592">
        <v>76</v>
      </c>
    </row>
    <row r="6090" spans="1:6" x14ac:dyDescent="0.25">
      <c r="A6090" s="349" t="s">
        <v>564</v>
      </c>
      <c r="B6090" s="361" t="s">
        <v>567</v>
      </c>
      <c r="C6090" s="361" t="s">
        <v>737</v>
      </c>
      <c r="D6090" s="361">
        <v>16</v>
      </c>
      <c r="E6090" s="590">
        <v>43752</v>
      </c>
      <c r="F6090" s="592">
        <v>49</v>
      </c>
    </row>
    <row r="6091" spans="1:6" x14ac:dyDescent="0.25">
      <c r="A6091" s="349" t="s">
        <v>738</v>
      </c>
      <c r="B6091" s="361" t="s">
        <v>721</v>
      </c>
      <c r="C6091" s="361" t="s">
        <v>747</v>
      </c>
      <c r="D6091" s="361">
        <v>8</v>
      </c>
      <c r="E6091" s="590">
        <v>43753</v>
      </c>
      <c r="F6091" s="592">
        <v>180</v>
      </c>
    </row>
    <row r="6092" spans="1:6" x14ac:dyDescent="0.25">
      <c r="A6092" s="349" t="s">
        <v>738</v>
      </c>
      <c r="B6092" s="361" t="s">
        <v>713</v>
      </c>
      <c r="C6092" s="361" t="s">
        <v>746</v>
      </c>
      <c r="D6092" s="361">
        <v>16</v>
      </c>
      <c r="E6092" s="590">
        <v>43754</v>
      </c>
      <c r="F6092" s="592">
        <v>197</v>
      </c>
    </row>
    <row r="6093" spans="1:6" x14ac:dyDescent="0.25">
      <c r="A6093" s="349" t="s">
        <v>771</v>
      </c>
      <c r="B6093" s="361" t="s">
        <v>773</v>
      </c>
      <c r="C6093" s="361" t="s">
        <v>747</v>
      </c>
      <c r="D6093" s="361">
        <v>8</v>
      </c>
      <c r="E6093" s="350">
        <v>43754</v>
      </c>
      <c r="F6093" s="360">
        <v>127</v>
      </c>
    </row>
    <row r="6094" spans="1:6" x14ac:dyDescent="0.25">
      <c r="A6094" s="349" t="s">
        <v>748</v>
      </c>
      <c r="B6094" s="361" t="s">
        <v>751</v>
      </c>
      <c r="C6094" s="361" t="s">
        <v>747</v>
      </c>
      <c r="D6094" s="361">
        <v>8</v>
      </c>
      <c r="E6094" s="590">
        <v>43754</v>
      </c>
      <c r="F6094" s="592">
        <v>23</v>
      </c>
    </row>
    <row r="6095" spans="1:6" x14ac:dyDescent="0.25">
      <c r="A6095" s="349" t="s">
        <v>738</v>
      </c>
      <c r="B6095" s="361" t="s">
        <v>714</v>
      </c>
      <c r="C6095" s="361" t="s">
        <v>744</v>
      </c>
      <c r="D6095" s="361">
        <v>8</v>
      </c>
      <c r="E6095" s="590">
        <v>43755</v>
      </c>
      <c r="F6095" s="592">
        <v>71</v>
      </c>
    </row>
    <row r="6096" spans="1:6" x14ac:dyDescent="0.25">
      <c r="A6096" s="349" t="s">
        <v>742</v>
      </c>
      <c r="B6096" s="361" t="s">
        <v>743</v>
      </c>
      <c r="C6096" s="361" t="s">
        <v>744</v>
      </c>
      <c r="D6096" s="361">
        <v>8</v>
      </c>
      <c r="E6096" s="590">
        <v>43756</v>
      </c>
      <c r="F6096" s="592">
        <v>153</v>
      </c>
    </row>
    <row r="6097" spans="1:6" x14ac:dyDescent="0.25">
      <c r="A6097" s="349" t="s">
        <v>748</v>
      </c>
      <c r="B6097" s="361" t="s">
        <v>749</v>
      </c>
      <c r="C6097" s="361" t="s">
        <v>745</v>
      </c>
      <c r="D6097" s="361">
        <v>8</v>
      </c>
      <c r="E6097" s="590">
        <v>43757</v>
      </c>
      <c r="F6097" s="592">
        <v>15</v>
      </c>
    </row>
    <row r="6098" spans="1:6" x14ac:dyDescent="0.25">
      <c r="A6098" s="349" t="s">
        <v>738</v>
      </c>
      <c r="B6098" s="361" t="s">
        <v>723</v>
      </c>
      <c r="C6098" s="361" t="s">
        <v>745</v>
      </c>
      <c r="D6098" s="361">
        <v>8</v>
      </c>
      <c r="E6098" s="590">
        <v>43760</v>
      </c>
      <c r="F6098" s="360">
        <v>180</v>
      </c>
    </row>
    <row r="6099" spans="1:6" x14ac:dyDescent="0.25">
      <c r="A6099" s="349" t="s">
        <v>738</v>
      </c>
      <c r="B6099" s="361" t="s">
        <v>714</v>
      </c>
      <c r="C6099" s="361" t="s">
        <v>744</v>
      </c>
      <c r="D6099" s="361">
        <v>8</v>
      </c>
      <c r="E6099" s="590">
        <v>43760</v>
      </c>
      <c r="F6099" s="592">
        <v>155</v>
      </c>
    </row>
    <row r="6100" spans="1:6" x14ac:dyDescent="0.25">
      <c r="A6100" s="349" t="s">
        <v>748</v>
      </c>
      <c r="B6100" s="361" t="s">
        <v>753</v>
      </c>
      <c r="C6100" s="361" t="s">
        <v>732</v>
      </c>
      <c r="D6100" s="361">
        <v>16</v>
      </c>
      <c r="E6100" s="350">
        <v>43761</v>
      </c>
      <c r="F6100" s="360">
        <v>124</v>
      </c>
    </row>
    <row r="6101" spans="1:6" x14ac:dyDescent="0.25">
      <c r="A6101" s="349" t="s">
        <v>728</v>
      </c>
      <c r="B6101" s="361" t="s">
        <v>729</v>
      </c>
      <c r="C6101" s="361" t="s">
        <v>730</v>
      </c>
      <c r="D6101" s="361">
        <v>10</v>
      </c>
      <c r="E6101" s="590">
        <v>43762</v>
      </c>
      <c r="F6101" s="592">
        <v>32</v>
      </c>
    </row>
    <row r="6102" spans="1:6" x14ac:dyDescent="0.25">
      <c r="A6102" s="349" t="s">
        <v>564</v>
      </c>
      <c r="B6102" s="361" t="s">
        <v>569</v>
      </c>
      <c r="C6102" s="361" t="s">
        <v>744</v>
      </c>
      <c r="D6102" s="361">
        <v>16</v>
      </c>
      <c r="E6102" s="590">
        <v>43768</v>
      </c>
      <c r="F6102" s="592">
        <v>90</v>
      </c>
    </row>
    <row r="6103" spans="1:6" x14ac:dyDescent="0.25">
      <c r="A6103" s="349" t="s">
        <v>733</v>
      </c>
      <c r="B6103" s="361" t="s">
        <v>736</v>
      </c>
      <c r="C6103" s="361" t="s">
        <v>737</v>
      </c>
      <c r="D6103" s="361">
        <v>8</v>
      </c>
      <c r="E6103" s="350">
        <v>43768</v>
      </c>
      <c r="F6103" s="360">
        <v>178</v>
      </c>
    </row>
    <row r="6104" spans="1:6" x14ac:dyDescent="0.25">
      <c r="A6104" s="349" t="s">
        <v>564</v>
      </c>
      <c r="B6104" s="361" t="s">
        <v>566</v>
      </c>
      <c r="C6104" s="361" t="s">
        <v>737</v>
      </c>
      <c r="D6104" s="361">
        <v>16</v>
      </c>
      <c r="E6104" s="590">
        <v>43771</v>
      </c>
      <c r="F6104" s="592">
        <v>18</v>
      </c>
    </row>
    <row r="6105" spans="1:6" x14ac:dyDescent="0.25">
      <c r="A6105" s="349" t="s">
        <v>748</v>
      </c>
      <c r="B6105" s="361" t="s">
        <v>751</v>
      </c>
      <c r="C6105" s="361" t="s">
        <v>747</v>
      </c>
      <c r="D6105" s="361">
        <v>8</v>
      </c>
      <c r="E6105" s="590">
        <v>43773</v>
      </c>
      <c r="F6105" s="592">
        <v>33</v>
      </c>
    </row>
    <row r="6106" spans="1:6" x14ac:dyDescent="0.25">
      <c r="A6106" s="349" t="s">
        <v>748</v>
      </c>
      <c r="B6106" s="361" t="s">
        <v>751</v>
      </c>
      <c r="C6106" s="361" t="s">
        <v>747</v>
      </c>
      <c r="D6106" s="361">
        <v>8</v>
      </c>
      <c r="E6106" s="590">
        <v>43776</v>
      </c>
      <c r="F6106" s="592">
        <v>56</v>
      </c>
    </row>
    <row r="6107" spans="1:6" x14ac:dyDescent="0.25">
      <c r="A6107" s="349" t="s">
        <v>738</v>
      </c>
      <c r="B6107" s="361" t="s">
        <v>713</v>
      </c>
      <c r="C6107" s="361" t="s">
        <v>746</v>
      </c>
      <c r="D6107" s="361">
        <v>16</v>
      </c>
      <c r="E6107" s="590">
        <v>43783</v>
      </c>
      <c r="F6107" s="592">
        <v>167</v>
      </c>
    </row>
    <row r="6108" spans="1:6" x14ac:dyDescent="0.25">
      <c r="A6108" s="349" t="s">
        <v>748</v>
      </c>
      <c r="B6108" s="361" t="s">
        <v>753</v>
      </c>
      <c r="C6108" s="361" t="s">
        <v>732</v>
      </c>
      <c r="D6108" s="361">
        <v>16</v>
      </c>
      <c r="E6108" s="590">
        <v>43787</v>
      </c>
      <c r="F6108" s="360">
        <v>196</v>
      </c>
    </row>
    <row r="6109" spans="1:6" x14ac:dyDescent="0.25">
      <c r="A6109" s="349" t="s">
        <v>752</v>
      </c>
      <c r="B6109" s="361" t="s">
        <v>759</v>
      </c>
      <c r="C6109" s="361" t="s">
        <v>737</v>
      </c>
      <c r="D6109" s="361">
        <v>16</v>
      </c>
      <c r="E6109" s="590">
        <v>43789</v>
      </c>
      <c r="F6109" s="592">
        <v>55</v>
      </c>
    </row>
    <row r="6110" spans="1:6" x14ac:dyDescent="0.25">
      <c r="A6110" s="349" t="s">
        <v>767</v>
      </c>
      <c r="B6110" s="361" t="s">
        <v>768</v>
      </c>
      <c r="C6110" s="361" t="s">
        <v>737</v>
      </c>
      <c r="D6110" s="361">
        <v>16</v>
      </c>
      <c r="E6110" s="590">
        <v>43790</v>
      </c>
      <c r="F6110" s="592">
        <v>124</v>
      </c>
    </row>
    <row r="6111" spans="1:6" x14ac:dyDescent="0.25">
      <c r="A6111" s="349" t="s">
        <v>748</v>
      </c>
      <c r="B6111" s="361" t="s">
        <v>753</v>
      </c>
      <c r="C6111" s="361" t="s">
        <v>732</v>
      </c>
      <c r="D6111" s="361">
        <v>16</v>
      </c>
      <c r="E6111" s="590">
        <v>43791</v>
      </c>
      <c r="F6111" s="592">
        <v>49</v>
      </c>
    </row>
    <row r="6112" spans="1:6" x14ac:dyDescent="0.25">
      <c r="A6112" s="349" t="s">
        <v>756</v>
      </c>
      <c r="B6112" s="361" t="s">
        <v>758</v>
      </c>
      <c r="C6112" s="361" t="s">
        <v>746</v>
      </c>
      <c r="D6112" s="361">
        <v>16</v>
      </c>
      <c r="E6112" s="590">
        <v>43794</v>
      </c>
      <c r="F6112" s="592">
        <v>23</v>
      </c>
    </row>
    <row r="6113" spans="1:6" x14ac:dyDescent="0.25">
      <c r="A6113" s="349" t="s">
        <v>564</v>
      </c>
      <c r="B6113" s="361" t="s">
        <v>565</v>
      </c>
      <c r="C6113" s="361" t="s">
        <v>745</v>
      </c>
      <c r="D6113" s="361">
        <v>16</v>
      </c>
      <c r="E6113" s="590">
        <v>43798</v>
      </c>
      <c r="F6113" s="592">
        <v>106</v>
      </c>
    </row>
    <row r="6114" spans="1:6" x14ac:dyDescent="0.25">
      <c r="A6114" s="349" t="s">
        <v>748</v>
      </c>
      <c r="B6114" s="361" t="s">
        <v>753</v>
      </c>
      <c r="C6114" s="361" t="s">
        <v>732</v>
      </c>
      <c r="D6114" s="361">
        <v>16</v>
      </c>
      <c r="E6114" s="590">
        <v>43799</v>
      </c>
      <c r="F6114" s="592">
        <v>188</v>
      </c>
    </row>
    <row r="6115" spans="1:6" x14ac:dyDescent="0.25">
      <c r="A6115" s="349" t="s">
        <v>564</v>
      </c>
      <c r="B6115" s="361" t="s">
        <v>568</v>
      </c>
      <c r="C6115" s="361" t="s">
        <v>745</v>
      </c>
      <c r="D6115" s="361">
        <v>16</v>
      </c>
      <c r="E6115" s="590">
        <v>43804</v>
      </c>
      <c r="F6115" s="592">
        <v>166</v>
      </c>
    </row>
    <row r="6116" spans="1:6" x14ac:dyDescent="0.25">
      <c r="A6116" s="349" t="s">
        <v>771</v>
      </c>
      <c r="B6116" s="361" t="s">
        <v>773</v>
      </c>
      <c r="C6116" s="361" t="s">
        <v>747</v>
      </c>
      <c r="D6116" s="361">
        <v>8</v>
      </c>
      <c r="E6116" s="590">
        <v>43805</v>
      </c>
      <c r="F6116" s="592">
        <v>27</v>
      </c>
    </row>
    <row r="6117" spans="1:6" x14ac:dyDescent="0.25">
      <c r="A6117" s="349" t="s">
        <v>738</v>
      </c>
      <c r="B6117" s="361" t="s">
        <v>714</v>
      </c>
      <c r="C6117" s="361" t="s">
        <v>744</v>
      </c>
      <c r="D6117" s="361">
        <v>8</v>
      </c>
      <c r="E6117" s="590">
        <v>43805</v>
      </c>
      <c r="F6117" s="592">
        <v>16</v>
      </c>
    </row>
    <row r="6118" spans="1:6" x14ac:dyDescent="0.25">
      <c r="A6118" s="349" t="s">
        <v>752</v>
      </c>
      <c r="B6118" s="361" t="s">
        <v>760</v>
      </c>
      <c r="C6118" s="361" t="s">
        <v>761</v>
      </c>
      <c r="D6118" s="361">
        <v>16</v>
      </c>
      <c r="E6118" s="590">
        <v>43806</v>
      </c>
      <c r="F6118" s="592">
        <v>130</v>
      </c>
    </row>
    <row r="6119" spans="1:6" x14ac:dyDescent="0.25">
      <c r="A6119" s="349" t="s">
        <v>564</v>
      </c>
      <c r="B6119" s="361" t="s">
        <v>568</v>
      </c>
      <c r="C6119" s="361" t="s">
        <v>745</v>
      </c>
      <c r="D6119" s="361">
        <v>16</v>
      </c>
      <c r="E6119" s="590">
        <v>43807</v>
      </c>
      <c r="F6119" s="592">
        <v>107</v>
      </c>
    </row>
    <row r="6120" spans="1:6" x14ac:dyDescent="0.25">
      <c r="A6120" s="349" t="s">
        <v>738</v>
      </c>
      <c r="B6120" s="361" t="s">
        <v>715</v>
      </c>
      <c r="C6120" s="361" t="s">
        <v>745</v>
      </c>
      <c r="D6120" s="361">
        <v>16</v>
      </c>
      <c r="E6120" s="350">
        <v>43811</v>
      </c>
      <c r="F6120" s="360">
        <v>40</v>
      </c>
    </row>
    <row r="6121" spans="1:6" x14ac:dyDescent="0.25">
      <c r="A6121" s="349" t="s">
        <v>769</v>
      </c>
      <c r="B6121" s="361" t="s">
        <v>770</v>
      </c>
      <c r="C6121" s="361" t="s">
        <v>745</v>
      </c>
      <c r="D6121" s="361">
        <v>16</v>
      </c>
      <c r="E6121" s="590">
        <v>43813</v>
      </c>
      <c r="F6121" s="592">
        <v>169</v>
      </c>
    </row>
    <row r="6122" spans="1:6" x14ac:dyDescent="0.25">
      <c r="A6122" s="349" t="s">
        <v>752</v>
      </c>
      <c r="B6122" s="361" t="s">
        <v>760</v>
      </c>
      <c r="C6122" s="361" t="s">
        <v>761</v>
      </c>
      <c r="D6122" s="361">
        <v>16</v>
      </c>
      <c r="E6122" s="590">
        <v>43815</v>
      </c>
      <c r="F6122" s="592">
        <v>191</v>
      </c>
    </row>
    <row r="6123" spans="1:6" x14ac:dyDescent="0.25">
      <c r="A6123" s="349" t="s">
        <v>748</v>
      </c>
      <c r="B6123" s="361" t="s">
        <v>751</v>
      </c>
      <c r="C6123" s="361" t="s">
        <v>747</v>
      </c>
      <c r="D6123" s="361">
        <v>8</v>
      </c>
      <c r="E6123" s="590">
        <v>43816</v>
      </c>
      <c r="F6123" s="360">
        <v>52</v>
      </c>
    </row>
    <row r="6124" spans="1:6" x14ac:dyDescent="0.25">
      <c r="A6124" s="349" t="s">
        <v>738</v>
      </c>
      <c r="B6124" s="361" t="s">
        <v>717</v>
      </c>
      <c r="C6124" s="361" t="s">
        <v>745</v>
      </c>
      <c r="D6124" s="361">
        <v>16</v>
      </c>
      <c r="E6124" s="590">
        <v>43819</v>
      </c>
      <c r="F6124" s="592">
        <v>90</v>
      </c>
    </row>
    <row r="6125" spans="1:6" x14ac:dyDescent="0.25">
      <c r="A6125" s="349" t="s">
        <v>733</v>
      </c>
      <c r="B6125" s="361" t="s">
        <v>736</v>
      </c>
      <c r="C6125" s="361" t="s">
        <v>737</v>
      </c>
      <c r="D6125" s="361">
        <v>8</v>
      </c>
      <c r="E6125" s="590">
        <v>43819</v>
      </c>
      <c r="F6125" s="592">
        <v>36</v>
      </c>
    </row>
    <row r="6126" spans="1:6" x14ac:dyDescent="0.25">
      <c r="A6126" s="349" t="s">
        <v>739</v>
      </c>
      <c r="B6126" s="361" t="s">
        <v>740</v>
      </c>
      <c r="C6126" s="361" t="s">
        <v>741</v>
      </c>
      <c r="D6126" s="361">
        <v>8</v>
      </c>
      <c r="E6126" s="590">
        <v>43820</v>
      </c>
      <c r="F6126" s="592">
        <v>30</v>
      </c>
    </row>
    <row r="6127" spans="1:6" x14ac:dyDescent="0.25">
      <c r="A6127" s="349" t="s">
        <v>756</v>
      </c>
      <c r="B6127" s="361" t="s">
        <v>757</v>
      </c>
      <c r="C6127" s="361" t="s">
        <v>755</v>
      </c>
      <c r="D6127" s="361">
        <v>16</v>
      </c>
      <c r="E6127" s="590">
        <v>43822</v>
      </c>
      <c r="F6127" s="592">
        <v>182</v>
      </c>
    </row>
    <row r="6128" spans="1:6" x14ac:dyDescent="0.25">
      <c r="A6128" s="349" t="s">
        <v>738</v>
      </c>
      <c r="B6128" s="361" t="s">
        <v>712</v>
      </c>
      <c r="C6128" s="361" t="s">
        <v>744</v>
      </c>
      <c r="D6128" s="361">
        <v>8</v>
      </c>
      <c r="E6128" s="590">
        <v>43824</v>
      </c>
      <c r="F6128" s="592">
        <v>40</v>
      </c>
    </row>
    <row r="6129" spans="1:6" x14ac:dyDescent="0.25">
      <c r="A6129" s="349" t="s">
        <v>564</v>
      </c>
      <c r="B6129" s="361" t="s">
        <v>567</v>
      </c>
      <c r="C6129" s="361" t="s">
        <v>737</v>
      </c>
      <c r="D6129" s="361">
        <v>16</v>
      </c>
      <c r="E6129" s="590">
        <v>43825</v>
      </c>
      <c r="F6129" s="592">
        <v>46</v>
      </c>
    </row>
    <row r="6130" spans="1:6" x14ac:dyDescent="0.25">
      <c r="A6130" s="349" t="s">
        <v>564</v>
      </c>
      <c r="B6130" s="361" t="s">
        <v>565</v>
      </c>
      <c r="C6130" s="361" t="s">
        <v>745</v>
      </c>
      <c r="D6130" s="361">
        <v>16</v>
      </c>
      <c r="E6130" s="590">
        <v>43827</v>
      </c>
      <c r="F6130" s="592">
        <v>91</v>
      </c>
    </row>
    <row r="6131" spans="1:6" x14ac:dyDescent="0.25">
      <c r="A6131" s="349" t="s">
        <v>738</v>
      </c>
      <c r="B6131" s="361" t="s">
        <v>721</v>
      </c>
      <c r="C6131" s="361" t="s">
        <v>747</v>
      </c>
      <c r="D6131" s="361">
        <v>8</v>
      </c>
      <c r="E6131" s="590">
        <v>43832</v>
      </c>
      <c r="F6131" s="592">
        <v>87</v>
      </c>
    </row>
    <row r="6132" spans="1:6" x14ac:dyDescent="0.25">
      <c r="A6132" s="349" t="s">
        <v>733</v>
      </c>
      <c r="B6132" s="361" t="s">
        <v>736</v>
      </c>
      <c r="C6132" s="361" t="s">
        <v>737</v>
      </c>
      <c r="D6132" s="361">
        <v>8</v>
      </c>
      <c r="E6132" s="590">
        <v>43837</v>
      </c>
      <c r="F6132" s="592">
        <v>31</v>
      </c>
    </row>
    <row r="6133" spans="1:6" x14ac:dyDescent="0.25">
      <c r="A6133" s="349" t="s">
        <v>756</v>
      </c>
      <c r="B6133" s="361" t="s">
        <v>758</v>
      </c>
      <c r="C6133" s="361" t="s">
        <v>746</v>
      </c>
      <c r="D6133" s="361">
        <v>16</v>
      </c>
      <c r="E6133" s="590">
        <v>43848</v>
      </c>
      <c r="F6133" s="592">
        <v>166</v>
      </c>
    </row>
    <row r="6134" spans="1:6" x14ac:dyDescent="0.25">
      <c r="A6134" s="349" t="s">
        <v>756</v>
      </c>
      <c r="B6134" s="361" t="s">
        <v>758</v>
      </c>
      <c r="C6134" s="361" t="s">
        <v>746</v>
      </c>
      <c r="D6134" s="361">
        <v>16</v>
      </c>
      <c r="E6134" s="590">
        <v>43848</v>
      </c>
      <c r="F6134" s="592">
        <v>63</v>
      </c>
    </row>
    <row r="6135" spans="1:6" x14ac:dyDescent="0.25">
      <c r="A6135" s="349" t="s">
        <v>738</v>
      </c>
      <c r="B6135" s="361" t="s">
        <v>722</v>
      </c>
      <c r="C6135" s="361" t="s">
        <v>747</v>
      </c>
      <c r="D6135" s="361">
        <v>8</v>
      </c>
      <c r="E6135" s="590">
        <v>43854</v>
      </c>
      <c r="F6135" s="592">
        <v>171</v>
      </c>
    </row>
    <row r="6136" spans="1:6" x14ac:dyDescent="0.25">
      <c r="A6136" s="349" t="s">
        <v>738</v>
      </c>
      <c r="B6136" s="361" t="s">
        <v>713</v>
      </c>
      <c r="C6136" s="361" t="s">
        <v>746</v>
      </c>
      <c r="D6136" s="361">
        <v>16</v>
      </c>
      <c r="E6136" s="590">
        <v>43855</v>
      </c>
      <c r="F6136" s="592">
        <v>26</v>
      </c>
    </row>
    <row r="6137" spans="1:6" x14ac:dyDescent="0.25">
      <c r="A6137" s="349" t="s">
        <v>752</v>
      </c>
      <c r="B6137" s="361" t="s">
        <v>759</v>
      </c>
      <c r="C6137" s="361" t="s">
        <v>737</v>
      </c>
      <c r="D6137" s="361">
        <v>16</v>
      </c>
      <c r="E6137" s="350">
        <v>43855</v>
      </c>
      <c r="F6137" s="360">
        <v>83</v>
      </c>
    </row>
    <row r="6138" spans="1:6" x14ac:dyDescent="0.25">
      <c r="A6138" s="349" t="s">
        <v>752</v>
      </c>
      <c r="B6138" s="361" t="s">
        <v>764</v>
      </c>
      <c r="C6138" s="361" t="s">
        <v>737</v>
      </c>
      <c r="D6138" s="361">
        <v>32</v>
      </c>
      <c r="E6138" s="590">
        <v>43856</v>
      </c>
      <c r="F6138" s="592">
        <v>183</v>
      </c>
    </row>
    <row r="6139" spans="1:6" x14ac:dyDescent="0.25">
      <c r="A6139" s="349" t="s">
        <v>738</v>
      </c>
      <c r="B6139" s="361" t="s">
        <v>723</v>
      </c>
      <c r="C6139" s="361" t="s">
        <v>745</v>
      </c>
      <c r="D6139" s="361">
        <v>8</v>
      </c>
      <c r="E6139" s="350">
        <v>43857</v>
      </c>
      <c r="F6139" s="360">
        <v>171</v>
      </c>
    </row>
    <row r="6140" spans="1:6" x14ac:dyDescent="0.25">
      <c r="A6140" s="349" t="s">
        <v>738</v>
      </c>
      <c r="B6140" s="361" t="s">
        <v>723</v>
      </c>
      <c r="C6140" s="361" t="s">
        <v>745</v>
      </c>
      <c r="D6140" s="361">
        <v>8</v>
      </c>
      <c r="E6140" s="590">
        <v>43861</v>
      </c>
      <c r="F6140" s="592">
        <v>126</v>
      </c>
    </row>
    <row r="6141" spans="1:6" x14ac:dyDescent="0.25">
      <c r="A6141" s="349" t="s">
        <v>728</v>
      </c>
      <c r="B6141" s="361" t="s">
        <v>731</v>
      </c>
      <c r="C6141" s="361" t="s">
        <v>732</v>
      </c>
      <c r="D6141" s="361">
        <v>8</v>
      </c>
      <c r="E6141" s="590">
        <v>43866</v>
      </c>
      <c r="F6141" s="592">
        <v>144</v>
      </c>
    </row>
    <row r="6142" spans="1:6" x14ac:dyDescent="0.25">
      <c r="A6142" s="349" t="s">
        <v>752</v>
      </c>
      <c r="B6142" s="361" t="s">
        <v>763</v>
      </c>
      <c r="C6142" s="361" t="s">
        <v>745</v>
      </c>
      <c r="D6142" s="361">
        <v>16</v>
      </c>
      <c r="E6142" s="590">
        <v>43867</v>
      </c>
      <c r="F6142" s="592">
        <v>48</v>
      </c>
    </row>
    <row r="6143" spans="1:6" x14ac:dyDescent="0.25">
      <c r="A6143" s="349" t="s">
        <v>752</v>
      </c>
      <c r="B6143" s="361" t="s">
        <v>762</v>
      </c>
      <c r="C6143" s="361" t="s">
        <v>761</v>
      </c>
      <c r="D6143" s="361">
        <v>16</v>
      </c>
      <c r="E6143" s="590">
        <v>43869</v>
      </c>
      <c r="F6143" s="592">
        <v>16</v>
      </c>
    </row>
    <row r="6144" spans="1:6" x14ac:dyDescent="0.25">
      <c r="A6144" s="349" t="s">
        <v>738</v>
      </c>
      <c r="B6144" s="361" t="s">
        <v>713</v>
      </c>
      <c r="C6144" s="361" t="s">
        <v>746</v>
      </c>
      <c r="D6144" s="361">
        <v>16</v>
      </c>
      <c r="E6144" s="590">
        <v>43870</v>
      </c>
      <c r="F6144" s="592">
        <v>98</v>
      </c>
    </row>
    <row r="6145" spans="1:6" x14ac:dyDescent="0.25">
      <c r="A6145" s="349" t="s">
        <v>564</v>
      </c>
      <c r="B6145" s="361" t="s">
        <v>566</v>
      </c>
      <c r="C6145" s="361" t="s">
        <v>737</v>
      </c>
      <c r="D6145" s="361">
        <v>16</v>
      </c>
      <c r="E6145" s="590">
        <v>43875</v>
      </c>
      <c r="F6145" s="592">
        <v>180</v>
      </c>
    </row>
    <row r="6146" spans="1:6" x14ac:dyDescent="0.25">
      <c r="A6146" s="349" t="s">
        <v>738</v>
      </c>
      <c r="B6146" s="361" t="s">
        <v>720</v>
      </c>
      <c r="C6146" s="361" t="s">
        <v>747</v>
      </c>
      <c r="D6146" s="361">
        <v>8</v>
      </c>
      <c r="E6146" s="590">
        <v>43876</v>
      </c>
      <c r="F6146" s="360">
        <v>169</v>
      </c>
    </row>
    <row r="6147" spans="1:6" x14ac:dyDescent="0.25">
      <c r="A6147" s="349" t="s">
        <v>738</v>
      </c>
      <c r="B6147" s="361" t="s">
        <v>712</v>
      </c>
      <c r="C6147" s="361" t="s">
        <v>744</v>
      </c>
      <c r="D6147" s="361">
        <v>8</v>
      </c>
      <c r="E6147" s="590">
        <v>43877</v>
      </c>
      <c r="F6147" s="592">
        <v>125</v>
      </c>
    </row>
    <row r="6148" spans="1:6" x14ac:dyDescent="0.25">
      <c r="A6148" s="349" t="s">
        <v>738</v>
      </c>
      <c r="B6148" s="361" t="s">
        <v>721</v>
      </c>
      <c r="C6148" s="361" t="s">
        <v>747</v>
      </c>
      <c r="D6148" s="361">
        <v>8</v>
      </c>
      <c r="E6148" s="590">
        <v>43878</v>
      </c>
      <c r="F6148" s="592">
        <v>26</v>
      </c>
    </row>
    <row r="6149" spans="1:6" x14ac:dyDescent="0.25">
      <c r="A6149" s="354" t="s">
        <v>738</v>
      </c>
      <c r="B6149" s="353" t="s">
        <v>716</v>
      </c>
      <c r="C6149" s="353" t="s">
        <v>745</v>
      </c>
      <c r="D6149" s="353">
        <v>16</v>
      </c>
      <c r="E6149" s="591">
        <v>43879</v>
      </c>
      <c r="F6149" s="593">
        <v>41</v>
      </c>
    </row>
    <row r="6150" spans="1:6" x14ac:dyDescent="0.25">
      <c r="A6150" s="349" t="s">
        <v>771</v>
      </c>
      <c r="B6150" s="361" t="s">
        <v>772</v>
      </c>
      <c r="C6150" s="361" t="s">
        <v>747</v>
      </c>
      <c r="D6150" s="361">
        <v>12</v>
      </c>
      <c r="E6150" s="590">
        <v>43879</v>
      </c>
      <c r="F6150" s="592">
        <v>107</v>
      </c>
    </row>
    <row r="6151" spans="1:6" x14ac:dyDescent="0.25">
      <c r="A6151" s="349" t="s">
        <v>738</v>
      </c>
      <c r="B6151" s="361" t="s">
        <v>721</v>
      </c>
      <c r="C6151" s="361" t="s">
        <v>747</v>
      </c>
      <c r="D6151" s="361">
        <v>8</v>
      </c>
      <c r="E6151" s="590">
        <v>43881</v>
      </c>
      <c r="F6151" s="592">
        <v>135</v>
      </c>
    </row>
    <row r="6152" spans="1:6" x14ac:dyDescent="0.25">
      <c r="A6152" s="349" t="s">
        <v>738</v>
      </c>
      <c r="B6152" s="361" t="s">
        <v>717</v>
      </c>
      <c r="C6152" s="361" t="s">
        <v>745</v>
      </c>
      <c r="D6152" s="361">
        <v>16</v>
      </c>
      <c r="E6152" s="590">
        <v>43882</v>
      </c>
      <c r="F6152" s="592">
        <v>143</v>
      </c>
    </row>
    <row r="6153" spans="1:6" x14ac:dyDescent="0.25">
      <c r="A6153" s="349" t="s">
        <v>748</v>
      </c>
      <c r="B6153" s="361" t="s">
        <v>751</v>
      </c>
      <c r="C6153" s="361" t="s">
        <v>747</v>
      </c>
      <c r="D6153" s="361">
        <v>8</v>
      </c>
      <c r="E6153" s="590">
        <v>43884</v>
      </c>
      <c r="F6153" s="592">
        <v>40</v>
      </c>
    </row>
    <row r="6154" spans="1:6" x14ac:dyDescent="0.25">
      <c r="A6154" s="349" t="s">
        <v>728</v>
      </c>
      <c r="B6154" s="361" t="s">
        <v>729</v>
      </c>
      <c r="C6154" s="361" t="s">
        <v>730</v>
      </c>
      <c r="D6154" s="361">
        <v>10</v>
      </c>
      <c r="E6154" s="590">
        <v>43888</v>
      </c>
      <c r="F6154" s="360">
        <v>12</v>
      </c>
    </row>
    <row r="6155" spans="1:6" x14ac:dyDescent="0.25">
      <c r="A6155" s="349" t="s">
        <v>564</v>
      </c>
      <c r="B6155" s="361" t="s">
        <v>566</v>
      </c>
      <c r="C6155" s="361" t="s">
        <v>737</v>
      </c>
      <c r="D6155" s="361">
        <v>16</v>
      </c>
      <c r="E6155" s="350">
        <v>43890</v>
      </c>
      <c r="F6155" s="360">
        <v>45</v>
      </c>
    </row>
    <row r="6156" spans="1:6" x14ac:dyDescent="0.25">
      <c r="A6156" s="349" t="s">
        <v>738</v>
      </c>
      <c r="B6156" s="361" t="s">
        <v>717</v>
      </c>
      <c r="C6156" s="361" t="s">
        <v>745</v>
      </c>
      <c r="D6156" s="361">
        <v>16</v>
      </c>
      <c r="E6156" s="590">
        <v>43890</v>
      </c>
      <c r="F6156" s="592">
        <v>66</v>
      </c>
    </row>
    <row r="6157" spans="1:6" x14ac:dyDescent="0.25">
      <c r="A6157" s="349" t="s">
        <v>771</v>
      </c>
      <c r="B6157" s="361" t="s">
        <v>773</v>
      </c>
      <c r="C6157" s="361" t="s">
        <v>747</v>
      </c>
      <c r="D6157" s="361">
        <v>8</v>
      </c>
      <c r="E6157" s="590">
        <v>43892</v>
      </c>
      <c r="F6157" s="592">
        <v>192</v>
      </c>
    </row>
    <row r="6158" spans="1:6" x14ac:dyDescent="0.25">
      <c r="A6158" s="349" t="s">
        <v>748</v>
      </c>
      <c r="B6158" s="361" t="s">
        <v>749</v>
      </c>
      <c r="C6158" s="361" t="s">
        <v>745</v>
      </c>
      <c r="D6158" s="361">
        <v>8</v>
      </c>
      <c r="E6158" s="590">
        <v>43894</v>
      </c>
      <c r="F6158" s="592">
        <v>160</v>
      </c>
    </row>
    <row r="6159" spans="1:6" x14ac:dyDescent="0.25">
      <c r="A6159" s="349" t="s">
        <v>738</v>
      </c>
      <c r="B6159" s="361" t="s">
        <v>723</v>
      </c>
      <c r="C6159" s="361" t="s">
        <v>745</v>
      </c>
      <c r="D6159" s="361">
        <v>8</v>
      </c>
      <c r="E6159" s="590">
        <v>43894</v>
      </c>
      <c r="F6159" s="592">
        <v>115</v>
      </c>
    </row>
    <row r="6160" spans="1:6" x14ac:dyDescent="0.25">
      <c r="A6160" s="349" t="s">
        <v>748</v>
      </c>
      <c r="B6160" s="361" t="s">
        <v>751</v>
      </c>
      <c r="C6160" s="361" t="s">
        <v>747</v>
      </c>
      <c r="D6160" s="361">
        <v>8</v>
      </c>
      <c r="E6160" s="590">
        <v>43894</v>
      </c>
      <c r="F6160" s="592">
        <v>170</v>
      </c>
    </row>
    <row r="6161" spans="1:6" x14ac:dyDescent="0.25">
      <c r="A6161" s="349" t="s">
        <v>738</v>
      </c>
      <c r="B6161" s="361" t="s">
        <v>721</v>
      </c>
      <c r="C6161" s="361" t="s">
        <v>747</v>
      </c>
      <c r="D6161" s="361">
        <v>8</v>
      </c>
      <c r="E6161" s="590">
        <v>43895</v>
      </c>
      <c r="F6161" s="360">
        <v>105</v>
      </c>
    </row>
    <row r="6162" spans="1:6" x14ac:dyDescent="0.25">
      <c r="A6162" s="349" t="s">
        <v>752</v>
      </c>
      <c r="B6162" s="361" t="s">
        <v>760</v>
      </c>
      <c r="C6162" s="361" t="s">
        <v>761</v>
      </c>
      <c r="D6162" s="361">
        <v>16</v>
      </c>
      <c r="E6162" s="590">
        <v>43895</v>
      </c>
      <c r="F6162" s="592">
        <v>190</v>
      </c>
    </row>
    <row r="6163" spans="1:6" x14ac:dyDescent="0.25">
      <c r="A6163" s="349" t="s">
        <v>748</v>
      </c>
      <c r="B6163" s="361" t="s">
        <v>749</v>
      </c>
      <c r="C6163" s="361" t="s">
        <v>745</v>
      </c>
      <c r="D6163" s="361">
        <v>8</v>
      </c>
      <c r="E6163" s="590">
        <v>43896</v>
      </c>
      <c r="F6163" s="592">
        <v>17</v>
      </c>
    </row>
    <row r="6164" spans="1:6" x14ac:dyDescent="0.25">
      <c r="A6164" s="349" t="s">
        <v>771</v>
      </c>
      <c r="B6164" s="361" t="s">
        <v>773</v>
      </c>
      <c r="C6164" s="361" t="s">
        <v>747</v>
      </c>
      <c r="D6164" s="361">
        <v>8</v>
      </c>
      <c r="E6164" s="590">
        <v>43896</v>
      </c>
      <c r="F6164" s="592">
        <v>138</v>
      </c>
    </row>
    <row r="6165" spans="1:6" x14ac:dyDescent="0.25">
      <c r="A6165" s="349" t="s">
        <v>738</v>
      </c>
      <c r="B6165" s="361" t="s">
        <v>715</v>
      </c>
      <c r="C6165" s="361" t="s">
        <v>745</v>
      </c>
      <c r="D6165" s="361">
        <v>16</v>
      </c>
      <c r="E6165" s="590">
        <v>43897</v>
      </c>
      <c r="F6165" s="360">
        <v>13</v>
      </c>
    </row>
    <row r="6166" spans="1:6" x14ac:dyDescent="0.25">
      <c r="A6166" s="349" t="s">
        <v>738</v>
      </c>
      <c r="B6166" s="361" t="s">
        <v>712</v>
      </c>
      <c r="C6166" s="361" t="s">
        <v>744</v>
      </c>
      <c r="D6166" s="361">
        <v>8</v>
      </c>
      <c r="E6166" s="590">
        <v>43897</v>
      </c>
      <c r="F6166" s="592">
        <v>95</v>
      </c>
    </row>
    <row r="6167" spans="1:6" x14ac:dyDescent="0.25">
      <c r="A6167" s="349" t="s">
        <v>752</v>
      </c>
      <c r="B6167" s="361" t="s">
        <v>759</v>
      </c>
      <c r="C6167" s="361" t="s">
        <v>737</v>
      </c>
      <c r="D6167" s="361">
        <v>16</v>
      </c>
      <c r="E6167" s="590">
        <v>43899</v>
      </c>
      <c r="F6167" s="592">
        <v>14</v>
      </c>
    </row>
    <row r="6168" spans="1:6" x14ac:dyDescent="0.25">
      <c r="A6168" s="349" t="s">
        <v>769</v>
      </c>
      <c r="B6168" s="361" t="s">
        <v>770</v>
      </c>
      <c r="C6168" s="361" t="s">
        <v>745</v>
      </c>
      <c r="D6168" s="361">
        <v>16</v>
      </c>
      <c r="E6168" s="590">
        <v>43903</v>
      </c>
      <c r="F6168" s="592">
        <v>143</v>
      </c>
    </row>
    <row r="6169" spans="1:6" x14ac:dyDescent="0.25">
      <c r="A6169" s="349" t="s">
        <v>742</v>
      </c>
      <c r="B6169" s="361" t="s">
        <v>743</v>
      </c>
      <c r="C6169" s="361" t="s">
        <v>744</v>
      </c>
      <c r="D6169" s="361">
        <v>8</v>
      </c>
      <c r="E6169" s="590">
        <v>43904</v>
      </c>
      <c r="F6169" s="592">
        <v>134</v>
      </c>
    </row>
    <row r="6170" spans="1:6" x14ac:dyDescent="0.25">
      <c r="A6170" s="349" t="s">
        <v>564</v>
      </c>
      <c r="B6170" s="361" t="s">
        <v>567</v>
      </c>
      <c r="C6170" s="361" t="s">
        <v>737</v>
      </c>
      <c r="D6170" s="361">
        <v>16</v>
      </c>
      <c r="E6170" s="590">
        <v>43905</v>
      </c>
      <c r="F6170" s="592">
        <v>52</v>
      </c>
    </row>
    <row r="6171" spans="1:6" x14ac:dyDescent="0.25">
      <c r="A6171" s="349" t="s">
        <v>728</v>
      </c>
      <c r="B6171" s="361" t="s">
        <v>729</v>
      </c>
      <c r="C6171" s="361" t="s">
        <v>730</v>
      </c>
      <c r="D6171" s="361">
        <v>10</v>
      </c>
      <c r="E6171" s="590">
        <v>43907</v>
      </c>
      <c r="F6171" s="592">
        <v>114</v>
      </c>
    </row>
    <row r="6172" spans="1:6" x14ac:dyDescent="0.25">
      <c r="A6172" s="349" t="s">
        <v>739</v>
      </c>
      <c r="B6172" s="361" t="s">
        <v>740</v>
      </c>
      <c r="C6172" s="361" t="s">
        <v>741</v>
      </c>
      <c r="D6172" s="361">
        <v>8</v>
      </c>
      <c r="E6172" s="590">
        <v>43908</v>
      </c>
      <c r="F6172" s="592">
        <v>60</v>
      </c>
    </row>
    <row r="6173" spans="1:6" x14ac:dyDescent="0.25">
      <c r="A6173" s="349" t="s">
        <v>748</v>
      </c>
      <c r="B6173" s="361" t="s">
        <v>754</v>
      </c>
      <c r="C6173" s="361" t="s">
        <v>755</v>
      </c>
      <c r="D6173" s="361">
        <v>16</v>
      </c>
      <c r="E6173" s="590">
        <v>43909</v>
      </c>
      <c r="F6173" s="592">
        <v>66</v>
      </c>
    </row>
    <row r="6174" spans="1:6" x14ac:dyDescent="0.25">
      <c r="A6174" s="349" t="s">
        <v>756</v>
      </c>
      <c r="B6174" s="361" t="s">
        <v>758</v>
      </c>
      <c r="C6174" s="361" t="s">
        <v>746</v>
      </c>
      <c r="D6174" s="361">
        <v>16</v>
      </c>
      <c r="E6174" s="590">
        <v>43911</v>
      </c>
      <c r="F6174" s="592">
        <v>36</v>
      </c>
    </row>
    <row r="6175" spans="1:6" x14ac:dyDescent="0.25">
      <c r="A6175" s="349" t="s">
        <v>752</v>
      </c>
      <c r="B6175" s="361" t="s">
        <v>760</v>
      </c>
      <c r="C6175" s="361" t="s">
        <v>761</v>
      </c>
      <c r="D6175" s="361">
        <v>16</v>
      </c>
      <c r="E6175" s="590">
        <v>43913</v>
      </c>
      <c r="F6175" s="592">
        <v>113</v>
      </c>
    </row>
    <row r="6176" spans="1:6" x14ac:dyDescent="0.25">
      <c r="A6176" s="349" t="s">
        <v>738</v>
      </c>
      <c r="B6176" s="361" t="s">
        <v>712</v>
      </c>
      <c r="C6176" s="361" t="s">
        <v>744</v>
      </c>
      <c r="D6176" s="361">
        <v>8</v>
      </c>
      <c r="E6176" s="590">
        <v>43914</v>
      </c>
      <c r="F6176" s="592">
        <v>80</v>
      </c>
    </row>
    <row r="6177" spans="1:6" x14ac:dyDescent="0.25">
      <c r="A6177" s="349" t="s">
        <v>771</v>
      </c>
      <c r="B6177" s="361" t="s">
        <v>773</v>
      </c>
      <c r="C6177" s="361" t="s">
        <v>747</v>
      </c>
      <c r="D6177" s="361">
        <v>8</v>
      </c>
      <c r="E6177" s="590">
        <v>43916</v>
      </c>
      <c r="F6177" s="592">
        <v>82</v>
      </c>
    </row>
    <row r="6178" spans="1:6" x14ac:dyDescent="0.25">
      <c r="A6178" s="349" t="s">
        <v>756</v>
      </c>
      <c r="B6178" s="361" t="s">
        <v>758</v>
      </c>
      <c r="C6178" s="361" t="s">
        <v>746</v>
      </c>
      <c r="D6178" s="361">
        <v>16</v>
      </c>
      <c r="E6178" s="590">
        <v>43919</v>
      </c>
      <c r="F6178" s="592">
        <v>11</v>
      </c>
    </row>
    <row r="6179" spans="1:6" x14ac:dyDescent="0.25">
      <c r="A6179" s="349" t="s">
        <v>748</v>
      </c>
      <c r="B6179" s="361" t="s">
        <v>753</v>
      </c>
      <c r="C6179" s="361" t="s">
        <v>732</v>
      </c>
      <c r="D6179" s="361">
        <v>16</v>
      </c>
      <c r="E6179" s="590">
        <v>43920</v>
      </c>
      <c r="F6179" s="360">
        <v>81</v>
      </c>
    </row>
    <row r="6180" spans="1:6" x14ac:dyDescent="0.25">
      <c r="A6180" s="349" t="s">
        <v>752</v>
      </c>
      <c r="B6180" s="361" t="s">
        <v>762</v>
      </c>
      <c r="C6180" s="361" t="s">
        <v>761</v>
      </c>
      <c r="D6180" s="361">
        <v>16</v>
      </c>
      <c r="E6180" s="350">
        <v>43920</v>
      </c>
      <c r="F6180" s="360">
        <v>77</v>
      </c>
    </row>
    <row r="6181" spans="1:6" x14ac:dyDescent="0.25">
      <c r="A6181" s="349" t="s">
        <v>738</v>
      </c>
      <c r="B6181" s="361" t="s">
        <v>719</v>
      </c>
      <c r="C6181" s="361" t="s">
        <v>744</v>
      </c>
      <c r="D6181" s="361">
        <v>8</v>
      </c>
      <c r="E6181" s="590">
        <v>43924</v>
      </c>
      <c r="F6181" s="592">
        <v>54</v>
      </c>
    </row>
    <row r="6182" spans="1:6" x14ac:dyDescent="0.25">
      <c r="A6182" s="349" t="s">
        <v>738</v>
      </c>
      <c r="B6182" s="361" t="s">
        <v>723</v>
      </c>
      <c r="C6182" s="361" t="s">
        <v>745</v>
      </c>
      <c r="D6182" s="361">
        <v>8</v>
      </c>
      <c r="E6182" s="590">
        <v>43929</v>
      </c>
      <c r="F6182" s="592">
        <v>174</v>
      </c>
    </row>
    <row r="6183" spans="1:6" x14ac:dyDescent="0.25">
      <c r="A6183" s="349" t="s">
        <v>738</v>
      </c>
      <c r="B6183" s="361" t="s">
        <v>717</v>
      </c>
      <c r="C6183" s="361" t="s">
        <v>745</v>
      </c>
      <c r="D6183" s="361">
        <v>16</v>
      </c>
      <c r="E6183" s="590">
        <v>43930</v>
      </c>
      <c r="F6183" s="592">
        <v>157</v>
      </c>
    </row>
    <row r="6184" spans="1:6" x14ac:dyDescent="0.25">
      <c r="A6184" s="349" t="s">
        <v>733</v>
      </c>
      <c r="B6184" s="361" t="s">
        <v>736</v>
      </c>
      <c r="C6184" s="361" t="s">
        <v>737</v>
      </c>
      <c r="D6184" s="361">
        <v>8</v>
      </c>
      <c r="E6184" s="590">
        <v>43930</v>
      </c>
      <c r="F6184" s="592">
        <v>5</v>
      </c>
    </row>
    <row r="6185" spans="1:6" x14ac:dyDescent="0.25">
      <c r="A6185" s="349" t="s">
        <v>752</v>
      </c>
      <c r="B6185" s="361" t="s">
        <v>760</v>
      </c>
      <c r="C6185" s="361" t="s">
        <v>761</v>
      </c>
      <c r="D6185" s="361">
        <v>16</v>
      </c>
      <c r="E6185" s="590">
        <v>43931</v>
      </c>
      <c r="F6185" s="592">
        <v>161</v>
      </c>
    </row>
    <row r="6186" spans="1:6" x14ac:dyDescent="0.25">
      <c r="A6186" s="349" t="s">
        <v>748</v>
      </c>
      <c r="B6186" s="361" t="s">
        <v>753</v>
      </c>
      <c r="C6186" s="361" t="s">
        <v>732</v>
      </c>
      <c r="D6186" s="361">
        <v>16</v>
      </c>
      <c r="E6186" s="590">
        <v>43934</v>
      </c>
      <c r="F6186" s="592">
        <v>167</v>
      </c>
    </row>
    <row r="6187" spans="1:6" x14ac:dyDescent="0.25">
      <c r="A6187" s="349" t="s">
        <v>756</v>
      </c>
      <c r="B6187" s="361" t="s">
        <v>758</v>
      </c>
      <c r="C6187" s="361" t="s">
        <v>746</v>
      </c>
      <c r="D6187" s="361">
        <v>16</v>
      </c>
      <c r="E6187" s="590">
        <v>43935</v>
      </c>
      <c r="F6187" s="592">
        <v>38</v>
      </c>
    </row>
    <row r="6188" spans="1:6" x14ac:dyDescent="0.25">
      <c r="A6188" s="349" t="s">
        <v>748</v>
      </c>
      <c r="B6188" s="361" t="s">
        <v>754</v>
      </c>
      <c r="C6188" s="361" t="s">
        <v>755</v>
      </c>
      <c r="D6188" s="361">
        <v>16</v>
      </c>
      <c r="E6188" s="590">
        <v>43937</v>
      </c>
      <c r="F6188" s="592">
        <v>174</v>
      </c>
    </row>
    <row r="6189" spans="1:6" x14ac:dyDescent="0.25">
      <c r="A6189" s="349" t="s">
        <v>739</v>
      </c>
      <c r="B6189" s="361" t="s">
        <v>740</v>
      </c>
      <c r="C6189" s="361" t="s">
        <v>741</v>
      </c>
      <c r="D6189" s="361">
        <v>8</v>
      </c>
      <c r="E6189" s="590">
        <v>43937</v>
      </c>
      <c r="F6189" s="592">
        <v>135</v>
      </c>
    </row>
    <row r="6190" spans="1:6" x14ac:dyDescent="0.25">
      <c r="A6190" s="349" t="s">
        <v>738</v>
      </c>
      <c r="B6190" s="361" t="s">
        <v>722</v>
      </c>
      <c r="C6190" s="361" t="s">
        <v>747</v>
      </c>
      <c r="D6190" s="361">
        <v>8</v>
      </c>
      <c r="E6190" s="590">
        <v>43942</v>
      </c>
      <c r="F6190" s="592">
        <v>114</v>
      </c>
    </row>
    <row r="6191" spans="1:6" x14ac:dyDescent="0.25">
      <c r="A6191" s="349" t="s">
        <v>769</v>
      </c>
      <c r="B6191" s="361" t="s">
        <v>770</v>
      </c>
      <c r="C6191" s="361" t="s">
        <v>745</v>
      </c>
      <c r="D6191" s="361">
        <v>16</v>
      </c>
      <c r="E6191" s="590">
        <v>43943</v>
      </c>
      <c r="F6191" s="592">
        <v>104</v>
      </c>
    </row>
    <row r="6192" spans="1:6" x14ac:dyDescent="0.25">
      <c r="A6192" s="349" t="s">
        <v>769</v>
      </c>
      <c r="B6192" s="361" t="s">
        <v>770</v>
      </c>
      <c r="C6192" s="361" t="s">
        <v>745</v>
      </c>
      <c r="D6192" s="361">
        <v>16</v>
      </c>
      <c r="E6192" s="590">
        <v>43957</v>
      </c>
      <c r="F6192" s="592">
        <v>41</v>
      </c>
    </row>
    <row r="6193" spans="1:6" x14ac:dyDescent="0.25">
      <c r="A6193" s="349" t="s">
        <v>738</v>
      </c>
      <c r="B6193" s="361" t="s">
        <v>712</v>
      </c>
      <c r="C6193" s="361" t="s">
        <v>744</v>
      </c>
      <c r="D6193" s="361">
        <v>8</v>
      </c>
      <c r="E6193" s="350">
        <v>43959</v>
      </c>
      <c r="F6193" s="360">
        <v>67</v>
      </c>
    </row>
    <row r="6194" spans="1:6" x14ac:dyDescent="0.25">
      <c r="A6194" s="349" t="s">
        <v>738</v>
      </c>
      <c r="B6194" s="361" t="s">
        <v>712</v>
      </c>
      <c r="C6194" s="361" t="s">
        <v>744</v>
      </c>
      <c r="D6194" s="361">
        <v>8</v>
      </c>
      <c r="E6194" s="590">
        <v>43960</v>
      </c>
      <c r="F6194" s="592">
        <v>185</v>
      </c>
    </row>
    <row r="6195" spans="1:6" x14ac:dyDescent="0.25">
      <c r="A6195" s="349" t="s">
        <v>564</v>
      </c>
      <c r="B6195" s="361" t="s">
        <v>567</v>
      </c>
      <c r="C6195" s="361" t="s">
        <v>737</v>
      </c>
      <c r="D6195" s="361">
        <v>16</v>
      </c>
      <c r="E6195" s="590">
        <v>43961</v>
      </c>
      <c r="F6195" s="592">
        <v>123</v>
      </c>
    </row>
    <row r="6196" spans="1:6" x14ac:dyDescent="0.25">
      <c r="A6196" s="349" t="s">
        <v>742</v>
      </c>
      <c r="B6196" s="361" t="s">
        <v>743</v>
      </c>
      <c r="C6196" s="361" t="s">
        <v>744</v>
      </c>
      <c r="D6196" s="361">
        <v>8</v>
      </c>
      <c r="E6196" s="590">
        <v>43961</v>
      </c>
      <c r="F6196" s="592">
        <v>33</v>
      </c>
    </row>
    <row r="6197" spans="1:6" x14ac:dyDescent="0.25">
      <c r="A6197" s="349" t="s">
        <v>756</v>
      </c>
      <c r="B6197" s="361" t="s">
        <v>757</v>
      </c>
      <c r="C6197" s="361" t="s">
        <v>755</v>
      </c>
      <c r="D6197" s="361">
        <v>16</v>
      </c>
      <c r="E6197" s="590">
        <v>43972</v>
      </c>
      <c r="F6197" s="592">
        <v>189</v>
      </c>
    </row>
    <row r="6198" spans="1:6" x14ac:dyDescent="0.25">
      <c r="A6198" s="349" t="s">
        <v>738</v>
      </c>
      <c r="B6198" s="361" t="s">
        <v>718</v>
      </c>
      <c r="C6198" s="361" t="s">
        <v>747</v>
      </c>
      <c r="D6198" s="361">
        <v>8</v>
      </c>
      <c r="E6198" s="590">
        <v>43975</v>
      </c>
      <c r="F6198" s="592">
        <v>193</v>
      </c>
    </row>
    <row r="6199" spans="1:6" x14ac:dyDescent="0.25">
      <c r="A6199" s="349" t="s">
        <v>728</v>
      </c>
      <c r="B6199" s="361" t="s">
        <v>731</v>
      </c>
      <c r="C6199" s="361" t="s">
        <v>732</v>
      </c>
      <c r="D6199" s="361">
        <v>8</v>
      </c>
      <c r="E6199" s="590">
        <v>43979</v>
      </c>
      <c r="F6199" s="592">
        <v>135</v>
      </c>
    </row>
    <row r="6200" spans="1:6" x14ac:dyDescent="0.25">
      <c r="A6200" s="349" t="s">
        <v>738</v>
      </c>
      <c r="B6200" s="361" t="s">
        <v>715</v>
      </c>
      <c r="C6200" s="361" t="s">
        <v>745</v>
      </c>
      <c r="D6200" s="361">
        <v>16</v>
      </c>
      <c r="E6200" s="590">
        <v>43982</v>
      </c>
      <c r="F6200" s="592">
        <v>118</v>
      </c>
    </row>
    <row r="6201" spans="1:6" x14ac:dyDescent="0.25">
      <c r="A6201" s="349" t="s">
        <v>752</v>
      </c>
      <c r="B6201" s="361" t="s">
        <v>762</v>
      </c>
      <c r="C6201" s="361" t="s">
        <v>761</v>
      </c>
      <c r="D6201" s="361">
        <v>16</v>
      </c>
      <c r="E6201" s="590">
        <v>43984</v>
      </c>
      <c r="F6201" s="592">
        <v>128</v>
      </c>
    </row>
    <row r="6202" spans="1:6" x14ac:dyDescent="0.25">
      <c r="A6202" s="349" t="s">
        <v>738</v>
      </c>
      <c r="B6202" s="361" t="s">
        <v>712</v>
      </c>
      <c r="C6202" s="361" t="s">
        <v>744</v>
      </c>
      <c r="D6202" s="361">
        <v>8</v>
      </c>
      <c r="E6202" s="590">
        <v>43985</v>
      </c>
      <c r="F6202" s="592">
        <v>48</v>
      </c>
    </row>
    <row r="6203" spans="1:6" x14ac:dyDescent="0.25">
      <c r="A6203" s="349" t="s">
        <v>752</v>
      </c>
      <c r="B6203" s="361" t="s">
        <v>760</v>
      </c>
      <c r="C6203" s="361" t="s">
        <v>761</v>
      </c>
      <c r="D6203" s="361">
        <v>16</v>
      </c>
      <c r="E6203" s="590">
        <v>43985</v>
      </c>
      <c r="F6203" s="592">
        <v>31</v>
      </c>
    </row>
    <row r="6204" spans="1:6" x14ac:dyDescent="0.25">
      <c r="A6204" s="349" t="s">
        <v>748</v>
      </c>
      <c r="B6204" s="361" t="s">
        <v>750</v>
      </c>
      <c r="C6204" s="361" t="s">
        <v>737</v>
      </c>
      <c r="D6204" s="361">
        <v>16</v>
      </c>
      <c r="E6204" s="590">
        <v>43986</v>
      </c>
      <c r="F6204" s="592">
        <v>63</v>
      </c>
    </row>
    <row r="6205" spans="1:6" x14ac:dyDescent="0.25">
      <c r="A6205" s="349" t="s">
        <v>564</v>
      </c>
      <c r="B6205" s="361" t="s">
        <v>566</v>
      </c>
      <c r="C6205" s="361" t="s">
        <v>737</v>
      </c>
      <c r="D6205" s="361">
        <v>16</v>
      </c>
      <c r="E6205" s="590">
        <v>43987</v>
      </c>
      <c r="F6205" s="592">
        <v>96</v>
      </c>
    </row>
    <row r="6206" spans="1:6" x14ac:dyDescent="0.25">
      <c r="A6206" s="349" t="s">
        <v>742</v>
      </c>
      <c r="B6206" s="361" t="s">
        <v>743</v>
      </c>
      <c r="C6206" s="361" t="s">
        <v>744</v>
      </c>
      <c r="D6206" s="361">
        <v>8</v>
      </c>
      <c r="E6206" s="590">
        <v>43989</v>
      </c>
      <c r="F6206" s="592">
        <v>200</v>
      </c>
    </row>
    <row r="6207" spans="1:6" x14ac:dyDescent="0.25">
      <c r="A6207" s="349" t="s">
        <v>756</v>
      </c>
      <c r="B6207" s="361" t="s">
        <v>757</v>
      </c>
      <c r="C6207" s="361" t="s">
        <v>755</v>
      </c>
      <c r="D6207" s="361">
        <v>16</v>
      </c>
      <c r="E6207" s="590">
        <v>43995</v>
      </c>
      <c r="F6207" s="592">
        <v>131</v>
      </c>
    </row>
    <row r="6208" spans="1:6" x14ac:dyDescent="0.25">
      <c r="A6208" s="349" t="s">
        <v>771</v>
      </c>
      <c r="B6208" s="361" t="s">
        <v>773</v>
      </c>
      <c r="C6208" s="361" t="s">
        <v>747</v>
      </c>
      <c r="D6208" s="361">
        <v>8</v>
      </c>
      <c r="E6208" s="590">
        <v>43999</v>
      </c>
      <c r="F6208" s="592">
        <v>198</v>
      </c>
    </row>
    <row r="6209" spans="1:6" x14ac:dyDescent="0.25">
      <c r="A6209" s="349" t="s">
        <v>728</v>
      </c>
      <c r="B6209" s="361" t="s">
        <v>729</v>
      </c>
      <c r="C6209" s="361" t="s">
        <v>730</v>
      </c>
      <c r="D6209" s="361">
        <v>10</v>
      </c>
      <c r="E6209" s="590">
        <v>44000</v>
      </c>
      <c r="F6209" s="592">
        <v>30</v>
      </c>
    </row>
    <row r="6210" spans="1:6" x14ac:dyDescent="0.25">
      <c r="A6210" s="349" t="s">
        <v>728</v>
      </c>
      <c r="B6210" s="361" t="s">
        <v>731</v>
      </c>
      <c r="C6210" s="361" t="s">
        <v>732</v>
      </c>
      <c r="D6210" s="361">
        <v>8</v>
      </c>
      <c r="E6210" s="590">
        <v>44000</v>
      </c>
      <c r="F6210" s="592">
        <v>43</v>
      </c>
    </row>
    <row r="6211" spans="1:6" x14ac:dyDescent="0.25">
      <c r="A6211" s="349" t="s">
        <v>564</v>
      </c>
      <c r="B6211" s="361" t="s">
        <v>566</v>
      </c>
      <c r="C6211" s="361" t="s">
        <v>737</v>
      </c>
      <c r="D6211" s="361">
        <v>16</v>
      </c>
      <c r="E6211" s="590">
        <v>44001</v>
      </c>
      <c r="F6211" s="592">
        <v>117</v>
      </c>
    </row>
    <row r="6212" spans="1:6" x14ac:dyDescent="0.25">
      <c r="A6212" s="349" t="s">
        <v>733</v>
      </c>
      <c r="B6212" s="361" t="s">
        <v>736</v>
      </c>
      <c r="C6212" s="361" t="s">
        <v>737</v>
      </c>
      <c r="D6212" s="361">
        <v>8</v>
      </c>
      <c r="E6212" s="590">
        <v>44001</v>
      </c>
      <c r="F6212" s="592">
        <v>139</v>
      </c>
    </row>
    <row r="6213" spans="1:6" x14ac:dyDescent="0.25">
      <c r="A6213" s="349" t="s">
        <v>742</v>
      </c>
      <c r="B6213" s="361" t="s">
        <v>743</v>
      </c>
      <c r="C6213" s="361" t="s">
        <v>744</v>
      </c>
      <c r="D6213" s="361">
        <v>8</v>
      </c>
      <c r="E6213" s="590">
        <v>44002</v>
      </c>
      <c r="F6213" s="592">
        <v>11</v>
      </c>
    </row>
    <row r="6214" spans="1:6" x14ac:dyDescent="0.25">
      <c r="A6214" s="349" t="s">
        <v>738</v>
      </c>
      <c r="B6214" s="361" t="s">
        <v>715</v>
      </c>
      <c r="C6214" s="361" t="s">
        <v>745</v>
      </c>
      <c r="D6214" s="361">
        <v>16</v>
      </c>
      <c r="E6214" s="590">
        <v>44003</v>
      </c>
      <c r="F6214" s="592">
        <v>57</v>
      </c>
    </row>
    <row r="6215" spans="1:6" x14ac:dyDescent="0.25">
      <c r="A6215" s="349" t="s">
        <v>728</v>
      </c>
      <c r="B6215" s="361" t="s">
        <v>729</v>
      </c>
      <c r="C6215" s="361" t="s">
        <v>730</v>
      </c>
      <c r="D6215" s="361">
        <v>10</v>
      </c>
      <c r="E6215" s="590">
        <v>44005</v>
      </c>
      <c r="F6215" s="592">
        <v>27</v>
      </c>
    </row>
    <row r="6216" spans="1:6" x14ac:dyDescent="0.25">
      <c r="A6216" s="349" t="s">
        <v>738</v>
      </c>
      <c r="B6216" s="361" t="s">
        <v>720</v>
      </c>
      <c r="C6216" s="361" t="s">
        <v>747</v>
      </c>
      <c r="D6216" s="361">
        <v>8</v>
      </c>
      <c r="E6216" s="350">
        <v>44008</v>
      </c>
      <c r="F6216" s="360">
        <v>97</v>
      </c>
    </row>
    <row r="6217" spans="1:6" x14ac:dyDescent="0.25">
      <c r="A6217" s="349" t="s">
        <v>738</v>
      </c>
      <c r="B6217" s="361" t="s">
        <v>720</v>
      </c>
      <c r="C6217" s="361" t="s">
        <v>747</v>
      </c>
      <c r="D6217" s="361">
        <v>8</v>
      </c>
      <c r="E6217" s="590">
        <v>44010</v>
      </c>
      <c r="F6217" s="592">
        <v>181</v>
      </c>
    </row>
    <row r="6218" spans="1:6" x14ac:dyDescent="0.25">
      <c r="A6218" s="349" t="s">
        <v>739</v>
      </c>
      <c r="B6218" s="361" t="s">
        <v>740</v>
      </c>
      <c r="C6218" s="361" t="s">
        <v>741</v>
      </c>
      <c r="D6218" s="361">
        <v>8</v>
      </c>
      <c r="E6218" s="590">
        <v>44010</v>
      </c>
      <c r="F6218" s="592">
        <v>54</v>
      </c>
    </row>
    <row r="6219" spans="1:6" x14ac:dyDescent="0.25">
      <c r="A6219" s="349" t="s">
        <v>738</v>
      </c>
      <c r="B6219" s="361" t="s">
        <v>722</v>
      </c>
      <c r="C6219" s="361" t="s">
        <v>747</v>
      </c>
      <c r="D6219" s="361">
        <v>8</v>
      </c>
      <c r="E6219" s="590">
        <v>44012</v>
      </c>
      <c r="F6219" s="592">
        <v>62</v>
      </c>
    </row>
    <row r="6220" spans="1:6" x14ac:dyDescent="0.25">
      <c r="A6220" s="349" t="s">
        <v>752</v>
      </c>
      <c r="B6220" s="361" t="s">
        <v>760</v>
      </c>
      <c r="C6220" s="361" t="s">
        <v>761</v>
      </c>
      <c r="D6220" s="361">
        <v>16</v>
      </c>
      <c r="E6220" s="590">
        <v>44016</v>
      </c>
      <c r="F6220" s="592">
        <v>93</v>
      </c>
    </row>
    <row r="6221" spans="1:6" x14ac:dyDescent="0.25">
      <c r="A6221" s="349" t="s">
        <v>752</v>
      </c>
      <c r="B6221" s="361" t="s">
        <v>764</v>
      </c>
      <c r="C6221" s="361" t="s">
        <v>737</v>
      </c>
      <c r="D6221" s="361">
        <v>32</v>
      </c>
      <c r="E6221" s="590">
        <v>44017</v>
      </c>
      <c r="F6221" s="592">
        <v>159</v>
      </c>
    </row>
    <row r="6222" spans="1:6" x14ac:dyDescent="0.25">
      <c r="A6222" s="349" t="s">
        <v>728</v>
      </c>
      <c r="B6222" s="361" t="s">
        <v>729</v>
      </c>
      <c r="C6222" s="361" t="s">
        <v>730</v>
      </c>
      <c r="D6222" s="361">
        <v>10</v>
      </c>
      <c r="E6222" s="590">
        <v>44017</v>
      </c>
      <c r="F6222" s="592">
        <v>21</v>
      </c>
    </row>
    <row r="6223" spans="1:6" x14ac:dyDescent="0.25">
      <c r="A6223" s="349" t="s">
        <v>769</v>
      </c>
      <c r="B6223" s="361" t="s">
        <v>770</v>
      </c>
      <c r="C6223" s="361" t="s">
        <v>745</v>
      </c>
      <c r="D6223" s="361">
        <v>16</v>
      </c>
      <c r="E6223" s="590">
        <v>44018</v>
      </c>
      <c r="F6223" s="360">
        <v>116</v>
      </c>
    </row>
    <row r="6224" spans="1:6" x14ac:dyDescent="0.25">
      <c r="A6224" s="349" t="s">
        <v>738</v>
      </c>
      <c r="B6224" s="361" t="s">
        <v>713</v>
      </c>
      <c r="C6224" s="361" t="s">
        <v>746</v>
      </c>
      <c r="D6224" s="361">
        <v>16</v>
      </c>
      <c r="E6224" s="590">
        <v>44019</v>
      </c>
      <c r="F6224" s="592">
        <v>43</v>
      </c>
    </row>
    <row r="6225" spans="1:6" x14ac:dyDescent="0.25">
      <c r="A6225" s="349" t="s">
        <v>738</v>
      </c>
      <c r="B6225" s="361" t="s">
        <v>715</v>
      </c>
      <c r="C6225" s="361" t="s">
        <v>745</v>
      </c>
      <c r="D6225" s="361">
        <v>16</v>
      </c>
      <c r="E6225" s="590">
        <v>44020</v>
      </c>
      <c r="F6225" s="592">
        <v>184</v>
      </c>
    </row>
    <row r="6226" spans="1:6" x14ac:dyDescent="0.25">
      <c r="A6226" s="349" t="s">
        <v>738</v>
      </c>
      <c r="B6226" s="361" t="s">
        <v>722</v>
      </c>
      <c r="C6226" s="361" t="s">
        <v>747</v>
      </c>
      <c r="D6226" s="361">
        <v>8</v>
      </c>
      <c r="E6226" s="590">
        <v>44020</v>
      </c>
      <c r="F6226" s="592">
        <v>84</v>
      </c>
    </row>
    <row r="6227" spans="1:6" x14ac:dyDescent="0.25">
      <c r="A6227" s="349" t="s">
        <v>769</v>
      </c>
      <c r="B6227" s="361" t="s">
        <v>770</v>
      </c>
      <c r="C6227" s="361" t="s">
        <v>745</v>
      </c>
      <c r="D6227" s="361">
        <v>16</v>
      </c>
      <c r="E6227" s="590">
        <v>44021</v>
      </c>
      <c r="F6227" s="592">
        <v>55</v>
      </c>
    </row>
    <row r="6228" spans="1:6" x14ac:dyDescent="0.25">
      <c r="A6228" s="349" t="s">
        <v>738</v>
      </c>
      <c r="B6228" s="361" t="s">
        <v>714</v>
      </c>
      <c r="C6228" s="361" t="s">
        <v>744</v>
      </c>
      <c r="D6228" s="361">
        <v>8</v>
      </c>
      <c r="E6228" s="590">
        <v>44026</v>
      </c>
      <c r="F6228" s="592">
        <v>47</v>
      </c>
    </row>
    <row r="6229" spans="1:6" x14ac:dyDescent="0.25">
      <c r="A6229" s="354" t="s">
        <v>728</v>
      </c>
      <c r="B6229" s="353" t="s">
        <v>731</v>
      </c>
      <c r="C6229" s="353" t="s">
        <v>732</v>
      </c>
      <c r="D6229" s="353">
        <v>8</v>
      </c>
      <c r="E6229" s="591">
        <v>44028</v>
      </c>
      <c r="F6229" s="593">
        <v>145</v>
      </c>
    </row>
    <row r="6230" spans="1:6" x14ac:dyDescent="0.25">
      <c r="A6230" s="349" t="s">
        <v>752</v>
      </c>
      <c r="B6230" s="361" t="s">
        <v>759</v>
      </c>
      <c r="C6230" s="361" t="s">
        <v>737</v>
      </c>
      <c r="D6230" s="361">
        <v>16</v>
      </c>
      <c r="E6230" s="590">
        <v>44030</v>
      </c>
      <c r="F6230" s="592">
        <v>105</v>
      </c>
    </row>
    <row r="6231" spans="1:6" x14ac:dyDescent="0.25">
      <c r="A6231" s="349" t="s">
        <v>738</v>
      </c>
      <c r="B6231" s="361" t="s">
        <v>712</v>
      </c>
      <c r="C6231" s="361" t="s">
        <v>744</v>
      </c>
      <c r="D6231" s="361">
        <v>8</v>
      </c>
      <c r="E6231" s="590">
        <v>44031</v>
      </c>
      <c r="F6231" s="592">
        <v>107</v>
      </c>
    </row>
    <row r="6232" spans="1:6" x14ac:dyDescent="0.25">
      <c r="A6232" s="349" t="s">
        <v>752</v>
      </c>
      <c r="B6232" s="361" t="s">
        <v>760</v>
      </c>
      <c r="C6232" s="361" t="s">
        <v>761</v>
      </c>
      <c r="D6232" s="361">
        <v>16</v>
      </c>
      <c r="E6232" s="590">
        <v>44031</v>
      </c>
      <c r="F6232" s="592">
        <v>197</v>
      </c>
    </row>
    <row r="6233" spans="1:6" x14ac:dyDescent="0.25">
      <c r="A6233" s="349" t="s">
        <v>564</v>
      </c>
      <c r="B6233" s="361" t="s">
        <v>568</v>
      </c>
      <c r="C6233" s="361" t="s">
        <v>745</v>
      </c>
      <c r="D6233" s="361">
        <v>16</v>
      </c>
      <c r="E6233" s="590">
        <v>44033</v>
      </c>
      <c r="F6233" s="592">
        <v>28</v>
      </c>
    </row>
    <row r="6234" spans="1:6" x14ac:dyDescent="0.25">
      <c r="A6234" s="349" t="s">
        <v>733</v>
      </c>
      <c r="B6234" s="361" t="s">
        <v>734</v>
      </c>
      <c r="C6234" s="361" t="s">
        <v>735</v>
      </c>
      <c r="D6234" s="361">
        <v>8</v>
      </c>
      <c r="E6234" s="590">
        <v>44034</v>
      </c>
      <c r="F6234" s="592">
        <v>45</v>
      </c>
    </row>
    <row r="6235" spans="1:6" x14ac:dyDescent="0.25">
      <c r="A6235" s="349" t="s">
        <v>738</v>
      </c>
      <c r="B6235" s="361" t="s">
        <v>722</v>
      </c>
      <c r="C6235" s="361" t="s">
        <v>747</v>
      </c>
      <c r="D6235" s="361">
        <v>8</v>
      </c>
      <c r="E6235" s="590">
        <v>44036</v>
      </c>
      <c r="F6235" s="592">
        <v>134</v>
      </c>
    </row>
    <row r="6236" spans="1:6" x14ac:dyDescent="0.25">
      <c r="A6236" s="349" t="s">
        <v>752</v>
      </c>
      <c r="B6236" s="361" t="s">
        <v>763</v>
      </c>
      <c r="C6236" s="361" t="s">
        <v>745</v>
      </c>
      <c r="D6236" s="361">
        <v>16</v>
      </c>
      <c r="E6236" s="590">
        <v>44037</v>
      </c>
      <c r="F6236" s="592">
        <v>34</v>
      </c>
    </row>
    <row r="6237" spans="1:6" x14ac:dyDescent="0.25">
      <c r="A6237" s="349" t="s">
        <v>756</v>
      </c>
      <c r="B6237" s="361" t="s">
        <v>757</v>
      </c>
      <c r="C6237" s="361" t="s">
        <v>755</v>
      </c>
      <c r="D6237" s="361">
        <v>16</v>
      </c>
      <c r="E6237" s="590">
        <v>44039</v>
      </c>
      <c r="F6237" s="592">
        <v>49</v>
      </c>
    </row>
    <row r="6238" spans="1:6" x14ac:dyDescent="0.25">
      <c r="A6238" s="349" t="s">
        <v>738</v>
      </c>
      <c r="B6238" s="361" t="s">
        <v>714</v>
      </c>
      <c r="C6238" s="361" t="s">
        <v>744</v>
      </c>
      <c r="D6238" s="361">
        <v>8</v>
      </c>
      <c r="E6238" s="590">
        <v>44043</v>
      </c>
      <c r="F6238" s="360">
        <v>131</v>
      </c>
    </row>
    <row r="6239" spans="1:6" x14ac:dyDescent="0.25">
      <c r="A6239" s="349" t="s">
        <v>756</v>
      </c>
      <c r="B6239" s="361" t="s">
        <v>757</v>
      </c>
      <c r="C6239" s="361" t="s">
        <v>755</v>
      </c>
      <c r="D6239" s="361">
        <v>16</v>
      </c>
      <c r="E6239" s="590">
        <v>44045</v>
      </c>
      <c r="F6239" s="360">
        <v>35</v>
      </c>
    </row>
    <row r="6240" spans="1:6" x14ac:dyDescent="0.25">
      <c r="A6240" s="349" t="s">
        <v>564</v>
      </c>
      <c r="B6240" s="361" t="s">
        <v>565</v>
      </c>
      <c r="C6240" s="361" t="s">
        <v>745</v>
      </c>
      <c r="D6240" s="361">
        <v>16</v>
      </c>
      <c r="E6240" s="350">
        <v>44047</v>
      </c>
      <c r="F6240" s="360">
        <v>59</v>
      </c>
    </row>
    <row r="6241" spans="1:6" x14ac:dyDescent="0.25">
      <c r="A6241" s="349" t="s">
        <v>564</v>
      </c>
      <c r="B6241" s="361" t="s">
        <v>567</v>
      </c>
      <c r="C6241" s="361" t="s">
        <v>737</v>
      </c>
      <c r="D6241" s="361">
        <v>16</v>
      </c>
      <c r="E6241" s="590">
        <v>44047</v>
      </c>
      <c r="F6241" s="592">
        <v>158</v>
      </c>
    </row>
    <row r="6242" spans="1:6" x14ac:dyDescent="0.25">
      <c r="A6242" s="349" t="s">
        <v>738</v>
      </c>
      <c r="B6242" s="361" t="s">
        <v>720</v>
      </c>
      <c r="C6242" s="361" t="s">
        <v>747</v>
      </c>
      <c r="D6242" s="361">
        <v>8</v>
      </c>
      <c r="E6242" s="590">
        <v>44048</v>
      </c>
      <c r="F6242" s="592">
        <v>94</v>
      </c>
    </row>
    <row r="6243" spans="1:6" x14ac:dyDescent="0.25">
      <c r="A6243" s="349" t="s">
        <v>765</v>
      </c>
      <c r="B6243" s="361" t="s">
        <v>766</v>
      </c>
      <c r="C6243" s="361" t="s">
        <v>744</v>
      </c>
      <c r="D6243" s="361">
        <v>16</v>
      </c>
      <c r="E6243" s="590">
        <v>44054</v>
      </c>
      <c r="F6243" s="592">
        <v>38</v>
      </c>
    </row>
    <row r="6244" spans="1:6" x14ac:dyDescent="0.25">
      <c r="A6244" s="349" t="s">
        <v>738</v>
      </c>
      <c r="B6244" s="361" t="s">
        <v>715</v>
      </c>
      <c r="C6244" s="361" t="s">
        <v>745</v>
      </c>
      <c r="D6244" s="361">
        <v>16</v>
      </c>
      <c r="E6244" s="590">
        <v>44056</v>
      </c>
      <c r="F6244" s="592">
        <v>61</v>
      </c>
    </row>
    <row r="6245" spans="1:6" x14ac:dyDescent="0.25">
      <c r="A6245" s="349" t="s">
        <v>748</v>
      </c>
      <c r="B6245" s="361" t="s">
        <v>750</v>
      </c>
      <c r="C6245" s="361" t="s">
        <v>737</v>
      </c>
      <c r="D6245" s="361">
        <v>16</v>
      </c>
      <c r="E6245" s="350">
        <v>44058</v>
      </c>
      <c r="F6245" s="360">
        <v>16</v>
      </c>
    </row>
    <row r="6246" spans="1:6" x14ac:dyDescent="0.25">
      <c r="A6246" s="349" t="s">
        <v>771</v>
      </c>
      <c r="B6246" s="361" t="s">
        <v>772</v>
      </c>
      <c r="C6246" s="361" t="s">
        <v>747</v>
      </c>
      <c r="D6246" s="361">
        <v>12</v>
      </c>
      <c r="E6246" s="350">
        <v>44058</v>
      </c>
      <c r="F6246" s="360">
        <v>104</v>
      </c>
    </row>
    <row r="6247" spans="1:6" x14ac:dyDescent="0.25">
      <c r="A6247" s="349" t="s">
        <v>738</v>
      </c>
      <c r="B6247" s="361" t="s">
        <v>715</v>
      </c>
      <c r="C6247" s="361" t="s">
        <v>745</v>
      </c>
      <c r="D6247" s="361">
        <v>16</v>
      </c>
      <c r="E6247" s="590">
        <v>44060</v>
      </c>
      <c r="F6247" s="592">
        <v>136</v>
      </c>
    </row>
    <row r="6248" spans="1:6" x14ac:dyDescent="0.25">
      <c r="A6248" s="349" t="s">
        <v>733</v>
      </c>
      <c r="B6248" s="361" t="s">
        <v>734</v>
      </c>
      <c r="C6248" s="361" t="s">
        <v>735</v>
      </c>
      <c r="D6248" s="361">
        <v>8</v>
      </c>
      <c r="E6248" s="590">
        <v>44063</v>
      </c>
      <c r="F6248" s="360">
        <v>165</v>
      </c>
    </row>
    <row r="6249" spans="1:6" x14ac:dyDescent="0.25">
      <c r="A6249" s="349" t="s">
        <v>564</v>
      </c>
      <c r="B6249" s="361" t="s">
        <v>566</v>
      </c>
      <c r="C6249" s="361" t="s">
        <v>737</v>
      </c>
      <c r="D6249" s="361">
        <v>16</v>
      </c>
      <c r="E6249" s="590">
        <v>44064</v>
      </c>
      <c r="F6249" s="592">
        <v>123</v>
      </c>
    </row>
    <row r="6250" spans="1:6" x14ac:dyDescent="0.25">
      <c r="A6250" s="349" t="s">
        <v>733</v>
      </c>
      <c r="B6250" s="361" t="s">
        <v>734</v>
      </c>
      <c r="C6250" s="361" t="s">
        <v>735</v>
      </c>
      <c r="D6250" s="361">
        <v>8</v>
      </c>
      <c r="E6250" s="590">
        <v>44065</v>
      </c>
      <c r="F6250" s="592">
        <v>126</v>
      </c>
    </row>
    <row r="6251" spans="1:6" x14ac:dyDescent="0.25">
      <c r="A6251" s="349" t="s">
        <v>738</v>
      </c>
      <c r="B6251" s="361" t="s">
        <v>722</v>
      </c>
      <c r="C6251" s="361" t="s">
        <v>747</v>
      </c>
      <c r="D6251" s="361">
        <v>8</v>
      </c>
      <c r="E6251" s="590">
        <v>44070</v>
      </c>
      <c r="F6251" s="592">
        <v>164</v>
      </c>
    </row>
    <row r="6252" spans="1:6" x14ac:dyDescent="0.25">
      <c r="A6252" s="349" t="s">
        <v>748</v>
      </c>
      <c r="B6252" s="361" t="s">
        <v>751</v>
      </c>
      <c r="C6252" s="361" t="s">
        <v>747</v>
      </c>
      <c r="D6252" s="361">
        <v>8</v>
      </c>
      <c r="E6252" s="590">
        <v>44072</v>
      </c>
      <c r="F6252" s="592">
        <v>108</v>
      </c>
    </row>
    <row r="6253" spans="1:6" x14ac:dyDescent="0.25">
      <c r="A6253" s="349" t="s">
        <v>748</v>
      </c>
      <c r="B6253" s="361" t="s">
        <v>749</v>
      </c>
      <c r="C6253" s="361" t="s">
        <v>745</v>
      </c>
      <c r="D6253" s="361">
        <v>8</v>
      </c>
      <c r="E6253" s="590">
        <v>44075</v>
      </c>
      <c r="F6253" s="592">
        <v>116</v>
      </c>
    </row>
    <row r="6254" spans="1:6" x14ac:dyDescent="0.25">
      <c r="A6254" s="349" t="s">
        <v>738</v>
      </c>
      <c r="B6254" s="361" t="s">
        <v>715</v>
      </c>
      <c r="C6254" s="361" t="s">
        <v>745</v>
      </c>
      <c r="D6254" s="361">
        <v>16</v>
      </c>
      <c r="E6254" s="590">
        <v>44076</v>
      </c>
      <c r="F6254" s="592">
        <v>76</v>
      </c>
    </row>
    <row r="6255" spans="1:6" x14ac:dyDescent="0.25">
      <c r="A6255" s="349" t="s">
        <v>738</v>
      </c>
      <c r="B6255" s="361" t="s">
        <v>712</v>
      </c>
      <c r="C6255" s="361" t="s">
        <v>744</v>
      </c>
      <c r="D6255" s="361">
        <v>8</v>
      </c>
      <c r="E6255" s="590">
        <v>44077</v>
      </c>
      <c r="F6255" s="592">
        <v>128</v>
      </c>
    </row>
    <row r="6256" spans="1:6" x14ac:dyDescent="0.25">
      <c r="A6256" s="349" t="s">
        <v>738</v>
      </c>
      <c r="B6256" s="361" t="s">
        <v>717</v>
      </c>
      <c r="C6256" s="361" t="s">
        <v>745</v>
      </c>
      <c r="D6256" s="361">
        <v>16</v>
      </c>
      <c r="E6256" s="590">
        <v>44088</v>
      </c>
      <c r="F6256" s="592">
        <v>104</v>
      </c>
    </row>
    <row r="6257" spans="1:6" x14ac:dyDescent="0.25">
      <c r="A6257" s="349" t="s">
        <v>752</v>
      </c>
      <c r="B6257" s="361" t="s">
        <v>763</v>
      </c>
      <c r="C6257" s="361" t="s">
        <v>745</v>
      </c>
      <c r="D6257" s="361">
        <v>16</v>
      </c>
      <c r="E6257" s="590">
        <v>44089</v>
      </c>
      <c r="F6257" s="592">
        <v>38</v>
      </c>
    </row>
    <row r="6258" spans="1:6" x14ac:dyDescent="0.25">
      <c r="A6258" s="349" t="s">
        <v>752</v>
      </c>
      <c r="B6258" s="361" t="s">
        <v>759</v>
      </c>
      <c r="C6258" s="361" t="s">
        <v>737</v>
      </c>
      <c r="D6258" s="361">
        <v>16</v>
      </c>
      <c r="E6258" s="590">
        <v>44092</v>
      </c>
      <c r="F6258" s="592">
        <v>148</v>
      </c>
    </row>
    <row r="6259" spans="1:6" x14ac:dyDescent="0.25">
      <c r="A6259" s="349" t="s">
        <v>738</v>
      </c>
      <c r="B6259" s="361" t="s">
        <v>716</v>
      </c>
      <c r="C6259" s="361" t="s">
        <v>745</v>
      </c>
      <c r="D6259" s="361">
        <v>16</v>
      </c>
      <c r="E6259" s="590">
        <v>44094</v>
      </c>
      <c r="F6259" s="592">
        <v>83</v>
      </c>
    </row>
    <row r="6260" spans="1:6" x14ac:dyDescent="0.25">
      <c r="A6260" s="349" t="s">
        <v>752</v>
      </c>
      <c r="B6260" s="361" t="s">
        <v>763</v>
      </c>
      <c r="C6260" s="361" t="s">
        <v>745</v>
      </c>
      <c r="D6260" s="361">
        <v>16</v>
      </c>
      <c r="E6260" s="350">
        <v>44096</v>
      </c>
      <c r="F6260" s="360">
        <v>97</v>
      </c>
    </row>
    <row r="6261" spans="1:6" x14ac:dyDescent="0.25">
      <c r="A6261" s="349" t="s">
        <v>748</v>
      </c>
      <c r="B6261" s="361" t="s">
        <v>753</v>
      </c>
      <c r="C6261" s="361" t="s">
        <v>732</v>
      </c>
      <c r="D6261" s="361">
        <v>16</v>
      </c>
      <c r="E6261" s="590">
        <v>44098</v>
      </c>
      <c r="F6261" s="592">
        <v>118</v>
      </c>
    </row>
    <row r="6262" spans="1:6" x14ac:dyDescent="0.25">
      <c r="A6262" s="349" t="s">
        <v>738</v>
      </c>
      <c r="B6262" s="361" t="s">
        <v>723</v>
      </c>
      <c r="C6262" s="361" t="s">
        <v>745</v>
      </c>
      <c r="D6262" s="361">
        <v>8</v>
      </c>
      <c r="E6262" s="590">
        <v>44100</v>
      </c>
      <c r="F6262" s="592">
        <v>69</v>
      </c>
    </row>
    <row r="6263" spans="1:6" x14ac:dyDescent="0.25">
      <c r="A6263" s="349" t="s">
        <v>748</v>
      </c>
      <c r="B6263" s="361" t="s">
        <v>754</v>
      </c>
      <c r="C6263" s="361" t="s">
        <v>755</v>
      </c>
      <c r="D6263" s="361">
        <v>16</v>
      </c>
      <c r="E6263" s="590">
        <v>44100</v>
      </c>
      <c r="F6263" s="592">
        <v>93</v>
      </c>
    </row>
    <row r="6264" spans="1:6" x14ac:dyDescent="0.25">
      <c r="A6264" s="349" t="s">
        <v>767</v>
      </c>
      <c r="B6264" s="361" t="s">
        <v>768</v>
      </c>
      <c r="C6264" s="361" t="s">
        <v>737</v>
      </c>
      <c r="D6264" s="361">
        <v>16</v>
      </c>
      <c r="E6264" s="590">
        <v>44101</v>
      </c>
      <c r="F6264" s="592">
        <v>78</v>
      </c>
    </row>
    <row r="6265" spans="1:6" x14ac:dyDescent="0.25">
      <c r="A6265" s="349" t="s">
        <v>738</v>
      </c>
      <c r="B6265" s="361" t="s">
        <v>721</v>
      </c>
      <c r="C6265" s="361" t="s">
        <v>747</v>
      </c>
      <c r="D6265" s="361">
        <v>8</v>
      </c>
      <c r="E6265" s="590">
        <v>44102</v>
      </c>
      <c r="F6265" s="592">
        <v>21</v>
      </c>
    </row>
    <row r="6266" spans="1:6" x14ac:dyDescent="0.25">
      <c r="A6266" s="349" t="s">
        <v>771</v>
      </c>
      <c r="B6266" s="361" t="s">
        <v>773</v>
      </c>
      <c r="C6266" s="361" t="s">
        <v>747</v>
      </c>
      <c r="D6266" s="361">
        <v>8</v>
      </c>
      <c r="E6266" s="590">
        <v>44102</v>
      </c>
      <c r="F6266" s="592">
        <v>96</v>
      </c>
    </row>
    <row r="6267" spans="1:6" x14ac:dyDescent="0.25">
      <c r="A6267" s="349" t="s">
        <v>738</v>
      </c>
      <c r="B6267" s="361" t="s">
        <v>722</v>
      </c>
      <c r="C6267" s="361" t="s">
        <v>747</v>
      </c>
      <c r="D6267" s="361">
        <v>8</v>
      </c>
      <c r="E6267" s="590">
        <v>44103</v>
      </c>
      <c r="F6267" s="592">
        <v>92</v>
      </c>
    </row>
    <row r="6268" spans="1:6" x14ac:dyDescent="0.25">
      <c r="A6268" s="349" t="s">
        <v>765</v>
      </c>
      <c r="B6268" s="361" t="s">
        <v>766</v>
      </c>
      <c r="C6268" s="361" t="s">
        <v>744</v>
      </c>
      <c r="D6268" s="361">
        <v>16</v>
      </c>
      <c r="E6268" s="590">
        <v>44103</v>
      </c>
      <c r="F6268" s="592">
        <v>8</v>
      </c>
    </row>
    <row r="6269" spans="1:6" x14ac:dyDescent="0.25">
      <c r="A6269" s="349" t="s">
        <v>738</v>
      </c>
      <c r="B6269" s="361" t="s">
        <v>719</v>
      </c>
      <c r="C6269" s="361" t="s">
        <v>744</v>
      </c>
      <c r="D6269" s="361">
        <v>8</v>
      </c>
      <c r="E6269" s="590">
        <v>44105</v>
      </c>
      <c r="F6269" s="592">
        <v>99</v>
      </c>
    </row>
    <row r="6270" spans="1:6" x14ac:dyDescent="0.25">
      <c r="A6270" s="349" t="s">
        <v>564</v>
      </c>
      <c r="B6270" s="361" t="s">
        <v>566</v>
      </c>
      <c r="C6270" s="361" t="s">
        <v>737</v>
      </c>
      <c r="D6270" s="361">
        <v>16</v>
      </c>
      <c r="E6270" s="590">
        <v>44107</v>
      </c>
      <c r="F6270" s="592">
        <v>75</v>
      </c>
    </row>
    <row r="6271" spans="1:6" x14ac:dyDescent="0.25">
      <c r="A6271" s="349" t="s">
        <v>738</v>
      </c>
      <c r="B6271" s="361" t="s">
        <v>712</v>
      </c>
      <c r="C6271" s="361" t="s">
        <v>744</v>
      </c>
      <c r="D6271" s="361">
        <v>8</v>
      </c>
      <c r="E6271" s="590">
        <v>44110</v>
      </c>
      <c r="F6271" s="592">
        <v>100</v>
      </c>
    </row>
    <row r="6272" spans="1:6" x14ac:dyDescent="0.25">
      <c r="A6272" s="349" t="s">
        <v>728</v>
      </c>
      <c r="B6272" s="361" t="s">
        <v>729</v>
      </c>
      <c r="C6272" s="361" t="s">
        <v>730</v>
      </c>
      <c r="D6272" s="361">
        <v>10</v>
      </c>
      <c r="E6272" s="590">
        <v>44115</v>
      </c>
      <c r="F6272" s="592">
        <v>148</v>
      </c>
    </row>
    <row r="6273" spans="1:6" x14ac:dyDescent="0.25">
      <c r="A6273" s="349" t="s">
        <v>756</v>
      </c>
      <c r="B6273" s="361" t="s">
        <v>758</v>
      </c>
      <c r="C6273" s="361" t="s">
        <v>746</v>
      </c>
      <c r="D6273" s="361">
        <v>16</v>
      </c>
      <c r="E6273" s="590">
        <v>44135</v>
      </c>
      <c r="F6273" s="592">
        <v>181</v>
      </c>
    </row>
    <row r="6274" spans="1:6" x14ac:dyDescent="0.25">
      <c r="A6274" s="349" t="s">
        <v>564</v>
      </c>
      <c r="B6274" s="361" t="s">
        <v>568</v>
      </c>
      <c r="C6274" s="361" t="s">
        <v>745</v>
      </c>
      <c r="D6274" s="361">
        <v>16</v>
      </c>
      <c r="E6274" s="590">
        <v>44142</v>
      </c>
      <c r="F6274" s="592">
        <v>43</v>
      </c>
    </row>
    <row r="6275" spans="1:6" x14ac:dyDescent="0.25">
      <c r="A6275" s="349" t="s">
        <v>728</v>
      </c>
      <c r="B6275" s="361" t="s">
        <v>731</v>
      </c>
      <c r="C6275" s="361" t="s">
        <v>732</v>
      </c>
      <c r="D6275" s="361">
        <v>8</v>
      </c>
      <c r="E6275" s="590">
        <v>44146</v>
      </c>
      <c r="F6275" s="592">
        <v>94</v>
      </c>
    </row>
    <row r="6276" spans="1:6" x14ac:dyDescent="0.25">
      <c r="A6276" s="349" t="s">
        <v>738</v>
      </c>
      <c r="B6276" s="361" t="s">
        <v>714</v>
      </c>
      <c r="C6276" s="361" t="s">
        <v>744</v>
      </c>
      <c r="D6276" s="361">
        <v>8</v>
      </c>
      <c r="E6276" s="590">
        <v>44148</v>
      </c>
      <c r="F6276" s="592">
        <v>192</v>
      </c>
    </row>
    <row r="6277" spans="1:6" x14ac:dyDescent="0.25">
      <c r="A6277" s="349" t="s">
        <v>738</v>
      </c>
      <c r="B6277" s="361" t="s">
        <v>715</v>
      </c>
      <c r="C6277" s="361" t="s">
        <v>745</v>
      </c>
      <c r="D6277" s="361">
        <v>16</v>
      </c>
      <c r="E6277" s="590">
        <v>44151</v>
      </c>
      <c r="F6277" s="592">
        <v>191</v>
      </c>
    </row>
    <row r="6278" spans="1:6" x14ac:dyDescent="0.25">
      <c r="A6278" s="349" t="s">
        <v>771</v>
      </c>
      <c r="B6278" s="361" t="s">
        <v>772</v>
      </c>
      <c r="C6278" s="361" t="s">
        <v>747</v>
      </c>
      <c r="D6278" s="361">
        <v>12</v>
      </c>
      <c r="E6278" s="590">
        <v>44154</v>
      </c>
      <c r="F6278" s="592">
        <v>129</v>
      </c>
    </row>
    <row r="6279" spans="1:6" x14ac:dyDescent="0.25">
      <c r="A6279" s="349" t="s">
        <v>742</v>
      </c>
      <c r="B6279" s="361" t="s">
        <v>743</v>
      </c>
      <c r="C6279" s="361" t="s">
        <v>744</v>
      </c>
      <c r="D6279" s="361">
        <v>8</v>
      </c>
      <c r="E6279" s="590">
        <v>44154</v>
      </c>
      <c r="F6279" s="592">
        <v>9</v>
      </c>
    </row>
    <row r="6280" spans="1:6" x14ac:dyDescent="0.25">
      <c r="A6280" s="349" t="s">
        <v>738</v>
      </c>
      <c r="B6280" s="361" t="s">
        <v>721</v>
      </c>
      <c r="C6280" s="361" t="s">
        <v>747</v>
      </c>
      <c r="D6280" s="361">
        <v>8</v>
      </c>
      <c r="E6280" s="590">
        <v>44158</v>
      </c>
      <c r="F6280" s="592">
        <v>112</v>
      </c>
    </row>
    <row r="6281" spans="1:6" x14ac:dyDescent="0.25">
      <c r="A6281" s="349" t="s">
        <v>564</v>
      </c>
      <c r="B6281" s="361" t="s">
        <v>569</v>
      </c>
      <c r="C6281" s="361" t="s">
        <v>744</v>
      </c>
      <c r="D6281" s="361">
        <v>16</v>
      </c>
      <c r="E6281" s="590">
        <v>44158</v>
      </c>
      <c r="F6281" s="592">
        <v>121</v>
      </c>
    </row>
    <row r="6282" spans="1:6" x14ac:dyDescent="0.25">
      <c r="A6282" s="349" t="s">
        <v>738</v>
      </c>
      <c r="B6282" s="361" t="s">
        <v>712</v>
      </c>
      <c r="C6282" s="361" t="s">
        <v>744</v>
      </c>
      <c r="D6282" s="361">
        <v>8</v>
      </c>
      <c r="E6282" s="350">
        <v>44162</v>
      </c>
      <c r="F6282" s="360">
        <v>41</v>
      </c>
    </row>
    <row r="6283" spans="1:6" x14ac:dyDescent="0.25">
      <c r="A6283" s="349" t="s">
        <v>748</v>
      </c>
      <c r="B6283" s="361" t="s">
        <v>754</v>
      </c>
      <c r="C6283" s="361" t="s">
        <v>755</v>
      </c>
      <c r="D6283" s="361">
        <v>16</v>
      </c>
      <c r="E6283" s="590">
        <v>44162</v>
      </c>
      <c r="F6283" s="592">
        <v>173</v>
      </c>
    </row>
    <row r="6284" spans="1:6" x14ac:dyDescent="0.25">
      <c r="A6284" s="349" t="s">
        <v>738</v>
      </c>
      <c r="B6284" s="361" t="s">
        <v>721</v>
      </c>
      <c r="C6284" s="361" t="s">
        <v>747</v>
      </c>
      <c r="D6284" s="361">
        <v>8</v>
      </c>
      <c r="E6284" s="590">
        <v>44164</v>
      </c>
      <c r="F6284" s="592">
        <v>25</v>
      </c>
    </row>
    <row r="6285" spans="1:6" x14ac:dyDescent="0.25">
      <c r="A6285" s="349" t="s">
        <v>738</v>
      </c>
      <c r="B6285" s="361" t="s">
        <v>715</v>
      </c>
      <c r="C6285" s="361" t="s">
        <v>745</v>
      </c>
      <c r="D6285" s="361">
        <v>16</v>
      </c>
      <c r="E6285" s="590">
        <v>44166</v>
      </c>
      <c r="F6285" s="592">
        <v>136</v>
      </c>
    </row>
    <row r="6286" spans="1:6" x14ac:dyDescent="0.25">
      <c r="A6286" s="349" t="s">
        <v>752</v>
      </c>
      <c r="B6286" s="361" t="s">
        <v>763</v>
      </c>
      <c r="C6286" s="361" t="s">
        <v>745</v>
      </c>
      <c r="D6286" s="361">
        <v>16</v>
      </c>
      <c r="E6286" s="350">
        <v>44166</v>
      </c>
      <c r="F6286" s="360">
        <v>144</v>
      </c>
    </row>
    <row r="6287" spans="1:6" x14ac:dyDescent="0.25">
      <c r="A6287" s="349" t="s">
        <v>765</v>
      </c>
      <c r="B6287" s="361" t="s">
        <v>766</v>
      </c>
      <c r="C6287" s="361" t="s">
        <v>744</v>
      </c>
      <c r="D6287" s="361">
        <v>16</v>
      </c>
      <c r="E6287" s="590">
        <v>44169</v>
      </c>
      <c r="F6287" s="592">
        <v>117</v>
      </c>
    </row>
    <row r="6288" spans="1:6" x14ac:dyDescent="0.25">
      <c r="A6288" s="349" t="s">
        <v>738</v>
      </c>
      <c r="B6288" s="361" t="s">
        <v>716</v>
      </c>
      <c r="C6288" s="361" t="s">
        <v>745</v>
      </c>
      <c r="D6288" s="361">
        <v>16</v>
      </c>
      <c r="E6288" s="590">
        <v>44171</v>
      </c>
      <c r="F6288" s="592">
        <v>98</v>
      </c>
    </row>
    <row r="6289" spans="1:6" x14ac:dyDescent="0.25">
      <c r="A6289" s="349" t="s">
        <v>728</v>
      </c>
      <c r="B6289" s="361" t="s">
        <v>729</v>
      </c>
      <c r="C6289" s="361" t="s">
        <v>730</v>
      </c>
      <c r="D6289" s="361">
        <v>10</v>
      </c>
      <c r="E6289" s="590">
        <v>44175</v>
      </c>
      <c r="F6289" s="592">
        <v>178</v>
      </c>
    </row>
    <row r="6290" spans="1:6" x14ac:dyDescent="0.25">
      <c r="A6290" s="349" t="s">
        <v>752</v>
      </c>
      <c r="B6290" s="361" t="s">
        <v>760</v>
      </c>
      <c r="C6290" s="361" t="s">
        <v>761</v>
      </c>
      <c r="D6290" s="361">
        <v>16</v>
      </c>
      <c r="E6290" s="590">
        <v>44177</v>
      </c>
      <c r="F6290" s="592">
        <v>167</v>
      </c>
    </row>
    <row r="6291" spans="1:6" x14ac:dyDescent="0.25">
      <c r="A6291" s="349" t="s">
        <v>748</v>
      </c>
      <c r="B6291" s="361" t="s">
        <v>750</v>
      </c>
      <c r="C6291" s="361" t="s">
        <v>737</v>
      </c>
      <c r="D6291" s="361">
        <v>16</v>
      </c>
      <c r="E6291" s="350">
        <v>44178</v>
      </c>
      <c r="F6291" s="360">
        <v>54</v>
      </c>
    </row>
    <row r="6292" spans="1:6" x14ac:dyDescent="0.25">
      <c r="A6292" s="349" t="s">
        <v>752</v>
      </c>
      <c r="B6292" s="361" t="s">
        <v>763</v>
      </c>
      <c r="C6292" s="361" t="s">
        <v>745</v>
      </c>
      <c r="D6292" s="361">
        <v>16</v>
      </c>
      <c r="E6292" s="590">
        <v>44180</v>
      </c>
      <c r="F6292" s="592">
        <v>89</v>
      </c>
    </row>
    <row r="6293" spans="1:6" x14ac:dyDescent="0.25">
      <c r="A6293" s="349" t="s">
        <v>733</v>
      </c>
      <c r="B6293" s="361" t="s">
        <v>736</v>
      </c>
      <c r="C6293" s="361" t="s">
        <v>737</v>
      </c>
      <c r="D6293" s="361">
        <v>8</v>
      </c>
      <c r="E6293" s="590">
        <v>44180</v>
      </c>
      <c r="F6293" s="592">
        <v>63</v>
      </c>
    </row>
    <row r="6294" spans="1:6" x14ac:dyDescent="0.25">
      <c r="A6294" s="349" t="s">
        <v>771</v>
      </c>
      <c r="B6294" s="361" t="s">
        <v>773</v>
      </c>
      <c r="C6294" s="361" t="s">
        <v>747</v>
      </c>
      <c r="D6294" s="361">
        <v>8</v>
      </c>
      <c r="E6294" s="590">
        <v>44183</v>
      </c>
      <c r="F6294" s="360">
        <v>72</v>
      </c>
    </row>
    <row r="6295" spans="1:6" x14ac:dyDescent="0.25">
      <c r="A6295" s="349" t="s">
        <v>748</v>
      </c>
      <c r="B6295" s="361" t="s">
        <v>753</v>
      </c>
      <c r="C6295" s="361" t="s">
        <v>732</v>
      </c>
      <c r="D6295" s="361">
        <v>16</v>
      </c>
      <c r="E6295" s="590">
        <v>44184</v>
      </c>
      <c r="F6295" s="592">
        <v>72</v>
      </c>
    </row>
    <row r="6296" spans="1:6" x14ac:dyDescent="0.25">
      <c r="A6296" s="349" t="s">
        <v>752</v>
      </c>
      <c r="B6296" s="361" t="s">
        <v>763</v>
      </c>
      <c r="C6296" s="361" t="s">
        <v>745</v>
      </c>
      <c r="D6296" s="361">
        <v>16</v>
      </c>
      <c r="E6296" s="590">
        <v>44184</v>
      </c>
      <c r="F6296" s="592">
        <v>166</v>
      </c>
    </row>
    <row r="6297" spans="1:6" x14ac:dyDescent="0.25">
      <c r="A6297" s="349" t="s">
        <v>742</v>
      </c>
      <c r="B6297" s="361" t="s">
        <v>743</v>
      </c>
      <c r="C6297" s="361" t="s">
        <v>744</v>
      </c>
      <c r="D6297" s="361">
        <v>8</v>
      </c>
      <c r="E6297" s="590">
        <v>44184</v>
      </c>
      <c r="F6297" s="592">
        <v>5</v>
      </c>
    </row>
    <row r="6298" spans="1:6" x14ac:dyDescent="0.25">
      <c r="A6298" s="349" t="s">
        <v>738</v>
      </c>
      <c r="B6298" s="361" t="s">
        <v>712</v>
      </c>
      <c r="C6298" s="361" t="s">
        <v>744</v>
      </c>
      <c r="D6298" s="361">
        <v>8</v>
      </c>
      <c r="E6298" s="590">
        <v>44186</v>
      </c>
      <c r="F6298" s="592">
        <v>62</v>
      </c>
    </row>
    <row r="6299" spans="1:6" x14ac:dyDescent="0.25">
      <c r="A6299" s="349" t="s">
        <v>728</v>
      </c>
      <c r="B6299" s="361" t="s">
        <v>731</v>
      </c>
      <c r="C6299" s="361" t="s">
        <v>732</v>
      </c>
      <c r="D6299" s="361">
        <v>8</v>
      </c>
      <c r="E6299" s="590">
        <v>44190</v>
      </c>
      <c r="F6299" s="592">
        <v>5</v>
      </c>
    </row>
    <row r="6300" spans="1:6" x14ac:dyDescent="0.25">
      <c r="A6300" s="349" t="s">
        <v>771</v>
      </c>
      <c r="B6300" s="361" t="s">
        <v>772</v>
      </c>
      <c r="C6300" s="361" t="s">
        <v>747</v>
      </c>
      <c r="D6300" s="361">
        <v>12</v>
      </c>
      <c r="E6300" s="590">
        <v>44195</v>
      </c>
      <c r="F6300" s="592">
        <v>98</v>
      </c>
    </row>
    <row r="6301" spans="1:6" x14ac:dyDescent="0.25">
      <c r="A6301" s="349" t="s">
        <v>748</v>
      </c>
      <c r="B6301" s="361" t="s">
        <v>753</v>
      </c>
      <c r="C6301" s="361" t="s">
        <v>732</v>
      </c>
      <c r="D6301" s="361">
        <v>16</v>
      </c>
      <c r="E6301" s="590">
        <v>44197</v>
      </c>
      <c r="F6301" s="592">
        <v>73</v>
      </c>
    </row>
    <row r="6302" spans="1:6" x14ac:dyDescent="0.25">
      <c r="A6302" s="349" t="s">
        <v>733</v>
      </c>
      <c r="B6302" s="361" t="s">
        <v>734</v>
      </c>
      <c r="C6302" s="361" t="s">
        <v>735</v>
      </c>
      <c r="D6302" s="361">
        <v>8</v>
      </c>
      <c r="E6302" s="590">
        <v>44201</v>
      </c>
      <c r="F6302" s="592">
        <v>174</v>
      </c>
    </row>
    <row r="6303" spans="1:6" x14ac:dyDescent="0.25">
      <c r="A6303" s="349" t="s">
        <v>771</v>
      </c>
      <c r="B6303" s="361" t="s">
        <v>773</v>
      </c>
      <c r="C6303" s="361" t="s">
        <v>747</v>
      </c>
      <c r="D6303" s="361">
        <v>8</v>
      </c>
      <c r="E6303" s="590">
        <v>44202</v>
      </c>
      <c r="F6303" s="592">
        <v>174</v>
      </c>
    </row>
    <row r="6304" spans="1:6" x14ac:dyDescent="0.25">
      <c r="A6304" s="349" t="s">
        <v>756</v>
      </c>
      <c r="B6304" s="361" t="s">
        <v>757</v>
      </c>
      <c r="C6304" s="361" t="s">
        <v>755</v>
      </c>
      <c r="D6304" s="361">
        <v>16</v>
      </c>
      <c r="E6304" s="590">
        <v>44205</v>
      </c>
      <c r="F6304" s="592">
        <v>64</v>
      </c>
    </row>
    <row r="6305" spans="1:6" x14ac:dyDescent="0.25">
      <c r="A6305" s="349" t="s">
        <v>564</v>
      </c>
      <c r="B6305" s="361" t="s">
        <v>568</v>
      </c>
      <c r="C6305" s="361" t="s">
        <v>745</v>
      </c>
      <c r="D6305" s="361">
        <v>16</v>
      </c>
      <c r="E6305" s="350">
        <v>44206</v>
      </c>
      <c r="F6305" s="360">
        <v>27</v>
      </c>
    </row>
    <row r="6306" spans="1:6" x14ac:dyDescent="0.25">
      <c r="A6306" s="349" t="s">
        <v>739</v>
      </c>
      <c r="B6306" s="361" t="s">
        <v>740</v>
      </c>
      <c r="C6306" s="361" t="s">
        <v>741</v>
      </c>
      <c r="D6306" s="361">
        <v>8</v>
      </c>
      <c r="E6306" s="590">
        <v>44207</v>
      </c>
      <c r="F6306" s="592">
        <v>76</v>
      </c>
    </row>
    <row r="6307" spans="1:6" x14ac:dyDescent="0.25">
      <c r="A6307" s="349" t="s">
        <v>748</v>
      </c>
      <c r="B6307" s="361" t="s">
        <v>753</v>
      </c>
      <c r="C6307" s="361" t="s">
        <v>732</v>
      </c>
      <c r="D6307" s="361">
        <v>16</v>
      </c>
      <c r="E6307" s="590">
        <v>44214</v>
      </c>
      <c r="F6307" s="592">
        <v>29</v>
      </c>
    </row>
    <row r="6308" spans="1:6" x14ac:dyDescent="0.25">
      <c r="A6308" s="349" t="s">
        <v>738</v>
      </c>
      <c r="B6308" s="361" t="s">
        <v>723</v>
      </c>
      <c r="C6308" s="361" t="s">
        <v>745</v>
      </c>
      <c r="D6308" s="361">
        <v>8</v>
      </c>
      <c r="E6308" s="590">
        <v>44214</v>
      </c>
      <c r="F6308" s="592">
        <v>88</v>
      </c>
    </row>
    <row r="6309" spans="1:6" x14ac:dyDescent="0.25">
      <c r="A6309" s="354" t="s">
        <v>564</v>
      </c>
      <c r="B6309" s="353" t="s">
        <v>569</v>
      </c>
      <c r="C6309" s="353" t="s">
        <v>744</v>
      </c>
      <c r="D6309" s="353">
        <v>16</v>
      </c>
      <c r="E6309" s="591">
        <v>44219</v>
      </c>
      <c r="F6309" s="593">
        <v>44</v>
      </c>
    </row>
    <row r="6310" spans="1:6" x14ac:dyDescent="0.25">
      <c r="A6310" s="349" t="s">
        <v>738</v>
      </c>
      <c r="B6310" s="361" t="s">
        <v>719</v>
      </c>
      <c r="C6310" s="361" t="s">
        <v>744</v>
      </c>
      <c r="D6310" s="361">
        <v>8</v>
      </c>
      <c r="E6310" s="590">
        <v>44221</v>
      </c>
      <c r="F6310" s="592">
        <v>156</v>
      </c>
    </row>
    <row r="6311" spans="1:6" x14ac:dyDescent="0.25">
      <c r="A6311" s="349" t="s">
        <v>748</v>
      </c>
      <c r="B6311" s="361" t="s">
        <v>751</v>
      </c>
      <c r="C6311" s="361" t="s">
        <v>747</v>
      </c>
      <c r="D6311" s="361">
        <v>8</v>
      </c>
      <c r="E6311" s="350">
        <v>44221</v>
      </c>
      <c r="F6311" s="360">
        <v>175</v>
      </c>
    </row>
    <row r="6312" spans="1:6" x14ac:dyDescent="0.25">
      <c r="A6312" s="349" t="s">
        <v>742</v>
      </c>
      <c r="B6312" s="361" t="s">
        <v>743</v>
      </c>
      <c r="C6312" s="361" t="s">
        <v>744</v>
      </c>
      <c r="D6312" s="361">
        <v>8</v>
      </c>
      <c r="E6312" s="590">
        <v>44222</v>
      </c>
      <c r="F6312" s="592">
        <v>197</v>
      </c>
    </row>
    <row r="6313" spans="1:6" x14ac:dyDescent="0.25">
      <c r="A6313" s="349" t="s">
        <v>767</v>
      </c>
      <c r="B6313" s="361" t="s">
        <v>768</v>
      </c>
      <c r="C6313" s="361" t="s">
        <v>737</v>
      </c>
      <c r="D6313" s="361">
        <v>16</v>
      </c>
      <c r="E6313" s="590">
        <v>44226</v>
      </c>
      <c r="F6313" s="592">
        <v>189</v>
      </c>
    </row>
    <row r="6314" spans="1:6" x14ac:dyDescent="0.25">
      <c r="A6314" s="349" t="s">
        <v>564</v>
      </c>
      <c r="B6314" s="361" t="s">
        <v>568</v>
      </c>
      <c r="C6314" s="361" t="s">
        <v>745</v>
      </c>
      <c r="D6314" s="361">
        <v>16</v>
      </c>
      <c r="E6314" s="590">
        <v>44229</v>
      </c>
      <c r="F6314" s="360">
        <v>38</v>
      </c>
    </row>
    <row r="6315" spans="1:6" x14ac:dyDescent="0.25">
      <c r="A6315" s="349" t="s">
        <v>564</v>
      </c>
      <c r="B6315" s="361" t="s">
        <v>565</v>
      </c>
      <c r="C6315" s="361" t="s">
        <v>745</v>
      </c>
      <c r="D6315" s="361">
        <v>16</v>
      </c>
      <c r="E6315" s="590">
        <v>44230</v>
      </c>
      <c r="F6315" s="592">
        <v>64</v>
      </c>
    </row>
    <row r="6316" spans="1:6" x14ac:dyDescent="0.25">
      <c r="A6316" s="349" t="s">
        <v>564</v>
      </c>
      <c r="B6316" s="361" t="s">
        <v>567</v>
      </c>
      <c r="C6316" s="361" t="s">
        <v>737</v>
      </c>
      <c r="D6316" s="361">
        <v>16</v>
      </c>
      <c r="E6316" s="590">
        <v>44231</v>
      </c>
      <c r="F6316" s="360">
        <v>7</v>
      </c>
    </row>
    <row r="6317" spans="1:6" x14ac:dyDescent="0.25">
      <c r="A6317" s="349" t="s">
        <v>752</v>
      </c>
      <c r="B6317" s="361" t="s">
        <v>764</v>
      </c>
      <c r="C6317" s="361" t="s">
        <v>737</v>
      </c>
      <c r="D6317" s="361">
        <v>32</v>
      </c>
      <c r="E6317" s="590">
        <v>44233</v>
      </c>
      <c r="F6317" s="592">
        <v>194</v>
      </c>
    </row>
    <row r="6318" spans="1:6" x14ac:dyDescent="0.25">
      <c r="A6318" s="349" t="s">
        <v>742</v>
      </c>
      <c r="B6318" s="361" t="s">
        <v>743</v>
      </c>
      <c r="C6318" s="361" t="s">
        <v>744</v>
      </c>
      <c r="D6318" s="361">
        <v>8</v>
      </c>
      <c r="E6318" s="590">
        <v>44233</v>
      </c>
      <c r="F6318" s="592">
        <v>81</v>
      </c>
    </row>
    <row r="6319" spans="1:6" x14ac:dyDescent="0.25">
      <c r="A6319" s="349" t="s">
        <v>756</v>
      </c>
      <c r="B6319" s="361" t="s">
        <v>758</v>
      </c>
      <c r="C6319" s="361" t="s">
        <v>746</v>
      </c>
      <c r="D6319" s="361">
        <v>16</v>
      </c>
      <c r="E6319" s="590">
        <v>44241</v>
      </c>
      <c r="F6319" s="592">
        <v>82</v>
      </c>
    </row>
    <row r="6320" spans="1:6" x14ac:dyDescent="0.25">
      <c r="A6320" s="349" t="s">
        <v>738</v>
      </c>
      <c r="B6320" s="361" t="s">
        <v>723</v>
      </c>
      <c r="C6320" s="361" t="s">
        <v>745</v>
      </c>
      <c r="D6320" s="361">
        <v>8</v>
      </c>
      <c r="E6320" s="590">
        <v>44245</v>
      </c>
      <c r="F6320" s="592">
        <v>28</v>
      </c>
    </row>
    <row r="6321" spans="1:6" x14ac:dyDescent="0.25">
      <c r="A6321" s="349" t="s">
        <v>756</v>
      </c>
      <c r="B6321" s="361" t="s">
        <v>758</v>
      </c>
      <c r="C6321" s="361" t="s">
        <v>746</v>
      </c>
      <c r="D6321" s="361">
        <v>16</v>
      </c>
      <c r="E6321" s="590">
        <v>44246</v>
      </c>
      <c r="F6321" s="592">
        <v>51</v>
      </c>
    </row>
    <row r="6322" spans="1:6" x14ac:dyDescent="0.25">
      <c r="A6322" s="349" t="s">
        <v>728</v>
      </c>
      <c r="B6322" s="361" t="s">
        <v>729</v>
      </c>
      <c r="C6322" s="361" t="s">
        <v>730</v>
      </c>
      <c r="D6322" s="361">
        <v>10</v>
      </c>
      <c r="E6322" s="590">
        <v>44250</v>
      </c>
      <c r="F6322" s="592">
        <v>107</v>
      </c>
    </row>
    <row r="6323" spans="1:6" x14ac:dyDescent="0.25">
      <c r="A6323" s="349" t="s">
        <v>756</v>
      </c>
      <c r="B6323" s="361" t="s">
        <v>757</v>
      </c>
      <c r="C6323" s="361" t="s">
        <v>755</v>
      </c>
      <c r="D6323" s="361">
        <v>16</v>
      </c>
      <c r="E6323" s="590">
        <v>44252</v>
      </c>
      <c r="F6323" s="360">
        <v>155</v>
      </c>
    </row>
    <row r="6324" spans="1:6" x14ac:dyDescent="0.25">
      <c r="A6324" s="349" t="s">
        <v>728</v>
      </c>
      <c r="B6324" s="361" t="s">
        <v>731</v>
      </c>
      <c r="C6324" s="361" t="s">
        <v>732</v>
      </c>
      <c r="D6324" s="361">
        <v>8</v>
      </c>
      <c r="E6324" s="590">
        <v>44254</v>
      </c>
      <c r="F6324" s="592">
        <v>81</v>
      </c>
    </row>
    <row r="6325" spans="1:6" x14ac:dyDescent="0.25">
      <c r="A6325" s="349" t="s">
        <v>738</v>
      </c>
      <c r="B6325" s="361" t="s">
        <v>714</v>
      </c>
      <c r="C6325" s="361" t="s">
        <v>744</v>
      </c>
      <c r="D6325" s="361">
        <v>8</v>
      </c>
      <c r="E6325" s="590">
        <v>44255</v>
      </c>
      <c r="F6325" s="592">
        <v>81</v>
      </c>
    </row>
    <row r="6326" spans="1:6" x14ac:dyDescent="0.25">
      <c r="A6326" s="349" t="s">
        <v>748</v>
      </c>
      <c r="B6326" s="361" t="s">
        <v>751</v>
      </c>
      <c r="C6326" s="361" t="s">
        <v>747</v>
      </c>
      <c r="D6326" s="361">
        <v>8</v>
      </c>
      <c r="E6326" s="590">
        <v>44256</v>
      </c>
      <c r="F6326" s="592">
        <v>81</v>
      </c>
    </row>
    <row r="6327" spans="1:6" x14ac:dyDescent="0.25">
      <c r="A6327" s="349" t="s">
        <v>765</v>
      </c>
      <c r="B6327" s="361" t="s">
        <v>766</v>
      </c>
      <c r="C6327" s="361" t="s">
        <v>744</v>
      </c>
      <c r="D6327" s="361">
        <v>16</v>
      </c>
      <c r="E6327" s="590">
        <v>44256</v>
      </c>
      <c r="F6327" s="592">
        <v>167</v>
      </c>
    </row>
    <row r="6328" spans="1:6" x14ac:dyDescent="0.25">
      <c r="A6328" s="349" t="s">
        <v>769</v>
      </c>
      <c r="B6328" s="361" t="s">
        <v>770</v>
      </c>
      <c r="C6328" s="361" t="s">
        <v>745</v>
      </c>
      <c r="D6328" s="361">
        <v>16</v>
      </c>
      <c r="E6328" s="590">
        <v>44258</v>
      </c>
      <c r="F6328" s="360">
        <v>158</v>
      </c>
    </row>
    <row r="6329" spans="1:6" x14ac:dyDescent="0.25">
      <c r="A6329" s="349" t="s">
        <v>738</v>
      </c>
      <c r="B6329" s="361" t="s">
        <v>716</v>
      </c>
      <c r="C6329" s="361" t="s">
        <v>745</v>
      </c>
      <c r="D6329" s="361">
        <v>16</v>
      </c>
      <c r="E6329" s="590">
        <v>44260</v>
      </c>
      <c r="F6329" s="592">
        <v>91</v>
      </c>
    </row>
    <row r="6330" spans="1:6" x14ac:dyDescent="0.25">
      <c r="A6330" s="349" t="s">
        <v>739</v>
      </c>
      <c r="B6330" s="361" t="s">
        <v>740</v>
      </c>
      <c r="C6330" s="361" t="s">
        <v>741</v>
      </c>
      <c r="D6330" s="361">
        <v>8</v>
      </c>
      <c r="E6330" s="590">
        <v>44265</v>
      </c>
      <c r="F6330" s="360">
        <v>119</v>
      </c>
    </row>
    <row r="6331" spans="1:6" x14ac:dyDescent="0.25">
      <c r="A6331" s="349" t="s">
        <v>738</v>
      </c>
      <c r="B6331" s="361" t="s">
        <v>720</v>
      </c>
      <c r="C6331" s="361" t="s">
        <v>747</v>
      </c>
      <c r="D6331" s="361">
        <v>8</v>
      </c>
      <c r="E6331" s="590">
        <v>44266</v>
      </c>
      <c r="F6331" s="592">
        <v>158</v>
      </c>
    </row>
    <row r="6332" spans="1:6" x14ac:dyDescent="0.25">
      <c r="A6332" s="349" t="s">
        <v>733</v>
      </c>
      <c r="B6332" s="361" t="s">
        <v>734</v>
      </c>
      <c r="C6332" s="361" t="s">
        <v>735</v>
      </c>
      <c r="D6332" s="361">
        <v>8</v>
      </c>
      <c r="E6332" s="590">
        <v>44266</v>
      </c>
      <c r="F6332" s="592">
        <v>125</v>
      </c>
    </row>
    <row r="6333" spans="1:6" x14ac:dyDescent="0.25">
      <c r="A6333" s="349" t="s">
        <v>564</v>
      </c>
      <c r="B6333" s="361" t="s">
        <v>565</v>
      </c>
      <c r="C6333" s="361" t="s">
        <v>745</v>
      </c>
      <c r="D6333" s="361">
        <v>16</v>
      </c>
      <c r="E6333" s="590">
        <v>44269</v>
      </c>
      <c r="F6333" s="592">
        <v>111</v>
      </c>
    </row>
    <row r="6334" spans="1:6" x14ac:dyDescent="0.25">
      <c r="A6334" s="349" t="s">
        <v>756</v>
      </c>
      <c r="B6334" s="361" t="s">
        <v>758</v>
      </c>
      <c r="C6334" s="361" t="s">
        <v>746</v>
      </c>
      <c r="D6334" s="361">
        <v>16</v>
      </c>
      <c r="E6334" s="350">
        <v>44270</v>
      </c>
      <c r="F6334" s="360">
        <v>121</v>
      </c>
    </row>
    <row r="6335" spans="1:6" x14ac:dyDescent="0.25">
      <c r="A6335" s="349" t="s">
        <v>738</v>
      </c>
      <c r="B6335" s="361" t="s">
        <v>716</v>
      </c>
      <c r="C6335" s="361" t="s">
        <v>745</v>
      </c>
      <c r="D6335" s="361">
        <v>16</v>
      </c>
      <c r="E6335" s="590">
        <v>44272</v>
      </c>
      <c r="F6335" s="360">
        <v>44</v>
      </c>
    </row>
    <row r="6336" spans="1:6" x14ac:dyDescent="0.25">
      <c r="A6336" s="349" t="s">
        <v>564</v>
      </c>
      <c r="B6336" s="361" t="s">
        <v>566</v>
      </c>
      <c r="C6336" s="361" t="s">
        <v>737</v>
      </c>
      <c r="D6336" s="361">
        <v>16</v>
      </c>
      <c r="E6336" s="590">
        <v>44274</v>
      </c>
      <c r="F6336" s="592">
        <v>178</v>
      </c>
    </row>
    <row r="6337" spans="1:6" x14ac:dyDescent="0.25">
      <c r="A6337" s="349" t="s">
        <v>738</v>
      </c>
      <c r="B6337" s="361" t="s">
        <v>712</v>
      </c>
      <c r="C6337" s="361" t="s">
        <v>744</v>
      </c>
      <c r="D6337" s="361">
        <v>8</v>
      </c>
      <c r="E6337" s="590">
        <v>44281</v>
      </c>
      <c r="F6337" s="360">
        <v>125</v>
      </c>
    </row>
    <row r="6338" spans="1:6" x14ac:dyDescent="0.25">
      <c r="A6338" s="349" t="s">
        <v>738</v>
      </c>
      <c r="B6338" s="361" t="s">
        <v>723</v>
      </c>
      <c r="C6338" s="361" t="s">
        <v>745</v>
      </c>
      <c r="D6338" s="361">
        <v>8</v>
      </c>
      <c r="E6338" s="590">
        <v>44283</v>
      </c>
      <c r="F6338" s="592">
        <v>19</v>
      </c>
    </row>
    <row r="6339" spans="1:6" x14ac:dyDescent="0.25">
      <c r="A6339" s="349" t="s">
        <v>733</v>
      </c>
      <c r="B6339" s="361" t="s">
        <v>736</v>
      </c>
      <c r="C6339" s="361" t="s">
        <v>737</v>
      </c>
      <c r="D6339" s="361">
        <v>8</v>
      </c>
      <c r="E6339" s="590">
        <v>44283</v>
      </c>
      <c r="F6339" s="592">
        <v>60</v>
      </c>
    </row>
    <row r="6340" spans="1:6" x14ac:dyDescent="0.25">
      <c r="A6340" s="349" t="s">
        <v>742</v>
      </c>
      <c r="B6340" s="361" t="s">
        <v>743</v>
      </c>
      <c r="C6340" s="361" t="s">
        <v>744</v>
      </c>
      <c r="D6340" s="361">
        <v>8</v>
      </c>
      <c r="E6340" s="590">
        <v>44287</v>
      </c>
      <c r="F6340" s="592">
        <v>80</v>
      </c>
    </row>
    <row r="6341" spans="1:6" x14ac:dyDescent="0.25">
      <c r="A6341" s="349" t="s">
        <v>771</v>
      </c>
      <c r="B6341" s="361" t="s">
        <v>773</v>
      </c>
      <c r="C6341" s="361" t="s">
        <v>747</v>
      </c>
      <c r="D6341" s="361">
        <v>8</v>
      </c>
      <c r="E6341" s="590">
        <v>44291</v>
      </c>
      <c r="F6341" s="592">
        <v>104</v>
      </c>
    </row>
    <row r="6342" spans="1:6" x14ac:dyDescent="0.25">
      <c r="A6342" s="349" t="s">
        <v>771</v>
      </c>
      <c r="B6342" s="361" t="s">
        <v>772</v>
      </c>
      <c r="C6342" s="361" t="s">
        <v>747</v>
      </c>
      <c r="D6342" s="361">
        <v>12</v>
      </c>
      <c r="E6342" s="590">
        <v>44291</v>
      </c>
      <c r="F6342" s="592">
        <v>132</v>
      </c>
    </row>
    <row r="6343" spans="1:6" x14ac:dyDescent="0.25">
      <c r="A6343" s="349" t="s">
        <v>738</v>
      </c>
      <c r="B6343" s="361" t="s">
        <v>712</v>
      </c>
      <c r="C6343" s="361" t="s">
        <v>744</v>
      </c>
      <c r="D6343" s="361">
        <v>8</v>
      </c>
      <c r="E6343" s="590">
        <v>44295</v>
      </c>
      <c r="F6343" s="592">
        <v>62</v>
      </c>
    </row>
    <row r="6344" spans="1:6" x14ac:dyDescent="0.25">
      <c r="A6344" s="349" t="s">
        <v>748</v>
      </c>
      <c r="B6344" s="361" t="s">
        <v>753</v>
      </c>
      <c r="C6344" s="361" t="s">
        <v>732</v>
      </c>
      <c r="D6344" s="361">
        <v>16</v>
      </c>
      <c r="E6344" s="590">
        <v>44298</v>
      </c>
      <c r="F6344" s="592">
        <v>103</v>
      </c>
    </row>
    <row r="6345" spans="1:6" x14ac:dyDescent="0.25">
      <c r="A6345" s="349" t="s">
        <v>767</v>
      </c>
      <c r="B6345" s="361" t="s">
        <v>768</v>
      </c>
      <c r="C6345" s="361" t="s">
        <v>737</v>
      </c>
      <c r="D6345" s="361">
        <v>16</v>
      </c>
      <c r="E6345" s="590">
        <v>44298</v>
      </c>
      <c r="F6345" s="592">
        <v>110</v>
      </c>
    </row>
    <row r="6346" spans="1:6" x14ac:dyDescent="0.25">
      <c r="A6346" s="349" t="s">
        <v>752</v>
      </c>
      <c r="B6346" s="361" t="s">
        <v>760</v>
      </c>
      <c r="C6346" s="361" t="s">
        <v>761</v>
      </c>
      <c r="D6346" s="361">
        <v>16</v>
      </c>
      <c r="E6346" s="590">
        <v>44300</v>
      </c>
      <c r="F6346" s="592">
        <v>42</v>
      </c>
    </row>
    <row r="6347" spans="1:6" x14ac:dyDescent="0.25">
      <c r="A6347" s="349" t="s">
        <v>728</v>
      </c>
      <c r="B6347" s="361" t="s">
        <v>729</v>
      </c>
      <c r="C6347" s="361" t="s">
        <v>730</v>
      </c>
      <c r="D6347" s="361">
        <v>10</v>
      </c>
      <c r="E6347" s="590">
        <v>44300</v>
      </c>
      <c r="F6347" s="592">
        <v>172</v>
      </c>
    </row>
    <row r="6348" spans="1:6" x14ac:dyDescent="0.25">
      <c r="A6348" s="349" t="s">
        <v>564</v>
      </c>
      <c r="B6348" s="361" t="s">
        <v>566</v>
      </c>
      <c r="C6348" s="361" t="s">
        <v>737</v>
      </c>
      <c r="D6348" s="361">
        <v>16</v>
      </c>
      <c r="E6348" s="590">
        <v>44303</v>
      </c>
      <c r="F6348" s="592">
        <v>137</v>
      </c>
    </row>
    <row r="6349" spans="1:6" x14ac:dyDescent="0.25">
      <c r="A6349" s="349" t="s">
        <v>738</v>
      </c>
      <c r="B6349" s="361" t="s">
        <v>719</v>
      </c>
      <c r="C6349" s="361" t="s">
        <v>744</v>
      </c>
      <c r="D6349" s="361">
        <v>8</v>
      </c>
      <c r="E6349" s="590">
        <v>44304</v>
      </c>
      <c r="F6349" s="360">
        <v>22</v>
      </c>
    </row>
    <row r="6350" spans="1:6" x14ac:dyDescent="0.25">
      <c r="A6350" s="349" t="s">
        <v>771</v>
      </c>
      <c r="B6350" s="361" t="s">
        <v>773</v>
      </c>
      <c r="C6350" s="361" t="s">
        <v>747</v>
      </c>
      <c r="D6350" s="361">
        <v>8</v>
      </c>
      <c r="E6350" s="590">
        <v>44304</v>
      </c>
      <c r="F6350" s="592">
        <v>19</v>
      </c>
    </row>
    <row r="6351" spans="1:6" x14ac:dyDescent="0.25">
      <c r="A6351" s="349" t="s">
        <v>728</v>
      </c>
      <c r="B6351" s="361" t="s">
        <v>731</v>
      </c>
      <c r="C6351" s="361" t="s">
        <v>732</v>
      </c>
      <c r="D6351" s="361">
        <v>8</v>
      </c>
      <c r="E6351" s="590">
        <v>44304</v>
      </c>
      <c r="F6351" s="360">
        <v>89</v>
      </c>
    </row>
    <row r="6352" spans="1:6" x14ac:dyDescent="0.25">
      <c r="A6352" s="349" t="s">
        <v>738</v>
      </c>
      <c r="B6352" s="361" t="s">
        <v>723</v>
      </c>
      <c r="C6352" s="361" t="s">
        <v>745</v>
      </c>
      <c r="D6352" s="361">
        <v>8</v>
      </c>
      <c r="E6352" s="590">
        <v>44305</v>
      </c>
      <c r="F6352" s="592">
        <v>108</v>
      </c>
    </row>
    <row r="6353" spans="1:6" x14ac:dyDescent="0.25">
      <c r="A6353" s="349" t="s">
        <v>771</v>
      </c>
      <c r="B6353" s="361" t="s">
        <v>773</v>
      </c>
      <c r="C6353" s="361" t="s">
        <v>747</v>
      </c>
      <c r="D6353" s="361">
        <v>8</v>
      </c>
      <c r="E6353" s="590">
        <v>44305</v>
      </c>
      <c r="F6353" s="592">
        <v>67</v>
      </c>
    </row>
    <row r="6354" spans="1:6" x14ac:dyDescent="0.25">
      <c r="A6354" s="349" t="s">
        <v>738</v>
      </c>
      <c r="B6354" s="361" t="s">
        <v>718</v>
      </c>
      <c r="C6354" s="361" t="s">
        <v>747</v>
      </c>
      <c r="D6354" s="361">
        <v>8</v>
      </c>
      <c r="E6354" s="590">
        <v>44305</v>
      </c>
      <c r="F6354" s="592">
        <v>30</v>
      </c>
    </row>
    <row r="6355" spans="1:6" x14ac:dyDescent="0.25">
      <c r="A6355" s="349" t="s">
        <v>771</v>
      </c>
      <c r="B6355" s="361" t="s">
        <v>773</v>
      </c>
      <c r="C6355" s="361" t="s">
        <v>747</v>
      </c>
      <c r="D6355" s="361">
        <v>8</v>
      </c>
      <c r="E6355" s="590">
        <v>44307</v>
      </c>
      <c r="F6355" s="592">
        <v>14</v>
      </c>
    </row>
    <row r="6356" spans="1:6" x14ac:dyDescent="0.25">
      <c r="A6356" s="349" t="s">
        <v>738</v>
      </c>
      <c r="B6356" s="361" t="s">
        <v>723</v>
      </c>
      <c r="C6356" s="361" t="s">
        <v>745</v>
      </c>
      <c r="D6356" s="361">
        <v>8</v>
      </c>
      <c r="E6356" s="590">
        <v>44308</v>
      </c>
      <c r="F6356" s="360">
        <v>46</v>
      </c>
    </row>
    <row r="6357" spans="1:6" x14ac:dyDescent="0.25">
      <c r="A6357" s="349" t="s">
        <v>756</v>
      </c>
      <c r="B6357" s="361" t="s">
        <v>757</v>
      </c>
      <c r="C6357" s="361" t="s">
        <v>755</v>
      </c>
      <c r="D6357" s="361">
        <v>16</v>
      </c>
      <c r="E6357" s="590">
        <v>44308</v>
      </c>
      <c r="F6357" s="592">
        <v>103</v>
      </c>
    </row>
    <row r="6358" spans="1:6" x14ac:dyDescent="0.25">
      <c r="A6358" s="349" t="s">
        <v>739</v>
      </c>
      <c r="B6358" s="361" t="s">
        <v>740</v>
      </c>
      <c r="C6358" s="361" t="s">
        <v>741</v>
      </c>
      <c r="D6358" s="361">
        <v>8</v>
      </c>
      <c r="E6358" s="590">
        <v>44309</v>
      </c>
      <c r="F6358" s="592">
        <v>90</v>
      </c>
    </row>
    <row r="6359" spans="1:6" x14ac:dyDescent="0.25">
      <c r="A6359" s="349" t="s">
        <v>564</v>
      </c>
      <c r="B6359" s="361" t="s">
        <v>565</v>
      </c>
      <c r="C6359" s="361" t="s">
        <v>745</v>
      </c>
      <c r="D6359" s="361">
        <v>16</v>
      </c>
      <c r="E6359" s="590">
        <v>44310</v>
      </c>
      <c r="F6359" s="592">
        <v>71</v>
      </c>
    </row>
    <row r="6360" spans="1:6" x14ac:dyDescent="0.25">
      <c r="A6360" s="349" t="s">
        <v>564</v>
      </c>
      <c r="B6360" s="361" t="s">
        <v>567</v>
      </c>
      <c r="C6360" s="361" t="s">
        <v>737</v>
      </c>
      <c r="D6360" s="361">
        <v>16</v>
      </c>
      <c r="E6360" s="590">
        <v>44310</v>
      </c>
      <c r="F6360" s="592">
        <v>32</v>
      </c>
    </row>
    <row r="6361" spans="1:6" x14ac:dyDescent="0.25">
      <c r="A6361" s="349" t="s">
        <v>738</v>
      </c>
      <c r="B6361" s="361" t="s">
        <v>717</v>
      </c>
      <c r="C6361" s="361" t="s">
        <v>745</v>
      </c>
      <c r="D6361" s="361">
        <v>16</v>
      </c>
      <c r="E6361" s="590">
        <v>44312</v>
      </c>
      <c r="F6361" s="592">
        <v>100</v>
      </c>
    </row>
    <row r="6362" spans="1:6" x14ac:dyDescent="0.25">
      <c r="A6362" s="349" t="s">
        <v>771</v>
      </c>
      <c r="B6362" s="361" t="s">
        <v>772</v>
      </c>
      <c r="C6362" s="361" t="s">
        <v>747</v>
      </c>
      <c r="D6362" s="361">
        <v>12</v>
      </c>
      <c r="E6362" s="590">
        <v>44312</v>
      </c>
      <c r="F6362" s="592">
        <v>33</v>
      </c>
    </row>
    <row r="6363" spans="1:6" x14ac:dyDescent="0.25">
      <c r="A6363" s="349" t="s">
        <v>738</v>
      </c>
      <c r="B6363" s="361" t="s">
        <v>717</v>
      </c>
      <c r="C6363" s="361" t="s">
        <v>745</v>
      </c>
      <c r="D6363" s="361">
        <v>16</v>
      </c>
      <c r="E6363" s="590">
        <v>44318</v>
      </c>
      <c r="F6363" s="592">
        <v>93</v>
      </c>
    </row>
    <row r="6364" spans="1:6" x14ac:dyDescent="0.25">
      <c r="A6364" s="349" t="s">
        <v>752</v>
      </c>
      <c r="B6364" s="361" t="s">
        <v>762</v>
      </c>
      <c r="C6364" s="361" t="s">
        <v>761</v>
      </c>
      <c r="D6364" s="361">
        <v>16</v>
      </c>
      <c r="E6364" s="590">
        <v>44318</v>
      </c>
      <c r="F6364" s="592">
        <v>99</v>
      </c>
    </row>
    <row r="6365" spans="1:6" x14ac:dyDescent="0.25">
      <c r="A6365" s="349" t="s">
        <v>728</v>
      </c>
      <c r="B6365" s="361" t="s">
        <v>729</v>
      </c>
      <c r="C6365" s="361" t="s">
        <v>730</v>
      </c>
      <c r="D6365" s="361">
        <v>10</v>
      </c>
      <c r="E6365" s="590">
        <v>44318</v>
      </c>
      <c r="F6365" s="592">
        <v>180</v>
      </c>
    </row>
    <row r="6366" spans="1:6" x14ac:dyDescent="0.25">
      <c r="A6366" s="349" t="s">
        <v>564</v>
      </c>
      <c r="B6366" s="361" t="s">
        <v>568</v>
      </c>
      <c r="C6366" s="361" t="s">
        <v>745</v>
      </c>
      <c r="D6366" s="361">
        <v>16</v>
      </c>
      <c r="E6366" s="590">
        <v>44319</v>
      </c>
      <c r="F6366" s="592">
        <v>86</v>
      </c>
    </row>
    <row r="6367" spans="1:6" x14ac:dyDescent="0.25">
      <c r="A6367" s="349" t="s">
        <v>733</v>
      </c>
      <c r="B6367" s="361" t="s">
        <v>736</v>
      </c>
      <c r="C6367" s="361" t="s">
        <v>737</v>
      </c>
      <c r="D6367" s="361">
        <v>8</v>
      </c>
      <c r="E6367" s="590">
        <v>44321</v>
      </c>
      <c r="F6367" s="592">
        <v>39</v>
      </c>
    </row>
    <row r="6368" spans="1:6" x14ac:dyDescent="0.25">
      <c r="A6368" s="349" t="s">
        <v>564</v>
      </c>
      <c r="B6368" s="361" t="s">
        <v>568</v>
      </c>
      <c r="C6368" s="361" t="s">
        <v>745</v>
      </c>
      <c r="D6368" s="361">
        <v>16</v>
      </c>
      <c r="E6368" s="590">
        <v>44322</v>
      </c>
      <c r="F6368" s="592">
        <v>103</v>
      </c>
    </row>
    <row r="6369" spans="1:6" x14ac:dyDescent="0.25">
      <c r="A6369" s="349" t="s">
        <v>738</v>
      </c>
      <c r="B6369" s="361" t="s">
        <v>715</v>
      </c>
      <c r="C6369" s="361" t="s">
        <v>745</v>
      </c>
      <c r="D6369" s="361">
        <v>16</v>
      </c>
      <c r="E6369" s="590">
        <v>44325</v>
      </c>
      <c r="F6369" s="592">
        <v>145</v>
      </c>
    </row>
    <row r="6370" spans="1:6" x14ac:dyDescent="0.25">
      <c r="A6370" s="349" t="s">
        <v>738</v>
      </c>
      <c r="B6370" s="361" t="s">
        <v>716</v>
      </c>
      <c r="C6370" s="361" t="s">
        <v>745</v>
      </c>
      <c r="D6370" s="361">
        <v>16</v>
      </c>
      <c r="E6370" s="590">
        <v>44331</v>
      </c>
      <c r="F6370" s="592">
        <v>71</v>
      </c>
    </row>
    <row r="6371" spans="1:6" x14ac:dyDescent="0.25">
      <c r="A6371" s="349" t="s">
        <v>728</v>
      </c>
      <c r="B6371" s="361" t="s">
        <v>729</v>
      </c>
      <c r="C6371" s="361" t="s">
        <v>730</v>
      </c>
      <c r="D6371" s="361">
        <v>10</v>
      </c>
      <c r="E6371" s="590">
        <v>44331</v>
      </c>
      <c r="F6371" s="592">
        <v>66</v>
      </c>
    </row>
    <row r="6372" spans="1:6" x14ac:dyDescent="0.25">
      <c r="A6372" s="349" t="s">
        <v>738</v>
      </c>
      <c r="B6372" s="361" t="s">
        <v>719</v>
      </c>
      <c r="C6372" s="361" t="s">
        <v>744</v>
      </c>
      <c r="D6372" s="361">
        <v>8</v>
      </c>
      <c r="E6372" s="350">
        <v>44332</v>
      </c>
      <c r="F6372" s="360">
        <v>148</v>
      </c>
    </row>
    <row r="6373" spans="1:6" x14ac:dyDescent="0.25">
      <c r="A6373" s="349" t="s">
        <v>748</v>
      </c>
      <c r="B6373" s="361" t="s">
        <v>750</v>
      </c>
      <c r="C6373" s="361" t="s">
        <v>737</v>
      </c>
      <c r="D6373" s="361">
        <v>16</v>
      </c>
      <c r="E6373" s="590">
        <v>44332</v>
      </c>
      <c r="F6373" s="592">
        <v>173</v>
      </c>
    </row>
    <row r="6374" spans="1:6" x14ac:dyDescent="0.25">
      <c r="A6374" s="349" t="s">
        <v>752</v>
      </c>
      <c r="B6374" s="361" t="s">
        <v>760</v>
      </c>
      <c r="C6374" s="361" t="s">
        <v>761</v>
      </c>
      <c r="D6374" s="361">
        <v>16</v>
      </c>
      <c r="E6374" s="350">
        <v>44333</v>
      </c>
      <c r="F6374" s="360">
        <v>57</v>
      </c>
    </row>
    <row r="6375" spans="1:6" x14ac:dyDescent="0.25">
      <c r="A6375" s="349" t="s">
        <v>748</v>
      </c>
      <c r="B6375" s="361" t="s">
        <v>753</v>
      </c>
      <c r="C6375" s="361" t="s">
        <v>732</v>
      </c>
      <c r="D6375" s="361">
        <v>16</v>
      </c>
      <c r="E6375" s="590">
        <v>44336</v>
      </c>
      <c r="F6375" s="592">
        <v>37</v>
      </c>
    </row>
    <row r="6376" spans="1:6" x14ac:dyDescent="0.25">
      <c r="A6376" s="349" t="s">
        <v>738</v>
      </c>
      <c r="B6376" s="361" t="s">
        <v>712</v>
      </c>
      <c r="C6376" s="361" t="s">
        <v>744</v>
      </c>
      <c r="D6376" s="361">
        <v>8</v>
      </c>
      <c r="E6376" s="590">
        <v>44336</v>
      </c>
      <c r="F6376" s="592">
        <v>67</v>
      </c>
    </row>
    <row r="6377" spans="1:6" x14ac:dyDescent="0.25">
      <c r="A6377" s="349" t="s">
        <v>748</v>
      </c>
      <c r="B6377" s="361" t="s">
        <v>754</v>
      </c>
      <c r="C6377" s="361" t="s">
        <v>755</v>
      </c>
      <c r="D6377" s="361">
        <v>16</v>
      </c>
      <c r="E6377" s="590">
        <v>44336</v>
      </c>
      <c r="F6377" s="360">
        <v>191</v>
      </c>
    </row>
    <row r="6378" spans="1:6" x14ac:dyDescent="0.25">
      <c r="A6378" s="349" t="s">
        <v>738</v>
      </c>
      <c r="B6378" s="361" t="s">
        <v>722</v>
      </c>
      <c r="C6378" s="361" t="s">
        <v>747</v>
      </c>
      <c r="D6378" s="361">
        <v>8</v>
      </c>
      <c r="E6378" s="350">
        <v>44340</v>
      </c>
      <c r="F6378" s="360">
        <v>194</v>
      </c>
    </row>
    <row r="6379" spans="1:6" x14ac:dyDescent="0.25">
      <c r="A6379" s="349" t="s">
        <v>748</v>
      </c>
      <c r="B6379" s="361" t="s">
        <v>754</v>
      </c>
      <c r="C6379" s="361" t="s">
        <v>755</v>
      </c>
      <c r="D6379" s="361">
        <v>16</v>
      </c>
      <c r="E6379" s="590">
        <v>44342</v>
      </c>
      <c r="F6379" s="592">
        <v>36</v>
      </c>
    </row>
    <row r="6380" spans="1:6" x14ac:dyDescent="0.25">
      <c r="A6380" s="349" t="s">
        <v>752</v>
      </c>
      <c r="B6380" s="361" t="s">
        <v>759</v>
      </c>
      <c r="C6380" s="361" t="s">
        <v>737</v>
      </c>
      <c r="D6380" s="361">
        <v>16</v>
      </c>
      <c r="E6380" s="590">
        <v>44343</v>
      </c>
      <c r="F6380" s="592">
        <v>179</v>
      </c>
    </row>
    <row r="6381" spans="1:6" x14ac:dyDescent="0.25">
      <c r="A6381" s="349" t="s">
        <v>733</v>
      </c>
      <c r="B6381" s="361" t="s">
        <v>734</v>
      </c>
      <c r="C6381" s="361" t="s">
        <v>735</v>
      </c>
      <c r="D6381" s="361">
        <v>8</v>
      </c>
      <c r="E6381" s="590">
        <v>44344</v>
      </c>
      <c r="F6381" s="592">
        <v>179</v>
      </c>
    </row>
    <row r="6382" spans="1:6" x14ac:dyDescent="0.25">
      <c r="A6382" s="349" t="s">
        <v>748</v>
      </c>
      <c r="B6382" s="361" t="s">
        <v>751</v>
      </c>
      <c r="C6382" s="361" t="s">
        <v>747</v>
      </c>
      <c r="D6382" s="361">
        <v>8</v>
      </c>
      <c r="E6382" s="590">
        <v>44345</v>
      </c>
      <c r="F6382" s="592">
        <v>92</v>
      </c>
    </row>
    <row r="6383" spans="1:6" x14ac:dyDescent="0.25">
      <c r="A6383" s="349" t="s">
        <v>748</v>
      </c>
      <c r="B6383" s="361" t="s">
        <v>749</v>
      </c>
      <c r="C6383" s="361" t="s">
        <v>745</v>
      </c>
      <c r="D6383" s="361">
        <v>8</v>
      </c>
      <c r="E6383" s="590">
        <v>44346</v>
      </c>
      <c r="F6383" s="592">
        <v>80</v>
      </c>
    </row>
    <row r="6384" spans="1:6" x14ac:dyDescent="0.25">
      <c r="A6384" s="349" t="s">
        <v>738</v>
      </c>
      <c r="B6384" s="361" t="s">
        <v>721</v>
      </c>
      <c r="C6384" s="361" t="s">
        <v>747</v>
      </c>
      <c r="D6384" s="361">
        <v>8</v>
      </c>
      <c r="E6384" s="590">
        <v>44347</v>
      </c>
      <c r="F6384" s="592">
        <v>36</v>
      </c>
    </row>
    <row r="6385" spans="1:6" x14ac:dyDescent="0.25">
      <c r="A6385" s="349" t="s">
        <v>738</v>
      </c>
      <c r="B6385" s="361" t="s">
        <v>718</v>
      </c>
      <c r="C6385" s="361" t="s">
        <v>747</v>
      </c>
      <c r="D6385" s="361">
        <v>8</v>
      </c>
      <c r="E6385" s="590">
        <v>44348</v>
      </c>
      <c r="F6385" s="592">
        <v>118</v>
      </c>
    </row>
    <row r="6386" spans="1:6" x14ac:dyDescent="0.25">
      <c r="A6386" s="349" t="s">
        <v>748</v>
      </c>
      <c r="B6386" s="361" t="s">
        <v>749</v>
      </c>
      <c r="C6386" s="361" t="s">
        <v>745</v>
      </c>
      <c r="D6386" s="361">
        <v>8</v>
      </c>
      <c r="E6386" s="590">
        <v>44349</v>
      </c>
      <c r="F6386" s="592">
        <v>37</v>
      </c>
    </row>
    <row r="6387" spans="1:6" x14ac:dyDescent="0.25">
      <c r="A6387" s="349" t="s">
        <v>756</v>
      </c>
      <c r="B6387" s="361" t="s">
        <v>757</v>
      </c>
      <c r="C6387" s="361" t="s">
        <v>755</v>
      </c>
      <c r="D6387" s="361">
        <v>16</v>
      </c>
      <c r="E6387" s="590">
        <v>44353</v>
      </c>
      <c r="F6387" s="592">
        <v>194</v>
      </c>
    </row>
    <row r="6388" spans="1:6" x14ac:dyDescent="0.25">
      <c r="A6388" s="349" t="s">
        <v>738</v>
      </c>
      <c r="B6388" s="361" t="s">
        <v>719</v>
      </c>
      <c r="C6388" s="361" t="s">
        <v>744</v>
      </c>
      <c r="D6388" s="361">
        <v>8</v>
      </c>
      <c r="E6388" s="590">
        <v>44355</v>
      </c>
      <c r="F6388" s="592">
        <v>146</v>
      </c>
    </row>
    <row r="6389" spans="1:6" x14ac:dyDescent="0.25">
      <c r="A6389" s="349" t="s">
        <v>564</v>
      </c>
      <c r="B6389" s="361" t="s">
        <v>569</v>
      </c>
      <c r="C6389" s="361" t="s">
        <v>744</v>
      </c>
      <c r="D6389" s="361">
        <v>16</v>
      </c>
      <c r="E6389" s="590">
        <v>44358</v>
      </c>
      <c r="F6389" s="592">
        <v>58</v>
      </c>
    </row>
    <row r="6390" spans="1:6" x14ac:dyDescent="0.25">
      <c r="A6390" s="349" t="s">
        <v>752</v>
      </c>
      <c r="B6390" s="361" t="s">
        <v>760</v>
      </c>
      <c r="C6390" s="361" t="s">
        <v>761</v>
      </c>
      <c r="D6390" s="361">
        <v>16</v>
      </c>
      <c r="E6390" s="590">
        <v>44359</v>
      </c>
      <c r="F6390" s="592">
        <v>48</v>
      </c>
    </row>
    <row r="6391" spans="1:6" x14ac:dyDescent="0.25">
      <c r="A6391" s="349" t="s">
        <v>748</v>
      </c>
      <c r="B6391" s="361" t="s">
        <v>751</v>
      </c>
      <c r="C6391" s="361" t="s">
        <v>747</v>
      </c>
      <c r="D6391" s="361">
        <v>8</v>
      </c>
      <c r="E6391" s="590">
        <v>44360</v>
      </c>
      <c r="F6391" s="592">
        <v>115</v>
      </c>
    </row>
    <row r="6392" spans="1:6" x14ac:dyDescent="0.25">
      <c r="A6392" s="349" t="s">
        <v>738</v>
      </c>
      <c r="B6392" s="361" t="s">
        <v>712</v>
      </c>
      <c r="C6392" s="361" t="s">
        <v>744</v>
      </c>
      <c r="D6392" s="361">
        <v>8</v>
      </c>
      <c r="E6392" s="590">
        <v>44365</v>
      </c>
      <c r="F6392" s="592">
        <v>122</v>
      </c>
    </row>
    <row r="6393" spans="1:6" x14ac:dyDescent="0.25">
      <c r="A6393" s="349" t="s">
        <v>728</v>
      </c>
      <c r="B6393" s="361" t="s">
        <v>731</v>
      </c>
      <c r="C6393" s="361" t="s">
        <v>732</v>
      </c>
      <c r="D6393" s="361">
        <v>8</v>
      </c>
      <c r="E6393" s="590">
        <v>44369</v>
      </c>
      <c r="F6393" s="592">
        <v>140</v>
      </c>
    </row>
    <row r="6394" spans="1:6" x14ac:dyDescent="0.25">
      <c r="A6394" s="349" t="s">
        <v>738</v>
      </c>
      <c r="B6394" s="361" t="s">
        <v>713</v>
      </c>
      <c r="C6394" s="361" t="s">
        <v>746</v>
      </c>
      <c r="D6394" s="361">
        <v>16</v>
      </c>
      <c r="E6394" s="590">
        <v>44370</v>
      </c>
      <c r="F6394" s="592">
        <v>75</v>
      </c>
    </row>
    <row r="6395" spans="1:6" x14ac:dyDescent="0.25">
      <c r="A6395" s="349" t="s">
        <v>733</v>
      </c>
      <c r="B6395" s="361" t="s">
        <v>736</v>
      </c>
      <c r="C6395" s="361" t="s">
        <v>737</v>
      </c>
      <c r="D6395" s="361">
        <v>8</v>
      </c>
      <c r="E6395" s="590">
        <v>44370</v>
      </c>
      <c r="F6395" s="592">
        <v>80</v>
      </c>
    </row>
    <row r="6396" spans="1:6" x14ac:dyDescent="0.25">
      <c r="A6396" s="349" t="s">
        <v>748</v>
      </c>
      <c r="B6396" s="361" t="s">
        <v>754</v>
      </c>
      <c r="C6396" s="361" t="s">
        <v>755</v>
      </c>
      <c r="D6396" s="361">
        <v>16</v>
      </c>
      <c r="E6396" s="590">
        <v>44371</v>
      </c>
      <c r="F6396" s="592">
        <v>140</v>
      </c>
    </row>
    <row r="6397" spans="1:6" x14ac:dyDescent="0.25">
      <c r="A6397" s="349" t="s">
        <v>748</v>
      </c>
      <c r="B6397" s="361" t="s">
        <v>753</v>
      </c>
      <c r="C6397" s="361" t="s">
        <v>732</v>
      </c>
      <c r="D6397" s="361">
        <v>16</v>
      </c>
      <c r="E6397" s="590">
        <v>44375</v>
      </c>
      <c r="F6397" s="592">
        <v>185</v>
      </c>
    </row>
    <row r="6398" spans="1:6" x14ac:dyDescent="0.25">
      <c r="A6398" s="349" t="s">
        <v>738</v>
      </c>
      <c r="B6398" s="361" t="s">
        <v>713</v>
      </c>
      <c r="C6398" s="361" t="s">
        <v>746</v>
      </c>
      <c r="D6398" s="361">
        <v>16</v>
      </c>
      <c r="E6398" s="590">
        <v>44376</v>
      </c>
      <c r="F6398" s="592">
        <v>172</v>
      </c>
    </row>
    <row r="6399" spans="1:6" x14ac:dyDescent="0.25">
      <c r="A6399" s="349" t="s">
        <v>739</v>
      </c>
      <c r="B6399" s="361" t="s">
        <v>740</v>
      </c>
      <c r="C6399" s="361" t="s">
        <v>741</v>
      </c>
      <c r="D6399" s="361">
        <v>8</v>
      </c>
      <c r="E6399" s="590">
        <v>44376</v>
      </c>
      <c r="F6399" s="592">
        <v>27</v>
      </c>
    </row>
    <row r="6400" spans="1:6" x14ac:dyDescent="0.25">
      <c r="A6400" s="349" t="s">
        <v>733</v>
      </c>
      <c r="B6400" s="361" t="s">
        <v>736</v>
      </c>
      <c r="C6400" s="361" t="s">
        <v>737</v>
      </c>
      <c r="D6400" s="361">
        <v>8</v>
      </c>
      <c r="E6400" s="590">
        <v>44378</v>
      </c>
      <c r="F6400" s="592">
        <v>56</v>
      </c>
    </row>
    <row r="6401" spans="1:6" x14ac:dyDescent="0.25">
      <c r="A6401" s="349" t="s">
        <v>742</v>
      </c>
      <c r="B6401" s="361" t="s">
        <v>743</v>
      </c>
      <c r="C6401" s="361" t="s">
        <v>744</v>
      </c>
      <c r="D6401" s="361">
        <v>8</v>
      </c>
      <c r="E6401" s="590">
        <v>44380</v>
      </c>
      <c r="F6401" s="592">
        <v>106</v>
      </c>
    </row>
    <row r="6402" spans="1:6" x14ac:dyDescent="0.25">
      <c r="A6402" s="349" t="s">
        <v>738</v>
      </c>
      <c r="B6402" s="361" t="s">
        <v>716</v>
      </c>
      <c r="C6402" s="361" t="s">
        <v>745</v>
      </c>
      <c r="D6402" s="361">
        <v>16</v>
      </c>
      <c r="E6402" s="590">
        <v>44387</v>
      </c>
      <c r="F6402" s="592">
        <v>38</v>
      </c>
    </row>
    <row r="6403" spans="1:6" x14ac:dyDescent="0.25">
      <c r="A6403" s="349" t="s">
        <v>752</v>
      </c>
      <c r="B6403" s="361" t="s">
        <v>762</v>
      </c>
      <c r="C6403" s="361" t="s">
        <v>761</v>
      </c>
      <c r="D6403" s="361">
        <v>16</v>
      </c>
      <c r="E6403" s="590">
        <v>44390</v>
      </c>
      <c r="F6403" s="592">
        <v>48</v>
      </c>
    </row>
    <row r="6404" spans="1:6" x14ac:dyDescent="0.25">
      <c r="A6404" s="349" t="s">
        <v>738</v>
      </c>
      <c r="B6404" s="361" t="s">
        <v>715</v>
      </c>
      <c r="C6404" s="361" t="s">
        <v>745</v>
      </c>
      <c r="D6404" s="361">
        <v>16</v>
      </c>
      <c r="E6404" s="590">
        <v>44391</v>
      </c>
      <c r="F6404" s="592">
        <v>139</v>
      </c>
    </row>
    <row r="6405" spans="1:6" x14ac:dyDescent="0.25">
      <c r="A6405" s="349" t="s">
        <v>733</v>
      </c>
      <c r="B6405" s="361" t="s">
        <v>736</v>
      </c>
      <c r="C6405" s="361" t="s">
        <v>737</v>
      </c>
      <c r="D6405" s="361">
        <v>8</v>
      </c>
      <c r="E6405" s="590">
        <v>44392</v>
      </c>
      <c r="F6405" s="592">
        <v>161</v>
      </c>
    </row>
    <row r="6406" spans="1:6" x14ac:dyDescent="0.25">
      <c r="A6406" s="349" t="s">
        <v>752</v>
      </c>
      <c r="B6406" s="361" t="s">
        <v>762</v>
      </c>
      <c r="C6406" s="361" t="s">
        <v>761</v>
      </c>
      <c r="D6406" s="361">
        <v>16</v>
      </c>
      <c r="E6406" s="590">
        <v>44397</v>
      </c>
      <c r="F6406" s="592">
        <v>173</v>
      </c>
    </row>
    <row r="6407" spans="1:6" x14ac:dyDescent="0.25">
      <c r="A6407" s="349" t="s">
        <v>738</v>
      </c>
      <c r="B6407" s="361" t="s">
        <v>715</v>
      </c>
      <c r="C6407" s="361" t="s">
        <v>745</v>
      </c>
      <c r="D6407" s="361">
        <v>16</v>
      </c>
      <c r="E6407" s="350">
        <v>44398</v>
      </c>
      <c r="F6407" s="360">
        <v>62</v>
      </c>
    </row>
    <row r="6408" spans="1:6" x14ac:dyDescent="0.25">
      <c r="A6408" s="349" t="s">
        <v>564</v>
      </c>
      <c r="B6408" s="361" t="s">
        <v>565</v>
      </c>
      <c r="C6408" s="361" t="s">
        <v>745</v>
      </c>
      <c r="D6408" s="361">
        <v>16</v>
      </c>
      <c r="E6408" s="590">
        <v>44411</v>
      </c>
      <c r="F6408" s="592">
        <v>14</v>
      </c>
    </row>
    <row r="6409" spans="1:6" x14ac:dyDescent="0.25">
      <c r="A6409" s="349" t="s">
        <v>728</v>
      </c>
      <c r="B6409" s="361" t="s">
        <v>731</v>
      </c>
      <c r="C6409" s="361" t="s">
        <v>732</v>
      </c>
      <c r="D6409" s="361">
        <v>8</v>
      </c>
      <c r="E6409" s="590">
        <v>44412</v>
      </c>
      <c r="F6409" s="592">
        <v>192</v>
      </c>
    </row>
    <row r="6410" spans="1:6" x14ac:dyDescent="0.25">
      <c r="A6410" s="349" t="s">
        <v>771</v>
      </c>
      <c r="B6410" s="361" t="s">
        <v>772</v>
      </c>
      <c r="C6410" s="361" t="s">
        <v>747</v>
      </c>
      <c r="D6410" s="361">
        <v>12</v>
      </c>
      <c r="E6410" s="590">
        <v>44414</v>
      </c>
      <c r="F6410" s="360">
        <v>82</v>
      </c>
    </row>
    <row r="6411" spans="1:6" x14ac:dyDescent="0.25">
      <c r="A6411" s="349" t="s">
        <v>748</v>
      </c>
      <c r="B6411" s="361" t="s">
        <v>750</v>
      </c>
      <c r="C6411" s="361" t="s">
        <v>737</v>
      </c>
      <c r="D6411" s="361">
        <v>16</v>
      </c>
      <c r="E6411" s="350">
        <v>44415</v>
      </c>
      <c r="F6411" s="360">
        <v>47</v>
      </c>
    </row>
    <row r="6412" spans="1:6" x14ac:dyDescent="0.25">
      <c r="A6412" s="349" t="s">
        <v>752</v>
      </c>
      <c r="B6412" s="361" t="s">
        <v>763</v>
      </c>
      <c r="C6412" s="361" t="s">
        <v>745</v>
      </c>
      <c r="D6412" s="361">
        <v>16</v>
      </c>
      <c r="E6412" s="590">
        <v>44425</v>
      </c>
      <c r="F6412" s="592">
        <v>66</v>
      </c>
    </row>
    <row r="6413" spans="1:6" x14ac:dyDescent="0.25">
      <c r="A6413" s="349" t="s">
        <v>738</v>
      </c>
      <c r="B6413" s="361" t="s">
        <v>712</v>
      </c>
      <c r="C6413" s="361" t="s">
        <v>744</v>
      </c>
      <c r="D6413" s="361">
        <v>8</v>
      </c>
      <c r="E6413" s="590">
        <v>44426</v>
      </c>
      <c r="F6413" s="592">
        <v>199</v>
      </c>
    </row>
    <row r="6414" spans="1:6" x14ac:dyDescent="0.25">
      <c r="A6414" s="349" t="s">
        <v>738</v>
      </c>
      <c r="B6414" s="361" t="s">
        <v>718</v>
      </c>
      <c r="C6414" s="361" t="s">
        <v>747</v>
      </c>
      <c r="D6414" s="361">
        <v>8</v>
      </c>
      <c r="E6414" s="590">
        <v>44430</v>
      </c>
      <c r="F6414" s="360">
        <v>11</v>
      </c>
    </row>
    <row r="6415" spans="1:6" x14ac:dyDescent="0.25">
      <c r="A6415" s="349" t="s">
        <v>564</v>
      </c>
      <c r="B6415" s="361" t="s">
        <v>569</v>
      </c>
      <c r="C6415" s="361" t="s">
        <v>744</v>
      </c>
      <c r="D6415" s="361">
        <v>16</v>
      </c>
      <c r="E6415" s="590">
        <v>44431</v>
      </c>
      <c r="F6415" s="592">
        <v>54</v>
      </c>
    </row>
    <row r="6416" spans="1:6" x14ac:dyDescent="0.25">
      <c r="A6416" s="349" t="s">
        <v>738</v>
      </c>
      <c r="B6416" s="361" t="s">
        <v>712</v>
      </c>
      <c r="C6416" s="361" t="s">
        <v>744</v>
      </c>
      <c r="D6416" s="361">
        <v>8</v>
      </c>
      <c r="E6416" s="350">
        <v>44431</v>
      </c>
      <c r="F6416" s="360">
        <v>64</v>
      </c>
    </row>
    <row r="6417" spans="1:6" x14ac:dyDescent="0.25">
      <c r="A6417" s="349" t="s">
        <v>738</v>
      </c>
      <c r="B6417" s="361" t="s">
        <v>712</v>
      </c>
      <c r="C6417" s="361" t="s">
        <v>744</v>
      </c>
      <c r="D6417" s="361">
        <v>8</v>
      </c>
      <c r="E6417" s="590">
        <v>44435</v>
      </c>
      <c r="F6417" s="592">
        <v>27</v>
      </c>
    </row>
    <row r="6418" spans="1:6" x14ac:dyDescent="0.25">
      <c r="A6418" s="349" t="s">
        <v>748</v>
      </c>
      <c r="B6418" s="361" t="s">
        <v>754</v>
      </c>
      <c r="C6418" s="361" t="s">
        <v>755</v>
      </c>
      <c r="D6418" s="361">
        <v>16</v>
      </c>
      <c r="E6418" s="590">
        <v>44435</v>
      </c>
      <c r="F6418" s="592">
        <v>122</v>
      </c>
    </row>
    <row r="6419" spans="1:6" x14ac:dyDescent="0.25">
      <c r="A6419" s="349" t="s">
        <v>728</v>
      </c>
      <c r="B6419" s="361" t="s">
        <v>729</v>
      </c>
      <c r="C6419" s="361" t="s">
        <v>730</v>
      </c>
      <c r="D6419" s="361">
        <v>10</v>
      </c>
      <c r="E6419" s="590">
        <v>44436</v>
      </c>
      <c r="F6419" s="592">
        <v>27</v>
      </c>
    </row>
    <row r="6420" spans="1:6" x14ac:dyDescent="0.25">
      <c r="A6420" s="349" t="s">
        <v>771</v>
      </c>
      <c r="B6420" s="361" t="s">
        <v>773</v>
      </c>
      <c r="C6420" s="361" t="s">
        <v>747</v>
      </c>
      <c r="D6420" s="361">
        <v>8</v>
      </c>
      <c r="E6420" s="590">
        <v>44438</v>
      </c>
      <c r="F6420" s="592">
        <v>117</v>
      </c>
    </row>
    <row r="6421" spans="1:6" x14ac:dyDescent="0.25">
      <c r="A6421" s="349" t="s">
        <v>771</v>
      </c>
      <c r="B6421" s="361" t="s">
        <v>773</v>
      </c>
      <c r="C6421" s="361" t="s">
        <v>747</v>
      </c>
      <c r="D6421" s="361">
        <v>8</v>
      </c>
      <c r="E6421" s="590">
        <v>44446</v>
      </c>
      <c r="F6421" s="592">
        <v>159</v>
      </c>
    </row>
    <row r="6422" spans="1:6" x14ac:dyDescent="0.25">
      <c r="A6422" s="349" t="s">
        <v>752</v>
      </c>
      <c r="B6422" s="361" t="s">
        <v>764</v>
      </c>
      <c r="C6422" s="361" t="s">
        <v>737</v>
      </c>
      <c r="D6422" s="361">
        <v>32</v>
      </c>
      <c r="E6422" s="590">
        <v>44447</v>
      </c>
      <c r="F6422" s="592">
        <v>131</v>
      </c>
    </row>
    <row r="6423" spans="1:6" x14ac:dyDescent="0.25">
      <c r="A6423" s="349" t="s">
        <v>752</v>
      </c>
      <c r="B6423" s="361" t="s">
        <v>763</v>
      </c>
      <c r="C6423" s="361" t="s">
        <v>745</v>
      </c>
      <c r="D6423" s="361">
        <v>16</v>
      </c>
      <c r="E6423" s="590">
        <v>44453</v>
      </c>
      <c r="F6423" s="592">
        <v>40</v>
      </c>
    </row>
    <row r="6424" spans="1:6" x14ac:dyDescent="0.25">
      <c r="A6424" s="349" t="s">
        <v>738</v>
      </c>
      <c r="B6424" s="361" t="s">
        <v>721</v>
      </c>
      <c r="C6424" s="361" t="s">
        <v>747</v>
      </c>
      <c r="D6424" s="361">
        <v>8</v>
      </c>
      <c r="E6424" s="350">
        <v>44457</v>
      </c>
      <c r="F6424" s="360">
        <v>20</v>
      </c>
    </row>
    <row r="6425" spans="1:6" x14ac:dyDescent="0.25">
      <c r="A6425" s="349" t="s">
        <v>738</v>
      </c>
      <c r="B6425" s="361" t="s">
        <v>720</v>
      </c>
      <c r="C6425" s="361" t="s">
        <v>747</v>
      </c>
      <c r="D6425" s="361">
        <v>8</v>
      </c>
      <c r="E6425" s="590">
        <v>44457</v>
      </c>
      <c r="F6425" s="592">
        <v>175</v>
      </c>
    </row>
    <row r="6426" spans="1:6" x14ac:dyDescent="0.25">
      <c r="A6426" s="349" t="s">
        <v>756</v>
      </c>
      <c r="B6426" s="361" t="s">
        <v>758</v>
      </c>
      <c r="C6426" s="361" t="s">
        <v>746</v>
      </c>
      <c r="D6426" s="361">
        <v>16</v>
      </c>
      <c r="E6426" s="590">
        <v>44463</v>
      </c>
      <c r="F6426" s="592">
        <v>108</v>
      </c>
    </row>
    <row r="6427" spans="1:6" x14ac:dyDescent="0.25">
      <c r="A6427" s="349" t="s">
        <v>771</v>
      </c>
      <c r="B6427" s="361" t="s">
        <v>772</v>
      </c>
      <c r="C6427" s="361" t="s">
        <v>747</v>
      </c>
      <c r="D6427" s="361">
        <v>12</v>
      </c>
      <c r="E6427" s="590">
        <v>44464</v>
      </c>
      <c r="F6427" s="592">
        <v>80</v>
      </c>
    </row>
    <row r="6428" spans="1:6" x14ac:dyDescent="0.25">
      <c r="A6428" s="354" t="s">
        <v>738</v>
      </c>
      <c r="B6428" s="353" t="s">
        <v>715</v>
      </c>
      <c r="C6428" s="353" t="s">
        <v>745</v>
      </c>
      <c r="D6428" s="353">
        <v>16</v>
      </c>
      <c r="E6428" s="591">
        <v>44465</v>
      </c>
      <c r="F6428" s="593">
        <v>17</v>
      </c>
    </row>
    <row r="6429" spans="1:6" x14ac:dyDescent="0.25">
      <c r="A6429" s="349" t="s">
        <v>564</v>
      </c>
      <c r="B6429" s="361" t="s">
        <v>569</v>
      </c>
      <c r="C6429" s="361" t="s">
        <v>744</v>
      </c>
      <c r="D6429" s="361">
        <v>16</v>
      </c>
      <c r="E6429" s="590">
        <v>44465</v>
      </c>
      <c r="F6429" s="592">
        <v>76</v>
      </c>
    </row>
    <row r="6430" spans="1:6" x14ac:dyDescent="0.25">
      <c r="A6430" s="349" t="s">
        <v>733</v>
      </c>
      <c r="B6430" s="361" t="s">
        <v>736</v>
      </c>
      <c r="C6430" s="361" t="s">
        <v>737</v>
      </c>
      <c r="D6430" s="361">
        <v>8</v>
      </c>
      <c r="E6430" s="590">
        <v>44466</v>
      </c>
      <c r="F6430" s="592">
        <v>158</v>
      </c>
    </row>
    <row r="6431" spans="1:6" x14ac:dyDescent="0.25">
      <c r="A6431" s="349" t="s">
        <v>564</v>
      </c>
      <c r="B6431" s="361" t="s">
        <v>567</v>
      </c>
      <c r="C6431" s="361" t="s">
        <v>737</v>
      </c>
      <c r="D6431" s="361">
        <v>16</v>
      </c>
      <c r="E6431" s="590">
        <v>44467</v>
      </c>
      <c r="F6431" s="592">
        <v>146</v>
      </c>
    </row>
    <row r="6432" spans="1:6" x14ac:dyDescent="0.25">
      <c r="A6432" s="349" t="s">
        <v>738</v>
      </c>
      <c r="B6432" s="361" t="s">
        <v>712</v>
      </c>
      <c r="C6432" s="361" t="s">
        <v>744</v>
      </c>
      <c r="D6432" s="361">
        <v>8</v>
      </c>
      <c r="E6432" s="590">
        <v>44471</v>
      </c>
      <c r="F6432" s="360">
        <v>174</v>
      </c>
    </row>
    <row r="6433" spans="1:6" x14ac:dyDescent="0.25">
      <c r="A6433" s="349" t="s">
        <v>738</v>
      </c>
      <c r="B6433" s="361" t="s">
        <v>716</v>
      </c>
      <c r="C6433" s="361" t="s">
        <v>745</v>
      </c>
      <c r="D6433" s="361">
        <v>16</v>
      </c>
      <c r="E6433" s="590">
        <v>44474</v>
      </c>
      <c r="F6433" s="592">
        <v>106</v>
      </c>
    </row>
    <row r="6434" spans="1:6" x14ac:dyDescent="0.25">
      <c r="A6434" s="349" t="s">
        <v>738</v>
      </c>
      <c r="B6434" s="361" t="s">
        <v>713</v>
      </c>
      <c r="C6434" s="361" t="s">
        <v>746</v>
      </c>
      <c r="D6434" s="361">
        <v>16</v>
      </c>
      <c r="E6434" s="590">
        <v>44475</v>
      </c>
      <c r="F6434" s="592">
        <v>25</v>
      </c>
    </row>
    <row r="6435" spans="1:6" x14ac:dyDescent="0.25">
      <c r="A6435" s="349" t="s">
        <v>742</v>
      </c>
      <c r="B6435" s="361" t="s">
        <v>743</v>
      </c>
      <c r="C6435" s="361" t="s">
        <v>744</v>
      </c>
      <c r="D6435" s="361">
        <v>8</v>
      </c>
      <c r="E6435" s="590">
        <v>44476</v>
      </c>
      <c r="F6435" s="592">
        <v>34</v>
      </c>
    </row>
    <row r="6436" spans="1:6" x14ac:dyDescent="0.25">
      <c r="A6436" s="349" t="s">
        <v>771</v>
      </c>
      <c r="B6436" s="361" t="s">
        <v>772</v>
      </c>
      <c r="C6436" s="361" t="s">
        <v>747</v>
      </c>
      <c r="D6436" s="361">
        <v>12</v>
      </c>
      <c r="E6436" s="590">
        <v>44483</v>
      </c>
      <c r="F6436" s="592">
        <v>126</v>
      </c>
    </row>
    <row r="6437" spans="1:6" x14ac:dyDescent="0.25">
      <c r="A6437" s="349" t="s">
        <v>748</v>
      </c>
      <c r="B6437" s="361" t="s">
        <v>753</v>
      </c>
      <c r="C6437" s="361" t="s">
        <v>732</v>
      </c>
      <c r="D6437" s="361">
        <v>16</v>
      </c>
      <c r="E6437" s="590">
        <v>44484</v>
      </c>
      <c r="F6437" s="592">
        <v>197</v>
      </c>
    </row>
    <row r="6438" spans="1:6" x14ac:dyDescent="0.25">
      <c r="A6438" s="349" t="s">
        <v>748</v>
      </c>
      <c r="B6438" s="361" t="s">
        <v>751</v>
      </c>
      <c r="C6438" s="361" t="s">
        <v>747</v>
      </c>
      <c r="D6438" s="361">
        <v>8</v>
      </c>
      <c r="E6438" s="590">
        <v>44484</v>
      </c>
      <c r="F6438" s="592">
        <v>167</v>
      </c>
    </row>
    <row r="6439" spans="1:6" x14ac:dyDescent="0.25">
      <c r="A6439" s="349" t="s">
        <v>738</v>
      </c>
      <c r="B6439" s="361" t="s">
        <v>716</v>
      </c>
      <c r="C6439" s="361" t="s">
        <v>745</v>
      </c>
      <c r="D6439" s="361">
        <v>16</v>
      </c>
      <c r="E6439" s="590">
        <v>44486</v>
      </c>
      <c r="F6439" s="592">
        <v>152</v>
      </c>
    </row>
    <row r="6440" spans="1:6" x14ac:dyDescent="0.25">
      <c r="A6440" s="349" t="s">
        <v>564</v>
      </c>
      <c r="B6440" s="361" t="s">
        <v>567</v>
      </c>
      <c r="C6440" s="361" t="s">
        <v>737</v>
      </c>
      <c r="D6440" s="361">
        <v>16</v>
      </c>
      <c r="E6440" s="590">
        <v>44489</v>
      </c>
      <c r="F6440" s="592">
        <v>148</v>
      </c>
    </row>
    <row r="6441" spans="1:6" x14ac:dyDescent="0.25">
      <c r="A6441" s="349" t="s">
        <v>748</v>
      </c>
      <c r="B6441" s="361" t="s">
        <v>753</v>
      </c>
      <c r="C6441" s="361" t="s">
        <v>732</v>
      </c>
      <c r="D6441" s="361">
        <v>16</v>
      </c>
      <c r="E6441" s="590">
        <v>44490</v>
      </c>
      <c r="F6441" s="592">
        <v>64</v>
      </c>
    </row>
    <row r="6442" spans="1:6" x14ac:dyDescent="0.25">
      <c r="A6442" s="349" t="s">
        <v>756</v>
      </c>
      <c r="B6442" s="361" t="s">
        <v>758</v>
      </c>
      <c r="C6442" s="361" t="s">
        <v>746</v>
      </c>
      <c r="D6442" s="361">
        <v>16</v>
      </c>
      <c r="E6442" s="590">
        <v>44490</v>
      </c>
      <c r="F6442" s="592">
        <v>198</v>
      </c>
    </row>
    <row r="6443" spans="1:6" x14ac:dyDescent="0.25">
      <c r="A6443" s="349" t="s">
        <v>767</v>
      </c>
      <c r="B6443" s="361" t="s">
        <v>768</v>
      </c>
      <c r="C6443" s="361" t="s">
        <v>737</v>
      </c>
      <c r="D6443" s="361">
        <v>16</v>
      </c>
      <c r="E6443" s="590">
        <v>44492</v>
      </c>
      <c r="F6443" s="592">
        <v>165</v>
      </c>
    </row>
    <row r="6444" spans="1:6" x14ac:dyDescent="0.25">
      <c r="A6444" s="349" t="s">
        <v>728</v>
      </c>
      <c r="B6444" s="361" t="s">
        <v>729</v>
      </c>
      <c r="C6444" s="361" t="s">
        <v>730</v>
      </c>
      <c r="D6444" s="361">
        <v>10</v>
      </c>
      <c r="E6444" s="590">
        <v>44492</v>
      </c>
      <c r="F6444" s="360">
        <v>125</v>
      </c>
    </row>
    <row r="6445" spans="1:6" x14ac:dyDescent="0.25">
      <c r="A6445" s="349" t="s">
        <v>748</v>
      </c>
      <c r="B6445" s="361" t="s">
        <v>749</v>
      </c>
      <c r="C6445" s="361" t="s">
        <v>745</v>
      </c>
      <c r="D6445" s="361">
        <v>8</v>
      </c>
      <c r="E6445" s="350">
        <v>44495</v>
      </c>
      <c r="F6445" s="360">
        <v>37</v>
      </c>
    </row>
    <row r="6446" spans="1:6" x14ac:dyDescent="0.25">
      <c r="A6446" s="349" t="s">
        <v>769</v>
      </c>
      <c r="B6446" s="361" t="s">
        <v>770</v>
      </c>
      <c r="C6446" s="361" t="s">
        <v>745</v>
      </c>
      <c r="D6446" s="361">
        <v>16</v>
      </c>
      <c r="E6446" s="590">
        <v>44498</v>
      </c>
      <c r="F6446" s="592">
        <v>46</v>
      </c>
    </row>
    <row r="6447" spans="1:6" x14ac:dyDescent="0.25">
      <c r="A6447" s="349" t="s">
        <v>738</v>
      </c>
      <c r="B6447" s="361" t="s">
        <v>716</v>
      </c>
      <c r="C6447" s="361" t="s">
        <v>745</v>
      </c>
      <c r="D6447" s="361">
        <v>16</v>
      </c>
      <c r="E6447" s="590">
        <v>44499</v>
      </c>
      <c r="F6447" s="592">
        <v>20</v>
      </c>
    </row>
    <row r="6448" spans="1:6" x14ac:dyDescent="0.25">
      <c r="A6448" s="349" t="s">
        <v>748</v>
      </c>
      <c r="B6448" s="361" t="s">
        <v>751</v>
      </c>
      <c r="C6448" s="361" t="s">
        <v>747</v>
      </c>
      <c r="D6448" s="361">
        <v>8</v>
      </c>
      <c r="E6448" s="590">
        <v>44500</v>
      </c>
      <c r="F6448" s="592">
        <v>132</v>
      </c>
    </row>
    <row r="6449" spans="1:6" x14ac:dyDescent="0.25">
      <c r="A6449" s="349" t="s">
        <v>752</v>
      </c>
      <c r="B6449" s="361" t="s">
        <v>763</v>
      </c>
      <c r="C6449" s="361" t="s">
        <v>745</v>
      </c>
      <c r="D6449" s="361">
        <v>16</v>
      </c>
      <c r="E6449" s="590">
        <v>44501</v>
      </c>
      <c r="F6449" s="592">
        <v>75</v>
      </c>
    </row>
    <row r="6450" spans="1:6" x14ac:dyDescent="0.25">
      <c r="A6450" s="349" t="s">
        <v>738</v>
      </c>
      <c r="B6450" s="361" t="s">
        <v>714</v>
      </c>
      <c r="C6450" s="361" t="s">
        <v>744</v>
      </c>
      <c r="D6450" s="361">
        <v>8</v>
      </c>
      <c r="E6450" s="590">
        <v>44502</v>
      </c>
      <c r="F6450" s="592">
        <v>117</v>
      </c>
    </row>
    <row r="6451" spans="1:6" x14ac:dyDescent="0.25">
      <c r="A6451" s="349" t="s">
        <v>564</v>
      </c>
      <c r="B6451" s="361" t="s">
        <v>566</v>
      </c>
      <c r="C6451" s="361" t="s">
        <v>737</v>
      </c>
      <c r="D6451" s="361">
        <v>16</v>
      </c>
      <c r="E6451" s="590">
        <v>44503</v>
      </c>
      <c r="F6451" s="592">
        <v>101</v>
      </c>
    </row>
    <row r="6452" spans="1:6" x14ac:dyDescent="0.25">
      <c r="A6452" s="349" t="s">
        <v>564</v>
      </c>
      <c r="B6452" s="361" t="s">
        <v>568</v>
      </c>
      <c r="C6452" s="361" t="s">
        <v>745</v>
      </c>
      <c r="D6452" s="361">
        <v>16</v>
      </c>
      <c r="E6452" s="590">
        <v>44506</v>
      </c>
      <c r="F6452" s="592">
        <v>67</v>
      </c>
    </row>
    <row r="6453" spans="1:6" x14ac:dyDescent="0.25">
      <c r="A6453" s="349" t="s">
        <v>564</v>
      </c>
      <c r="B6453" s="361" t="s">
        <v>568</v>
      </c>
      <c r="C6453" s="361" t="s">
        <v>745</v>
      </c>
      <c r="D6453" s="361">
        <v>16</v>
      </c>
      <c r="E6453" s="590">
        <v>44506</v>
      </c>
      <c r="F6453" s="592">
        <v>53</v>
      </c>
    </row>
    <row r="6454" spans="1:6" x14ac:dyDescent="0.25">
      <c r="A6454" s="349" t="s">
        <v>738</v>
      </c>
      <c r="B6454" s="361" t="s">
        <v>718</v>
      </c>
      <c r="C6454" s="361" t="s">
        <v>747</v>
      </c>
      <c r="D6454" s="361">
        <v>8</v>
      </c>
      <c r="E6454" s="590">
        <v>44507</v>
      </c>
      <c r="F6454" s="592">
        <v>61</v>
      </c>
    </row>
    <row r="6455" spans="1:6" x14ac:dyDescent="0.25">
      <c r="A6455" s="349" t="s">
        <v>748</v>
      </c>
      <c r="B6455" s="361" t="s">
        <v>754</v>
      </c>
      <c r="C6455" s="361" t="s">
        <v>755</v>
      </c>
      <c r="D6455" s="361">
        <v>16</v>
      </c>
      <c r="E6455" s="590">
        <v>44508</v>
      </c>
      <c r="F6455" s="592">
        <v>25</v>
      </c>
    </row>
    <row r="6456" spans="1:6" x14ac:dyDescent="0.25">
      <c r="A6456" s="349" t="s">
        <v>564</v>
      </c>
      <c r="B6456" s="361" t="s">
        <v>567</v>
      </c>
      <c r="C6456" s="361" t="s">
        <v>737</v>
      </c>
      <c r="D6456" s="361">
        <v>16</v>
      </c>
      <c r="E6456" s="590">
        <v>44510</v>
      </c>
      <c r="F6456" s="592">
        <v>148</v>
      </c>
    </row>
    <row r="6457" spans="1:6" x14ac:dyDescent="0.25">
      <c r="A6457" s="349" t="s">
        <v>738</v>
      </c>
      <c r="B6457" s="361" t="s">
        <v>717</v>
      </c>
      <c r="C6457" s="361" t="s">
        <v>745</v>
      </c>
      <c r="D6457" s="361">
        <v>16</v>
      </c>
      <c r="E6457" s="590">
        <v>44511</v>
      </c>
      <c r="F6457" s="592">
        <v>108</v>
      </c>
    </row>
    <row r="6458" spans="1:6" x14ac:dyDescent="0.25">
      <c r="A6458" s="349" t="s">
        <v>756</v>
      </c>
      <c r="B6458" s="361" t="s">
        <v>757</v>
      </c>
      <c r="C6458" s="361" t="s">
        <v>755</v>
      </c>
      <c r="D6458" s="361">
        <v>16</v>
      </c>
      <c r="E6458" s="590">
        <v>44514</v>
      </c>
      <c r="F6458" s="592">
        <v>13</v>
      </c>
    </row>
    <row r="6459" spans="1:6" x14ac:dyDescent="0.25">
      <c r="A6459" s="349" t="s">
        <v>771</v>
      </c>
      <c r="B6459" s="361" t="s">
        <v>773</v>
      </c>
      <c r="C6459" s="361" t="s">
        <v>747</v>
      </c>
      <c r="D6459" s="361">
        <v>8</v>
      </c>
      <c r="E6459" s="590">
        <v>44517</v>
      </c>
      <c r="F6459" s="592">
        <v>107</v>
      </c>
    </row>
    <row r="6460" spans="1:6" x14ac:dyDescent="0.25">
      <c r="A6460" s="349" t="s">
        <v>771</v>
      </c>
      <c r="B6460" s="361" t="s">
        <v>772</v>
      </c>
      <c r="C6460" s="361" t="s">
        <v>747</v>
      </c>
      <c r="D6460" s="361">
        <v>12</v>
      </c>
      <c r="E6460" s="590">
        <v>44518</v>
      </c>
      <c r="F6460" s="592">
        <v>27</v>
      </c>
    </row>
    <row r="6461" spans="1:6" x14ac:dyDescent="0.25">
      <c r="A6461" s="349" t="s">
        <v>748</v>
      </c>
      <c r="B6461" s="361" t="s">
        <v>749</v>
      </c>
      <c r="C6461" s="361" t="s">
        <v>745</v>
      </c>
      <c r="D6461" s="361">
        <v>8</v>
      </c>
      <c r="E6461" s="590">
        <v>44519</v>
      </c>
      <c r="F6461" s="592">
        <v>157</v>
      </c>
    </row>
    <row r="6462" spans="1:6" x14ac:dyDescent="0.25">
      <c r="A6462" s="349" t="s">
        <v>771</v>
      </c>
      <c r="B6462" s="361" t="s">
        <v>772</v>
      </c>
      <c r="C6462" s="361" t="s">
        <v>747</v>
      </c>
      <c r="D6462" s="361">
        <v>12</v>
      </c>
      <c r="E6462" s="590">
        <v>44520</v>
      </c>
      <c r="F6462" s="592">
        <v>19</v>
      </c>
    </row>
    <row r="6463" spans="1:6" x14ac:dyDescent="0.25">
      <c r="A6463" s="349" t="s">
        <v>564</v>
      </c>
      <c r="B6463" s="361" t="s">
        <v>566</v>
      </c>
      <c r="C6463" s="361" t="s">
        <v>737</v>
      </c>
      <c r="D6463" s="361">
        <v>16</v>
      </c>
      <c r="E6463" s="350">
        <v>44521</v>
      </c>
      <c r="F6463" s="360">
        <v>44</v>
      </c>
    </row>
    <row r="6464" spans="1:6" x14ac:dyDescent="0.25">
      <c r="A6464" s="349" t="s">
        <v>748</v>
      </c>
      <c r="B6464" s="361" t="s">
        <v>753</v>
      </c>
      <c r="C6464" s="361" t="s">
        <v>732</v>
      </c>
      <c r="D6464" s="361">
        <v>16</v>
      </c>
      <c r="E6464" s="590">
        <v>44524</v>
      </c>
      <c r="F6464" s="592">
        <v>35</v>
      </c>
    </row>
    <row r="6465" spans="1:6" x14ac:dyDescent="0.25">
      <c r="A6465" s="349" t="s">
        <v>739</v>
      </c>
      <c r="B6465" s="361" t="s">
        <v>740</v>
      </c>
      <c r="C6465" s="361" t="s">
        <v>741</v>
      </c>
      <c r="D6465" s="361">
        <v>8</v>
      </c>
      <c r="E6465" s="590">
        <v>44525</v>
      </c>
      <c r="F6465" s="592">
        <v>32</v>
      </c>
    </row>
    <row r="6466" spans="1:6" x14ac:dyDescent="0.25">
      <c r="A6466" s="349" t="s">
        <v>738</v>
      </c>
      <c r="B6466" s="361" t="s">
        <v>720</v>
      </c>
      <c r="C6466" s="361" t="s">
        <v>747</v>
      </c>
      <c r="D6466" s="361">
        <v>8</v>
      </c>
      <c r="E6466" s="590">
        <v>44529</v>
      </c>
      <c r="F6466" s="592">
        <v>148</v>
      </c>
    </row>
    <row r="6467" spans="1:6" x14ac:dyDescent="0.25">
      <c r="A6467" s="349" t="s">
        <v>771</v>
      </c>
      <c r="B6467" s="361" t="s">
        <v>773</v>
      </c>
      <c r="C6467" s="361" t="s">
        <v>747</v>
      </c>
      <c r="D6467" s="361">
        <v>8</v>
      </c>
      <c r="E6467" s="590">
        <v>44530</v>
      </c>
      <c r="F6467" s="592">
        <v>18</v>
      </c>
    </row>
    <row r="6468" spans="1:6" x14ac:dyDescent="0.25">
      <c r="A6468" s="354" t="s">
        <v>738</v>
      </c>
      <c r="B6468" s="353" t="s">
        <v>721</v>
      </c>
      <c r="C6468" s="353" t="s">
        <v>747</v>
      </c>
      <c r="D6468" s="353">
        <v>8</v>
      </c>
      <c r="E6468" s="591">
        <v>44531</v>
      </c>
      <c r="F6468" s="593">
        <v>26</v>
      </c>
    </row>
    <row r="6469" spans="1:6" x14ac:dyDescent="0.25">
      <c r="A6469" s="349" t="s">
        <v>752</v>
      </c>
      <c r="B6469" s="361" t="s">
        <v>759</v>
      </c>
      <c r="C6469" s="361" t="s">
        <v>737</v>
      </c>
      <c r="D6469" s="361">
        <v>16</v>
      </c>
      <c r="E6469" s="590">
        <v>44532</v>
      </c>
      <c r="F6469" s="592">
        <v>37</v>
      </c>
    </row>
    <row r="6470" spans="1:6" x14ac:dyDescent="0.25">
      <c r="A6470" s="349" t="s">
        <v>739</v>
      </c>
      <c r="B6470" s="361" t="s">
        <v>740</v>
      </c>
      <c r="C6470" s="361" t="s">
        <v>741</v>
      </c>
      <c r="D6470" s="361">
        <v>8</v>
      </c>
      <c r="E6470" s="590">
        <v>44533</v>
      </c>
      <c r="F6470" s="592">
        <v>19</v>
      </c>
    </row>
    <row r="6471" spans="1:6" x14ac:dyDescent="0.25">
      <c r="A6471" s="349" t="s">
        <v>748</v>
      </c>
      <c r="B6471" s="361" t="s">
        <v>751</v>
      </c>
      <c r="C6471" s="361" t="s">
        <v>747</v>
      </c>
      <c r="D6471" s="361">
        <v>8</v>
      </c>
      <c r="E6471" s="590">
        <v>44535</v>
      </c>
      <c r="F6471" s="592">
        <v>45</v>
      </c>
    </row>
    <row r="6472" spans="1:6" x14ac:dyDescent="0.25">
      <c r="A6472" s="349" t="s">
        <v>756</v>
      </c>
      <c r="B6472" s="361" t="s">
        <v>758</v>
      </c>
      <c r="C6472" s="361" t="s">
        <v>746</v>
      </c>
      <c r="D6472" s="361">
        <v>16</v>
      </c>
      <c r="E6472" s="590">
        <v>44535</v>
      </c>
      <c r="F6472" s="592">
        <v>198</v>
      </c>
    </row>
    <row r="6473" spans="1:6" x14ac:dyDescent="0.25">
      <c r="A6473" s="349" t="s">
        <v>738</v>
      </c>
      <c r="B6473" s="361" t="s">
        <v>717</v>
      </c>
      <c r="C6473" s="361" t="s">
        <v>745</v>
      </c>
      <c r="D6473" s="361">
        <v>16</v>
      </c>
      <c r="E6473" s="590">
        <v>44544</v>
      </c>
      <c r="F6473" s="592">
        <v>176</v>
      </c>
    </row>
    <row r="6474" spans="1:6" x14ac:dyDescent="0.25">
      <c r="A6474" s="349" t="s">
        <v>738</v>
      </c>
      <c r="B6474" s="361" t="s">
        <v>719</v>
      </c>
      <c r="C6474" s="361" t="s">
        <v>744</v>
      </c>
      <c r="D6474" s="361">
        <v>8</v>
      </c>
      <c r="E6474" s="350">
        <v>44545</v>
      </c>
      <c r="F6474" s="360">
        <v>78</v>
      </c>
    </row>
    <row r="6475" spans="1:6" x14ac:dyDescent="0.25">
      <c r="A6475" s="349" t="s">
        <v>728</v>
      </c>
      <c r="B6475" s="361" t="s">
        <v>731</v>
      </c>
      <c r="C6475" s="361" t="s">
        <v>732</v>
      </c>
      <c r="D6475" s="361">
        <v>8</v>
      </c>
      <c r="E6475" s="350">
        <v>44558</v>
      </c>
      <c r="F6475" s="360">
        <v>112</v>
      </c>
    </row>
    <row r="6476" spans="1:6" x14ac:dyDescent="0.25">
      <c r="A6476" s="349" t="s">
        <v>564</v>
      </c>
      <c r="B6476" s="361" t="s">
        <v>566</v>
      </c>
      <c r="C6476" s="361" t="s">
        <v>737</v>
      </c>
      <c r="D6476" s="361">
        <v>16</v>
      </c>
      <c r="E6476" s="590">
        <v>44562</v>
      </c>
      <c r="F6476" s="592">
        <v>100</v>
      </c>
    </row>
    <row r="6477" spans="1:6" x14ac:dyDescent="0.25">
      <c r="A6477" s="349" t="s">
        <v>738</v>
      </c>
      <c r="B6477" s="361" t="s">
        <v>715</v>
      </c>
      <c r="C6477" s="361" t="s">
        <v>745</v>
      </c>
      <c r="D6477" s="361">
        <v>16</v>
      </c>
      <c r="E6477" s="590">
        <v>44563</v>
      </c>
      <c r="F6477" s="592">
        <v>62</v>
      </c>
    </row>
    <row r="6478" spans="1:6" x14ac:dyDescent="0.25">
      <c r="A6478" s="349" t="s">
        <v>752</v>
      </c>
      <c r="B6478" s="361" t="s">
        <v>760</v>
      </c>
      <c r="C6478" s="361" t="s">
        <v>761</v>
      </c>
      <c r="D6478" s="361">
        <v>16</v>
      </c>
      <c r="E6478" s="350">
        <v>44563</v>
      </c>
      <c r="F6478" s="360">
        <v>54</v>
      </c>
    </row>
    <row r="6479" spans="1:6" x14ac:dyDescent="0.25">
      <c r="A6479" s="349" t="s">
        <v>752</v>
      </c>
      <c r="B6479" s="361" t="s">
        <v>764</v>
      </c>
      <c r="C6479" s="361" t="s">
        <v>737</v>
      </c>
      <c r="D6479" s="361">
        <v>32</v>
      </c>
      <c r="E6479" s="590">
        <v>44564</v>
      </c>
      <c r="F6479" s="592">
        <v>184</v>
      </c>
    </row>
    <row r="6480" spans="1:6" x14ac:dyDescent="0.25">
      <c r="A6480" s="349" t="s">
        <v>564</v>
      </c>
      <c r="B6480" s="361" t="s">
        <v>568</v>
      </c>
      <c r="C6480" s="361" t="s">
        <v>745</v>
      </c>
      <c r="D6480" s="361">
        <v>16</v>
      </c>
      <c r="E6480" s="590">
        <v>44566</v>
      </c>
      <c r="F6480" s="592">
        <v>28</v>
      </c>
    </row>
    <row r="6481" spans="1:6" x14ac:dyDescent="0.25">
      <c r="A6481" s="349" t="s">
        <v>733</v>
      </c>
      <c r="B6481" s="361" t="s">
        <v>734</v>
      </c>
      <c r="C6481" s="361" t="s">
        <v>735</v>
      </c>
      <c r="D6481" s="361">
        <v>8</v>
      </c>
      <c r="E6481" s="590">
        <v>44566</v>
      </c>
      <c r="F6481" s="592">
        <v>22</v>
      </c>
    </row>
    <row r="6482" spans="1:6" x14ac:dyDescent="0.25">
      <c r="A6482" s="349" t="s">
        <v>728</v>
      </c>
      <c r="B6482" s="361" t="s">
        <v>729</v>
      </c>
      <c r="C6482" s="361" t="s">
        <v>730</v>
      </c>
      <c r="D6482" s="361">
        <v>10</v>
      </c>
      <c r="E6482" s="590">
        <v>44576</v>
      </c>
      <c r="F6482" s="592">
        <v>196</v>
      </c>
    </row>
    <row r="6483" spans="1:6" x14ac:dyDescent="0.25">
      <c r="A6483" s="349" t="s">
        <v>738</v>
      </c>
      <c r="B6483" s="361" t="s">
        <v>715</v>
      </c>
      <c r="C6483" s="361" t="s">
        <v>745</v>
      </c>
      <c r="D6483" s="361">
        <v>16</v>
      </c>
      <c r="E6483" s="590">
        <v>44577</v>
      </c>
      <c r="F6483" s="592">
        <v>114</v>
      </c>
    </row>
    <row r="6484" spans="1:6" x14ac:dyDescent="0.25">
      <c r="A6484" s="349" t="s">
        <v>771</v>
      </c>
      <c r="B6484" s="361" t="s">
        <v>772</v>
      </c>
      <c r="C6484" s="361" t="s">
        <v>747</v>
      </c>
      <c r="D6484" s="361">
        <v>12</v>
      </c>
      <c r="E6484" s="590">
        <v>44577</v>
      </c>
      <c r="F6484" s="592">
        <v>45</v>
      </c>
    </row>
    <row r="6485" spans="1:6" x14ac:dyDescent="0.25">
      <c r="A6485" s="349" t="s">
        <v>769</v>
      </c>
      <c r="B6485" s="361" t="s">
        <v>770</v>
      </c>
      <c r="C6485" s="361" t="s">
        <v>745</v>
      </c>
      <c r="D6485" s="361">
        <v>16</v>
      </c>
      <c r="E6485" s="590">
        <v>44577</v>
      </c>
      <c r="F6485" s="592">
        <v>104</v>
      </c>
    </row>
    <row r="6486" spans="1:6" x14ac:dyDescent="0.25">
      <c r="A6486" s="349" t="s">
        <v>738</v>
      </c>
      <c r="B6486" s="361" t="s">
        <v>717</v>
      </c>
      <c r="C6486" s="361" t="s">
        <v>745</v>
      </c>
      <c r="D6486" s="361">
        <v>16</v>
      </c>
      <c r="E6486" s="590">
        <v>44579</v>
      </c>
      <c r="F6486" s="592">
        <v>139</v>
      </c>
    </row>
    <row r="6487" spans="1:6" x14ac:dyDescent="0.25">
      <c r="A6487" s="349" t="s">
        <v>728</v>
      </c>
      <c r="B6487" s="361" t="s">
        <v>729</v>
      </c>
      <c r="C6487" s="361" t="s">
        <v>730</v>
      </c>
      <c r="D6487" s="361">
        <v>10</v>
      </c>
      <c r="E6487" s="590">
        <v>44579</v>
      </c>
      <c r="F6487" s="592">
        <v>190</v>
      </c>
    </row>
    <row r="6488" spans="1:6" x14ac:dyDescent="0.25">
      <c r="A6488" s="349" t="s">
        <v>771</v>
      </c>
      <c r="B6488" s="361" t="s">
        <v>773</v>
      </c>
      <c r="C6488" s="361" t="s">
        <v>747</v>
      </c>
      <c r="D6488" s="361">
        <v>8</v>
      </c>
      <c r="E6488" s="590">
        <v>44588</v>
      </c>
      <c r="F6488" s="592">
        <v>48</v>
      </c>
    </row>
    <row r="6489" spans="1:6" x14ac:dyDescent="0.25">
      <c r="A6489" s="349" t="s">
        <v>738</v>
      </c>
      <c r="B6489" s="361" t="s">
        <v>720</v>
      </c>
      <c r="C6489" s="361" t="s">
        <v>747</v>
      </c>
      <c r="D6489" s="361">
        <v>8</v>
      </c>
      <c r="E6489" s="350">
        <v>44590</v>
      </c>
      <c r="F6489" s="360">
        <v>49</v>
      </c>
    </row>
    <row r="6490" spans="1:6" x14ac:dyDescent="0.25">
      <c r="A6490" s="349" t="s">
        <v>738</v>
      </c>
      <c r="B6490" s="361" t="s">
        <v>722</v>
      </c>
      <c r="C6490" s="361" t="s">
        <v>747</v>
      </c>
      <c r="D6490" s="361">
        <v>8</v>
      </c>
      <c r="E6490" s="590">
        <v>44599</v>
      </c>
      <c r="F6490" s="592">
        <v>62</v>
      </c>
    </row>
    <row r="6491" spans="1:6" x14ac:dyDescent="0.25">
      <c r="A6491" s="349" t="s">
        <v>738</v>
      </c>
      <c r="B6491" s="361" t="s">
        <v>720</v>
      </c>
      <c r="C6491" s="361" t="s">
        <v>747</v>
      </c>
      <c r="D6491" s="361">
        <v>8</v>
      </c>
      <c r="E6491" s="590">
        <v>44601</v>
      </c>
      <c r="F6491" s="360">
        <v>90</v>
      </c>
    </row>
    <row r="6492" spans="1:6" x14ac:dyDescent="0.25">
      <c r="A6492" s="349" t="s">
        <v>733</v>
      </c>
      <c r="B6492" s="361" t="s">
        <v>736</v>
      </c>
      <c r="C6492" s="361" t="s">
        <v>737</v>
      </c>
      <c r="D6492" s="361">
        <v>8</v>
      </c>
      <c r="E6492" s="590">
        <v>44602</v>
      </c>
      <c r="F6492" s="592">
        <v>35</v>
      </c>
    </row>
    <row r="6493" spans="1:6" x14ac:dyDescent="0.25">
      <c r="A6493" s="349" t="s">
        <v>738</v>
      </c>
      <c r="B6493" s="361" t="s">
        <v>723</v>
      </c>
      <c r="C6493" s="361" t="s">
        <v>745</v>
      </c>
      <c r="D6493" s="361">
        <v>8</v>
      </c>
      <c r="E6493" s="590">
        <v>44605</v>
      </c>
      <c r="F6493" s="592">
        <v>89</v>
      </c>
    </row>
    <row r="6494" spans="1:6" x14ac:dyDescent="0.25">
      <c r="A6494" s="349" t="s">
        <v>748</v>
      </c>
      <c r="B6494" s="361" t="s">
        <v>750</v>
      </c>
      <c r="C6494" s="361" t="s">
        <v>737</v>
      </c>
      <c r="D6494" s="361">
        <v>16</v>
      </c>
      <c r="E6494" s="590">
        <v>44608</v>
      </c>
      <c r="F6494" s="592">
        <v>152</v>
      </c>
    </row>
    <row r="6495" spans="1:6" x14ac:dyDescent="0.25">
      <c r="A6495" s="349" t="s">
        <v>756</v>
      </c>
      <c r="B6495" s="361" t="s">
        <v>757</v>
      </c>
      <c r="C6495" s="361" t="s">
        <v>755</v>
      </c>
      <c r="D6495" s="361">
        <v>16</v>
      </c>
      <c r="E6495" s="590">
        <v>44608</v>
      </c>
      <c r="F6495" s="592">
        <v>55</v>
      </c>
    </row>
    <row r="6496" spans="1:6" x14ac:dyDescent="0.25">
      <c r="A6496" s="349" t="s">
        <v>752</v>
      </c>
      <c r="B6496" s="361" t="s">
        <v>759</v>
      </c>
      <c r="C6496" s="361" t="s">
        <v>737</v>
      </c>
      <c r="D6496" s="361">
        <v>16</v>
      </c>
      <c r="E6496" s="590">
        <v>44609</v>
      </c>
      <c r="F6496" s="360">
        <v>71</v>
      </c>
    </row>
    <row r="6497" spans="1:6" x14ac:dyDescent="0.25">
      <c r="A6497" s="349" t="s">
        <v>738</v>
      </c>
      <c r="B6497" s="361" t="s">
        <v>719</v>
      </c>
      <c r="C6497" s="361" t="s">
        <v>744</v>
      </c>
      <c r="D6497" s="361">
        <v>8</v>
      </c>
      <c r="E6497" s="590">
        <v>44613</v>
      </c>
      <c r="F6497" s="592">
        <v>100</v>
      </c>
    </row>
    <row r="6498" spans="1:6" x14ac:dyDescent="0.25">
      <c r="A6498" s="349" t="s">
        <v>564</v>
      </c>
      <c r="B6498" s="361" t="s">
        <v>566</v>
      </c>
      <c r="C6498" s="361" t="s">
        <v>737</v>
      </c>
      <c r="D6498" s="361">
        <v>16</v>
      </c>
      <c r="E6498" s="590">
        <v>44616</v>
      </c>
      <c r="F6498" s="592">
        <v>51</v>
      </c>
    </row>
    <row r="6499" spans="1:6" x14ac:dyDescent="0.25">
      <c r="A6499" s="349" t="s">
        <v>748</v>
      </c>
      <c r="B6499" s="361" t="s">
        <v>754</v>
      </c>
      <c r="C6499" s="361" t="s">
        <v>755</v>
      </c>
      <c r="D6499" s="361">
        <v>16</v>
      </c>
      <c r="E6499" s="590">
        <v>44616</v>
      </c>
      <c r="F6499" s="592">
        <v>138</v>
      </c>
    </row>
    <row r="6500" spans="1:6" x14ac:dyDescent="0.25">
      <c r="A6500" s="349" t="s">
        <v>738</v>
      </c>
      <c r="B6500" s="361" t="s">
        <v>716</v>
      </c>
      <c r="C6500" s="361" t="s">
        <v>745</v>
      </c>
      <c r="D6500" s="361">
        <v>16</v>
      </c>
      <c r="E6500" s="350">
        <v>44618</v>
      </c>
      <c r="F6500" s="360">
        <v>61</v>
      </c>
    </row>
    <row r="6501" spans="1:6" x14ac:dyDescent="0.25">
      <c r="A6501" s="349" t="s">
        <v>739</v>
      </c>
      <c r="B6501" s="361" t="s">
        <v>740</v>
      </c>
      <c r="C6501" s="361" t="s">
        <v>741</v>
      </c>
      <c r="D6501" s="361">
        <v>8</v>
      </c>
      <c r="E6501" s="590">
        <v>44619</v>
      </c>
      <c r="F6501" s="592">
        <v>137</v>
      </c>
    </row>
    <row r="6502" spans="1:6" x14ac:dyDescent="0.25">
      <c r="A6502" s="349" t="s">
        <v>748</v>
      </c>
      <c r="B6502" s="361" t="s">
        <v>749</v>
      </c>
      <c r="C6502" s="361" t="s">
        <v>745</v>
      </c>
      <c r="D6502" s="361">
        <v>8</v>
      </c>
      <c r="E6502" s="590">
        <v>44627</v>
      </c>
      <c r="F6502" s="360">
        <v>74</v>
      </c>
    </row>
    <row r="6503" spans="1:6" x14ac:dyDescent="0.25">
      <c r="A6503" s="349" t="s">
        <v>564</v>
      </c>
      <c r="B6503" s="361" t="s">
        <v>567</v>
      </c>
      <c r="C6503" s="361" t="s">
        <v>737</v>
      </c>
      <c r="D6503" s="361">
        <v>16</v>
      </c>
      <c r="E6503" s="590">
        <v>44630</v>
      </c>
      <c r="F6503" s="592">
        <v>78</v>
      </c>
    </row>
    <row r="6504" spans="1:6" x14ac:dyDescent="0.25">
      <c r="A6504" s="349" t="s">
        <v>733</v>
      </c>
      <c r="B6504" s="361" t="s">
        <v>734</v>
      </c>
      <c r="C6504" s="361" t="s">
        <v>735</v>
      </c>
      <c r="D6504" s="361">
        <v>8</v>
      </c>
      <c r="E6504" s="590">
        <v>44630</v>
      </c>
      <c r="F6504" s="592">
        <v>30</v>
      </c>
    </row>
    <row r="6505" spans="1:6" x14ac:dyDescent="0.25">
      <c r="A6505" s="349" t="s">
        <v>738</v>
      </c>
      <c r="B6505" s="361" t="s">
        <v>716</v>
      </c>
      <c r="C6505" s="361" t="s">
        <v>745</v>
      </c>
      <c r="D6505" s="361">
        <v>16</v>
      </c>
      <c r="E6505" s="590">
        <v>44638</v>
      </c>
      <c r="F6505" s="592">
        <v>177</v>
      </c>
    </row>
    <row r="6506" spans="1:6" x14ac:dyDescent="0.25">
      <c r="A6506" s="349" t="s">
        <v>728</v>
      </c>
      <c r="B6506" s="361" t="s">
        <v>729</v>
      </c>
      <c r="C6506" s="361" t="s">
        <v>730</v>
      </c>
      <c r="D6506" s="361">
        <v>10</v>
      </c>
      <c r="E6506" s="590">
        <v>44639</v>
      </c>
      <c r="F6506" s="360">
        <v>85</v>
      </c>
    </row>
    <row r="6507" spans="1:6" x14ac:dyDescent="0.25">
      <c r="A6507" s="349" t="s">
        <v>771</v>
      </c>
      <c r="B6507" s="361" t="s">
        <v>773</v>
      </c>
      <c r="C6507" s="361" t="s">
        <v>747</v>
      </c>
      <c r="D6507" s="361">
        <v>8</v>
      </c>
      <c r="E6507" s="590">
        <v>44641</v>
      </c>
      <c r="F6507" s="592">
        <v>116</v>
      </c>
    </row>
    <row r="6508" spans="1:6" x14ac:dyDescent="0.25">
      <c r="A6508" s="349" t="s">
        <v>738</v>
      </c>
      <c r="B6508" s="361" t="s">
        <v>713</v>
      </c>
      <c r="C6508" s="361" t="s">
        <v>746</v>
      </c>
      <c r="D6508" s="361">
        <v>16</v>
      </c>
      <c r="E6508" s="590">
        <v>44646</v>
      </c>
      <c r="F6508" s="592">
        <v>169</v>
      </c>
    </row>
    <row r="6509" spans="1:6" x14ac:dyDescent="0.25">
      <c r="A6509" s="349" t="s">
        <v>765</v>
      </c>
      <c r="B6509" s="361" t="s">
        <v>766</v>
      </c>
      <c r="C6509" s="361" t="s">
        <v>744</v>
      </c>
      <c r="D6509" s="361">
        <v>16</v>
      </c>
      <c r="E6509" s="590">
        <v>44649</v>
      </c>
      <c r="F6509" s="592">
        <v>39</v>
      </c>
    </row>
    <row r="6510" spans="1:6" x14ac:dyDescent="0.25">
      <c r="A6510" s="349" t="s">
        <v>756</v>
      </c>
      <c r="B6510" s="361" t="s">
        <v>757</v>
      </c>
      <c r="C6510" s="361" t="s">
        <v>755</v>
      </c>
      <c r="D6510" s="361">
        <v>16</v>
      </c>
      <c r="E6510" s="350">
        <v>44651</v>
      </c>
      <c r="F6510" s="360">
        <v>136</v>
      </c>
    </row>
    <row r="6511" spans="1:6" x14ac:dyDescent="0.25">
      <c r="A6511" s="349" t="s">
        <v>767</v>
      </c>
      <c r="B6511" s="361" t="s">
        <v>768</v>
      </c>
      <c r="C6511" s="361" t="s">
        <v>737</v>
      </c>
      <c r="D6511" s="361">
        <v>16</v>
      </c>
      <c r="E6511" s="590">
        <v>44653</v>
      </c>
      <c r="F6511" s="592">
        <v>82</v>
      </c>
    </row>
    <row r="6512" spans="1:6" x14ac:dyDescent="0.25">
      <c r="A6512" s="349" t="s">
        <v>748</v>
      </c>
      <c r="B6512" s="361" t="s">
        <v>754</v>
      </c>
      <c r="C6512" s="361" t="s">
        <v>755</v>
      </c>
      <c r="D6512" s="361">
        <v>16</v>
      </c>
      <c r="E6512" s="350">
        <v>44654</v>
      </c>
      <c r="F6512" s="360">
        <v>128</v>
      </c>
    </row>
    <row r="6513" spans="1:6" x14ac:dyDescent="0.25">
      <c r="A6513" s="349" t="s">
        <v>564</v>
      </c>
      <c r="B6513" s="361" t="s">
        <v>565</v>
      </c>
      <c r="C6513" s="361" t="s">
        <v>745</v>
      </c>
      <c r="D6513" s="361">
        <v>16</v>
      </c>
      <c r="E6513" s="590">
        <v>44656</v>
      </c>
      <c r="F6513" s="592">
        <v>180</v>
      </c>
    </row>
    <row r="6514" spans="1:6" x14ac:dyDescent="0.25">
      <c r="A6514" s="349" t="s">
        <v>739</v>
      </c>
      <c r="B6514" s="361" t="s">
        <v>740</v>
      </c>
      <c r="C6514" s="361" t="s">
        <v>741</v>
      </c>
      <c r="D6514" s="361">
        <v>8</v>
      </c>
      <c r="E6514" s="590">
        <v>44656</v>
      </c>
      <c r="F6514" s="592">
        <v>99</v>
      </c>
    </row>
    <row r="6515" spans="1:6" x14ac:dyDescent="0.25">
      <c r="A6515" s="349" t="s">
        <v>564</v>
      </c>
      <c r="B6515" s="361" t="s">
        <v>568</v>
      </c>
      <c r="C6515" s="361" t="s">
        <v>745</v>
      </c>
      <c r="D6515" s="361">
        <v>16</v>
      </c>
      <c r="E6515" s="590">
        <v>44660</v>
      </c>
      <c r="F6515" s="592">
        <v>171</v>
      </c>
    </row>
    <row r="6516" spans="1:6" x14ac:dyDescent="0.25">
      <c r="A6516" s="349" t="s">
        <v>738</v>
      </c>
      <c r="B6516" s="361" t="s">
        <v>721</v>
      </c>
      <c r="C6516" s="361" t="s">
        <v>747</v>
      </c>
      <c r="D6516" s="361">
        <v>8</v>
      </c>
      <c r="E6516" s="590">
        <v>44661</v>
      </c>
      <c r="F6516" s="592">
        <v>146</v>
      </c>
    </row>
    <row r="6517" spans="1:6" x14ac:dyDescent="0.25">
      <c r="A6517" s="349" t="s">
        <v>752</v>
      </c>
      <c r="B6517" s="361" t="s">
        <v>762</v>
      </c>
      <c r="C6517" s="361" t="s">
        <v>761</v>
      </c>
      <c r="D6517" s="361">
        <v>16</v>
      </c>
      <c r="E6517" s="590">
        <v>44662</v>
      </c>
      <c r="F6517" s="592">
        <v>30</v>
      </c>
    </row>
    <row r="6518" spans="1:6" x14ac:dyDescent="0.25">
      <c r="A6518" s="349" t="s">
        <v>748</v>
      </c>
      <c r="B6518" s="361" t="s">
        <v>751</v>
      </c>
      <c r="C6518" s="361" t="s">
        <v>747</v>
      </c>
      <c r="D6518" s="361">
        <v>8</v>
      </c>
      <c r="E6518" s="590">
        <v>44664</v>
      </c>
      <c r="F6518" s="592">
        <v>59</v>
      </c>
    </row>
    <row r="6519" spans="1:6" x14ac:dyDescent="0.25">
      <c r="A6519" s="349" t="s">
        <v>769</v>
      </c>
      <c r="B6519" s="361" t="s">
        <v>770</v>
      </c>
      <c r="C6519" s="361" t="s">
        <v>745</v>
      </c>
      <c r="D6519" s="361">
        <v>16</v>
      </c>
      <c r="E6519" s="590">
        <v>44664</v>
      </c>
      <c r="F6519" s="592">
        <v>17</v>
      </c>
    </row>
    <row r="6520" spans="1:6" x14ac:dyDescent="0.25">
      <c r="A6520" s="349" t="s">
        <v>748</v>
      </c>
      <c r="B6520" s="361" t="s">
        <v>751</v>
      </c>
      <c r="C6520" s="361" t="s">
        <v>747</v>
      </c>
      <c r="D6520" s="361">
        <v>8</v>
      </c>
      <c r="E6520" s="590">
        <v>44668</v>
      </c>
      <c r="F6520" s="592">
        <v>62</v>
      </c>
    </row>
    <row r="6521" spans="1:6" x14ac:dyDescent="0.25">
      <c r="A6521" s="349" t="s">
        <v>752</v>
      </c>
      <c r="B6521" s="361" t="s">
        <v>763</v>
      </c>
      <c r="C6521" s="361" t="s">
        <v>745</v>
      </c>
      <c r="D6521" s="361">
        <v>16</v>
      </c>
      <c r="E6521" s="350">
        <v>44668</v>
      </c>
      <c r="F6521" s="360">
        <v>60</v>
      </c>
    </row>
    <row r="6522" spans="1:6" x14ac:dyDescent="0.25">
      <c r="A6522" s="349" t="s">
        <v>738</v>
      </c>
      <c r="B6522" s="361" t="s">
        <v>717</v>
      </c>
      <c r="C6522" s="361" t="s">
        <v>745</v>
      </c>
      <c r="D6522" s="361">
        <v>16</v>
      </c>
      <c r="E6522" s="590">
        <v>44670</v>
      </c>
      <c r="F6522" s="592">
        <v>25</v>
      </c>
    </row>
    <row r="6523" spans="1:6" x14ac:dyDescent="0.25">
      <c r="A6523" s="349" t="s">
        <v>738</v>
      </c>
      <c r="B6523" s="361" t="s">
        <v>720</v>
      </c>
      <c r="C6523" s="361" t="s">
        <v>747</v>
      </c>
      <c r="D6523" s="361">
        <v>8</v>
      </c>
      <c r="E6523" s="590">
        <v>44672</v>
      </c>
      <c r="F6523" s="592">
        <v>122</v>
      </c>
    </row>
    <row r="6524" spans="1:6" x14ac:dyDescent="0.25">
      <c r="A6524" s="349" t="s">
        <v>748</v>
      </c>
      <c r="B6524" s="361" t="s">
        <v>750</v>
      </c>
      <c r="C6524" s="361" t="s">
        <v>737</v>
      </c>
      <c r="D6524" s="361">
        <v>16</v>
      </c>
      <c r="E6524" s="590">
        <v>44673</v>
      </c>
      <c r="F6524" s="360">
        <v>45</v>
      </c>
    </row>
    <row r="6525" spans="1:6" x14ac:dyDescent="0.25">
      <c r="A6525" s="349" t="s">
        <v>738</v>
      </c>
      <c r="B6525" s="361" t="s">
        <v>713</v>
      </c>
      <c r="C6525" s="361" t="s">
        <v>746</v>
      </c>
      <c r="D6525" s="361">
        <v>16</v>
      </c>
      <c r="E6525" s="590">
        <v>44674</v>
      </c>
      <c r="F6525" s="592">
        <v>38</v>
      </c>
    </row>
    <row r="6526" spans="1:6" x14ac:dyDescent="0.25">
      <c r="A6526" s="349" t="s">
        <v>748</v>
      </c>
      <c r="B6526" s="361" t="s">
        <v>754</v>
      </c>
      <c r="C6526" s="361" t="s">
        <v>755</v>
      </c>
      <c r="D6526" s="361">
        <v>16</v>
      </c>
      <c r="E6526" s="590">
        <v>44674</v>
      </c>
      <c r="F6526" s="592">
        <v>188</v>
      </c>
    </row>
    <row r="6527" spans="1:6" x14ac:dyDescent="0.25">
      <c r="A6527" s="349" t="s">
        <v>748</v>
      </c>
      <c r="B6527" s="361" t="s">
        <v>749</v>
      </c>
      <c r="C6527" s="361" t="s">
        <v>745</v>
      </c>
      <c r="D6527" s="361">
        <v>8</v>
      </c>
      <c r="E6527" s="590">
        <v>44679</v>
      </c>
      <c r="F6527" s="592">
        <v>151</v>
      </c>
    </row>
    <row r="6528" spans="1:6" x14ac:dyDescent="0.25">
      <c r="A6528" s="349" t="s">
        <v>564</v>
      </c>
      <c r="B6528" s="361" t="s">
        <v>568</v>
      </c>
      <c r="C6528" s="361" t="s">
        <v>745</v>
      </c>
      <c r="D6528" s="361">
        <v>16</v>
      </c>
      <c r="E6528" s="590">
        <v>44680</v>
      </c>
      <c r="F6528" s="592">
        <v>12</v>
      </c>
    </row>
    <row r="6529" spans="1:6" x14ac:dyDescent="0.25">
      <c r="A6529" s="349" t="s">
        <v>733</v>
      </c>
      <c r="B6529" s="361" t="s">
        <v>734</v>
      </c>
      <c r="C6529" s="361" t="s">
        <v>735</v>
      </c>
      <c r="D6529" s="361">
        <v>8</v>
      </c>
      <c r="E6529" s="590">
        <v>44681</v>
      </c>
      <c r="F6529" s="592">
        <v>100</v>
      </c>
    </row>
    <row r="6530" spans="1:6" x14ac:dyDescent="0.25">
      <c r="A6530" s="349" t="s">
        <v>748</v>
      </c>
      <c r="B6530" s="361" t="s">
        <v>753</v>
      </c>
      <c r="C6530" s="361" t="s">
        <v>732</v>
      </c>
      <c r="D6530" s="361">
        <v>16</v>
      </c>
      <c r="E6530" s="590">
        <v>44683</v>
      </c>
      <c r="F6530" s="592">
        <v>50</v>
      </c>
    </row>
    <row r="6531" spans="1:6" x14ac:dyDescent="0.25">
      <c r="A6531" s="349" t="s">
        <v>748</v>
      </c>
      <c r="B6531" s="361" t="s">
        <v>750</v>
      </c>
      <c r="C6531" s="361" t="s">
        <v>737</v>
      </c>
      <c r="D6531" s="361">
        <v>16</v>
      </c>
      <c r="E6531" s="590">
        <v>44683</v>
      </c>
      <c r="F6531" s="592">
        <v>73</v>
      </c>
    </row>
    <row r="6532" spans="1:6" x14ac:dyDescent="0.25">
      <c r="A6532" s="349" t="s">
        <v>564</v>
      </c>
      <c r="B6532" s="361" t="s">
        <v>569</v>
      </c>
      <c r="C6532" s="361" t="s">
        <v>744</v>
      </c>
      <c r="D6532" s="361">
        <v>16</v>
      </c>
      <c r="E6532" s="590">
        <v>44685</v>
      </c>
      <c r="F6532" s="592">
        <v>68</v>
      </c>
    </row>
    <row r="6533" spans="1:6" x14ac:dyDescent="0.25">
      <c r="A6533" s="349" t="s">
        <v>752</v>
      </c>
      <c r="B6533" s="361" t="s">
        <v>762</v>
      </c>
      <c r="C6533" s="361" t="s">
        <v>761</v>
      </c>
      <c r="D6533" s="361">
        <v>16</v>
      </c>
      <c r="E6533" s="590">
        <v>44690</v>
      </c>
      <c r="F6533" s="592">
        <v>93</v>
      </c>
    </row>
    <row r="6534" spans="1:6" x14ac:dyDescent="0.25">
      <c r="A6534" s="349" t="s">
        <v>738</v>
      </c>
      <c r="B6534" s="361" t="s">
        <v>716</v>
      </c>
      <c r="C6534" s="361" t="s">
        <v>745</v>
      </c>
      <c r="D6534" s="361">
        <v>16</v>
      </c>
      <c r="E6534" s="590">
        <v>44691</v>
      </c>
      <c r="F6534" s="592">
        <v>80</v>
      </c>
    </row>
    <row r="6535" spans="1:6" x14ac:dyDescent="0.25">
      <c r="A6535" s="349" t="s">
        <v>765</v>
      </c>
      <c r="B6535" s="361" t="s">
        <v>766</v>
      </c>
      <c r="C6535" s="361" t="s">
        <v>744</v>
      </c>
      <c r="D6535" s="361">
        <v>16</v>
      </c>
      <c r="E6535" s="590">
        <v>44696</v>
      </c>
      <c r="F6535" s="592">
        <v>185</v>
      </c>
    </row>
    <row r="6536" spans="1:6" x14ac:dyDescent="0.25">
      <c r="A6536" s="349" t="s">
        <v>738</v>
      </c>
      <c r="B6536" s="361" t="s">
        <v>712</v>
      </c>
      <c r="C6536" s="361" t="s">
        <v>744</v>
      </c>
      <c r="D6536" s="361">
        <v>8</v>
      </c>
      <c r="E6536" s="590">
        <v>44701</v>
      </c>
      <c r="F6536" s="592">
        <v>101</v>
      </c>
    </row>
    <row r="6537" spans="1:6" x14ac:dyDescent="0.25">
      <c r="A6537" s="349" t="s">
        <v>752</v>
      </c>
      <c r="B6537" s="361" t="s">
        <v>763</v>
      </c>
      <c r="C6537" s="361" t="s">
        <v>745</v>
      </c>
      <c r="D6537" s="361">
        <v>16</v>
      </c>
      <c r="E6537" s="590">
        <v>44701</v>
      </c>
      <c r="F6537" s="592">
        <v>57</v>
      </c>
    </row>
    <row r="6538" spans="1:6" x14ac:dyDescent="0.25">
      <c r="A6538" s="349" t="s">
        <v>564</v>
      </c>
      <c r="B6538" s="361" t="s">
        <v>567</v>
      </c>
      <c r="C6538" s="361" t="s">
        <v>737</v>
      </c>
      <c r="D6538" s="361">
        <v>16</v>
      </c>
      <c r="E6538" s="590">
        <v>44702</v>
      </c>
      <c r="F6538" s="360">
        <v>103</v>
      </c>
    </row>
    <row r="6539" spans="1:6" x14ac:dyDescent="0.25">
      <c r="A6539" s="349" t="s">
        <v>564</v>
      </c>
      <c r="B6539" s="361" t="s">
        <v>567</v>
      </c>
      <c r="C6539" s="361" t="s">
        <v>737</v>
      </c>
      <c r="D6539" s="361">
        <v>16</v>
      </c>
      <c r="E6539" s="590">
        <v>44707</v>
      </c>
      <c r="F6539" s="592">
        <v>119</v>
      </c>
    </row>
    <row r="6540" spans="1:6" x14ac:dyDescent="0.25">
      <c r="A6540" s="349" t="s">
        <v>738</v>
      </c>
      <c r="B6540" s="361" t="s">
        <v>721</v>
      </c>
      <c r="C6540" s="361" t="s">
        <v>747</v>
      </c>
      <c r="D6540" s="361">
        <v>8</v>
      </c>
      <c r="E6540" s="590">
        <v>44708</v>
      </c>
      <c r="F6540" s="592">
        <v>70</v>
      </c>
    </row>
    <row r="6541" spans="1:6" x14ac:dyDescent="0.25">
      <c r="A6541" s="349" t="s">
        <v>564</v>
      </c>
      <c r="B6541" s="361" t="s">
        <v>567</v>
      </c>
      <c r="C6541" s="361" t="s">
        <v>737</v>
      </c>
      <c r="D6541" s="361">
        <v>16</v>
      </c>
      <c r="E6541" s="590">
        <v>44708</v>
      </c>
      <c r="F6541" s="592">
        <v>152</v>
      </c>
    </row>
    <row r="6542" spans="1:6" x14ac:dyDescent="0.25">
      <c r="A6542" s="349" t="s">
        <v>756</v>
      </c>
      <c r="B6542" s="361" t="s">
        <v>758</v>
      </c>
      <c r="C6542" s="361" t="s">
        <v>746</v>
      </c>
      <c r="D6542" s="361">
        <v>16</v>
      </c>
      <c r="E6542" s="590">
        <v>44708</v>
      </c>
      <c r="F6542" s="360">
        <v>51</v>
      </c>
    </row>
    <row r="6543" spans="1:6" x14ac:dyDescent="0.25">
      <c r="A6543" s="349" t="s">
        <v>738</v>
      </c>
      <c r="B6543" s="361" t="s">
        <v>712</v>
      </c>
      <c r="C6543" s="361" t="s">
        <v>744</v>
      </c>
      <c r="D6543" s="361">
        <v>8</v>
      </c>
      <c r="E6543" s="590">
        <v>44711</v>
      </c>
      <c r="F6543" s="360">
        <v>102</v>
      </c>
    </row>
    <row r="6544" spans="1:6" x14ac:dyDescent="0.25">
      <c r="A6544" s="349" t="s">
        <v>738</v>
      </c>
      <c r="B6544" s="361" t="s">
        <v>719</v>
      </c>
      <c r="C6544" s="361" t="s">
        <v>744</v>
      </c>
      <c r="D6544" s="361">
        <v>8</v>
      </c>
      <c r="E6544" s="590">
        <v>44714</v>
      </c>
      <c r="F6544" s="592">
        <v>37</v>
      </c>
    </row>
    <row r="6545" spans="1:6" x14ac:dyDescent="0.25">
      <c r="A6545" s="349" t="s">
        <v>752</v>
      </c>
      <c r="B6545" s="361" t="s">
        <v>763</v>
      </c>
      <c r="C6545" s="361" t="s">
        <v>745</v>
      </c>
      <c r="D6545" s="361">
        <v>16</v>
      </c>
      <c r="E6545" s="590">
        <v>44715</v>
      </c>
      <c r="F6545" s="592">
        <v>83</v>
      </c>
    </row>
    <row r="6546" spans="1:6" x14ac:dyDescent="0.25">
      <c r="A6546" s="349" t="s">
        <v>564</v>
      </c>
      <c r="B6546" s="361" t="s">
        <v>566</v>
      </c>
      <c r="C6546" s="361" t="s">
        <v>737</v>
      </c>
      <c r="D6546" s="361">
        <v>16</v>
      </c>
      <c r="E6546" s="590">
        <v>44716</v>
      </c>
      <c r="F6546" s="360">
        <v>47</v>
      </c>
    </row>
    <row r="6547" spans="1:6" x14ac:dyDescent="0.25">
      <c r="A6547" s="349" t="s">
        <v>739</v>
      </c>
      <c r="B6547" s="361" t="s">
        <v>740</v>
      </c>
      <c r="C6547" s="361" t="s">
        <v>741</v>
      </c>
      <c r="D6547" s="361">
        <v>8</v>
      </c>
      <c r="E6547" s="590">
        <v>44716</v>
      </c>
      <c r="F6547" s="592">
        <v>35</v>
      </c>
    </row>
    <row r="6548" spans="1:6" x14ac:dyDescent="0.25">
      <c r="A6548" s="354" t="s">
        <v>738</v>
      </c>
      <c r="B6548" s="353" t="s">
        <v>723</v>
      </c>
      <c r="C6548" s="353" t="s">
        <v>745</v>
      </c>
      <c r="D6548" s="353">
        <v>8</v>
      </c>
      <c r="E6548" s="591">
        <v>44724</v>
      </c>
      <c r="F6548" s="351">
        <v>93</v>
      </c>
    </row>
    <row r="6549" spans="1:6" x14ac:dyDescent="0.25">
      <c r="A6549" s="349" t="s">
        <v>738</v>
      </c>
      <c r="B6549" s="361" t="s">
        <v>714</v>
      </c>
      <c r="C6549" s="361" t="s">
        <v>744</v>
      </c>
      <c r="D6549" s="361">
        <v>8</v>
      </c>
      <c r="E6549" s="590">
        <v>44724</v>
      </c>
      <c r="F6549" s="360">
        <v>82</v>
      </c>
    </row>
    <row r="6550" spans="1:6" x14ac:dyDescent="0.25">
      <c r="A6550" s="349" t="s">
        <v>752</v>
      </c>
      <c r="B6550" s="361" t="s">
        <v>763</v>
      </c>
      <c r="C6550" s="361" t="s">
        <v>745</v>
      </c>
      <c r="D6550" s="361">
        <v>16</v>
      </c>
      <c r="E6550" s="590">
        <v>44731</v>
      </c>
      <c r="F6550" s="360">
        <v>121</v>
      </c>
    </row>
    <row r="6551" spans="1:6" x14ac:dyDescent="0.25">
      <c r="A6551" s="349" t="s">
        <v>738</v>
      </c>
      <c r="B6551" s="361" t="s">
        <v>719</v>
      </c>
      <c r="C6551" s="361" t="s">
        <v>744</v>
      </c>
      <c r="D6551" s="361">
        <v>8</v>
      </c>
      <c r="E6551" s="590">
        <v>44732</v>
      </c>
      <c r="F6551" s="592">
        <v>54</v>
      </c>
    </row>
    <row r="6552" spans="1:6" x14ac:dyDescent="0.25">
      <c r="A6552" s="349" t="s">
        <v>765</v>
      </c>
      <c r="B6552" s="361" t="s">
        <v>766</v>
      </c>
      <c r="C6552" s="361" t="s">
        <v>744</v>
      </c>
      <c r="D6552" s="361">
        <v>16</v>
      </c>
      <c r="E6552" s="590">
        <v>44736</v>
      </c>
      <c r="F6552" s="592">
        <v>107</v>
      </c>
    </row>
    <row r="6553" spans="1:6" x14ac:dyDescent="0.25">
      <c r="A6553" s="349" t="s">
        <v>738</v>
      </c>
      <c r="B6553" s="361" t="s">
        <v>719</v>
      </c>
      <c r="C6553" s="361" t="s">
        <v>744</v>
      </c>
      <c r="D6553" s="361">
        <v>8</v>
      </c>
      <c r="E6553" s="590">
        <v>44740</v>
      </c>
      <c r="F6553" s="592">
        <v>96</v>
      </c>
    </row>
    <row r="6554" spans="1:6" x14ac:dyDescent="0.25">
      <c r="A6554" s="349" t="s">
        <v>748</v>
      </c>
      <c r="B6554" s="361" t="s">
        <v>751</v>
      </c>
      <c r="C6554" s="361" t="s">
        <v>747</v>
      </c>
      <c r="D6554" s="361">
        <v>8</v>
      </c>
      <c r="E6554" s="590">
        <v>44740</v>
      </c>
      <c r="F6554" s="592">
        <v>51</v>
      </c>
    </row>
    <row r="6555" spans="1:6" x14ac:dyDescent="0.25">
      <c r="A6555" s="349" t="s">
        <v>771</v>
      </c>
      <c r="B6555" s="361" t="s">
        <v>773</v>
      </c>
      <c r="C6555" s="361" t="s">
        <v>747</v>
      </c>
      <c r="D6555" s="361">
        <v>8</v>
      </c>
      <c r="E6555" s="590">
        <v>44743</v>
      </c>
      <c r="F6555" s="592">
        <v>69</v>
      </c>
    </row>
    <row r="6556" spans="1:6" x14ac:dyDescent="0.25">
      <c r="A6556" s="349" t="s">
        <v>733</v>
      </c>
      <c r="B6556" s="361" t="s">
        <v>734</v>
      </c>
      <c r="C6556" s="361" t="s">
        <v>735</v>
      </c>
      <c r="D6556" s="361">
        <v>8</v>
      </c>
      <c r="E6556" s="590">
        <v>44751</v>
      </c>
      <c r="F6556" s="592">
        <v>33</v>
      </c>
    </row>
    <row r="6557" spans="1:6" x14ac:dyDescent="0.25">
      <c r="A6557" s="349" t="s">
        <v>756</v>
      </c>
      <c r="B6557" s="361" t="s">
        <v>758</v>
      </c>
      <c r="C6557" s="361" t="s">
        <v>746</v>
      </c>
      <c r="D6557" s="361">
        <v>16</v>
      </c>
      <c r="E6557" s="350">
        <v>44755</v>
      </c>
      <c r="F6557" s="360">
        <v>122</v>
      </c>
    </row>
    <row r="6558" spans="1:6" x14ac:dyDescent="0.25">
      <c r="A6558" s="349" t="s">
        <v>564</v>
      </c>
      <c r="B6558" s="361" t="s">
        <v>566</v>
      </c>
      <c r="C6558" s="361" t="s">
        <v>737</v>
      </c>
      <c r="D6558" s="361">
        <v>16</v>
      </c>
      <c r="E6558" s="590">
        <v>44757</v>
      </c>
      <c r="F6558" s="592">
        <v>77</v>
      </c>
    </row>
    <row r="6559" spans="1:6" x14ac:dyDescent="0.25">
      <c r="A6559" s="349" t="s">
        <v>738</v>
      </c>
      <c r="B6559" s="361" t="s">
        <v>718</v>
      </c>
      <c r="C6559" s="361" t="s">
        <v>747</v>
      </c>
      <c r="D6559" s="361">
        <v>8</v>
      </c>
      <c r="E6559" s="590">
        <v>44760</v>
      </c>
      <c r="F6559" s="592">
        <v>40</v>
      </c>
    </row>
    <row r="6560" spans="1:6" x14ac:dyDescent="0.25">
      <c r="A6560" s="349" t="s">
        <v>733</v>
      </c>
      <c r="B6560" s="361" t="s">
        <v>736</v>
      </c>
      <c r="C6560" s="361" t="s">
        <v>737</v>
      </c>
      <c r="D6560" s="361">
        <v>8</v>
      </c>
      <c r="E6560" s="590">
        <v>44761</v>
      </c>
      <c r="F6560" s="592">
        <v>126</v>
      </c>
    </row>
    <row r="6561" spans="1:6" x14ac:dyDescent="0.25">
      <c r="A6561" s="349" t="s">
        <v>738</v>
      </c>
      <c r="B6561" s="361" t="s">
        <v>717</v>
      </c>
      <c r="C6561" s="361" t="s">
        <v>745</v>
      </c>
      <c r="D6561" s="361">
        <v>16</v>
      </c>
      <c r="E6561" s="590">
        <v>44765</v>
      </c>
      <c r="F6561" s="592">
        <v>172</v>
      </c>
    </row>
    <row r="6562" spans="1:6" x14ac:dyDescent="0.25">
      <c r="A6562" s="349" t="s">
        <v>728</v>
      </c>
      <c r="B6562" s="361" t="s">
        <v>729</v>
      </c>
      <c r="C6562" s="361" t="s">
        <v>730</v>
      </c>
      <c r="D6562" s="361">
        <v>10</v>
      </c>
      <c r="E6562" s="590">
        <v>44766</v>
      </c>
      <c r="F6562" s="592">
        <v>13</v>
      </c>
    </row>
    <row r="6563" spans="1:6" x14ac:dyDescent="0.25">
      <c r="A6563" s="349" t="s">
        <v>738</v>
      </c>
      <c r="B6563" s="361" t="s">
        <v>715</v>
      </c>
      <c r="C6563" s="361" t="s">
        <v>745</v>
      </c>
      <c r="D6563" s="361">
        <v>16</v>
      </c>
      <c r="E6563" s="590">
        <v>44770</v>
      </c>
      <c r="F6563" s="592">
        <v>31</v>
      </c>
    </row>
    <row r="6564" spans="1:6" x14ac:dyDescent="0.25">
      <c r="A6564" s="349" t="s">
        <v>738</v>
      </c>
      <c r="B6564" s="361" t="s">
        <v>720</v>
      </c>
      <c r="C6564" s="361" t="s">
        <v>747</v>
      </c>
      <c r="D6564" s="361">
        <v>8</v>
      </c>
      <c r="E6564" s="590">
        <v>44773</v>
      </c>
      <c r="F6564" s="592">
        <v>92</v>
      </c>
    </row>
    <row r="6565" spans="1:6" x14ac:dyDescent="0.25">
      <c r="A6565" s="349" t="s">
        <v>738</v>
      </c>
      <c r="B6565" s="361" t="s">
        <v>714</v>
      </c>
      <c r="C6565" s="361" t="s">
        <v>744</v>
      </c>
      <c r="D6565" s="361">
        <v>8</v>
      </c>
      <c r="E6565" s="590">
        <v>44774</v>
      </c>
      <c r="F6565" s="592">
        <v>22</v>
      </c>
    </row>
    <row r="6566" spans="1:6" x14ac:dyDescent="0.25">
      <c r="A6566" s="349" t="s">
        <v>742</v>
      </c>
      <c r="B6566" s="361" t="s">
        <v>743</v>
      </c>
      <c r="C6566" s="361" t="s">
        <v>744</v>
      </c>
      <c r="D6566" s="361">
        <v>8</v>
      </c>
      <c r="E6566" s="590">
        <v>44776</v>
      </c>
      <c r="F6566" s="592">
        <v>100</v>
      </c>
    </row>
    <row r="6567" spans="1:6" x14ac:dyDescent="0.25">
      <c r="A6567" s="349" t="s">
        <v>769</v>
      </c>
      <c r="B6567" s="361" t="s">
        <v>770</v>
      </c>
      <c r="C6567" s="361" t="s">
        <v>745</v>
      </c>
      <c r="D6567" s="361">
        <v>16</v>
      </c>
      <c r="E6567" s="590">
        <v>44777</v>
      </c>
      <c r="F6567" s="592">
        <v>180</v>
      </c>
    </row>
    <row r="6568" spans="1:6" x14ac:dyDescent="0.25">
      <c r="A6568" s="349" t="s">
        <v>733</v>
      </c>
      <c r="B6568" s="361" t="s">
        <v>734</v>
      </c>
      <c r="C6568" s="361" t="s">
        <v>735</v>
      </c>
      <c r="D6568" s="361">
        <v>8</v>
      </c>
      <c r="E6568" s="590">
        <v>44786</v>
      </c>
      <c r="F6568" s="592">
        <v>184</v>
      </c>
    </row>
    <row r="6569" spans="1:6" x14ac:dyDescent="0.25">
      <c r="A6569" s="349" t="s">
        <v>752</v>
      </c>
      <c r="B6569" s="361" t="s">
        <v>759</v>
      </c>
      <c r="C6569" s="361" t="s">
        <v>737</v>
      </c>
      <c r="D6569" s="361">
        <v>16</v>
      </c>
      <c r="E6569" s="590">
        <v>44787</v>
      </c>
      <c r="F6569" s="592">
        <v>45</v>
      </c>
    </row>
    <row r="6570" spans="1:6" x14ac:dyDescent="0.25">
      <c r="A6570" s="349" t="s">
        <v>738</v>
      </c>
      <c r="B6570" s="361" t="s">
        <v>716</v>
      </c>
      <c r="C6570" s="361" t="s">
        <v>745</v>
      </c>
      <c r="D6570" s="361">
        <v>16</v>
      </c>
      <c r="E6570" s="350">
        <v>44788</v>
      </c>
      <c r="F6570" s="360">
        <v>5</v>
      </c>
    </row>
    <row r="6571" spans="1:6" x14ac:dyDescent="0.25">
      <c r="A6571" s="349" t="s">
        <v>748</v>
      </c>
      <c r="B6571" s="361" t="s">
        <v>750</v>
      </c>
      <c r="C6571" s="361" t="s">
        <v>737</v>
      </c>
      <c r="D6571" s="361">
        <v>16</v>
      </c>
      <c r="E6571" s="590">
        <v>44788</v>
      </c>
      <c r="F6571" s="592">
        <v>58</v>
      </c>
    </row>
    <row r="6572" spans="1:6" x14ac:dyDescent="0.25">
      <c r="A6572" s="349" t="s">
        <v>564</v>
      </c>
      <c r="B6572" s="361" t="s">
        <v>568</v>
      </c>
      <c r="C6572" s="361" t="s">
        <v>745</v>
      </c>
      <c r="D6572" s="361">
        <v>16</v>
      </c>
      <c r="E6572" s="590">
        <v>44793</v>
      </c>
      <c r="F6572" s="592">
        <v>93</v>
      </c>
    </row>
    <row r="6573" spans="1:6" x14ac:dyDescent="0.25">
      <c r="A6573" s="349" t="s">
        <v>756</v>
      </c>
      <c r="B6573" s="361" t="s">
        <v>758</v>
      </c>
      <c r="C6573" s="361" t="s">
        <v>746</v>
      </c>
      <c r="D6573" s="361">
        <v>16</v>
      </c>
      <c r="E6573" s="350">
        <v>44793</v>
      </c>
      <c r="F6573" s="360">
        <v>49</v>
      </c>
    </row>
    <row r="6574" spans="1:6" x14ac:dyDescent="0.25">
      <c r="A6574" s="349" t="s">
        <v>756</v>
      </c>
      <c r="B6574" s="361" t="s">
        <v>758</v>
      </c>
      <c r="C6574" s="361" t="s">
        <v>746</v>
      </c>
      <c r="D6574" s="361">
        <v>16</v>
      </c>
      <c r="E6574" s="590">
        <v>44794</v>
      </c>
      <c r="F6574" s="360">
        <v>196</v>
      </c>
    </row>
    <row r="6575" spans="1:6" x14ac:dyDescent="0.25">
      <c r="A6575" s="349" t="s">
        <v>738</v>
      </c>
      <c r="B6575" s="361" t="s">
        <v>715</v>
      </c>
      <c r="C6575" s="361" t="s">
        <v>745</v>
      </c>
      <c r="D6575" s="361">
        <v>16</v>
      </c>
      <c r="E6575" s="590">
        <v>44796</v>
      </c>
      <c r="F6575" s="592">
        <v>156</v>
      </c>
    </row>
    <row r="6576" spans="1:6" x14ac:dyDescent="0.25">
      <c r="A6576" s="349" t="s">
        <v>738</v>
      </c>
      <c r="B6576" s="361" t="s">
        <v>713</v>
      </c>
      <c r="C6576" s="361" t="s">
        <v>746</v>
      </c>
      <c r="D6576" s="361">
        <v>16</v>
      </c>
      <c r="E6576" s="590">
        <v>44796</v>
      </c>
      <c r="F6576" s="592">
        <v>132</v>
      </c>
    </row>
    <row r="6577" spans="1:6" x14ac:dyDescent="0.25">
      <c r="A6577" s="349" t="s">
        <v>564</v>
      </c>
      <c r="B6577" s="361" t="s">
        <v>566</v>
      </c>
      <c r="C6577" s="361" t="s">
        <v>737</v>
      </c>
      <c r="D6577" s="361">
        <v>16</v>
      </c>
      <c r="E6577" s="590">
        <v>44796</v>
      </c>
      <c r="F6577" s="592">
        <v>162</v>
      </c>
    </row>
    <row r="6578" spans="1:6" x14ac:dyDescent="0.25">
      <c r="A6578" s="349" t="s">
        <v>765</v>
      </c>
      <c r="B6578" s="361" t="s">
        <v>766</v>
      </c>
      <c r="C6578" s="361" t="s">
        <v>744</v>
      </c>
      <c r="D6578" s="361">
        <v>16</v>
      </c>
      <c r="E6578" s="590">
        <v>44797</v>
      </c>
      <c r="F6578" s="592">
        <v>143</v>
      </c>
    </row>
    <row r="6579" spans="1:6" x14ac:dyDescent="0.25">
      <c r="A6579" s="349" t="s">
        <v>738</v>
      </c>
      <c r="B6579" s="361" t="s">
        <v>720</v>
      </c>
      <c r="C6579" s="361" t="s">
        <v>747</v>
      </c>
      <c r="D6579" s="361">
        <v>8</v>
      </c>
      <c r="E6579" s="350">
        <v>44801</v>
      </c>
      <c r="F6579" s="360">
        <v>179</v>
      </c>
    </row>
    <row r="6580" spans="1:6" x14ac:dyDescent="0.25">
      <c r="A6580" s="349" t="s">
        <v>564</v>
      </c>
      <c r="B6580" s="361" t="s">
        <v>565</v>
      </c>
      <c r="C6580" s="361" t="s">
        <v>745</v>
      </c>
      <c r="D6580" s="361">
        <v>16</v>
      </c>
      <c r="E6580" s="590">
        <v>44801</v>
      </c>
      <c r="F6580" s="592">
        <v>121</v>
      </c>
    </row>
    <row r="6581" spans="1:6" x14ac:dyDescent="0.25">
      <c r="A6581" s="349" t="s">
        <v>738</v>
      </c>
      <c r="B6581" s="361" t="s">
        <v>723</v>
      </c>
      <c r="C6581" s="361" t="s">
        <v>745</v>
      </c>
      <c r="D6581" s="361">
        <v>8</v>
      </c>
      <c r="E6581" s="590">
        <v>44804</v>
      </c>
      <c r="F6581" s="592">
        <v>18</v>
      </c>
    </row>
    <row r="6582" spans="1:6" x14ac:dyDescent="0.25">
      <c r="A6582" s="349" t="s">
        <v>748</v>
      </c>
      <c r="B6582" s="361" t="s">
        <v>753</v>
      </c>
      <c r="C6582" s="361" t="s">
        <v>732</v>
      </c>
      <c r="D6582" s="361">
        <v>16</v>
      </c>
      <c r="E6582" s="350">
        <v>44805</v>
      </c>
      <c r="F6582" s="360">
        <v>170</v>
      </c>
    </row>
    <row r="6583" spans="1:6" x14ac:dyDescent="0.25">
      <c r="A6583" s="349" t="s">
        <v>564</v>
      </c>
      <c r="B6583" s="361" t="s">
        <v>565</v>
      </c>
      <c r="C6583" s="361" t="s">
        <v>745</v>
      </c>
      <c r="D6583" s="361">
        <v>16</v>
      </c>
      <c r="E6583" s="590">
        <v>44806</v>
      </c>
      <c r="F6583" s="592">
        <v>166</v>
      </c>
    </row>
    <row r="6584" spans="1:6" x14ac:dyDescent="0.25">
      <c r="A6584" s="349" t="s">
        <v>738</v>
      </c>
      <c r="B6584" s="361" t="s">
        <v>717</v>
      </c>
      <c r="C6584" s="361" t="s">
        <v>745</v>
      </c>
      <c r="D6584" s="361">
        <v>16</v>
      </c>
      <c r="E6584" s="590">
        <v>44807</v>
      </c>
      <c r="F6584" s="592">
        <v>117</v>
      </c>
    </row>
    <row r="6585" spans="1:6" x14ac:dyDescent="0.25">
      <c r="A6585" s="349" t="s">
        <v>756</v>
      </c>
      <c r="B6585" s="361" t="s">
        <v>758</v>
      </c>
      <c r="C6585" s="361" t="s">
        <v>746</v>
      </c>
      <c r="D6585" s="361">
        <v>16</v>
      </c>
      <c r="E6585" s="590">
        <v>44808</v>
      </c>
      <c r="F6585" s="592">
        <v>119</v>
      </c>
    </row>
    <row r="6586" spans="1:6" x14ac:dyDescent="0.25">
      <c r="A6586" s="349" t="s">
        <v>564</v>
      </c>
      <c r="B6586" s="361" t="s">
        <v>565</v>
      </c>
      <c r="C6586" s="361" t="s">
        <v>745</v>
      </c>
      <c r="D6586" s="361">
        <v>16</v>
      </c>
      <c r="E6586" s="590">
        <v>44814</v>
      </c>
      <c r="F6586" s="592">
        <v>64</v>
      </c>
    </row>
    <row r="6587" spans="1:6" x14ac:dyDescent="0.25">
      <c r="A6587" s="349" t="s">
        <v>564</v>
      </c>
      <c r="B6587" s="361" t="s">
        <v>569</v>
      </c>
      <c r="C6587" s="361" t="s">
        <v>744</v>
      </c>
      <c r="D6587" s="361">
        <v>16</v>
      </c>
      <c r="E6587" s="590">
        <v>44815</v>
      </c>
      <c r="F6587" s="592">
        <v>112</v>
      </c>
    </row>
    <row r="6588" spans="1:6" x14ac:dyDescent="0.25">
      <c r="A6588" s="349" t="s">
        <v>733</v>
      </c>
      <c r="B6588" s="361" t="s">
        <v>734</v>
      </c>
      <c r="C6588" s="361" t="s">
        <v>735</v>
      </c>
      <c r="D6588" s="361">
        <v>8</v>
      </c>
      <c r="E6588" s="590">
        <v>44817</v>
      </c>
      <c r="F6588" s="592">
        <v>18</v>
      </c>
    </row>
    <row r="6589" spans="1:6" x14ac:dyDescent="0.25">
      <c r="A6589" s="349" t="s">
        <v>564</v>
      </c>
      <c r="B6589" s="361" t="s">
        <v>566</v>
      </c>
      <c r="C6589" s="361" t="s">
        <v>737</v>
      </c>
      <c r="D6589" s="361">
        <v>16</v>
      </c>
      <c r="E6589" s="590">
        <v>44819</v>
      </c>
      <c r="F6589" s="360">
        <v>182</v>
      </c>
    </row>
    <row r="6590" spans="1:6" x14ac:dyDescent="0.25">
      <c r="A6590" s="349" t="s">
        <v>738</v>
      </c>
      <c r="B6590" s="361" t="s">
        <v>718</v>
      </c>
      <c r="C6590" s="361" t="s">
        <v>747</v>
      </c>
      <c r="D6590" s="361">
        <v>8</v>
      </c>
      <c r="E6590" s="590">
        <v>44820</v>
      </c>
      <c r="F6590" s="592">
        <v>101</v>
      </c>
    </row>
    <row r="6591" spans="1:6" x14ac:dyDescent="0.25">
      <c r="A6591" s="349" t="s">
        <v>771</v>
      </c>
      <c r="B6591" s="361" t="s">
        <v>772</v>
      </c>
      <c r="C6591" s="361" t="s">
        <v>747</v>
      </c>
      <c r="D6591" s="361">
        <v>12</v>
      </c>
      <c r="E6591" s="590">
        <v>44824</v>
      </c>
      <c r="F6591" s="592">
        <v>40</v>
      </c>
    </row>
    <row r="6592" spans="1:6" x14ac:dyDescent="0.25">
      <c r="A6592" s="349" t="s">
        <v>752</v>
      </c>
      <c r="B6592" s="361" t="s">
        <v>762</v>
      </c>
      <c r="C6592" s="361" t="s">
        <v>761</v>
      </c>
      <c r="D6592" s="361">
        <v>16</v>
      </c>
      <c r="E6592" s="590">
        <v>44825</v>
      </c>
      <c r="F6592" s="592">
        <v>20</v>
      </c>
    </row>
    <row r="6593" spans="1:6" x14ac:dyDescent="0.25">
      <c r="A6593" s="349" t="s">
        <v>756</v>
      </c>
      <c r="B6593" s="361" t="s">
        <v>757</v>
      </c>
      <c r="C6593" s="361" t="s">
        <v>755</v>
      </c>
      <c r="D6593" s="361">
        <v>16</v>
      </c>
      <c r="E6593" s="590">
        <v>44826</v>
      </c>
      <c r="F6593" s="360">
        <v>59</v>
      </c>
    </row>
    <row r="6594" spans="1:6" x14ac:dyDescent="0.25">
      <c r="A6594" s="349" t="s">
        <v>738</v>
      </c>
      <c r="B6594" s="361" t="s">
        <v>715</v>
      </c>
      <c r="C6594" s="361" t="s">
        <v>745</v>
      </c>
      <c r="D6594" s="361">
        <v>16</v>
      </c>
      <c r="E6594" s="590">
        <v>44833</v>
      </c>
      <c r="F6594" s="592">
        <v>156</v>
      </c>
    </row>
    <row r="6595" spans="1:6" x14ac:dyDescent="0.25">
      <c r="A6595" s="349" t="s">
        <v>564</v>
      </c>
      <c r="B6595" s="361" t="s">
        <v>566</v>
      </c>
      <c r="C6595" s="361" t="s">
        <v>737</v>
      </c>
      <c r="D6595" s="361">
        <v>16</v>
      </c>
      <c r="E6595" s="350">
        <v>44833</v>
      </c>
      <c r="F6595" s="360">
        <v>9</v>
      </c>
    </row>
    <row r="6596" spans="1:6" x14ac:dyDescent="0.25">
      <c r="A6596" s="349" t="s">
        <v>752</v>
      </c>
      <c r="B6596" s="361" t="s">
        <v>760</v>
      </c>
      <c r="C6596" s="361" t="s">
        <v>761</v>
      </c>
      <c r="D6596" s="361">
        <v>16</v>
      </c>
      <c r="E6596" s="590">
        <v>44834</v>
      </c>
      <c r="F6596" s="592">
        <v>175</v>
      </c>
    </row>
    <row r="6597" spans="1:6" x14ac:dyDescent="0.25">
      <c r="A6597" s="349" t="s">
        <v>771</v>
      </c>
      <c r="B6597" s="361" t="s">
        <v>773</v>
      </c>
      <c r="C6597" s="361" t="s">
        <v>747</v>
      </c>
      <c r="D6597" s="361">
        <v>8</v>
      </c>
      <c r="E6597" s="590">
        <v>44840</v>
      </c>
      <c r="F6597" s="592">
        <v>42</v>
      </c>
    </row>
    <row r="6598" spans="1:6" x14ac:dyDescent="0.25">
      <c r="A6598" s="349" t="s">
        <v>728</v>
      </c>
      <c r="B6598" s="361" t="s">
        <v>729</v>
      </c>
      <c r="C6598" s="361" t="s">
        <v>730</v>
      </c>
      <c r="D6598" s="361">
        <v>10</v>
      </c>
      <c r="E6598" s="590">
        <v>44840</v>
      </c>
      <c r="F6598" s="592">
        <v>69</v>
      </c>
    </row>
    <row r="6599" spans="1:6" x14ac:dyDescent="0.25">
      <c r="A6599" s="349" t="s">
        <v>752</v>
      </c>
      <c r="B6599" s="361" t="s">
        <v>763</v>
      </c>
      <c r="C6599" s="361" t="s">
        <v>745</v>
      </c>
      <c r="D6599" s="361">
        <v>16</v>
      </c>
      <c r="E6599" s="590">
        <v>44842</v>
      </c>
      <c r="F6599" s="592">
        <v>81</v>
      </c>
    </row>
    <row r="6600" spans="1:6" x14ac:dyDescent="0.25">
      <c r="A6600" s="349" t="s">
        <v>738</v>
      </c>
      <c r="B6600" s="361" t="s">
        <v>718</v>
      </c>
      <c r="C6600" s="361" t="s">
        <v>747</v>
      </c>
      <c r="D6600" s="361">
        <v>8</v>
      </c>
      <c r="E6600" s="590">
        <v>44845</v>
      </c>
      <c r="F6600" s="592">
        <v>32</v>
      </c>
    </row>
    <row r="6601" spans="1:6" x14ac:dyDescent="0.25">
      <c r="A6601" s="349" t="s">
        <v>564</v>
      </c>
      <c r="B6601" s="361" t="s">
        <v>567</v>
      </c>
      <c r="C6601" s="361" t="s">
        <v>737</v>
      </c>
      <c r="D6601" s="361">
        <v>16</v>
      </c>
      <c r="E6601" s="590">
        <v>44847</v>
      </c>
      <c r="F6601" s="360">
        <v>155</v>
      </c>
    </row>
    <row r="6602" spans="1:6" x14ac:dyDescent="0.25">
      <c r="A6602" s="349" t="s">
        <v>739</v>
      </c>
      <c r="B6602" s="361" t="s">
        <v>740</v>
      </c>
      <c r="C6602" s="361" t="s">
        <v>741</v>
      </c>
      <c r="D6602" s="361">
        <v>8</v>
      </c>
      <c r="E6602" s="590">
        <v>44848</v>
      </c>
      <c r="F6602" s="592">
        <v>192</v>
      </c>
    </row>
    <row r="6603" spans="1:6" x14ac:dyDescent="0.25">
      <c r="A6603" s="349" t="s">
        <v>752</v>
      </c>
      <c r="B6603" s="361" t="s">
        <v>762</v>
      </c>
      <c r="C6603" s="361" t="s">
        <v>761</v>
      </c>
      <c r="D6603" s="361">
        <v>16</v>
      </c>
      <c r="E6603" s="590">
        <v>44852</v>
      </c>
      <c r="F6603" s="592">
        <v>93</v>
      </c>
    </row>
    <row r="6604" spans="1:6" x14ac:dyDescent="0.25">
      <c r="A6604" s="349" t="s">
        <v>728</v>
      </c>
      <c r="B6604" s="361" t="s">
        <v>731</v>
      </c>
      <c r="C6604" s="361" t="s">
        <v>732</v>
      </c>
      <c r="D6604" s="361">
        <v>8</v>
      </c>
      <c r="E6604" s="590">
        <v>44853</v>
      </c>
      <c r="F6604" s="592">
        <v>155</v>
      </c>
    </row>
    <row r="6605" spans="1:6" x14ac:dyDescent="0.25">
      <c r="A6605" s="349" t="s">
        <v>564</v>
      </c>
      <c r="B6605" s="361" t="s">
        <v>566</v>
      </c>
      <c r="C6605" s="361" t="s">
        <v>737</v>
      </c>
      <c r="D6605" s="361">
        <v>16</v>
      </c>
      <c r="E6605" s="590">
        <v>44857</v>
      </c>
      <c r="F6605" s="360">
        <v>29</v>
      </c>
    </row>
    <row r="6606" spans="1:6" x14ac:dyDescent="0.25">
      <c r="A6606" s="349" t="s">
        <v>748</v>
      </c>
      <c r="B6606" s="361" t="s">
        <v>754</v>
      </c>
      <c r="C6606" s="361" t="s">
        <v>755</v>
      </c>
      <c r="D6606" s="361">
        <v>16</v>
      </c>
      <c r="E6606" s="590">
        <v>44863</v>
      </c>
      <c r="F6606" s="592">
        <v>34</v>
      </c>
    </row>
    <row r="6607" spans="1:6" x14ac:dyDescent="0.25">
      <c r="A6607" s="349" t="s">
        <v>564</v>
      </c>
      <c r="B6607" s="361" t="s">
        <v>567</v>
      </c>
      <c r="C6607" s="361" t="s">
        <v>737</v>
      </c>
      <c r="D6607" s="361">
        <v>16</v>
      </c>
      <c r="E6607" s="590">
        <v>44865</v>
      </c>
      <c r="F6607" s="592">
        <v>89</v>
      </c>
    </row>
    <row r="6608" spans="1:6" x14ac:dyDescent="0.25">
      <c r="A6608" s="349" t="s">
        <v>739</v>
      </c>
      <c r="B6608" s="361" t="s">
        <v>740</v>
      </c>
      <c r="C6608" s="361" t="s">
        <v>741</v>
      </c>
      <c r="D6608" s="361">
        <v>8</v>
      </c>
      <c r="E6608" s="590">
        <v>44866</v>
      </c>
      <c r="F6608" s="592">
        <v>114</v>
      </c>
    </row>
    <row r="6609" spans="1:6" x14ac:dyDescent="0.25">
      <c r="A6609" s="349" t="s">
        <v>738</v>
      </c>
      <c r="B6609" s="361" t="s">
        <v>722</v>
      </c>
      <c r="C6609" s="361" t="s">
        <v>747</v>
      </c>
      <c r="D6609" s="361">
        <v>8</v>
      </c>
      <c r="E6609" s="590">
        <v>44869</v>
      </c>
      <c r="F6609" s="592">
        <v>23</v>
      </c>
    </row>
    <row r="6610" spans="1:6" x14ac:dyDescent="0.25">
      <c r="A6610" s="349" t="s">
        <v>769</v>
      </c>
      <c r="B6610" s="361" t="s">
        <v>770</v>
      </c>
      <c r="C6610" s="361" t="s">
        <v>745</v>
      </c>
      <c r="D6610" s="361">
        <v>16</v>
      </c>
      <c r="E6610" s="590">
        <v>44871</v>
      </c>
      <c r="F6610" s="592">
        <v>74</v>
      </c>
    </row>
    <row r="6611" spans="1:6" x14ac:dyDescent="0.25">
      <c r="A6611" s="349" t="s">
        <v>738</v>
      </c>
      <c r="B6611" s="361" t="s">
        <v>714</v>
      </c>
      <c r="C6611" s="361" t="s">
        <v>744</v>
      </c>
      <c r="D6611" s="361">
        <v>8</v>
      </c>
      <c r="E6611" s="590">
        <v>44872</v>
      </c>
      <c r="F6611" s="592">
        <v>188</v>
      </c>
    </row>
    <row r="6612" spans="1:6" x14ac:dyDescent="0.25">
      <c r="A6612" s="349" t="s">
        <v>756</v>
      </c>
      <c r="B6612" s="361" t="s">
        <v>758</v>
      </c>
      <c r="C6612" s="361" t="s">
        <v>746</v>
      </c>
      <c r="D6612" s="361">
        <v>16</v>
      </c>
      <c r="E6612" s="590">
        <v>44872</v>
      </c>
      <c r="F6612" s="360">
        <v>116</v>
      </c>
    </row>
    <row r="6613" spans="1:6" x14ac:dyDescent="0.25">
      <c r="A6613" s="349" t="s">
        <v>738</v>
      </c>
      <c r="B6613" s="361" t="s">
        <v>716</v>
      </c>
      <c r="C6613" s="361" t="s">
        <v>745</v>
      </c>
      <c r="D6613" s="361">
        <v>16</v>
      </c>
      <c r="E6613" s="590">
        <v>44875</v>
      </c>
      <c r="F6613" s="592">
        <v>71</v>
      </c>
    </row>
    <row r="6614" spans="1:6" x14ac:dyDescent="0.25">
      <c r="A6614" s="349" t="s">
        <v>738</v>
      </c>
      <c r="B6614" s="361" t="s">
        <v>718</v>
      </c>
      <c r="C6614" s="361" t="s">
        <v>747</v>
      </c>
      <c r="D6614" s="361">
        <v>8</v>
      </c>
      <c r="E6614" s="590">
        <v>44877</v>
      </c>
      <c r="F6614" s="592">
        <v>134</v>
      </c>
    </row>
    <row r="6615" spans="1:6" x14ac:dyDescent="0.25">
      <c r="A6615" s="349" t="s">
        <v>771</v>
      </c>
      <c r="B6615" s="361" t="s">
        <v>772</v>
      </c>
      <c r="C6615" s="361" t="s">
        <v>747</v>
      </c>
      <c r="D6615" s="361">
        <v>12</v>
      </c>
      <c r="E6615" s="590">
        <v>44878</v>
      </c>
      <c r="F6615" s="592">
        <v>178</v>
      </c>
    </row>
    <row r="6616" spans="1:6" x14ac:dyDescent="0.25">
      <c r="A6616" s="349" t="s">
        <v>767</v>
      </c>
      <c r="B6616" s="361" t="s">
        <v>768</v>
      </c>
      <c r="C6616" s="361" t="s">
        <v>737</v>
      </c>
      <c r="D6616" s="361">
        <v>16</v>
      </c>
      <c r="E6616" s="590">
        <v>44880</v>
      </c>
      <c r="F6616" s="592">
        <v>148</v>
      </c>
    </row>
    <row r="6617" spans="1:6" x14ac:dyDescent="0.25">
      <c r="A6617" s="349" t="s">
        <v>769</v>
      </c>
      <c r="B6617" s="361" t="s">
        <v>770</v>
      </c>
      <c r="C6617" s="361" t="s">
        <v>745</v>
      </c>
      <c r="D6617" s="361">
        <v>16</v>
      </c>
      <c r="E6617" s="590">
        <v>44883</v>
      </c>
      <c r="F6617" s="592">
        <v>129</v>
      </c>
    </row>
    <row r="6618" spans="1:6" x14ac:dyDescent="0.25">
      <c r="A6618" s="349" t="s">
        <v>739</v>
      </c>
      <c r="B6618" s="361" t="s">
        <v>740</v>
      </c>
      <c r="C6618" s="361" t="s">
        <v>741</v>
      </c>
      <c r="D6618" s="361">
        <v>8</v>
      </c>
      <c r="E6618" s="590">
        <v>44885</v>
      </c>
      <c r="F6618" s="592">
        <v>84</v>
      </c>
    </row>
    <row r="6619" spans="1:6" x14ac:dyDescent="0.25">
      <c r="A6619" s="349" t="s">
        <v>748</v>
      </c>
      <c r="B6619" s="361" t="s">
        <v>750</v>
      </c>
      <c r="C6619" s="361" t="s">
        <v>737</v>
      </c>
      <c r="D6619" s="361">
        <v>16</v>
      </c>
      <c r="E6619" s="590">
        <v>44888</v>
      </c>
      <c r="F6619" s="592">
        <v>123</v>
      </c>
    </row>
    <row r="6620" spans="1:6" x14ac:dyDescent="0.25">
      <c r="A6620" s="349" t="s">
        <v>738</v>
      </c>
      <c r="B6620" s="361" t="s">
        <v>713</v>
      </c>
      <c r="C6620" s="361" t="s">
        <v>746</v>
      </c>
      <c r="D6620" s="361">
        <v>16</v>
      </c>
      <c r="E6620" s="590">
        <v>44890</v>
      </c>
      <c r="F6620" s="592">
        <v>67</v>
      </c>
    </row>
    <row r="6621" spans="1:6" x14ac:dyDescent="0.25">
      <c r="A6621" s="349" t="s">
        <v>738</v>
      </c>
      <c r="B6621" s="361" t="s">
        <v>713</v>
      </c>
      <c r="C6621" s="361" t="s">
        <v>746</v>
      </c>
      <c r="D6621" s="361">
        <v>16</v>
      </c>
      <c r="E6621" s="590">
        <v>44897</v>
      </c>
      <c r="F6621" s="592">
        <v>149</v>
      </c>
    </row>
    <row r="6622" spans="1:6" x14ac:dyDescent="0.25">
      <c r="A6622" s="349" t="s">
        <v>769</v>
      </c>
      <c r="B6622" s="361" t="s">
        <v>770</v>
      </c>
      <c r="C6622" s="361" t="s">
        <v>745</v>
      </c>
      <c r="D6622" s="361">
        <v>16</v>
      </c>
      <c r="E6622" s="590">
        <v>44897</v>
      </c>
      <c r="F6622" s="592">
        <v>24</v>
      </c>
    </row>
    <row r="6623" spans="1:6" x14ac:dyDescent="0.25">
      <c r="A6623" s="349" t="s">
        <v>748</v>
      </c>
      <c r="B6623" s="361" t="s">
        <v>751</v>
      </c>
      <c r="C6623" s="361" t="s">
        <v>747</v>
      </c>
      <c r="D6623" s="361">
        <v>8</v>
      </c>
      <c r="E6623" s="590">
        <v>44899</v>
      </c>
      <c r="F6623" s="360">
        <v>78</v>
      </c>
    </row>
    <row r="6624" spans="1:6" x14ac:dyDescent="0.25">
      <c r="A6624" s="349" t="s">
        <v>748</v>
      </c>
      <c r="B6624" s="361" t="s">
        <v>750</v>
      </c>
      <c r="C6624" s="361" t="s">
        <v>737</v>
      </c>
      <c r="D6624" s="361">
        <v>16</v>
      </c>
      <c r="E6624" s="350">
        <v>44900</v>
      </c>
      <c r="F6624" s="360">
        <v>56</v>
      </c>
    </row>
    <row r="6625" spans="1:6" x14ac:dyDescent="0.25">
      <c r="A6625" s="349" t="s">
        <v>769</v>
      </c>
      <c r="B6625" s="361" t="s">
        <v>770</v>
      </c>
      <c r="C6625" s="361" t="s">
        <v>745</v>
      </c>
      <c r="D6625" s="361">
        <v>16</v>
      </c>
      <c r="E6625" s="590">
        <v>44900</v>
      </c>
      <c r="F6625" s="592">
        <v>145</v>
      </c>
    </row>
    <row r="6626" spans="1:6" x14ac:dyDescent="0.25">
      <c r="A6626" s="349" t="s">
        <v>564</v>
      </c>
      <c r="B6626" s="361" t="s">
        <v>568</v>
      </c>
      <c r="C6626" s="361" t="s">
        <v>745</v>
      </c>
      <c r="D6626" s="361">
        <v>16</v>
      </c>
      <c r="E6626" s="590">
        <v>44905</v>
      </c>
      <c r="F6626" s="592">
        <v>168</v>
      </c>
    </row>
    <row r="6627" spans="1:6" x14ac:dyDescent="0.25">
      <c r="A6627" s="349" t="s">
        <v>564</v>
      </c>
      <c r="B6627" s="361" t="s">
        <v>569</v>
      </c>
      <c r="C6627" s="361" t="s">
        <v>744</v>
      </c>
      <c r="D6627" s="361">
        <v>16</v>
      </c>
      <c r="E6627" s="590">
        <v>44906</v>
      </c>
      <c r="F6627" s="592">
        <v>64</v>
      </c>
    </row>
    <row r="6628" spans="1:6" x14ac:dyDescent="0.25">
      <c r="A6628" s="354" t="s">
        <v>738</v>
      </c>
      <c r="B6628" s="353" t="s">
        <v>719</v>
      </c>
      <c r="C6628" s="353" t="s">
        <v>744</v>
      </c>
      <c r="D6628" s="353">
        <v>8</v>
      </c>
      <c r="E6628" s="591">
        <v>44910</v>
      </c>
      <c r="F6628" s="593">
        <v>18</v>
      </c>
    </row>
    <row r="6629" spans="1:6" x14ac:dyDescent="0.25">
      <c r="A6629" s="349" t="s">
        <v>752</v>
      </c>
      <c r="B6629" s="361" t="s">
        <v>759</v>
      </c>
      <c r="C6629" s="361" t="s">
        <v>737</v>
      </c>
      <c r="D6629" s="361">
        <v>16</v>
      </c>
      <c r="E6629" s="590">
        <v>44916</v>
      </c>
      <c r="F6629" s="592">
        <v>41</v>
      </c>
    </row>
    <row r="6630" spans="1:6" x14ac:dyDescent="0.25">
      <c r="A6630" s="349" t="s">
        <v>733</v>
      </c>
      <c r="B6630" s="361" t="s">
        <v>736</v>
      </c>
      <c r="C6630" s="361" t="s">
        <v>737</v>
      </c>
      <c r="D6630" s="361">
        <v>8</v>
      </c>
      <c r="E6630" s="350">
        <v>44917</v>
      </c>
      <c r="F6630" s="360">
        <v>38</v>
      </c>
    </row>
    <row r="6631" spans="1:6" x14ac:dyDescent="0.25">
      <c r="A6631" s="349" t="s">
        <v>769</v>
      </c>
      <c r="B6631" s="361" t="s">
        <v>770</v>
      </c>
      <c r="C6631" s="361" t="s">
        <v>745</v>
      </c>
      <c r="D6631" s="361">
        <v>16</v>
      </c>
      <c r="E6631" s="590">
        <v>44918</v>
      </c>
      <c r="F6631" s="592">
        <v>167</v>
      </c>
    </row>
    <row r="6632" spans="1:6" x14ac:dyDescent="0.25">
      <c r="A6632" s="349" t="s">
        <v>728</v>
      </c>
      <c r="B6632" s="361" t="s">
        <v>729</v>
      </c>
      <c r="C6632" s="361" t="s">
        <v>730</v>
      </c>
      <c r="D6632" s="361">
        <v>10</v>
      </c>
      <c r="E6632" s="590">
        <v>44918</v>
      </c>
      <c r="F6632" s="592">
        <v>115</v>
      </c>
    </row>
    <row r="6633" spans="1:6" x14ac:dyDescent="0.25">
      <c r="A6633" s="349" t="s">
        <v>748</v>
      </c>
      <c r="B6633" s="361" t="s">
        <v>753</v>
      </c>
      <c r="C6633" s="361" t="s">
        <v>732</v>
      </c>
      <c r="D6633" s="361">
        <v>16</v>
      </c>
      <c r="E6633" s="590">
        <v>44920</v>
      </c>
      <c r="F6633" s="592">
        <v>187</v>
      </c>
    </row>
    <row r="6634" spans="1:6" x14ac:dyDescent="0.25">
      <c r="A6634" s="349" t="s">
        <v>738</v>
      </c>
      <c r="B6634" s="361" t="s">
        <v>714</v>
      </c>
      <c r="C6634" s="361" t="s">
        <v>744</v>
      </c>
      <c r="D6634" s="361">
        <v>8</v>
      </c>
      <c r="E6634" s="590">
        <v>44922</v>
      </c>
      <c r="F6634" s="592">
        <v>76</v>
      </c>
    </row>
    <row r="6635" spans="1:6" x14ac:dyDescent="0.25">
      <c r="A6635" s="349" t="s">
        <v>738</v>
      </c>
      <c r="B6635" s="361" t="s">
        <v>723</v>
      </c>
      <c r="C6635" s="361" t="s">
        <v>745</v>
      </c>
      <c r="D6635" s="361">
        <v>8</v>
      </c>
      <c r="E6635" s="590">
        <v>44923</v>
      </c>
      <c r="F6635" s="360">
        <v>38</v>
      </c>
    </row>
    <row r="6636" spans="1:6" x14ac:dyDescent="0.25">
      <c r="A6636" s="349" t="s">
        <v>564</v>
      </c>
      <c r="B6636" s="361" t="s">
        <v>566</v>
      </c>
      <c r="C6636" s="361" t="s">
        <v>737</v>
      </c>
      <c r="D6636" s="361">
        <v>16</v>
      </c>
      <c r="E6636" s="590">
        <v>44926</v>
      </c>
      <c r="F6636" s="592">
        <v>112</v>
      </c>
    </row>
    <row r="6637" spans="1:6" x14ac:dyDescent="0.25">
      <c r="A6637" s="349" t="s">
        <v>738</v>
      </c>
      <c r="B6637" s="361" t="s">
        <v>714</v>
      </c>
      <c r="C6637" s="361" t="s">
        <v>744</v>
      </c>
      <c r="D6637" s="361">
        <v>8</v>
      </c>
      <c r="E6637" s="590">
        <v>44927</v>
      </c>
      <c r="F6637" s="592">
        <v>191</v>
      </c>
    </row>
    <row r="6638" spans="1:6" x14ac:dyDescent="0.25">
      <c r="A6638" s="349" t="s">
        <v>564</v>
      </c>
      <c r="B6638" s="361" t="s">
        <v>567</v>
      </c>
      <c r="C6638" s="361" t="s">
        <v>737</v>
      </c>
      <c r="D6638" s="361">
        <v>16</v>
      </c>
      <c r="E6638" s="590">
        <v>44927</v>
      </c>
      <c r="F6638" s="592">
        <v>44</v>
      </c>
    </row>
    <row r="6639" spans="1:6" x14ac:dyDescent="0.25">
      <c r="A6639" s="349" t="s">
        <v>738</v>
      </c>
      <c r="B6639" s="361" t="s">
        <v>717</v>
      </c>
      <c r="C6639" s="361" t="s">
        <v>745</v>
      </c>
      <c r="D6639" s="361">
        <v>16</v>
      </c>
      <c r="E6639" s="590">
        <v>44929</v>
      </c>
      <c r="F6639" s="592">
        <v>155</v>
      </c>
    </row>
    <row r="6640" spans="1:6" x14ac:dyDescent="0.25">
      <c r="A6640" s="349" t="s">
        <v>738</v>
      </c>
      <c r="B6640" s="361" t="s">
        <v>715</v>
      </c>
      <c r="C6640" s="361" t="s">
        <v>745</v>
      </c>
      <c r="D6640" s="361">
        <v>16</v>
      </c>
      <c r="E6640" s="590">
        <v>44930</v>
      </c>
      <c r="F6640" s="592">
        <v>74</v>
      </c>
    </row>
    <row r="6641" spans="1:6" x14ac:dyDescent="0.25">
      <c r="A6641" s="349" t="s">
        <v>748</v>
      </c>
      <c r="B6641" s="361" t="s">
        <v>750</v>
      </c>
      <c r="C6641" s="361" t="s">
        <v>737</v>
      </c>
      <c r="D6641" s="361">
        <v>16</v>
      </c>
      <c r="E6641" s="590">
        <v>44931</v>
      </c>
      <c r="F6641" s="592">
        <v>36</v>
      </c>
    </row>
    <row r="6642" spans="1:6" x14ac:dyDescent="0.25">
      <c r="A6642" s="349" t="s">
        <v>748</v>
      </c>
      <c r="B6642" s="361" t="s">
        <v>753</v>
      </c>
      <c r="C6642" s="361" t="s">
        <v>732</v>
      </c>
      <c r="D6642" s="361">
        <v>16</v>
      </c>
      <c r="E6642" s="590">
        <v>44934</v>
      </c>
      <c r="F6642" s="592">
        <v>171</v>
      </c>
    </row>
    <row r="6643" spans="1:6" x14ac:dyDescent="0.25">
      <c r="A6643" s="349" t="s">
        <v>738</v>
      </c>
      <c r="B6643" s="361" t="s">
        <v>719</v>
      </c>
      <c r="C6643" s="361" t="s">
        <v>744</v>
      </c>
      <c r="D6643" s="361">
        <v>8</v>
      </c>
      <c r="E6643" s="590">
        <v>44938</v>
      </c>
      <c r="F6643" s="592">
        <v>8</v>
      </c>
    </row>
    <row r="6644" spans="1:6" x14ac:dyDescent="0.25">
      <c r="A6644" s="349" t="s">
        <v>756</v>
      </c>
      <c r="B6644" s="361" t="s">
        <v>757</v>
      </c>
      <c r="C6644" s="361" t="s">
        <v>755</v>
      </c>
      <c r="D6644" s="361">
        <v>16</v>
      </c>
      <c r="E6644" s="590">
        <v>44940</v>
      </c>
      <c r="F6644" s="360">
        <v>128</v>
      </c>
    </row>
    <row r="6645" spans="1:6" x14ac:dyDescent="0.25">
      <c r="A6645" s="349" t="s">
        <v>756</v>
      </c>
      <c r="B6645" s="361" t="s">
        <v>758</v>
      </c>
      <c r="C6645" s="361" t="s">
        <v>746</v>
      </c>
      <c r="D6645" s="361">
        <v>16</v>
      </c>
      <c r="E6645" s="590">
        <v>44942</v>
      </c>
      <c r="F6645" s="360">
        <v>132</v>
      </c>
    </row>
    <row r="6646" spans="1:6" x14ac:dyDescent="0.25">
      <c r="A6646" s="349" t="s">
        <v>771</v>
      </c>
      <c r="B6646" s="361" t="s">
        <v>773</v>
      </c>
      <c r="C6646" s="361" t="s">
        <v>747</v>
      </c>
      <c r="D6646" s="361">
        <v>8</v>
      </c>
      <c r="E6646" s="590">
        <v>44945</v>
      </c>
      <c r="F6646" s="592">
        <v>47</v>
      </c>
    </row>
    <row r="6647" spans="1:6" x14ac:dyDescent="0.25">
      <c r="A6647" s="349" t="s">
        <v>564</v>
      </c>
      <c r="B6647" s="361" t="s">
        <v>569</v>
      </c>
      <c r="C6647" s="361" t="s">
        <v>744</v>
      </c>
      <c r="D6647" s="361">
        <v>16</v>
      </c>
      <c r="E6647" s="590">
        <v>44946</v>
      </c>
      <c r="F6647" s="592">
        <v>178</v>
      </c>
    </row>
    <row r="6648" spans="1:6" x14ac:dyDescent="0.25">
      <c r="A6648" s="349" t="s">
        <v>728</v>
      </c>
      <c r="B6648" s="361" t="s">
        <v>731</v>
      </c>
      <c r="C6648" s="361" t="s">
        <v>732</v>
      </c>
      <c r="D6648" s="361">
        <v>8</v>
      </c>
      <c r="E6648" s="590">
        <v>44950</v>
      </c>
      <c r="F6648" s="592">
        <v>60</v>
      </c>
    </row>
    <row r="6649" spans="1:6" x14ac:dyDescent="0.25">
      <c r="A6649" s="349" t="s">
        <v>738</v>
      </c>
      <c r="B6649" s="361" t="s">
        <v>719</v>
      </c>
      <c r="C6649" s="361" t="s">
        <v>744</v>
      </c>
      <c r="D6649" s="361">
        <v>8</v>
      </c>
      <c r="E6649" s="590">
        <v>44956</v>
      </c>
      <c r="F6649" s="592">
        <v>36</v>
      </c>
    </row>
    <row r="6650" spans="1:6" x14ac:dyDescent="0.25">
      <c r="A6650" s="349" t="s">
        <v>748</v>
      </c>
      <c r="B6650" s="361" t="s">
        <v>751</v>
      </c>
      <c r="C6650" s="361" t="s">
        <v>747</v>
      </c>
      <c r="D6650" s="361">
        <v>8</v>
      </c>
      <c r="E6650" s="590">
        <v>44962</v>
      </c>
      <c r="F6650" s="592">
        <v>85</v>
      </c>
    </row>
    <row r="6651" spans="1:6" x14ac:dyDescent="0.25">
      <c r="A6651" s="349" t="s">
        <v>769</v>
      </c>
      <c r="B6651" s="361" t="s">
        <v>770</v>
      </c>
      <c r="C6651" s="361" t="s">
        <v>745</v>
      </c>
      <c r="D6651" s="361">
        <v>16</v>
      </c>
      <c r="E6651" s="590">
        <v>44963</v>
      </c>
      <c r="F6651" s="592">
        <v>141</v>
      </c>
    </row>
    <row r="6652" spans="1:6" x14ac:dyDescent="0.25">
      <c r="A6652" s="349" t="s">
        <v>756</v>
      </c>
      <c r="B6652" s="361" t="s">
        <v>758</v>
      </c>
      <c r="C6652" s="361" t="s">
        <v>746</v>
      </c>
      <c r="D6652" s="361">
        <v>16</v>
      </c>
      <c r="E6652" s="590">
        <v>44964</v>
      </c>
      <c r="F6652" s="592">
        <v>172</v>
      </c>
    </row>
    <row r="6653" spans="1:6" x14ac:dyDescent="0.25">
      <c r="A6653" s="349" t="s">
        <v>738</v>
      </c>
      <c r="B6653" s="361" t="s">
        <v>720</v>
      </c>
      <c r="C6653" s="361" t="s">
        <v>747</v>
      </c>
      <c r="D6653" s="361">
        <v>8</v>
      </c>
      <c r="E6653" s="590">
        <v>44971</v>
      </c>
      <c r="F6653" s="360">
        <v>142</v>
      </c>
    </row>
    <row r="6654" spans="1:6" x14ac:dyDescent="0.25">
      <c r="A6654" s="349" t="s">
        <v>738</v>
      </c>
      <c r="B6654" s="361" t="s">
        <v>717</v>
      </c>
      <c r="C6654" s="361" t="s">
        <v>745</v>
      </c>
      <c r="D6654" s="361">
        <v>16</v>
      </c>
      <c r="E6654" s="590">
        <v>44972</v>
      </c>
      <c r="F6654" s="592">
        <v>163</v>
      </c>
    </row>
    <row r="6655" spans="1:6" x14ac:dyDescent="0.25">
      <c r="A6655" s="349" t="s">
        <v>564</v>
      </c>
      <c r="B6655" s="361" t="s">
        <v>565</v>
      </c>
      <c r="C6655" s="361" t="s">
        <v>745</v>
      </c>
      <c r="D6655" s="361">
        <v>16</v>
      </c>
      <c r="E6655" s="590">
        <v>44974</v>
      </c>
      <c r="F6655" s="592">
        <v>168</v>
      </c>
    </row>
    <row r="6656" spans="1:6" x14ac:dyDescent="0.25">
      <c r="A6656" s="349" t="s">
        <v>564</v>
      </c>
      <c r="B6656" s="361" t="s">
        <v>569</v>
      </c>
      <c r="C6656" s="361" t="s">
        <v>744</v>
      </c>
      <c r="D6656" s="361">
        <v>16</v>
      </c>
      <c r="E6656" s="590">
        <v>44976</v>
      </c>
      <c r="F6656" s="592">
        <v>108</v>
      </c>
    </row>
    <row r="6657" spans="1:6" x14ac:dyDescent="0.25">
      <c r="A6657" s="349" t="s">
        <v>748</v>
      </c>
      <c r="B6657" s="361" t="s">
        <v>754</v>
      </c>
      <c r="C6657" s="361" t="s">
        <v>755</v>
      </c>
      <c r="D6657" s="361">
        <v>16</v>
      </c>
      <c r="E6657" s="590">
        <v>44976</v>
      </c>
      <c r="F6657" s="592">
        <v>140</v>
      </c>
    </row>
    <row r="6658" spans="1:6" x14ac:dyDescent="0.25">
      <c r="A6658" s="349" t="s">
        <v>564</v>
      </c>
      <c r="B6658" s="361" t="s">
        <v>566</v>
      </c>
      <c r="C6658" s="361" t="s">
        <v>737</v>
      </c>
      <c r="D6658" s="361">
        <v>16</v>
      </c>
      <c r="E6658" s="590">
        <v>44977</v>
      </c>
      <c r="F6658" s="592">
        <v>150</v>
      </c>
    </row>
    <row r="6659" spans="1:6" x14ac:dyDescent="0.25">
      <c r="A6659" s="349" t="s">
        <v>739</v>
      </c>
      <c r="B6659" s="361" t="s">
        <v>740</v>
      </c>
      <c r="C6659" s="361" t="s">
        <v>741</v>
      </c>
      <c r="D6659" s="361">
        <v>8</v>
      </c>
      <c r="E6659" s="590">
        <v>44978</v>
      </c>
      <c r="F6659" s="360">
        <v>88</v>
      </c>
    </row>
    <row r="6660" spans="1:6" x14ac:dyDescent="0.25">
      <c r="A6660" s="349" t="s">
        <v>771</v>
      </c>
      <c r="B6660" s="361" t="s">
        <v>772</v>
      </c>
      <c r="C6660" s="361" t="s">
        <v>747</v>
      </c>
      <c r="D6660" s="361">
        <v>12</v>
      </c>
      <c r="E6660" s="590">
        <v>44980</v>
      </c>
      <c r="F6660" s="592">
        <v>27</v>
      </c>
    </row>
    <row r="6661" spans="1:6" x14ac:dyDescent="0.25">
      <c r="A6661" s="349" t="s">
        <v>728</v>
      </c>
      <c r="B6661" s="361" t="s">
        <v>729</v>
      </c>
      <c r="C6661" s="361" t="s">
        <v>730</v>
      </c>
      <c r="D6661" s="361">
        <v>10</v>
      </c>
      <c r="E6661" s="590">
        <v>44982</v>
      </c>
      <c r="F6661" s="592">
        <v>173</v>
      </c>
    </row>
    <row r="6662" spans="1:6" x14ac:dyDescent="0.25">
      <c r="A6662" s="349" t="s">
        <v>564</v>
      </c>
      <c r="B6662" s="361" t="s">
        <v>567</v>
      </c>
      <c r="C6662" s="361" t="s">
        <v>737</v>
      </c>
      <c r="D6662" s="361">
        <v>16</v>
      </c>
      <c r="E6662" s="590">
        <v>44983</v>
      </c>
      <c r="F6662" s="592">
        <v>197</v>
      </c>
    </row>
    <row r="6663" spans="1:6" x14ac:dyDescent="0.25">
      <c r="A6663" s="349" t="s">
        <v>771</v>
      </c>
      <c r="B6663" s="361" t="s">
        <v>773</v>
      </c>
      <c r="C6663" s="361" t="s">
        <v>747</v>
      </c>
      <c r="D6663" s="361">
        <v>8</v>
      </c>
      <c r="E6663" s="590">
        <v>44984</v>
      </c>
      <c r="F6663" s="592">
        <v>93</v>
      </c>
    </row>
    <row r="6664" spans="1:6" x14ac:dyDescent="0.25">
      <c r="A6664" s="349" t="s">
        <v>738</v>
      </c>
      <c r="B6664" s="361" t="s">
        <v>717</v>
      </c>
      <c r="C6664" s="361" t="s">
        <v>745</v>
      </c>
      <c r="D6664" s="361">
        <v>16</v>
      </c>
      <c r="E6664" s="590">
        <v>44984</v>
      </c>
      <c r="F6664" s="592">
        <v>88</v>
      </c>
    </row>
    <row r="6665" spans="1:6" x14ac:dyDescent="0.25">
      <c r="A6665" s="349" t="s">
        <v>733</v>
      </c>
      <c r="B6665" s="361" t="s">
        <v>734</v>
      </c>
      <c r="C6665" s="361" t="s">
        <v>735</v>
      </c>
      <c r="D6665" s="361">
        <v>8</v>
      </c>
      <c r="E6665" s="590">
        <v>44985</v>
      </c>
      <c r="F6665" s="592">
        <v>96</v>
      </c>
    </row>
    <row r="6666" spans="1:6" x14ac:dyDescent="0.25">
      <c r="A6666" s="349" t="s">
        <v>564</v>
      </c>
      <c r="B6666" s="361" t="s">
        <v>568</v>
      </c>
      <c r="C6666" s="361" t="s">
        <v>745</v>
      </c>
      <c r="D6666" s="361">
        <v>16</v>
      </c>
      <c r="E6666" s="590">
        <v>44986</v>
      </c>
      <c r="F6666" s="592">
        <v>152</v>
      </c>
    </row>
    <row r="6667" spans="1:6" x14ac:dyDescent="0.25">
      <c r="A6667" s="349" t="s">
        <v>748</v>
      </c>
      <c r="B6667" s="361" t="s">
        <v>754</v>
      </c>
      <c r="C6667" s="361" t="s">
        <v>755</v>
      </c>
      <c r="D6667" s="361">
        <v>16</v>
      </c>
      <c r="E6667" s="590">
        <v>44987</v>
      </c>
      <c r="F6667" s="592">
        <v>191</v>
      </c>
    </row>
    <row r="6668" spans="1:6" x14ac:dyDescent="0.25">
      <c r="A6668" s="349" t="s">
        <v>748</v>
      </c>
      <c r="B6668" s="361" t="s">
        <v>753</v>
      </c>
      <c r="C6668" s="361" t="s">
        <v>732</v>
      </c>
      <c r="D6668" s="361">
        <v>16</v>
      </c>
      <c r="E6668" s="590">
        <v>44988</v>
      </c>
      <c r="F6668" s="592">
        <v>130</v>
      </c>
    </row>
    <row r="6669" spans="1:6" x14ac:dyDescent="0.25">
      <c r="A6669" s="349" t="s">
        <v>738</v>
      </c>
      <c r="B6669" s="361" t="s">
        <v>719</v>
      </c>
      <c r="C6669" s="361" t="s">
        <v>744</v>
      </c>
      <c r="D6669" s="361">
        <v>8</v>
      </c>
      <c r="E6669" s="590">
        <v>44990</v>
      </c>
      <c r="F6669" s="592">
        <v>139</v>
      </c>
    </row>
    <row r="6670" spans="1:6" x14ac:dyDescent="0.25">
      <c r="A6670" s="349" t="s">
        <v>564</v>
      </c>
      <c r="B6670" s="361" t="s">
        <v>568</v>
      </c>
      <c r="C6670" s="361" t="s">
        <v>745</v>
      </c>
      <c r="D6670" s="361">
        <v>16</v>
      </c>
      <c r="E6670" s="590">
        <v>44990</v>
      </c>
      <c r="F6670" s="592">
        <v>146</v>
      </c>
    </row>
    <row r="6671" spans="1:6" x14ac:dyDescent="0.25">
      <c r="A6671" s="349" t="s">
        <v>738</v>
      </c>
      <c r="B6671" s="361" t="s">
        <v>715</v>
      </c>
      <c r="C6671" s="361" t="s">
        <v>745</v>
      </c>
      <c r="D6671" s="361">
        <v>16</v>
      </c>
      <c r="E6671" s="590">
        <v>44992</v>
      </c>
      <c r="F6671" s="360">
        <v>116</v>
      </c>
    </row>
    <row r="6672" spans="1:6" x14ac:dyDescent="0.25">
      <c r="A6672" s="349" t="s">
        <v>752</v>
      </c>
      <c r="B6672" s="361" t="s">
        <v>760</v>
      </c>
      <c r="C6672" s="361" t="s">
        <v>761</v>
      </c>
      <c r="D6672" s="361">
        <v>16</v>
      </c>
      <c r="E6672" s="590">
        <v>44992</v>
      </c>
      <c r="F6672" s="592">
        <v>117</v>
      </c>
    </row>
    <row r="6673" spans="1:6" x14ac:dyDescent="0.25">
      <c r="A6673" s="349" t="s">
        <v>738</v>
      </c>
      <c r="B6673" s="361" t="s">
        <v>719</v>
      </c>
      <c r="C6673" s="361" t="s">
        <v>744</v>
      </c>
      <c r="D6673" s="361">
        <v>8</v>
      </c>
      <c r="E6673" s="590">
        <v>44993</v>
      </c>
      <c r="F6673" s="592">
        <v>40</v>
      </c>
    </row>
    <row r="6674" spans="1:6" x14ac:dyDescent="0.25">
      <c r="A6674" s="349" t="s">
        <v>752</v>
      </c>
      <c r="B6674" s="361" t="s">
        <v>759</v>
      </c>
      <c r="C6674" s="361" t="s">
        <v>737</v>
      </c>
      <c r="D6674" s="361">
        <v>16</v>
      </c>
      <c r="E6674" s="590">
        <v>44996</v>
      </c>
      <c r="F6674" s="592">
        <v>162</v>
      </c>
    </row>
    <row r="6675" spans="1:6" x14ac:dyDescent="0.25">
      <c r="A6675" s="349" t="s">
        <v>738</v>
      </c>
      <c r="B6675" s="361" t="s">
        <v>721</v>
      </c>
      <c r="C6675" s="361" t="s">
        <v>747</v>
      </c>
      <c r="D6675" s="361">
        <v>8</v>
      </c>
      <c r="E6675" s="590">
        <v>44999</v>
      </c>
      <c r="F6675" s="592">
        <v>86</v>
      </c>
    </row>
    <row r="6676" spans="1:6" x14ac:dyDescent="0.25">
      <c r="A6676" s="349" t="s">
        <v>765</v>
      </c>
      <c r="B6676" s="361" t="s">
        <v>766</v>
      </c>
      <c r="C6676" s="361" t="s">
        <v>744</v>
      </c>
      <c r="D6676" s="361">
        <v>16</v>
      </c>
      <c r="E6676" s="590">
        <v>45001</v>
      </c>
      <c r="F6676" s="592">
        <v>34</v>
      </c>
    </row>
    <row r="6677" spans="1:6" x14ac:dyDescent="0.25">
      <c r="A6677" s="349" t="s">
        <v>733</v>
      </c>
      <c r="B6677" s="361" t="s">
        <v>736</v>
      </c>
      <c r="C6677" s="361" t="s">
        <v>737</v>
      </c>
      <c r="D6677" s="361">
        <v>8</v>
      </c>
      <c r="E6677" s="590">
        <v>45001</v>
      </c>
      <c r="F6677" s="592">
        <v>5</v>
      </c>
    </row>
    <row r="6678" spans="1:6" x14ac:dyDescent="0.25">
      <c r="A6678" s="349" t="s">
        <v>748</v>
      </c>
      <c r="B6678" s="361" t="s">
        <v>753</v>
      </c>
      <c r="C6678" s="361" t="s">
        <v>732</v>
      </c>
      <c r="D6678" s="361">
        <v>16</v>
      </c>
      <c r="E6678" s="590">
        <v>45003</v>
      </c>
      <c r="F6678" s="360">
        <v>49</v>
      </c>
    </row>
    <row r="6679" spans="1:6" x14ac:dyDescent="0.25">
      <c r="A6679" s="349" t="s">
        <v>739</v>
      </c>
      <c r="B6679" s="361" t="s">
        <v>740</v>
      </c>
      <c r="C6679" s="361" t="s">
        <v>741</v>
      </c>
      <c r="D6679" s="361">
        <v>8</v>
      </c>
      <c r="E6679" s="590">
        <v>45004</v>
      </c>
      <c r="F6679" s="592">
        <v>29</v>
      </c>
    </row>
    <row r="6680" spans="1:6" x14ac:dyDescent="0.25">
      <c r="A6680" s="349" t="s">
        <v>733</v>
      </c>
      <c r="B6680" s="361" t="s">
        <v>736</v>
      </c>
      <c r="C6680" s="361" t="s">
        <v>737</v>
      </c>
      <c r="D6680" s="361">
        <v>8</v>
      </c>
      <c r="E6680" s="590">
        <v>45006</v>
      </c>
      <c r="F6680" s="592">
        <v>51</v>
      </c>
    </row>
    <row r="6681" spans="1:6" x14ac:dyDescent="0.25">
      <c r="A6681" s="349" t="s">
        <v>738</v>
      </c>
      <c r="B6681" s="361" t="s">
        <v>715</v>
      </c>
      <c r="C6681" s="361" t="s">
        <v>745</v>
      </c>
      <c r="D6681" s="361">
        <v>16</v>
      </c>
      <c r="E6681" s="350">
        <v>45009</v>
      </c>
      <c r="F6681" s="360">
        <v>21</v>
      </c>
    </row>
    <row r="6682" spans="1:6" x14ac:dyDescent="0.25">
      <c r="A6682" s="349" t="s">
        <v>728</v>
      </c>
      <c r="B6682" s="361" t="s">
        <v>731</v>
      </c>
      <c r="C6682" s="361" t="s">
        <v>732</v>
      </c>
      <c r="D6682" s="361">
        <v>8</v>
      </c>
      <c r="E6682" s="350">
        <v>45013</v>
      </c>
      <c r="F6682" s="360">
        <v>107</v>
      </c>
    </row>
    <row r="6683" spans="1:6" x14ac:dyDescent="0.25">
      <c r="A6683" s="349" t="s">
        <v>738</v>
      </c>
      <c r="B6683" s="361" t="s">
        <v>714</v>
      </c>
      <c r="C6683" s="361" t="s">
        <v>744</v>
      </c>
      <c r="D6683" s="361">
        <v>8</v>
      </c>
      <c r="E6683" s="590">
        <v>45014</v>
      </c>
      <c r="F6683" s="592">
        <v>94</v>
      </c>
    </row>
    <row r="6684" spans="1:6" x14ac:dyDescent="0.25">
      <c r="A6684" s="349" t="s">
        <v>748</v>
      </c>
      <c r="B6684" s="361" t="s">
        <v>750</v>
      </c>
      <c r="C6684" s="361" t="s">
        <v>737</v>
      </c>
      <c r="D6684" s="361">
        <v>16</v>
      </c>
      <c r="E6684" s="590">
        <v>45015</v>
      </c>
      <c r="F6684" s="592">
        <v>92</v>
      </c>
    </row>
    <row r="6685" spans="1:6" x14ac:dyDescent="0.25">
      <c r="A6685" s="349" t="s">
        <v>733</v>
      </c>
      <c r="B6685" s="361" t="s">
        <v>736</v>
      </c>
      <c r="C6685" s="361" t="s">
        <v>737</v>
      </c>
      <c r="D6685" s="361">
        <v>8</v>
      </c>
      <c r="E6685" s="590">
        <v>45018</v>
      </c>
      <c r="F6685" s="592">
        <v>101</v>
      </c>
    </row>
    <row r="6686" spans="1:6" x14ac:dyDescent="0.25">
      <c r="A6686" s="349" t="s">
        <v>738</v>
      </c>
      <c r="B6686" s="361" t="s">
        <v>718</v>
      </c>
      <c r="C6686" s="361" t="s">
        <v>747</v>
      </c>
      <c r="D6686" s="361">
        <v>8</v>
      </c>
      <c r="E6686" s="590">
        <v>45020</v>
      </c>
      <c r="F6686" s="592">
        <v>117</v>
      </c>
    </row>
    <row r="6687" spans="1:6" x14ac:dyDescent="0.25">
      <c r="A6687" s="349" t="s">
        <v>752</v>
      </c>
      <c r="B6687" s="361" t="s">
        <v>763</v>
      </c>
      <c r="C6687" s="361" t="s">
        <v>745</v>
      </c>
      <c r="D6687" s="361">
        <v>16</v>
      </c>
      <c r="E6687" s="590">
        <v>45020</v>
      </c>
      <c r="F6687" s="592">
        <v>119</v>
      </c>
    </row>
    <row r="6688" spans="1:6" x14ac:dyDescent="0.25">
      <c r="A6688" s="349" t="s">
        <v>738</v>
      </c>
      <c r="B6688" s="361" t="s">
        <v>720</v>
      </c>
      <c r="C6688" s="361" t="s">
        <v>747</v>
      </c>
      <c r="D6688" s="361">
        <v>8</v>
      </c>
      <c r="E6688" s="590">
        <v>45024</v>
      </c>
      <c r="F6688" s="360">
        <v>121</v>
      </c>
    </row>
    <row r="6689" spans="1:6" x14ac:dyDescent="0.25">
      <c r="A6689" s="349" t="s">
        <v>771</v>
      </c>
      <c r="B6689" s="361" t="s">
        <v>773</v>
      </c>
      <c r="C6689" s="361" t="s">
        <v>747</v>
      </c>
      <c r="D6689" s="361">
        <v>8</v>
      </c>
      <c r="E6689" s="590">
        <v>45028</v>
      </c>
      <c r="F6689" s="592">
        <v>141</v>
      </c>
    </row>
    <row r="6690" spans="1:6" x14ac:dyDescent="0.25">
      <c r="A6690" s="349" t="s">
        <v>564</v>
      </c>
      <c r="B6690" s="361" t="s">
        <v>565</v>
      </c>
      <c r="C6690" s="361" t="s">
        <v>745</v>
      </c>
      <c r="D6690" s="361">
        <v>16</v>
      </c>
      <c r="E6690" s="590">
        <v>45029</v>
      </c>
      <c r="F6690" s="592">
        <v>63</v>
      </c>
    </row>
    <row r="6691" spans="1:6" x14ac:dyDescent="0.25">
      <c r="A6691" s="349" t="s">
        <v>752</v>
      </c>
      <c r="B6691" s="361" t="s">
        <v>764</v>
      </c>
      <c r="C6691" s="361" t="s">
        <v>737</v>
      </c>
      <c r="D6691" s="361">
        <v>32</v>
      </c>
      <c r="E6691" s="590">
        <v>45030</v>
      </c>
      <c r="F6691" s="592">
        <v>7</v>
      </c>
    </row>
    <row r="6692" spans="1:6" x14ac:dyDescent="0.25">
      <c r="A6692" s="349" t="s">
        <v>564</v>
      </c>
      <c r="B6692" s="361" t="s">
        <v>567</v>
      </c>
      <c r="C6692" s="361" t="s">
        <v>737</v>
      </c>
      <c r="D6692" s="361">
        <v>16</v>
      </c>
      <c r="E6692" s="590">
        <v>45035</v>
      </c>
      <c r="F6692" s="592">
        <v>107</v>
      </c>
    </row>
    <row r="6693" spans="1:6" x14ac:dyDescent="0.25">
      <c r="A6693" s="349" t="s">
        <v>752</v>
      </c>
      <c r="B6693" s="361" t="s">
        <v>763</v>
      </c>
      <c r="C6693" s="361" t="s">
        <v>745</v>
      </c>
      <c r="D6693" s="361">
        <v>16</v>
      </c>
      <c r="E6693" s="590">
        <v>45037</v>
      </c>
      <c r="F6693" s="592">
        <v>164</v>
      </c>
    </row>
    <row r="6694" spans="1:6" x14ac:dyDescent="0.25">
      <c r="A6694" s="349" t="s">
        <v>564</v>
      </c>
      <c r="B6694" s="361" t="s">
        <v>566</v>
      </c>
      <c r="C6694" s="361" t="s">
        <v>737</v>
      </c>
      <c r="D6694" s="361">
        <v>16</v>
      </c>
      <c r="E6694" s="590">
        <v>45043</v>
      </c>
      <c r="F6694" s="592">
        <v>47</v>
      </c>
    </row>
    <row r="6695" spans="1:6" x14ac:dyDescent="0.25">
      <c r="A6695" s="349" t="s">
        <v>748</v>
      </c>
      <c r="B6695" s="361" t="s">
        <v>749</v>
      </c>
      <c r="C6695" s="361" t="s">
        <v>745</v>
      </c>
      <c r="D6695" s="361">
        <v>8</v>
      </c>
      <c r="E6695" s="590">
        <v>45044</v>
      </c>
      <c r="F6695" s="592">
        <v>65</v>
      </c>
    </row>
    <row r="6696" spans="1:6" x14ac:dyDescent="0.25">
      <c r="A6696" s="349" t="s">
        <v>738</v>
      </c>
      <c r="B6696" s="361" t="s">
        <v>718</v>
      </c>
      <c r="C6696" s="361" t="s">
        <v>747</v>
      </c>
      <c r="D6696" s="361">
        <v>8</v>
      </c>
      <c r="E6696" s="590">
        <v>45044</v>
      </c>
      <c r="F6696" s="592">
        <v>41</v>
      </c>
    </row>
    <row r="6697" spans="1:6" x14ac:dyDescent="0.25">
      <c r="A6697" s="349" t="s">
        <v>564</v>
      </c>
      <c r="B6697" s="361" t="s">
        <v>568</v>
      </c>
      <c r="C6697" s="361" t="s">
        <v>745</v>
      </c>
      <c r="D6697" s="361">
        <v>16</v>
      </c>
      <c r="E6697" s="350">
        <v>45044</v>
      </c>
      <c r="F6697" s="360">
        <v>82</v>
      </c>
    </row>
    <row r="6698" spans="1:6" x14ac:dyDescent="0.25">
      <c r="A6698" s="349" t="s">
        <v>738</v>
      </c>
      <c r="B6698" s="361" t="s">
        <v>713</v>
      </c>
      <c r="C6698" s="361" t="s">
        <v>746</v>
      </c>
      <c r="D6698" s="361">
        <v>16</v>
      </c>
      <c r="E6698" s="590">
        <v>45045</v>
      </c>
      <c r="F6698" s="592">
        <v>50</v>
      </c>
    </row>
    <row r="6699" spans="1:6" x14ac:dyDescent="0.25">
      <c r="A6699" s="349" t="s">
        <v>564</v>
      </c>
      <c r="B6699" s="361" t="s">
        <v>565</v>
      </c>
      <c r="C6699" s="361" t="s">
        <v>745</v>
      </c>
      <c r="D6699" s="361">
        <v>16</v>
      </c>
      <c r="E6699" s="590">
        <v>45045</v>
      </c>
      <c r="F6699" s="592">
        <v>157</v>
      </c>
    </row>
    <row r="6700" spans="1:6" x14ac:dyDescent="0.25">
      <c r="A6700" s="349" t="s">
        <v>748</v>
      </c>
      <c r="B6700" s="361" t="s">
        <v>751</v>
      </c>
      <c r="C6700" s="361" t="s">
        <v>747</v>
      </c>
      <c r="D6700" s="361">
        <v>8</v>
      </c>
      <c r="E6700" s="350">
        <v>45046</v>
      </c>
      <c r="F6700" s="360">
        <v>35</v>
      </c>
    </row>
    <row r="6701" spans="1:6" x14ac:dyDescent="0.25">
      <c r="A6701" s="349" t="s">
        <v>738</v>
      </c>
      <c r="B6701" s="361" t="s">
        <v>718</v>
      </c>
      <c r="C6701" s="361" t="s">
        <v>747</v>
      </c>
      <c r="D6701" s="361">
        <v>8</v>
      </c>
      <c r="E6701" s="590">
        <v>45048</v>
      </c>
      <c r="F6701" s="592">
        <v>20</v>
      </c>
    </row>
    <row r="6702" spans="1:6" x14ac:dyDescent="0.25">
      <c r="A6702" s="349" t="s">
        <v>748</v>
      </c>
      <c r="B6702" s="361" t="s">
        <v>754</v>
      </c>
      <c r="C6702" s="361" t="s">
        <v>755</v>
      </c>
      <c r="D6702" s="361">
        <v>16</v>
      </c>
      <c r="E6702" s="590">
        <v>45048</v>
      </c>
      <c r="F6702" s="592">
        <v>97</v>
      </c>
    </row>
    <row r="6703" spans="1:6" x14ac:dyDescent="0.25">
      <c r="A6703" s="349" t="s">
        <v>738</v>
      </c>
      <c r="B6703" s="361" t="s">
        <v>721</v>
      </c>
      <c r="C6703" s="361" t="s">
        <v>747</v>
      </c>
      <c r="D6703" s="361">
        <v>8</v>
      </c>
      <c r="E6703" s="590">
        <v>45052</v>
      </c>
      <c r="F6703" s="592">
        <v>184</v>
      </c>
    </row>
    <row r="6704" spans="1:6" x14ac:dyDescent="0.25">
      <c r="A6704" s="349" t="s">
        <v>738</v>
      </c>
      <c r="B6704" s="361" t="s">
        <v>712</v>
      </c>
      <c r="C6704" s="361" t="s">
        <v>744</v>
      </c>
      <c r="D6704" s="361">
        <v>8</v>
      </c>
      <c r="E6704" s="590">
        <v>45054</v>
      </c>
      <c r="F6704" s="360">
        <v>41</v>
      </c>
    </row>
    <row r="6705" spans="1:6" x14ac:dyDescent="0.25">
      <c r="A6705" s="349" t="s">
        <v>738</v>
      </c>
      <c r="B6705" s="361" t="s">
        <v>723</v>
      </c>
      <c r="C6705" s="361" t="s">
        <v>745</v>
      </c>
      <c r="D6705" s="361">
        <v>8</v>
      </c>
      <c r="E6705" s="350">
        <v>45056</v>
      </c>
      <c r="F6705" s="360">
        <v>83</v>
      </c>
    </row>
    <row r="6706" spans="1:6" x14ac:dyDescent="0.25">
      <c r="A6706" s="349" t="s">
        <v>564</v>
      </c>
      <c r="B6706" s="361" t="s">
        <v>566</v>
      </c>
      <c r="C6706" s="361" t="s">
        <v>737</v>
      </c>
      <c r="D6706" s="361">
        <v>16</v>
      </c>
      <c r="E6706" s="590">
        <v>45058</v>
      </c>
      <c r="F6706" s="592">
        <v>5</v>
      </c>
    </row>
    <row r="6707" spans="1:6" x14ac:dyDescent="0.25">
      <c r="A6707" s="349" t="s">
        <v>752</v>
      </c>
      <c r="B6707" s="361" t="s">
        <v>762</v>
      </c>
      <c r="C6707" s="361" t="s">
        <v>761</v>
      </c>
      <c r="D6707" s="361">
        <v>16</v>
      </c>
      <c r="E6707" s="590">
        <v>45060</v>
      </c>
      <c r="F6707" s="592">
        <v>72</v>
      </c>
    </row>
    <row r="6708" spans="1:6" x14ac:dyDescent="0.25">
      <c r="A6708" s="354" t="s">
        <v>733</v>
      </c>
      <c r="B6708" s="353" t="s">
        <v>736</v>
      </c>
      <c r="C6708" s="353" t="s">
        <v>737</v>
      </c>
      <c r="D6708" s="353">
        <v>8</v>
      </c>
      <c r="E6708" s="591">
        <v>45061</v>
      </c>
      <c r="F6708" s="593">
        <v>145</v>
      </c>
    </row>
    <row r="6709" spans="1:6" x14ac:dyDescent="0.25">
      <c r="A6709" s="349" t="s">
        <v>748</v>
      </c>
      <c r="B6709" s="361" t="s">
        <v>749</v>
      </c>
      <c r="C6709" s="361" t="s">
        <v>745</v>
      </c>
      <c r="D6709" s="361">
        <v>8</v>
      </c>
      <c r="E6709" s="590">
        <v>45064</v>
      </c>
      <c r="F6709" s="592">
        <v>79</v>
      </c>
    </row>
    <row r="6710" spans="1:6" x14ac:dyDescent="0.25">
      <c r="A6710" s="349" t="s">
        <v>738</v>
      </c>
      <c r="B6710" s="361" t="s">
        <v>716</v>
      </c>
      <c r="C6710" s="361" t="s">
        <v>745</v>
      </c>
      <c r="D6710" s="361">
        <v>16</v>
      </c>
      <c r="E6710" s="590">
        <v>45066</v>
      </c>
      <c r="F6710" s="592">
        <v>111</v>
      </c>
    </row>
    <row r="6711" spans="1:6" x14ac:dyDescent="0.25">
      <c r="A6711" s="349" t="s">
        <v>748</v>
      </c>
      <c r="B6711" s="361" t="s">
        <v>750</v>
      </c>
      <c r="C6711" s="361" t="s">
        <v>737</v>
      </c>
      <c r="D6711" s="361">
        <v>16</v>
      </c>
      <c r="E6711" s="590">
        <v>45066</v>
      </c>
      <c r="F6711" s="592">
        <v>173</v>
      </c>
    </row>
    <row r="6712" spans="1:6" x14ac:dyDescent="0.25">
      <c r="A6712" s="349" t="s">
        <v>564</v>
      </c>
      <c r="B6712" s="361" t="s">
        <v>566</v>
      </c>
      <c r="C6712" s="361" t="s">
        <v>737</v>
      </c>
      <c r="D6712" s="361">
        <v>16</v>
      </c>
      <c r="E6712" s="590">
        <v>45067</v>
      </c>
      <c r="F6712" s="592">
        <v>136</v>
      </c>
    </row>
    <row r="6713" spans="1:6" x14ac:dyDescent="0.25">
      <c r="A6713" s="349" t="s">
        <v>752</v>
      </c>
      <c r="B6713" s="361" t="s">
        <v>764</v>
      </c>
      <c r="C6713" s="361" t="s">
        <v>737</v>
      </c>
      <c r="D6713" s="361">
        <v>32</v>
      </c>
      <c r="E6713" s="350">
        <v>45067</v>
      </c>
      <c r="F6713" s="360">
        <v>83</v>
      </c>
    </row>
    <row r="6714" spans="1:6" x14ac:dyDescent="0.25">
      <c r="A6714" s="349" t="s">
        <v>748</v>
      </c>
      <c r="B6714" s="361" t="s">
        <v>754</v>
      </c>
      <c r="C6714" s="361" t="s">
        <v>755</v>
      </c>
      <c r="D6714" s="361">
        <v>16</v>
      </c>
      <c r="E6714" s="590">
        <v>45071</v>
      </c>
      <c r="F6714" s="592">
        <v>139</v>
      </c>
    </row>
    <row r="6715" spans="1:6" x14ac:dyDescent="0.25">
      <c r="A6715" s="349" t="s">
        <v>738</v>
      </c>
      <c r="B6715" s="361" t="s">
        <v>722</v>
      </c>
      <c r="C6715" s="361" t="s">
        <v>747</v>
      </c>
      <c r="D6715" s="361">
        <v>8</v>
      </c>
      <c r="E6715" s="350">
        <v>45077</v>
      </c>
      <c r="F6715" s="360">
        <v>162</v>
      </c>
    </row>
    <row r="6716" spans="1:6" x14ac:dyDescent="0.25">
      <c r="A6716" s="349" t="s">
        <v>771</v>
      </c>
      <c r="B6716" s="361" t="s">
        <v>772</v>
      </c>
      <c r="C6716" s="361" t="s">
        <v>747</v>
      </c>
      <c r="D6716" s="361">
        <v>12</v>
      </c>
      <c r="E6716" s="590">
        <v>45077</v>
      </c>
      <c r="F6716" s="592">
        <v>38</v>
      </c>
    </row>
    <row r="6717" spans="1:6" x14ac:dyDescent="0.25">
      <c r="A6717" s="349" t="s">
        <v>564</v>
      </c>
      <c r="B6717" s="361" t="s">
        <v>565</v>
      </c>
      <c r="C6717" s="361" t="s">
        <v>745</v>
      </c>
      <c r="D6717" s="361">
        <v>16</v>
      </c>
      <c r="E6717" s="590">
        <v>45086</v>
      </c>
      <c r="F6717" s="592">
        <v>17</v>
      </c>
    </row>
    <row r="6718" spans="1:6" x14ac:dyDescent="0.25">
      <c r="A6718" s="349" t="s">
        <v>748</v>
      </c>
      <c r="B6718" s="361" t="s">
        <v>749</v>
      </c>
      <c r="C6718" s="361" t="s">
        <v>745</v>
      </c>
      <c r="D6718" s="361">
        <v>8</v>
      </c>
      <c r="E6718" s="590">
        <v>45087</v>
      </c>
      <c r="F6718" s="592">
        <v>68</v>
      </c>
    </row>
    <row r="6719" spans="1:6" x14ac:dyDescent="0.25">
      <c r="A6719" s="349" t="s">
        <v>738</v>
      </c>
      <c r="B6719" s="361" t="s">
        <v>718</v>
      </c>
      <c r="C6719" s="361" t="s">
        <v>747</v>
      </c>
      <c r="D6719" s="361">
        <v>8</v>
      </c>
      <c r="E6719" s="590">
        <v>45088</v>
      </c>
      <c r="F6719" s="592">
        <v>89</v>
      </c>
    </row>
    <row r="6720" spans="1:6" x14ac:dyDescent="0.25">
      <c r="A6720" s="349" t="s">
        <v>738</v>
      </c>
      <c r="B6720" s="361" t="s">
        <v>717</v>
      </c>
      <c r="C6720" s="361" t="s">
        <v>745</v>
      </c>
      <c r="D6720" s="361">
        <v>16</v>
      </c>
      <c r="E6720" s="590">
        <v>45089</v>
      </c>
      <c r="F6720" s="360">
        <v>40</v>
      </c>
    </row>
    <row r="6721" spans="1:6" x14ac:dyDescent="0.25">
      <c r="A6721" s="349" t="s">
        <v>752</v>
      </c>
      <c r="B6721" s="361" t="s">
        <v>759</v>
      </c>
      <c r="C6721" s="361" t="s">
        <v>737</v>
      </c>
      <c r="D6721" s="361">
        <v>16</v>
      </c>
      <c r="E6721" s="590">
        <v>45090</v>
      </c>
      <c r="F6721" s="592">
        <v>129</v>
      </c>
    </row>
    <row r="6722" spans="1:6" x14ac:dyDescent="0.25">
      <c r="A6722" s="349" t="s">
        <v>752</v>
      </c>
      <c r="B6722" s="361" t="s">
        <v>760</v>
      </c>
      <c r="C6722" s="361" t="s">
        <v>761</v>
      </c>
      <c r="D6722" s="361">
        <v>16</v>
      </c>
      <c r="E6722" s="590">
        <v>45090</v>
      </c>
      <c r="F6722" s="592">
        <v>114</v>
      </c>
    </row>
    <row r="6723" spans="1:6" x14ac:dyDescent="0.25">
      <c r="A6723" s="349" t="s">
        <v>738</v>
      </c>
      <c r="B6723" s="361" t="s">
        <v>713</v>
      </c>
      <c r="C6723" s="361" t="s">
        <v>746</v>
      </c>
      <c r="D6723" s="361">
        <v>16</v>
      </c>
      <c r="E6723" s="590">
        <v>45093</v>
      </c>
      <c r="F6723" s="592">
        <v>112</v>
      </c>
    </row>
    <row r="6724" spans="1:6" x14ac:dyDescent="0.25">
      <c r="A6724" s="349" t="s">
        <v>771</v>
      </c>
      <c r="B6724" s="361" t="s">
        <v>772</v>
      </c>
      <c r="C6724" s="361" t="s">
        <v>747</v>
      </c>
      <c r="D6724" s="361">
        <v>12</v>
      </c>
      <c r="E6724" s="350">
        <v>45097</v>
      </c>
      <c r="F6724" s="360">
        <v>16</v>
      </c>
    </row>
    <row r="6725" spans="1:6" x14ac:dyDescent="0.25">
      <c r="A6725" s="349" t="s">
        <v>738</v>
      </c>
      <c r="B6725" s="361" t="s">
        <v>723</v>
      </c>
      <c r="C6725" s="361" t="s">
        <v>745</v>
      </c>
      <c r="D6725" s="361">
        <v>8</v>
      </c>
      <c r="E6725" s="590">
        <v>45098</v>
      </c>
      <c r="F6725" s="592">
        <v>138</v>
      </c>
    </row>
    <row r="6726" spans="1:6" x14ac:dyDescent="0.25">
      <c r="A6726" s="349" t="s">
        <v>752</v>
      </c>
      <c r="B6726" s="361" t="s">
        <v>759</v>
      </c>
      <c r="C6726" s="361" t="s">
        <v>737</v>
      </c>
      <c r="D6726" s="361">
        <v>16</v>
      </c>
      <c r="E6726" s="590">
        <v>45101</v>
      </c>
      <c r="F6726" s="592">
        <v>147</v>
      </c>
    </row>
    <row r="6727" spans="1:6" x14ac:dyDescent="0.25">
      <c r="A6727" s="349" t="s">
        <v>564</v>
      </c>
      <c r="B6727" s="361" t="s">
        <v>568</v>
      </c>
      <c r="C6727" s="361" t="s">
        <v>745</v>
      </c>
      <c r="D6727" s="361">
        <v>16</v>
      </c>
      <c r="E6727" s="350">
        <v>45101</v>
      </c>
      <c r="F6727" s="360">
        <v>132</v>
      </c>
    </row>
    <row r="6728" spans="1:6" x14ac:dyDescent="0.25">
      <c r="A6728" s="349" t="s">
        <v>738</v>
      </c>
      <c r="B6728" s="361" t="s">
        <v>713</v>
      </c>
      <c r="C6728" s="361" t="s">
        <v>746</v>
      </c>
      <c r="D6728" s="361">
        <v>16</v>
      </c>
      <c r="E6728" s="590">
        <v>45102</v>
      </c>
      <c r="F6728" s="592">
        <v>166</v>
      </c>
    </row>
    <row r="6729" spans="1:6" x14ac:dyDescent="0.25">
      <c r="A6729" s="349" t="s">
        <v>748</v>
      </c>
      <c r="B6729" s="361" t="s">
        <v>754</v>
      </c>
      <c r="C6729" s="361" t="s">
        <v>755</v>
      </c>
      <c r="D6729" s="361">
        <v>16</v>
      </c>
      <c r="E6729" s="590">
        <v>45106</v>
      </c>
      <c r="F6729" s="592">
        <v>172</v>
      </c>
    </row>
    <row r="6730" spans="1:6" x14ac:dyDescent="0.25">
      <c r="A6730" s="349" t="s">
        <v>738</v>
      </c>
      <c r="B6730" s="361" t="s">
        <v>713</v>
      </c>
      <c r="C6730" s="361" t="s">
        <v>746</v>
      </c>
      <c r="D6730" s="361">
        <v>16</v>
      </c>
      <c r="E6730" s="590">
        <v>45108</v>
      </c>
      <c r="F6730" s="592">
        <v>177</v>
      </c>
    </row>
    <row r="6731" spans="1:6" x14ac:dyDescent="0.25">
      <c r="A6731" s="349" t="s">
        <v>738</v>
      </c>
      <c r="B6731" s="361" t="s">
        <v>717</v>
      </c>
      <c r="C6731" s="361" t="s">
        <v>745</v>
      </c>
      <c r="D6731" s="361">
        <v>16</v>
      </c>
      <c r="E6731" s="590">
        <v>45109</v>
      </c>
      <c r="F6731" s="592">
        <v>120</v>
      </c>
    </row>
    <row r="6732" spans="1:6" x14ac:dyDescent="0.25">
      <c r="A6732" s="349" t="s">
        <v>756</v>
      </c>
      <c r="B6732" s="361" t="s">
        <v>758</v>
      </c>
      <c r="C6732" s="361" t="s">
        <v>746</v>
      </c>
      <c r="D6732" s="361">
        <v>16</v>
      </c>
      <c r="E6732" s="590">
        <v>45109</v>
      </c>
      <c r="F6732" s="592">
        <v>172</v>
      </c>
    </row>
    <row r="6733" spans="1:6" x14ac:dyDescent="0.25">
      <c r="A6733" s="349" t="s">
        <v>769</v>
      </c>
      <c r="B6733" s="361" t="s">
        <v>770</v>
      </c>
      <c r="C6733" s="361" t="s">
        <v>745</v>
      </c>
      <c r="D6733" s="361">
        <v>16</v>
      </c>
      <c r="E6733" s="590">
        <v>45111</v>
      </c>
      <c r="F6733" s="592">
        <v>140</v>
      </c>
    </row>
    <row r="6734" spans="1:6" x14ac:dyDescent="0.25">
      <c r="A6734" s="349" t="s">
        <v>728</v>
      </c>
      <c r="B6734" s="361" t="s">
        <v>731</v>
      </c>
      <c r="C6734" s="361" t="s">
        <v>732</v>
      </c>
      <c r="D6734" s="361">
        <v>8</v>
      </c>
      <c r="E6734" s="590">
        <v>45111</v>
      </c>
      <c r="F6734" s="360">
        <v>59</v>
      </c>
    </row>
    <row r="6735" spans="1:6" x14ac:dyDescent="0.25">
      <c r="A6735" s="349" t="s">
        <v>738</v>
      </c>
      <c r="B6735" s="361" t="s">
        <v>718</v>
      </c>
      <c r="C6735" s="361" t="s">
        <v>747</v>
      </c>
      <c r="D6735" s="361">
        <v>8</v>
      </c>
      <c r="E6735" s="590">
        <v>45113</v>
      </c>
      <c r="F6735" s="360">
        <v>93</v>
      </c>
    </row>
    <row r="6736" spans="1:6" x14ac:dyDescent="0.25">
      <c r="A6736" s="349" t="s">
        <v>564</v>
      </c>
      <c r="B6736" s="361" t="s">
        <v>568</v>
      </c>
      <c r="C6736" s="361" t="s">
        <v>745</v>
      </c>
      <c r="D6736" s="361">
        <v>16</v>
      </c>
      <c r="E6736" s="590">
        <v>45115</v>
      </c>
      <c r="F6736" s="592">
        <v>36</v>
      </c>
    </row>
    <row r="6737" spans="1:6" x14ac:dyDescent="0.25">
      <c r="A6737" s="349" t="s">
        <v>748</v>
      </c>
      <c r="B6737" s="361" t="s">
        <v>749</v>
      </c>
      <c r="C6737" s="361" t="s">
        <v>745</v>
      </c>
      <c r="D6737" s="361">
        <v>8</v>
      </c>
      <c r="E6737" s="590">
        <v>45117</v>
      </c>
      <c r="F6737" s="592">
        <v>148</v>
      </c>
    </row>
    <row r="6738" spans="1:6" x14ac:dyDescent="0.25">
      <c r="A6738" s="349" t="s">
        <v>733</v>
      </c>
      <c r="B6738" s="361" t="s">
        <v>734</v>
      </c>
      <c r="C6738" s="361" t="s">
        <v>735</v>
      </c>
      <c r="D6738" s="361">
        <v>8</v>
      </c>
      <c r="E6738" s="590">
        <v>45117</v>
      </c>
      <c r="F6738" s="592">
        <v>171</v>
      </c>
    </row>
    <row r="6739" spans="1:6" x14ac:dyDescent="0.25">
      <c r="A6739" s="349" t="s">
        <v>728</v>
      </c>
      <c r="B6739" s="361" t="s">
        <v>729</v>
      </c>
      <c r="C6739" s="361" t="s">
        <v>730</v>
      </c>
      <c r="D6739" s="361">
        <v>10</v>
      </c>
      <c r="E6739" s="590">
        <v>45119</v>
      </c>
      <c r="F6739" s="592">
        <v>103</v>
      </c>
    </row>
    <row r="6740" spans="1:6" x14ac:dyDescent="0.25">
      <c r="A6740" s="349" t="s">
        <v>771</v>
      </c>
      <c r="B6740" s="361" t="s">
        <v>772</v>
      </c>
      <c r="C6740" s="361" t="s">
        <v>747</v>
      </c>
      <c r="D6740" s="361">
        <v>12</v>
      </c>
      <c r="E6740" s="590">
        <v>45121</v>
      </c>
      <c r="F6740" s="592">
        <v>82</v>
      </c>
    </row>
    <row r="6741" spans="1:6" x14ac:dyDescent="0.25">
      <c r="A6741" s="349" t="s">
        <v>738</v>
      </c>
      <c r="B6741" s="361" t="s">
        <v>716</v>
      </c>
      <c r="C6741" s="361" t="s">
        <v>745</v>
      </c>
      <c r="D6741" s="361">
        <v>16</v>
      </c>
      <c r="E6741" s="350">
        <v>45122</v>
      </c>
      <c r="F6741" s="360">
        <v>170</v>
      </c>
    </row>
    <row r="6742" spans="1:6" x14ac:dyDescent="0.25">
      <c r="A6742" s="349" t="s">
        <v>748</v>
      </c>
      <c r="B6742" s="361" t="s">
        <v>750</v>
      </c>
      <c r="C6742" s="361" t="s">
        <v>737</v>
      </c>
      <c r="D6742" s="361">
        <v>16</v>
      </c>
      <c r="E6742" s="590">
        <v>45124</v>
      </c>
      <c r="F6742" s="592">
        <v>161</v>
      </c>
    </row>
    <row r="6743" spans="1:6" x14ac:dyDescent="0.25">
      <c r="A6743" s="349" t="s">
        <v>738</v>
      </c>
      <c r="B6743" s="361" t="s">
        <v>718</v>
      </c>
      <c r="C6743" s="361" t="s">
        <v>747</v>
      </c>
      <c r="D6743" s="361">
        <v>8</v>
      </c>
      <c r="E6743" s="590">
        <v>45128</v>
      </c>
      <c r="F6743" s="592">
        <v>194</v>
      </c>
    </row>
    <row r="6744" spans="1:6" x14ac:dyDescent="0.25">
      <c r="A6744" s="349" t="s">
        <v>752</v>
      </c>
      <c r="B6744" s="361" t="s">
        <v>763</v>
      </c>
      <c r="C6744" s="361" t="s">
        <v>745</v>
      </c>
      <c r="D6744" s="361">
        <v>16</v>
      </c>
      <c r="E6744" s="590">
        <v>45130</v>
      </c>
      <c r="F6744" s="592">
        <v>17</v>
      </c>
    </row>
    <row r="6745" spans="1:6" x14ac:dyDescent="0.25">
      <c r="A6745" s="349" t="s">
        <v>738</v>
      </c>
      <c r="B6745" s="361" t="s">
        <v>715</v>
      </c>
      <c r="C6745" s="361" t="s">
        <v>745</v>
      </c>
      <c r="D6745" s="361">
        <v>16</v>
      </c>
      <c r="E6745" s="590">
        <v>45134</v>
      </c>
      <c r="F6745" s="592">
        <v>183</v>
      </c>
    </row>
    <row r="6746" spans="1:6" x14ac:dyDescent="0.25">
      <c r="A6746" s="349" t="s">
        <v>771</v>
      </c>
      <c r="B6746" s="361" t="s">
        <v>773</v>
      </c>
      <c r="C6746" s="361" t="s">
        <v>747</v>
      </c>
      <c r="D6746" s="361">
        <v>8</v>
      </c>
      <c r="E6746" s="590">
        <v>45140</v>
      </c>
      <c r="F6746" s="592">
        <v>67</v>
      </c>
    </row>
    <row r="6747" spans="1:6" x14ac:dyDescent="0.25">
      <c r="A6747" s="349" t="s">
        <v>564</v>
      </c>
      <c r="B6747" s="361" t="s">
        <v>565</v>
      </c>
      <c r="C6747" s="361" t="s">
        <v>745</v>
      </c>
      <c r="D6747" s="361">
        <v>16</v>
      </c>
      <c r="E6747" s="590">
        <v>45145</v>
      </c>
      <c r="F6747" s="592">
        <v>77</v>
      </c>
    </row>
    <row r="6748" spans="1:6" x14ac:dyDescent="0.25">
      <c r="A6748" s="349" t="s">
        <v>748</v>
      </c>
      <c r="B6748" s="361" t="s">
        <v>753</v>
      </c>
      <c r="C6748" s="361" t="s">
        <v>732</v>
      </c>
      <c r="D6748" s="361">
        <v>16</v>
      </c>
      <c r="E6748" s="590">
        <v>45146</v>
      </c>
      <c r="F6748" s="592">
        <v>127</v>
      </c>
    </row>
    <row r="6749" spans="1:6" x14ac:dyDescent="0.25">
      <c r="A6749" s="349" t="s">
        <v>738</v>
      </c>
      <c r="B6749" s="361" t="s">
        <v>712</v>
      </c>
      <c r="C6749" s="361" t="s">
        <v>744</v>
      </c>
      <c r="D6749" s="361">
        <v>8</v>
      </c>
      <c r="E6749" s="590">
        <v>45146</v>
      </c>
      <c r="F6749" s="592">
        <v>102</v>
      </c>
    </row>
    <row r="6750" spans="1:6" x14ac:dyDescent="0.25">
      <c r="A6750" s="349" t="s">
        <v>748</v>
      </c>
      <c r="B6750" s="361" t="s">
        <v>749</v>
      </c>
      <c r="C6750" s="361" t="s">
        <v>745</v>
      </c>
      <c r="D6750" s="361">
        <v>8</v>
      </c>
      <c r="E6750" s="590">
        <v>45147</v>
      </c>
      <c r="F6750" s="592">
        <v>69</v>
      </c>
    </row>
    <row r="6751" spans="1:6" x14ac:dyDescent="0.25">
      <c r="A6751" s="349" t="s">
        <v>564</v>
      </c>
      <c r="B6751" s="361" t="s">
        <v>567</v>
      </c>
      <c r="C6751" s="361" t="s">
        <v>737</v>
      </c>
      <c r="D6751" s="361">
        <v>16</v>
      </c>
      <c r="E6751" s="590">
        <v>45147</v>
      </c>
      <c r="F6751" s="592">
        <v>100</v>
      </c>
    </row>
    <row r="6752" spans="1:6" x14ac:dyDescent="0.25">
      <c r="A6752" s="349" t="s">
        <v>752</v>
      </c>
      <c r="B6752" s="361" t="s">
        <v>759</v>
      </c>
      <c r="C6752" s="361" t="s">
        <v>737</v>
      </c>
      <c r="D6752" s="361">
        <v>16</v>
      </c>
      <c r="E6752" s="590">
        <v>45151</v>
      </c>
      <c r="F6752" s="360">
        <v>125</v>
      </c>
    </row>
    <row r="6753" spans="1:6" x14ac:dyDescent="0.25">
      <c r="A6753" s="349" t="s">
        <v>738</v>
      </c>
      <c r="B6753" s="361" t="s">
        <v>723</v>
      </c>
      <c r="C6753" s="361" t="s">
        <v>745</v>
      </c>
      <c r="D6753" s="361">
        <v>8</v>
      </c>
      <c r="E6753" s="590">
        <v>45152</v>
      </c>
      <c r="F6753" s="592">
        <v>72</v>
      </c>
    </row>
    <row r="6754" spans="1:6" x14ac:dyDescent="0.25">
      <c r="A6754" s="349" t="s">
        <v>728</v>
      </c>
      <c r="B6754" s="361" t="s">
        <v>731</v>
      </c>
      <c r="C6754" s="361" t="s">
        <v>732</v>
      </c>
      <c r="D6754" s="361">
        <v>8</v>
      </c>
      <c r="E6754" s="590">
        <v>45154</v>
      </c>
      <c r="F6754" s="592">
        <v>122</v>
      </c>
    </row>
    <row r="6755" spans="1:6" x14ac:dyDescent="0.25">
      <c r="A6755" s="349" t="s">
        <v>742</v>
      </c>
      <c r="B6755" s="361" t="s">
        <v>743</v>
      </c>
      <c r="C6755" s="361" t="s">
        <v>744</v>
      </c>
      <c r="D6755" s="361">
        <v>8</v>
      </c>
      <c r="E6755" s="590">
        <v>45155</v>
      </c>
      <c r="F6755" s="592">
        <v>142</v>
      </c>
    </row>
    <row r="6756" spans="1:6" x14ac:dyDescent="0.25">
      <c r="A6756" s="349" t="s">
        <v>748</v>
      </c>
      <c r="B6756" s="361" t="s">
        <v>754</v>
      </c>
      <c r="C6756" s="361" t="s">
        <v>755</v>
      </c>
      <c r="D6756" s="361">
        <v>16</v>
      </c>
      <c r="E6756" s="590">
        <v>45159</v>
      </c>
      <c r="F6756" s="592">
        <v>127</v>
      </c>
    </row>
    <row r="6757" spans="1:6" x14ac:dyDescent="0.25">
      <c r="A6757" s="349" t="s">
        <v>738</v>
      </c>
      <c r="B6757" s="361" t="s">
        <v>713</v>
      </c>
      <c r="C6757" s="361" t="s">
        <v>746</v>
      </c>
      <c r="D6757" s="361">
        <v>16</v>
      </c>
      <c r="E6757" s="590">
        <v>45160</v>
      </c>
      <c r="F6757" s="592">
        <v>31</v>
      </c>
    </row>
    <row r="6758" spans="1:6" x14ac:dyDescent="0.25">
      <c r="A6758" s="349" t="s">
        <v>738</v>
      </c>
      <c r="B6758" s="361" t="s">
        <v>714</v>
      </c>
      <c r="C6758" s="361" t="s">
        <v>744</v>
      </c>
      <c r="D6758" s="361">
        <v>8</v>
      </c>
      <c r="E6758" s="590">
        <v>45161</v>
      </c>
      <c r="F6758" s="592">
        <v>135</v>
      </c>
    </row>
    <row r="6759" spans="1:6" x14ac:dyDescent="0.25">
      <c r="A6759" s="349" t="s">
        <v>748</v>
      </c>
      <c r="B6759" s="361" t="s">
        <v>750</v>
      </c>
      <c r="C6759" s="361" t="s">
        <v>737</v>
      </c>
      <c r="D6759" s="361">
        <v>16</v>
      </c>
      <c r="E6759" s="590">
        <v>45161</v>
      </c>
      <c r="F6759" s="592">
        <v>140</v>
      </c>
    </row>
    <row r="6760" spans="1:6" x14ac:dyDescent="0.25">
      <c r="A6760" s="349" t="s">
        <v>748</v>
      </c>
      <c r="B6760" s="361" t="s">
        <v>751</v>
      </c>
      <c r="C6760" s="361" t="s">
        <v>747</v>
      </c>
      <c r="D6760" s="361">
        <v>8</v>
      </c>
      <c r="E6760" s="590">
        <v>45166</v>
      </c>
      <c r="F6760" s="592">
        <v>104</v>
      </c>
    </row>
    <row r="6761" spans="1:6" x14ac:dyDescent="0.25">
      <c r="A6761" s="349" t="s">
        <v>739</v>
      </c>
      <c r="B6761" s="361" t="s">
        <v>740</v>
      </c>
      <c r="C6761" s="361" t="s">
        <v>741</v>
      </c>
      <c r="D6761" s="361">
        <v>8</v>
      </c>
      <c r="E6761" s="590">
        <v>45167</v>
      </c>
      <c r="F6761" s="592">
        <v>80</v>
      </c>
    </row>
    <row r="6762" spans="1:6" x14ac:dyDescent="0.25">
      <c r="A6762" s="349" t="s">
        <v>564</v>
      </c>
      <c r="B6762" s="361" t="s">
        <v>568</v>
      </c>
      <c r="C6762" s="361" t="s">
        <v>745</v>
      </c>
      <c r="D6762" s="361">
        <v>16</v>
      </c>
      <c r="E6762" s="590">
        <v>45168</v>
      </c>
      <c r="F6762" s="592">
        <v>149</v>
      </c>
    </row>
    <row r="6763" spans="1:6" x14ac:dyDescent="0.25">
      <c r="A6763" s="349" t="s">
        <v>771</v>
      </c>
      <c r="B6763" s="361" t="s">
        <v>772</v>
      </c>
      <c r="C6763" s="361" t="s">
        <v>747</v>
      </c>
      <c r="D6763" s="361">
        <v>12</v>
      </c>
      <c r="E6763" s="590">
        <v>45169</v>
      </c>
      <c r="F6763" s="592">
        <v>129</v>
      </c>
    </row>
    <row r="6764" spans="1:6" x14ac:dyDescent="0.25">
      <c r="A6764" s="349" t="s">
        <v>748</v>
      </c>
      <c r="B6764" s="361" t="s">
        <v>750</v>
      </c>
      <c r="C6764" s="361" t="s">
        <v>737</v>
      </c>
      <c r="D6764" s="361">
        <v>16</v>
      </c>
      <c r="E6764" s="590">
        <v>45170</v>
      </c>
      <c r="F6764" s="592">
        <v>51</v>
      </c>
    </row>
    <row r="6765" spans="1:6" x14ac:dyDescent="0.25">
      <c r="A6765" s="349" t="s">
        <v>738</v>
      </c>
      <c r="B6765" s="361" t="s">
        <v>718</v>
      </c>
      <c r="C6765" s="361" t="s">
        <v>747</v>
      </c>
      <c r="D6765" s="361">
        <v>8</v>
      </c>
      <c r="E6765" s="590">
        <v>45175</v>
      </c>
      <c r="F6765" s="592">
        <v>165</v>
      </c>
    </row>
    <row r="6766" spans="1:6" x14ac:dyDescent="0.25">
      <c r="A6766" s="349" t="s">
        <v>756</v>
      </c>
      <c r="B6766" s="361" t="s">
        <v>757</v>
      </c>
      <c r="C6766" s="361" t="s">
        <v>755</v>
      </c>
      <c r="D6766" s="361">
        <v>16</v>
      </c>
      <c r="E6766" s="590">
        <v>45176</v>
      </c>
      <c r="F6766" s="592">
        <v>107</v>
      </c>
    </row>
    <row r="6767" spans="1:6" x14ac:dyDescent="0.25">
      <c r="A6767" s="349" t="s">
        <v>564</v>
      </c>
      <c r="B6767" s="361" t="s">
        <v>567</v>
      </c>
      <c r="C6767" s="361" t="s">
        <v>737</v>
      </c>
      <c r="D6767" s="361">
        <v>16</v>
      </c>
      <c r="E6767" s="590">
        <v>45177</v>
      </c>
      <c r="F6767" s="592">
        <v>74</v>
      </c>
    </row>
    <row r="6768" spans="1:6" x14ac:dyDescent="0.25">
      <c r="A6768" s="349" t="s">
        <v>748</v>
      </c>
      <c r="B6768" s="361" t="s">
        <v>753</v>
      </c>
      <c r="C6768" s="361" t="s">
        <v>732</v>
      </c>
      <c r="D6768" s="361">
        <v>16</v>
      </c>
      <c r="E6768" s="590">
        <v>45182</v>
      </c>
      <c r="F6768" s="592">
        <v>161</v>
      </c>
    </row>
    <row r="6769" spans="1:6" x14ac:dyDescent="0.25">
      <c r="A6769" s="349" t="s">
        <v>756</v>
      </c>
      <c r="B6769" s="361" t="s">
        <v>758</v>
      </c>
      <c r="C6769" s="361" t="s">
        <v>746</v>
      </c>
      <c r="D6769" s="361">
        <v>16</v>
      </c>
      <c r="E6769" s="590">
        <v>45182</v>
      </c>
      <c r="F6769" s="592">
        <v>148</v>
      </c>
    </row>
    <row r="6770" spans="1:6" x14ac:dyDescent="0.25">
      <c r="A6770" s="349" t="s">
        <v>752</v>
      </c>
      <c r="B6770" s="361" t="s">
        <v>764</v>
      </c>
      <c r="C6770" s="361" t="s">
        <v>737</v>
      </c>
      <c r="D6770" s="361">
        <v>32</v>
      </c>
      <c r="E6770" s="590">
        <v>45183</v>
      </c>
      <c r="F6770" s="592">
        <v>114</v>
      </c>
    </row>
    <row r="6771" spans="1:6" x14ac:dyDescent="0.25">
      <c r="A6771" s="349" t="s">
        <v>748</v>
      </c>
      <c r="B6771" s="361" t="s">
        <v>754</v>
      </c>
      <c r="C6771" s="361" t="s">
        <v>755</v>
      </c>
      <c r="D6771" s="361">
        <v>16</v>
      </c>
      <c r="E6771" s="590">
        <v>45185</v>
      </c>
      <c r="F6771" s="592">
        <v>20</v>
      </c>
    </row>
    <row r="6772" spans="1:6" x14ac:dyDescent="0.25">
      <c r="A6772" s="349" t="s">
        <v>738</v>
      </c>
      <c r="B6772" s="361" t="s">
        <v>720</v>
      </c>
      <c r="C6772" s="361" t="s">
        <v>747</v>
      </c>
      <c r="D6772" s="361">
        <v>8</v>
      </c>
      <c r="E6772" s="590">
        <v>45186</v>
      </c>
      <c r="F6772" s="592">
        <v>184</v>
      </c>
    </row>
    <row r="6773" spans="1:6" x14ac:dyDescent="0.25">
      <c r="A6773" s="349" t="s">
        <v>738</v>
      </c>
      <c r="B6773" s="361" t="s">
        <v>720</v>
      </c>
      <c r="C6773" s="361" t="s">
        <v>747</v>
      </c>
      <c r="D6773" s="361">
        <v>8</v>
      </c>
      <c r="E6773" s="590">
        <v>45187</v>
      </c>
      <c r="F6773" s="592">
        <v>160</v>
      </c>
    </row>
    <row r="6774" spans="1:6" x14ac:dyDescent="0.25">
      <c r="A6774" s="349" t="s">
        <v>564</v>
      </c>
      <c r="B6774" s="361" t="s">
        <v>567</v>
      </c>
      <c r="C6774" s="361" t="s">
        <v>737</v>
      </c>
      <c r="D6774" s="361">
        <v>16</v>
      </c>
      <c r="E6774" s="590">
        <v>45190</v>
      </c>
      <c r="F6774" s="592">
        <v>196</v>
      </c>
    </row>
    <row r="6775" spans="1:6" x14ac:dyDescent="0.25">
      <c r="A6775" s="349" t="s">
        <v>771</v>
      </c>
      <c r="B6775" s="361" t="s">
        <v>773</v>
      </c>
      <c r="C6775" s="361" t="s">
        <v>747</v>
      </c>
      <c r="D6775" s="361">
        <v>8</v>
      </c>
      <c r="E6775" s="590">
        <v>45192</v>
      </c>
      <c r="F6775" s="360">
        <v>9</v>
      </c>
    </row>
    <row r="6776" spans="1:6" x14ac:dyDescent="0.25">
      <c r="A6776" s="349" t="s">
        <v>771</v>
      </c>
      <c r="B6776" s="361" t="s">
        <v>772</v>
      </c>
      <c r="C6776" s="361" t="s">
        <v>747</v>
      </c>
      <c r="D6776" s="361">
        <v>12</v>
      </c>
      <c r="E6776" s="590">
        <v>45193</v>
      </c>
      <c r="F6776" s="592">
        <v>6</v>
      </c>
    </row>
    <row r="6777" spans="1:6" x14ac:dyDescent="0.25">
      <c r="A6777" s="349" t="s">
        <v>756</v>
      </c>
      <c r="B6777" s="361" t="s">
        <v>757</v>
      </c>
      <c r="C6777" s="361" t="s">
        <v>755</v>
      </c>
      <c r="D6777" s="361">
        <v>16</v>
      </c>
      <c r="E6777" s="590">
        <v>45194</v>
      </c>
      <c r="F6777" s="592">
        <v>127</v>
      </c>
    </row>
    <row r="6778" spans="1:6" x14ac:dyDescent="0.25">
      <c r="A6778" s="349" t="s">
        <v>728</v>
      </c>
      <c r="B6778" s="361" t="s">
        <v>729</v>
      </c>
      <c r="C6778" s="361" t="s">
        <v>730</v>
      </c>
      <c r="D6778" s="361">
        <v>10</v>
      </c>
      <c r="E6778" s="590">
        <v>45200</v>
      </c>
      <c r="F6778" s="592">
        <v>59</v>
      </c>
    </row>
    <row r="6779" spans="1:6" x14ac:dyDescent="0.25">
      <c r="A6779" s="349" t="s">
        <v>771</v>
      </c>
      <c r="B6779" s="361" t="s">
        <v>773</v>
      </c>
      <c r="C6779" s="361" t="s">
        <v>747</v>
      </c>
      <c r="D6779" s="361">
        <v>8</v>
      </c>
      <c r="E6779" s="590">
        <v>45201</v>
      </c>
      <c r="F6779" s="592">
        <v>143</v>
      </c>
    </row>
    <row r="6780" spans="1:6" x14ac:dyDescent="0.25">
      <c r="A6780" s="349" t="s">
        <v>564</v>
      </c>
      <c r="B6780" s="361" t="s">
        <v>565</v>
      </c>
      <c r="C6780" s="361" t="s">
        <v>745</v>
      </c>
      <c r="D6780" s="361">
        <v>16</v>
      </c>
      <c r="E6780" s="590">
        <v>45202</v>
      </c>
      <c r="F6780" s="592">
        <v>103</v>
      </c>
    </row>
    <row r="6781" spans="1:6" x14ac:dyDescent="0.25">
      <c r="A6781" s="349" t="s">
        <v>738</v>
      </c>
      <c r="B6781" s="361" t="s">
        <v>721</v>
      </c>
      <c r="C6781" s="361" t="s">
        <v>747</v>
      </c>
      <c r="D6781" s="361">
        <v>8</v>
      </c>
      <c r="E6781" s="590">
        <v>45203</v>
      </c>
      <c r="F6781" s="592">
        <v>19</v>
      </c>
    </row>
    <row r="6782" spans="1:6" x14ac:dyDescent="0.25">
      <c r="A6782" s="349" t="s">
        <v>748</v>
      </c>
      <c r="B6782" s="361" t="s">
        <v>751</v>
      </c>
      <c r="C6782" s="361" t="s">
        <v>747</v>
      </c>
      <c r="D6782" s="361">
        <v>8</v>
      </c>
      <c r="E6782" s="590">
        <v>45207</v>
      </c>
      <c r="F6782" s="592">
        <v>132</v>
      </c>
    </row>
    <row r="6783" spans="1:6" x14ac:dyDescent="0.25">
      <c r="A6783" s="349" t="s">
        <v>728</v>
      </c>
      <c r="B6783" s="361" t="s">
        <v>731</v>
      </c>
      <c r="C6783" s="361" t="s">
        <v>732</v>
      </c>
      <c r="D6783" s="361">
        <v>8</v>
      </c>
      <c r="E6783" s="590">
        <v>45207</v>
      </c>
      <c r="F6783" s="592">
        <v>69</v>
      </c>
    </row>
    <row r="6784" spans="1:6" x14ac:dyDescent="0.25">
      <c r="A6784" s="349" t="s">
        <v>564</v>
      </c>
      <c r="B6784" s="361" t="s">
        <v>566</v>
      </c>
      <c r="C6784" s="361" t="s">
        <v>737</v>
      </c>
      <c r="D6784" s="361">
        <v>16</v>
      </c>
      <c r="E6784" s="590">
        <v>45208</v>
      </c>
      <c r="F6784" s="592">
        <v>160</v>
      </c>
    </row>
    <row r="6785" spans="1:6" x14ac:dyDescent="0.25">
      <c r="A6785" s="349" t="s">
        <v>728</v>
      </c>
      <c r="B6785" s="361" t="s">
        <v>731</v>
      </c>
      <c r="C6785" s="361" t="s">
        <v>732</v>
      </c>
      <c r="D6785" s="361">
        <v>8</v>
      </c>
      <c r="E6785" s="350">
        <v>45208</v>
      </c>
      <c r="F6785" s="360">
        <v>26</v>
      </c>
    </row>
    <row r="6786" spans="1:6" x14ac:dyDescent="0.25">
      <c r="A6786" s="349" t="s">
        <v>748</v>
      </c>
      <c r="B6786" s="361" t="s">
        <v>753</v>
      </c>
      <c r="C6786" s="361" t="s">
        <v>732</v>
      </c>
      <c r="D6786" s="361">
        <v>16</v>
      </c>
      <c r="E6786" s="590">
        <v>45212</v>
      </c>
      <c r="F6786" s="592">
        <v>38</v>
      </c>
    </row>
    <row r="6787" spans="1:6" x14ac:dyDescent="0.25">
      <c r="A6787" s="349" t="s">
        <v>738</v>
      </c>
      <c r="B6787" s="361" t="s">
        <v>714</v>
      </c>
      <c r="C6787" s="361" t="s">
        <v>744</v>
      </c>
      <c r="D6787" s="361">
        <v>8</v>
      </c>
      <c r="E6787" s="590">
        <v>45212</v>
      </c>
      <c r="F6787" s="592">
        <v>96</v>
      </c>
    </row>
    <row r="6788" spans="1:6" x14ac:dyDescent="0.25">
      <c r="A6788" s="349" t="s">
        <v>738</v>
      </c>
      <c r="B6788" s="361" t="s">
        <v>717</v>
      </c>
      <c r="C6788" s="361" t="s">
        <v>745</v>
      </c>
      <c r="D6788" s="361">
        <v>16</v>
      </c>
      <c r="E6788" s="590">
        <v>45215</v>
      </c>
      <c r="F6788" s="360">
        <v>184</v>
      </c>
    </row>
    <row r="6789" spans="1:6" x14ac:dyDescent="0.25">
      <c r="A6789" s="349" t="s">
        <v>752</v>
      </c>
      <c r="B6789" s="361" t="s">
        <v>760</v>
      </c>
      <c r="C6789" s="361" t="s">
        <v>761</v>
      </c>
      <c r="D6789" s="361">
        <v>16</v>
      </c>
      <c r="E6789" s="590">
        <v>45215</v>
      </c>
      <c r="F6789" s="592">
        <v>103</v>
      </c>
    </row>
    <row r="6790" spans="1:6" x14ac:dyDescent="0.25">
      <c r="A6790" s="349" t="s">
        <v>733</v>
      </c>
      <c r="B6790" s="361" t="s">
        <v>734</v>
      </c>
      <c r="C6790" s="361" t="s">
        <v>735</v>
      </c>
      <c r="D6790" s="361">
        <v>8</v>
      </c>
      <c r="E6790" s="590">
        <v>45220</v>
      </c>
      <c r="F6790" s="592">
        <v>110</v>
      </c>
    </row>
    <row r="6791" spans="1:6" x14ac:dyDescent="0.25">
      <c r="A6791" s="349" t="s">
        <v>742</v>
      </c>
      <c r="B6791" s="361" t="s">
        <v>743</v>
      </c>
      <c r="C6791" s="361" t="s">
        <v>744</v>
      </c>
      <c r="D6791" s="361">
        <v>8</v>
      </c>
      <c r="E6791" s="590">
        <v>45222</v>
      </c>
      <c r="F6791" s="592">
        <v>122</v>
      </c>
    </row>
    <row r="6792" spans="1:6" x14ac:dyDescent="0.25">
      <c r="A6792" s="349" t="s">
        <v>742</v>
      </c>
      <c r="B6792" s="361" t="s">
        <v>743</v>
      </c>
      <c r="C6792" s="361" t="s">
        <v>744</v>
      </c>
      <c r="D6792" s="361">
        <v>8</v>
      </c>
      <c r="E6792" s="350">
        <v>45227</v>
      </c>
      <c r="F6792" s="360">
        <v>32</v>
      </c>
    </row>
    <row r="6793" spans="1:6" x14ac:dyDescent="0.25">
      <c r="A6793" s="349" t="s">
        <v>728</v>
      </c>
      <c r="B6793" s="361" t="s">
        <v>729</v>
      </c>
      <c r="C6793" s="361" t="s">
        <v>730</v>
      </c>
      <c r="D6793" s="361">
        <v>10</v>
      </c>
      <c r="E6793" s="590">
        <v>45228</v>
      </c>
      <c r="F6793" s="592">
        <v>97</v>
      </c>
    </row>
    <row r="6794" spans="1:6" x14ac:dyDescent="0.25">
      <c r="A6794" s="349" t="s">
        <v>748</v>
      </c>
      <c r="B6794" s="361" t="s">
        <v>751</v>
      </c>
      <c r="C6794" s="361" t="s">
        <v>747</v>
      </c>
      <c r="D6794" s="361">
        <v>8</v>
      </c>
      <c r="E6794" s="590">
        <v>45231</v>
      </c>
      <c r="F6794" s="592">
        <v>151</v>
      </c>
    </row>
    <row r="6795" spans="1:6" x14ac:dyDescent="0.25">
      <c r="A6795" s="349" t="s">
        <v>738</v>
      </c>
      <c r="B6795" s="361" t="s">
        <v>723</v>
      </c>
      <c r="C6795" s="361" t="s">
        <v>745</v>
      </c>
      <c r="D6795" s="361">
        <v>8</v>
      </c>
      <c r="E6795" s="590">
        <v>45236</v>
      </c>
      <c r="F6795" s="592">
        <v>178</v>
      </c>
    </row>
    <row r="6796" spans="1:6" x14ac:dyDescent="0.25">
      <c r="A6796" s="349" t="s">
        <v>752</v>
      </c>
      <c r="B6796" s="361" t="s">
        <v>762</v>
      </c>
      <c r="C6796" s="361" t="s">
        <v>761</v>
      </c>
      <c r="D6796" s="361">
        <v>16</v>
      </c>
      <c r="E6796" s="590">
        <v>45238</v>
      </c>
      <c r="F6796" s="592">
        <v>116</v>
      </c>
    </row>
    <row r="6797" spans="1:6" x14ac:dyDescent="0.25">
      <c r="A6797" s="349" t="s">
        <v>738</v>
      </c>
      <c r="B6797" s="361" t="s">
        <v>715</v>
      </c>
      <c r="C6797" s="361" t="s">
        <v>745</v>
      </c>
      <c r="D6797" s="361">
        <v>16</v>
      </c>
      <c r="E6797" s="350">
        <v>45240</v>
      </c>
      <c r="F6797" s="360">
        <v>72</v>
      </c>
    </row>
    <row r="6798" spans="1:6" x14ac:dyDescent="0.25">
      <c r="A6798" s="349" t="s">
        <v>733</v>
      </c>
      <c r="B6798" s="361" t="s">
        <v>736</v>
      </c>
      <c r="C6798" s="361" t="s">
        <v>737</v>
      </c>
      <c r="D6798" s="361">
        <v>8</v>
      </c>
      <c r="E6798" s="590">
        <v>45242</v>
      </c>
      <c r="F6798" s="592">
        <v>182</v>
      </c>
    </row>
    <row r="6799" spans="1:6" x14ac:dyDescent="0.25">
      <c r="A6799" s="349" t="s">
        <v>767</v>
      </c>
      <c r="B6799" s="361" t="s">
        <v>768</v>
      </c>
      <c r="C6799" s="361" t="s">
        <v>737</v>
      </c>
      <c r="D6799" s="361">
        <v>16</v>
      </c>
      <c r="E6799" s="590">
        <v>45245</v>
      </c>
      <c r="F6799" s="592">
        <v>58</v>
      </c>
    </row>
    <row r="6800" spans="1:6" x14ac:dyDescent="0.25">
      <c r="A6800" s="349" t="s">
        <v>738</v>
      </c>
      <c r="B6800" s="361" t="s">
        <v>718</v>
      </c>
      <c r="C6800" s="361" t="s">
        <v>747</v>
      </c>
      <c r="D6800" s="361">
        <v>8</v>
      </c>
      <c r="E6800" s="590">
        <v>45246</v>
      </c>
      <c r="F6800" s="592">
        <v>42</v>
      </c>
    </row>
    <row r="6801" spans="1:6" x14ac:dyDescent="0.25">
      <c r="A6801" s="349" t="s">
        <v>752</v>
      </c>
      <c r="B6801" s="361" t="s">
        <v>760</v>
      </c>
      <c r="C6801" s="361" t="s">
        <v>761</v>
      </c>
      <c r="D6801" s="361">
        <v>16</v>
      </c>
      <c r="E6801" s="590">
        <v>45247</v>
      </c>
      <c r="F6801" s="592">
        <v>92</v>
      </c>
    </row>
    <row r="6802" spans="1:6" x14ac:dyDescent="0.25">
      <c r="A6802" s="349" t="s">
        <v>738</v>
      </c>
      <c r="B6802" s="361" t="s">
        <v>721</v>
      </c>
      <c r="C6802" s="361" t="s">
        <v>747</v>
      </c>
      <c r="D6802" s="361">
        <v>8</v>
      </c>
      <c r="E6802" s="590">
        <v>45250</v>
      </c>
      <c r="F6802" s="592">
        <v>107</v>
      </c>
    </row>
    <row r="6803" spans="1:6" x14ac:dyDescent="0.25">
      <c r="A6803" s="349" t="s">
        <v>742</v>
      </c>
      <c r="B6803" s="361" t="s">
        <v>743</v>
      </c>
      <c r="C6803" s="361" t="s">
        <v>744</v>
      </c>
      <c r="D6803" s="361">
        <v>8</v>
      </c>
      <c r="E6803" s="350">
        <v>45250</v>
      </c>
      <c r="F6803" s="360">
        <v>114</v>
      </c>
    </row>
    <row r="6804" spans="1:6" x14ac:dyDescent="0.25">
      <c r="A6804" s="349" t="s">
        <v>738</v>
      </c>
      <c r="B6804" s="361" t="s">
        <v>715</v>
      </c>
      <c r="C6804" s="361" t="s">
        <v>745</v>
      </c>
      <c r="D6804" s="361">
        <v>16</v>
      </c>
      <c r="E6804" s="590">
        <v>45251</v>
      </c>
      <c r="F6804" s="592">
        <v>20</v>
      </c>
    </row>
    <row r="6805" spans="1:6" x14ac:dyDescent="0.25">
      <c r="A6805" s="349" t="s">
        <v>733</v>
      </c>
      <c r="B6805" s="361" t="s">
        <v>736</v>
      </c>
      <c r="C6805" s="361" t="s">
        <v>737</v>
      </c>
      <c r="D6805" s="361">
        <v>8</v>
      </c>
      <c r="E6805" s="590">
        <v>45251</v>
      </c>
      <c r="F6805" s="592">
        <v>117</v>
      </c>
    </row>
    <row r="6806" spans="1:6" x14ac:dyDescent="0.25">
      <c r="A6806" s="349" t="s">
        <v>756</v>
      </c>
      <c r="B6806" s="361" t="s">
        <v>757</v>
      </c>
      <c r="C6806" s="361" t="s">
        <v>755</v>
      </c>
      <c r="D6806" s="361">
        <v>16</v>
      </c>
      <c r="E6806" s="590">
        <v>45252</v>
      </c>
      <c r="F6806" s="592">
        <v>90</v>
      </c>
    </row>
    <row r="6807" spans="1:6" x14ac:dyDescent="0.25">
      <c r="A6807" s="349" t="s">
        <v>752</v>
      </c>
      <c r="B6807" s="361" t="s">
        <v>759</v>
      </c>
      <c r="C6807" s="361" t="s">
        <v>737</v>
      </c>
      <c r="D6807" s="361">
        <v>16</v>
      </c>
      <c r="E6807" s="590">
        <v>45255</v>
      </c>
      <c r="F6807" s="592">
        <v>145</v>
      </c>
    </row>
    <row r="6808" spans="1:6" x14ac:dyDescent="0.25">
      <c r="A6808" s="349" t="s">
        <v>738</v>
      </c>
      <c r="B6808" s="361" t="s">
        <v>723</v>
      </c>
      <c r="C6808" s="361" t="s">
        <v>745</v>
      </c>
      <c r="D6808" s="361">
        <v>8</v>
      </c>
      <c r="E6808" s="590">
        <v>45259</v>
      </c>
      <c r="F6808" s="592">
        <v>7</v>
      </c>
    </row>
    <row r="6809" spans="1:6" x14ac:dyDescent="0.25">
      <c r="A6809" s="349" t="s">
        <v>564</v>
      </c>
      <c r="B6809" s="361" t="s">
        <v>566</v>
      </c>
      <c r="C6809" s="361" t="s">
        <v>737</v>
      </c>
      <c r="D6809" s="361">
        <v>16</v>
      </c>
      <c r="E6809" s="590">
        <v>45262</v>
      </c>
      <c r="F6809" s="592">
        <v>118</v>
      </c>
    </row>
    <row r="6810" spans="1:6" x14ac:dyDescent="0.25">
      <c r="A6810" s="349" t="s">
        <v>748</v>
      </c>
      <c r="B6810" s="361" t="s">
        <v>753</v>
      </c>
      <c r="C6810" s="361" t="s">
        <v>732</v>
      </c>
      <c r="D6810" s="361">
        <v>16</v>
      </c>
      <c r="E6810" s="590">
        <v>45264</v>
      </c>
      <c r="F6810" s="592">
        <v>92</v>
      </c>
    </row>
    <row r="6811" spans="1:6" x14ac:dyDescent="0.25">
      <c r="A6811" s="349" t="s">
        <v>738</v>
      </c>
      <c r="B6811" s="361" t="s">
        <v>720</v>
      </c>
      <c r="C6811" s="361" t="s">
        <v>747</v>
      </c>
      <c r="D6811" s="361">
        <v>8</v>
      </c>
      <c r="E6811" s="350">
        <v>45270</v>
      </c>
      <c r="F6811" s="360">
        <v>60</v>
      </c>
    </row>
    <row r="6812" spans="1:6" x14ac:dyDescent="0.25">
      <c r="A6812" s="349" t="s">
        <v>748</v>
      </c>
      <c r="B6812" s="361" t="s">
        <v>751</v>
      </c>
      <c r="C6812" s="361" t="s">
        <v>747</v>
      </c>
      <c r="D6812" s="361">
        <v>8</v>
      </c>
      <c r="E6812" s="590">
        <v>45273</v>
      </c>
      <c r="F6812" s="592">
        <v>96</v>
      </c>
    </row>
    <row r="6813" spans="1:6" x14ac:dyDescent="0.25">
      <c r="A6813" s="349" t="s">
        <v>738</v>
      </c>
      <c r="B6813" s="361" t="s">
        <v>722</v>
      </c>
      <c r="C6813" s="361" t="s">
        <v>747</v>
      </c>
      <c r="D6813" s="361">
        <v>8</v>
      </c>
      <c r="E6813" s="590">
        <v>45280</v>
      </c>
      <c r="F6813" s="592">
        <v>87</v>
      </c>
    </row>
    <row r="6814" spans="1:6" x14ac:dyDescent="0.25">
      <c r="A6814" s="349" t="s">
        <v>756</v>
      </c>
      <c r="B6814" s="361" t="s">
        <v>757</v>
      </c>
      <c r="C6814" s="361" t="s">
        <v>755</v>
      </c>
      <c r="D6814" s="361">
        <v>16</v>
      </c>
      <c r="E6814" s="590">
        <v>45280</v>
      </c>
      <c r="F6814" s="592">
        <v>46</v>
      </c>
    </row>
    <row r="6815" spans="1:6" x14ac:dyDescent="0.25">
      <c r="A6815" s="349" t="s">
        <v>738</v>
      </c>
      <c r="B6815" s="361" t="s">
        <v>722</v>
      </c>
      <c r="C6815" s="361" t="s">
        <v>747</v>
      </c>
      <c r="D6815" s="361">
        <v>8</v>
      </c>
      <c r="E6815" s="590">
        <v>45282</v>
      </c>
      <c r="F6815" s="592">
        <v>98</v>
      </c>
    </row>
    <row r="6816" spans="1:6" x14ac:dyDescent="0.25">
      <c r="A6816" s="349" t="s">
        <v>752</v>
      </c>
      <c r="B6816" s="361" t="s">
        <v>760</v>
      </c>
      <c r="C6816" s="361" t="s">
        <v>761</v>
      </c>
      <c r="D6816" s="361">
        <v>16</v>
      </c>
      <c r="E6816" s="590">
        <v>45288</v>
      </c>
      <c r="F6816" s="592">
        <v>76</v>
      </c>
    </row>
    <row r="6817" spans="1:6" x14ac:dyDescent="0.25">
      <c r="A6817" s="349" t="s">
        <v>564</v>
      </c>
      <c r="B6817" s="361" t="s">
        <v>566</v>
      </c>
      <c r="C6817" s="361" t="s">
        <v>737</v>
      </c>
      <c r="D6817" s="361">
        <v>16</v>
      </c>
      <c r="E6817" s="590">
        <v>45294</v>
      </c>
      <c r="F6817" s="592">
        <v>86</v>
      </c>
    </row>
    <row r="6818" spans="1:6" x14ac:dyDescent="0.25">
      <c r="A6818" s="349" t="s">
        <v>564</v>
      </c>
      <c r="B6818" s="361" t="s">
        <v>568</v>
      </c>
      <c r="C6818" s="361" t="s">
        <v>745</v>
      </c>
      <c r="D6818" s="361">
        <v>16</v>
      </c>
      <c r="E6818" s="590">
        <v>45296</v>
      </c>
      <c r="F6818" s="360">
        <v>10</v>
      </c>
    </row>
    <row r="6819" spans="1:6" x14ac:dyDescent="0.25">
      <c r="A6819" s="349" t="s">
        <v>769</v>
      </c>
      <c r="B6819" s="361" t="s">
        <v>770</v>
      </c>
      <c r="C6819" s="361" t="s">
        <v>745</v>
      </c>
      <c r="D6819" s="361">
        <v>16</v>
      </c>
      <c r="E6819" s="590">
        <v>45296</v>
      </c>
      <c r="F6819" s="592">
        <v>151</v>
      </c>
    </row>
    <row r="6820" spans="1:6" x14ac:dyDescent="0.25">
      <c r="A6820" s="349" t="s">
        <v>756</v>
      </c>
      <c r="B6820" s="361" t="s">
        <v>757</v>
      </c>
      <c r="C6820" s="361" t="s">
        <v>755</v>
      </c>
      <c r="D6820" s="361">
        <v>16</v>
      </c>
      <c r="E6820" s="590">
        <v>45297</v>
      </c>
      <c r="F6820" s="592">
        <v>115</v>
      </c>
    </row>
    <row r="6821" spans="1:6" x14ac:dyDescent="0.25">
      <c r="A6821" s="349" t="s">
        <v>739</v>
      </c>
      <c r="B6821" s="361" t="s">
        <v>740</v>
      </c>
      <c r="C6821" s="361" t="s">
        <v>741</v>
      </c>
      <c r="D6821" s="361">
        <v>8</v>
      </c>
      <c r="E6821" s="590">
        <v>45297</v>
      </c>
      <c r="F6821" s="592">
        <v>109</v>
      </c>
    </row>
    <row r="6822" spans="1:6" x14ac:dyDescent="0.25">
      <c r="A6822" s="349" t="s">
        <v>733</v>
      </c>
      <c r="B6822" s="361" t="s">
        <v>734</v>
      </c>
      <c r="C6822" s="361" t="s">
        <v>735</v>
      </c>
      <c r="D6822" s="361">
        <v>8</v>
      </c>
      <c r="E6822" s="590">
        <v>45298</v>
      </c>
      <c r="F6822" s="592">
        <v>19</v>
      </c>
    </row>
    <row r="6823" spans="1:6" x14ac:dyDescent="0.25">
      <c r="A6823" s="349" t="s">
        <v>752</v>
      </c>
      <c r="B6823" s="361" t="s">
        <v>764</v>
      </c>
      <c r="C6823" s="361" t="s">
        <v>737</v>
      </c>
      <c r="D6823" s="361">
        <v>32</v>
      </c>
      <c r="E6823" s="590">
        <v>45305</v>
      </c>
      <c r="F6823" s="592">
        <v>187</v>
      </c>
    </row>
    <row r="6824" spans="1:6" x14ac:dyDescent="0.25">
      <c r="A6824" s="349" t="s">
        <v>738</v>
      </c>
      <c r="B6824" s="361" t="s">
        <v>719</v>
      </c>
      <c r="C6824" s="361" t="s">
        <v>744</v>
      </c>
      <c r="D6824" s="361">
        <v>8</v>
      </c>
      <c r="E6824" s="590">
        <v>45308</v>
      </c>
      <c r="F6824" s="592">
        <v>200</v>
      </c>
    </row>
    <row r="6825" spans="1:6" x14ac:dyDescent="0.25">
      <c r="A6825" s="349" t="s">
        <v>752</v>
      </c>
      <c r="B6825" s="361" t="s">
        <v>762</v>
      </c>
      <c r="C6825" s="361" t="s">
        <v>761</v>
      </c>
      <c r="D6825" s="361">
        <v>16</v>
      </c>
      <c r="E6825" s="590">
        <v>45308</v>
      </c>
      <c r="F6825" s="592">
        <v>22</v>
      </c>
    </row>
    <row r="6826" spans="1:6" x14ac:dyDescent="0.25">
      <c r="A6826" s="349" t="s">
        <v>728</v>
      </c>
      <c r="B6826" s="361" t="s">
        <v>731</v>
      </c>
      <c r="C6826" s="361" t="s">
        <v>732</v>
      </c>
      <c r="D6826" s="361">
        <v>8</v>
      </c>
      <c r="E6826" s="350">
        <v>45309</v>
      </c>
      <c r="F6826" s="360">
        <v>77</v>
      </c>
    </row>
    <row r="6827" spans="1:6" x14ac:dyDescent="0.25">
      <c r="A6827" s="354" t="s">
        <v>756</v>
      </c>
      <c r="B6827" s="353" t="s">
        <v>758</v>
      </c>
      <c r="C6827" s="353" t="s">
        <v>746</v>
      </c>
      <c r="D6827" s="353">
        <v>16</v>
      </c>
      <c r="E6827" s="591">
        <v>45310</v>
      </c>
      <c r="F6827" s="593">
        <v>193</v>
      </c>
    </row>
    <row r="6828" spans="1:6" x14ac:dyDescent="0.25">
      <c r="A6828" s="349" t="s">
        <v>728</v>
      </c>
      <c r="B6828" s="361" t="s">
        <v>729</v>
      </c>
      <c r="C6828" s="361" t="s">
        <v>730</v>
      </c>
      <c r="D6828" s="361">
        <v>10</v>
      </c>
      <c r="E6828" s="590">
        <v>45313</v>
      </c>
      <c r="F6828" s="592">
        <v>32</v>
      </c>
    </row>
    <row r="6829" spans="1:6" x14ac:dyDescent="0.25">
      <c r="A6829" s="349" t="s">
        <v>765</v>
      </c>
      <c r="B6829" s="361" t="s">
        <v>766</v>
      </c>
      <c r="C6829" s="361" t="s">
        <v>744</v>
      </c>
      <c r="D6829" s="361">
        <v>16</v>
      </c>
      <c r="E6829" s="590">
        <v>45313</v>
      </c>
      <c r="F6829" s="592">
        <v>75</v>
      </c>
    </row>
    <row r="6830" spans="1:6" x14ac:dyDescent="0.25">
      <c r="A6830" s="349" t="s">
        <v>738</v>
      </c>
      <c r="B6830" s="361" t="s">
        <v>717</v>
      </c>
      <c r="C6830" s="361" t="s">
        <v>745</v>
      </c>
      <c r="D6830" s="361">
        <v>16</v>
      </c>
      <c r="E6830" s="590">
        <v>45325</v>
      </c>
      <c r="F6830" s="592">
        <v>113</v>
      </c>
    </row>
    <row r="6831" spans="1:6" x14ac:dyDescent="0.25">
      <c r="A6831" s="349" t="s">
        <v>748</v>
      </c>
      <c r="B6831" s="361" t="s">
        <v>754</v>
      </c>
      <c r="C6831" s="361" t="s">
        <v>755</v>
      </c>
      <c r="D6831" s="361">
        <v>16</v>
      </c>
      <c r="E6831" s="590">
        <v>45326</v>
      </c>
      <c r="F6831" s="592">
        <v>130</v>
      </c>
    </row>
    <row r="6832" spans="1:6" x14ac:dyDescent="0.25">
      <c r="A6832" s="349" t="s">
        <v>564</v>
      </c>
      <c r="B6832" s="361" t="s">
        <v>566</v>
      </c>
      <c r="C6832" s="361" t="s">
        <v>737</v>
      </c>
      <c r="D6832" s="361">
        <v>16</v>
      </c>
      <c r="E6832" s="590">
        <v>45327</v>
      </c>
      <c r="F6832" s="592">
        <v>19</v>
      </c>
    </row>
    <row r="6833" spans="1:6" x14ac:dyDescent="0.25">
      <c r="A6833" s="349" t="s">
        <v>738</v>
      </c>
      <c r="B6833" s="361" t="s">
        <v>715</v>
      </c>
      <c r="C6833" s="361" t="s">
        <v>745</v>
      </c>
      <c r="D6833" s="361">
        <v>16</v>
      </c>
      <c r="E6833" s="590">
        <v>45328</v>
      </c>
      <c r="F6833" s="360">
        <v>199</v>
      </c>
    </row>
    <row r="6834" spans="1:6" x14ac:dyDescent="0.25">
      <c r="A6834" s="349" t="s">
        <v>738</v>
      </c>
      <c r="B6834" s="361" t="s">
        <v>719</v>
      </c>
      <c r="C6834" s="361" t="s">
        <v>744</v>
      </c>
      <c r="D6834" s="361">
        <v>8</v>
      </c>
      <c r="E6834" s="590">
        <v>45329</v>
      </c>
      <c r="F6834" s="592">
        <v>192</v>
      </c>
    </row>
    <row r="6835" spans="1:6" x14ac:dyDescent="0.25">
      <c r="A6835" s="349" t="s">
        <v>748</v>
      </c>
      <c r="B6835" s="361" t="s">
        <v>750</v>
      </c>
      <c r="C6835" s="361" t="s">
        <v>737</v>
      </c>
      <c r="D6835" s="361">
        <v>16</v>
      </c>
      <c r="E6835" s="590">
        <v>45329</v>
      </c>
      <c r="F6835" s="592">
        <v>5</v>
      </c>
    </row>
    <row r="6836" spans="1:6" x14ac:dyDescent="0.25">
      <c r="A6836" s="349" t="s">
        <v>738</v>
      </c>
      <c r="B6836" s="361" t="s">
        <v>722</v>
      </c>
      <c r="C6836" s="361" t="s">
        <v>747</v>
      </c>
      <c r="D6836" s="361">
        <v>8</v>
      </c>
      <c r="E6836" s="590">
        <v>45331</v>
      </c>
      <c r="F6836" s="592">
        <v>44</v>
      </c>
    </row>
    <row r="6837" spans="1:6" x14ac:dyDescent="0.25">
      <c r="A6837" s="349" t="s">
        <v>739</v>
      </c>
      <c r="B6837" s="361" t="s">
        <v>740</v>
      </c>
      <c r="C6837" s="361" t="s">
        <v>741</v>
      </c>
      <c r="D6837" s="361">
        <v>8</v>
      </c>
      <c r="E6837" s="590">
        <v>45333</v>
      </c>
      <c r="F6837" s="592">
        <v>35</v>
      </c>
    </row>
    <row r="6838" spans="1:6" x14ac:dyDescent="0.25">
      <c r="A6838" s="349" t="s">
        <v>728</v>
      </c>
      <c r="B6838" s="361" t="s">
        <v>731</v>
      </c>
      <c r="C6838" s="361" t="s">
        <v>732</v>
      </c>
      <c r="D6838" s="361">
        <v>8</v>
      </c>
      <c r="E6838" s="590">
        <v>45335</v>
      </c>
      <c r="F6838" s="592">
        <v>124</v>
      </c>
    </row>
    <row r="6839" spans="1:6" x14ac:dyDescent="0.25">
      <c r="A6839" s="349" t="s">
        <v>738</v>
      </c>
      <c r="B6839" s="361" t="s">
        <v>723</v>
      </c>
      <c r="C6839" s="361" t="s">
        <v>745</v>
      </c>
      <c r="D6839" s="361">
        <v>8</v>
      </c>
      <c r="E6839" s="590">
        <v>45336</v>
      </c>
      <c r="F6839" s="592">
        <v>83</v>
      </c>
    </row>
    <row r="6840" spans="1:6" x14ac:dyDescent="0.25">
      <c r="A6840" s="349" t="s">
        <v>756</v>
      </c>
      <c r="B6840" s="361" t="s">
        <v>758</v>
      </c>
      <c r="C6840" s="361" t="s">
        <v>746</v>
      </c>
      <c r="D6840" s="361">
        <v>16</v>
      </c>
      <c r="E6840" s="590">
        <v>45337</v>
      </c>
      <c r="F6840" s="592">
        <v>155</v>
      </c>
    </row>
    <row r="6841" spans="1:6" x14ac:dyDescent="0.25">
      <c r="A6841" s="349" t="s">
        <v>748</v>
      </c>
      <c r="B6841" s="361" t="s">
        <v>749</v>
      </c>
      <c r="C6841" s="361" t="s">
        <v>745</v>
      </c>
      <c r="D6841" s="361">
        <v>8</v>
      </c>
      <c r="E6841" s="590">
        <v>45341</v>
      </c>
      <c r="F6841" s="592">
        <v>52</v>
      </c>
    </row>
    <row r="6842" spans="1:6" x14ac:dyDescent="0.25">
      <c r="A6842" s="349" t="s">
        <v>748</v>
      </c>
      <c r="B6842" s="361" t="s">
        <v>749</v>
      </c>
      <c r="C6842" s="361" t="s">
        <v>745</v>
      </c>
      <c r="D6842" s="361">
        <v>8</v>
      </c>
      <c r="E6842" s="590">
        <v>45342</v>
      </c>
      <c r="F6842" s="592">
        <v>121</v>
      </c>
    </row>
    <row r="6843" spans="1:6" x14ac:dyDescent="0.25">
      <c r="A6843" s="349" t="s">
        <v>771</v>
      </c>
      <c r="B6843" s="361" t="s">
        <v>773</v>
      </c>
      <c r="C6843" s="361" t="s">
        <v>747</v>
      </c>
      <c r="D6843" s="361">
        <v>8</v>
      </c>
      <c r="E6843" s="590">
        <v>45342</v>
      </c>
      <c r="F6843" s="592">
        <v>43</v>
      </c>
    </row>
    <row r="6844" spans="1:6" x14ac:dyDescent="0.25">
      <c r="A6844" s="349" t="s">
        <v>752</v>
      </c>
      <c r="B6844" s="361" t="s">
        <v>760</v>
      </c>
      <c r="C6844" s="361" t="s">
        <v>761</v>
      </c>
      <c r="D6844" s="361">
        <v>16</v>
      </c>
      <c r="E6844" s="590">
        <v>45343</v>
      </c>
      <c r="F6844" s="360">
        <v>12</v>
      </c>
    </row>
    <row r="6845" spans="1:6" x14ac:dyDescent="0.25">
      <c r="A6845" s="349" t="s">
        <v>564</v>
      </c>
      <c r="B6845" s="361" t="s">
        <v>569</v>
      </c>
      <c r="C6845" s="361" t="s">
        <v>744</v>
      </c>
      <c r="D6845" s="361">
        <v>16</v>
      </c>
      <c r="E6845" s="590">
        <v>45346</v>
      </c>
      <c r="F6845" s="592">
        <v>7</v>
      </c>
    </row>
    <row r="6846" spans="1:6" x14ac:dyDescent="0.25">
      <c r="A6846" s="349" t="s">
        <v>733</v>
      </c>
      <c r="B6846" s="361" t="s">
        <v>734</v>
      </c>
      <c r="C6846" s="361" t="s">
        <v>735</v>
      </c>
      <c r="D6846" s="361">
        <v>8</v>
      </c>
      <c r="E6846" s="350">
        <v>45352</v>
      </c>
      <c r="F6846" s="360">
        <v>147</v>
      </c>
    </row>
    <row r="6847" spans="1:6" x14ac:dyDescent="0.25">
      <c r="A6847" s="349" t="s">
        <v>752</v>
      </c>
      <c r="B6847" s="361" t="s">
        <v>759</v>
      </c>
      <c r="C6847" s="361" t="s">
        <v>737</v>
      </c>
      <c r="D6847" s="361">
        <v>16</v>
      </c>
      <c r="E6847" s="590">
        <v>45354</v>
      </c>
      <c r="F6847" s="592">
        <v>94</v>
      </c>
    </row>
    <row r="6848" spans="1:6" x14ac:dyDescent="0.25">
      <c r="A6848" s="349" t="s">
        <v>738</v>
      </c>
      <c r="B6848" s="361" t="s">
        <v>722</v>
      </c>
      <c r="C6848" s="361" t="s">
        <v>747</v>
      </c>
      <c r="D6848" s="361">
        <v>8</v>
      </c>
      <c r="E6848" s="350">
        <v>45358</v>
      </c>
      <c r="F6848" s="360">
        <v>18</v>
      </c>
    </row>
    <row r="6849" spans="1:6" x14ac:dyDescent="0.25">
      <c r="A6849" s="349" t="s">
        <v>738</v>
      </c>
      <c r="B6849" s="361" t="s">
        <v>713</v>
      </c>
      <c r="C6849" s="361" t="s">
        <v>746</v>
      </c>
      <c r="D6849" s="361">
        <v>16</v>
      </c>
      <c r="E6849" s="590">
        <v>45359</v>
      </c>
      <c r="F6849" s="592">
        <v>91</v>
      </c>
    </row>
    <row r="6850" spans="1:6" x14ac:dyDescent="0.25">
      <c r="A6850" s="349" t="s">
        <v>765</v>
      </c>
      <c r="B6850" s="361" t="s">
        <v>766</v>
      </c>
      <c r="C6850" s="361" t="s">
        <v>744</v>
      </c>
      <c r="D6850" s="361">
        <v>16</v>
      </c>
      <c r="E6850" s="590">
        <v>45361</v>
      </c>
      <c r="F6850" s="360">
        <v>109</v>
      </c>
    </row>
    <row r="6851" spans="1:6" x14ac:dyDescent="0.25">
      <c r="A6851" s="349" t="s">
        <v>738</v>
      </c>
      <c r="B6851" s="361" t="s">
        <v>714</v>
      </c>
      <c r="C6851" s="361" t="s">
        <v>744</v>
      </c>
      <c r="D6851" s="361">
        <v>8</v>
      </c>
      <c r="E6851" s="590">
        <v>45363</v>
      </c>
      <c r="F6851" s="592">
        <v>143</v>
      </c>
    </row>
    <row r="6852" spans="1:6" x14ac:dyDescent="0.25">
      <c r="A6852" s="349" t="s">
        <v>752</v>
      </c>
      <c r="B6852" s="361" t="s">
        <v>760</v>
      </c>
      <c r="C6852" s="361" t="s">
        <v>761</v>
      </c>
      <c r="D6852" s="361">
        <v>16</v>
      </c>
      <c r="E6852" s="350">
        <v>45366</v>
      </c>
      <c r="F6852" s="360">
        <v>72</v>
      </c>
    </row>
    <row r="6853" spans="1:6" x14ac:dyDescent="0.25">
      <c r="A6853" s="349" t="s">
        <v>771</v>
      </c>
      <c r="B6853" s="361" t="s">
        <v>773</v>
      </c>
      <c r="C6853" s="361" t="s">
        <v>747</v>
      </c>
      <c r="D6853" s="361">
        <v>8</v>
      </c>
      <c r="E6853" s="590">
        <v>45367</v>
      </c>
      <c r="F6853" s="592">
        <v>116</v>
      </c>
    </row>
    <row r="6854" spans="1:6" x14ac:dyDescent="0.25">
      <c r="A6854" s="349" t="s">
        <v>564</v>
      </c>
      <c r="B6854" s="361" t="s">
        <v>567</v>
      </c>
      <c r="C6854" s="361" t="s">
        <v>737</v>
      </c>
      <c r="D6854" s="361">
        <v>16</v>
      </c>
      <c r="E6854" s="590">
        <v>45368</v>
      </c>
      <c r="F6854" s="592">
        <v>160</v>
      </c>
    </row>
    <row r="6855" spans="1:6" x14ac:dyDescent="0.25">
      <c r="A6855" s="349" t="s">
        <v>771</v>
      </c>
      <c r="B6855" s="361" t="s">
        <v>773</v>
      </c>
      <c r="C6855" s="361" t="s">
        <v>747</v>
      </c>
      <c r="D6855" s="361">
        <v>8</v>
      </c>
      <c r="E6855" s="590">
        <v>45372</v>
      </c>
      <c r="F6855" s="360">
        <v>34</v>
      </c>
    </row>
    <row r="6856" spans="1:6" x14ac:dyDescent="0.25">
      <c r="A6856" s="349" t="s">
        <v>564</v>
      </c>
      <c r="B6856" s="361" t="s">
        <v>569</v>
      </c>
      <c r="C6856" s="361" t="s">
        <v>744</v>
      </c>
      <c r="D6856" s="361">
        <v>16</v>
      </c>
      <c r="E6856" s="590">
        <v>45372</v>
      </c>
      <c r="F6856" s="592">
        <v>190</v>
      </c>
    </row>
    <row r="6857" spans="1:6" x14ac:dyDescent="0.25">
      <c r="A6857" s="349" t="s">
        <v>748</v>
      </c>
      <c r="B6857" s="361" t="s">
        <v>749</v>
      </c>
      <c r="C6857" s="361" t="s">
        <v>745</v>
      </c>
      <c r="D6857" s="361">
        <v>8</v>
      </c>
      <c r="E6857" s="590">
        <v>45373</v>
      </c>
      <c r="F6857" s="592">
        <v>141</v>
      </c>
    </row>
    <row r="6858" spans="1:6" x14ac:dyDescent="0.25">
      <c r="A6858" s="349" t="s">
        <v>738</v>
      </c>
      <c r="B6858" s="361" t="s">
        <v>718</v>
      </c>
      <c r="C6858" s="361" t="s">
        <v>747</v>
      </c>
      <c r="D6858" s="361">
        <v>8</v>
      </c>
      <c r="E6858" s="590">
        <v>45374</v>
      </c>
      <c r="F6858" s="592">
        <v>56</v>
      </c>
    </row>
    <row r="6859" spans="1:6" x14ac:dyDescent="0.25">
      <c r="A6859" s="349" t="s">
        <v>771</v>
      </c>
      <c r="B6859" s="361" t="s">
        <v>773</v>
      </c>
      <c r="C6859" s="361" t="s">
        <v>747</v>
      </c>
      <c r="D6859" s="361">
        <v>8</v>
      </c>
      <c r="E6859" s="590">
        <v>45378</v>
      </c>
      <c r="F6859" s="592">
        <v>45</v>
      </c>
    </row>
    <row r="6860" spans="1:6" x14ac:dyDescent="0.25">
      <c r="A6860" s="349" t="s">
        <v>756</v>
      </c>
      <c r="B6860" s="361" t="s">
        <v>758</v>
      </c>
      <c r="C6860" s="361" t="s">
        <v>746</v>
      </c>
      <c r="D6860" s="361">
        <v>16</v>
      </c>
      <c r="E6860" s="590">
        <v>45378</v>
      </c>
      <c r="F6860" s="592">
        <v>130</v>
      </c>
    </row>
    <row r="6861" spans="1:6" x14ac:dyDescent="0.25">
      <c r="A6861" s="349" t="s">
        <v>771</v>
      </c>
      <c r="B6861" s="361" t="s">
        <v>772</v>
      </c>
      <c r="C6861" s="361" t="s">
        <v>747</v>
      </c>
      <c r="D6861" s="361">
        <v>12</v>
      </c>
      <c r="E6861" s="590">
        <v>45381</v>
      </c>
      <c r="F6861" s="592">
        <v>103</v>
      </c>
    </row>
    <row r="6862" spans="1:6" x14ac:dyDescent="0.25">
      <c r="A6862" s="349" t="s">
        <v>756</v>
      </c>
      <c r="B6862" s="361" t="s">
        <v>758</v>
      </c>
      <c r="C6862" s="361" t="s">
        <v>746</v>
      </c>
      <c r="D6862" s="361">
        <v>16</v>
      </c>
      <c r="E6862" s="590">
        <v>45381</v>
      </c>
      <c r="F6862" s="592">
        <v>120</v>
      </c>
    </row>
    <row r="6863" spans="1:6" x14ac:dyDescent="0.25">
      <c r="A6863" s="349" t="s">
        <v>767</v>
      </c>
      <c r="B6863" s="361" t="s">
        <v>768</v>
      </c>
      <c r="C6863" s="361" t="s">
        <v>737</v>
      </c>
      <c r="D6863" s="361">
        <v>16</v>
      </c>
      <c r="E6863" s="590">
        <v>45388</v>
      </c>
      <c r="F6863" s="592">
        <v>21</v>
      </c>
    </row>
    <row r="6864" spans="1:6" x14ac:dyDescent="0.25">
      <c r="A6864" s="349" t="s">
        <v>767</v>
      </c>
      <c r="B6864" s="361" t="s">
        <v>768</v>
      </c>
      <c r="C6864" s="361" t="s">
        <v>737</v>
      </c>
      <c r="D6864" s="361">
        <v>16</v>
      </c>
      <c r="E6864" s="590">
        <v>45390</v>
      </c>
      <c r="F6864" s="592">
        <v>46</v>
      </c>
    </row>
    <row r="6865" spans="1:6" x14ac:dyDescent="0.25">
      <c r="A6865" s="349" t="s">
        <v>738</v>
      </c>
      <c r="B6865" s="361" t="s">
        <v>715</v>
      </c>
      <c r="C6865" s="361" t="s">
        <v>745</v>
      </c>
      <c r="D6865" s="361">
        <v>16</v>
      </c>
      <c r="E6865" s="590">
        <v>45395</v>
      </c>
      <c r="F6865" s="592">
        <v>192</v>
      </c>
    </row>
    <row r="6866" spans="1:6" x14ac:dyDescent="0.25">
      <c r="A6866" s="349" t="s">
        <v>738</v>
      </c>
      <c r="B6866" s="361" t="s">
        <v>721</v>
      </c>
      <c r="C6866" s="361" t="s">
        <v>747</v>
      </c>
      <c r="D6866" s="361">
        <v>8</v>
      </c>
      <c r="E6866" s="590">
        <v>45397</v>
      </c>
      <c r="F6866" s="360">
        <v>65</v>
      </c>
    </row>
    <row r="6867" spans="1:6" x14ac:dyDescent="0.25">
      <c r="A6867" s="354" t="s">
        <v>769</v>
      </c>
      <c r="B6867" s="353" t="s">
        <v>770</v>
      </c>
      <c r="C6867" s="353" t="s">
        <v>745</v>
      </c>
      <c r="D6867" s="353">
        <v>16</v>
      </c>
      <c r="E6867" s="591">
        <v>45397</v>
      </c>
      <c r="F6867" s="593">
        <v>143</v>
      </c>
    </row>
    <row r="6868" spans="1:6" x14ac:dyDescent="0.25">
      <c r="A6868" s="349" t="s">
        <v>742</v>
      </c>
      <c r="B6868" s="361" t="s">
        <v>743</v>
      </c>
      <c r="C6868" s="361" t="s">
        <v>744</v>
      </c>
      <c r="D6868" s="361">
        <v>8</v>
      </c>
      <c r="E6868" s="590">
        <v>45399</v>
      </c>
      <c r="F6868" s="592">
        <v>25</v>
      </c>
    </row>
    <row r="6869" spans="1:6" x14ac:dyDescent="0.25">
      <c r="A6869" s="349" t="s">
        <v>738</v>
      </c>
      <c r="B6869" s="361" t="s">
        <v>717</v>
      </c>
      <c r="C6869" s="361" t="s">
        <v>745</v>
      </c>
      <c r="D6869" s="361">
        <v>16</v>
      </c>
      <c r="E6869" s="350">
        <v>45400</v>
      </c>
      <c r="F6869" s="360">
        <v>138</v>
      </c>
    </row>
    <row r="6870" spans="1:6" x14ac:dyDescent="0.25">
      <c r="A6870" s="349" t="s">
        <v>738</v>
      </c>
      <c r="B6870" s="361" t="s">
        <v>714</v>
      </c>
      <c r="C6870" s="361" t="s">
        <v>744</v>
      </c>
      <c r="D6870" s="361">
        <v>8</v>
      </c>
      <c r="E6870" s="590">
        <v>45401</v>
      </c>
      <c r="F6870" s="592">
        <v>126</v>
      </c>
    </row>
    <row r="6871" spans="1:6" x14ac:dyDescent="0.25">
      <c r="A6871" s="349" t="s">
        <v>748</v>
      </c>
      <c r="B6871" s="361" t="s">
        <v>751</v>
      </c>
      <c r="C6871" s="361" t="s">
        <v>747</v>
      </c>
      <c r="D6871" s="361">
        <v>8</v>
      </c>
      <c r="E6871" s="590">
        <v>45401</v>
      </c>
      <c r="F6871" s="592">
        <v>119</v>
      </c>
    </row>
    <row r="6872" spans="1:6" x14ac:dyDescent="0.25">
      <c r="A6872" s="349" t="s">
        <v>752</v>
      </c>
      <c r="B6872" s="361" t="s">
        <v>764</v>
      </c>
      <c r="C6872" s="361" t="s">
        <v>737</v>
      </c>
      <c r="D6872" s="361">
        <v>32</v>
      </c>
      <c r="E6872" s="590">
        <v>45407</v>
      </c>
      <c r="F6872" s="592">
        <v>60</v>
      </c>
    </row>
    <row r="6873" spans="1:6" x14ac:dyDescent="0.25">
      <c r="A6873" s="349" t="s">
        <v>738</v>
      </c>
      <c r="B6873" s="361" t="s">
        <v>716</v>
      </c>
      <c r="C6873" s="361" t="s">
        <v>745</v>
      </c>
      <c r="D6873" s="361">
        <v>16</v>
      </c>
      <c r="E6873" s="590">
        <v>45411</v>
      </c>
      <c r="F6873" s="592">
        <v>35</v>
      </c>
    </row>
    <row r="6874" spans="1:6" x14ac:dyDescent="0.25">
      <c r="A6874" s="349" t="s">
        <v>756</v>
      </c>
      <c r="B6874" s="361" t="s">
        <v>758</v>
      </c>
      <c r="C6874" s="361" t="s">
        <v>746</v>
      </c>
      <c r="D6874" s="361">
        <v>16</v>
      </c>
      <c r="E6874" s="590">
        <v>45411</v>
      </c>
      <c r="F6874" s="592">
        <v>119</v>
      </c>
    </row>
    <row r="6875" spans="1:6" x14ac:dyDescent="0.25">
      <c r="A6875" s="349" t="s">
        <v>564</v>
      </c>
      <c r="B6875" s="361" t="s">
        <v>566</v>
      </c>
      <c r="C6875" s="361" t="s">
        <v>737</v>
      </c>
      <c r="D6875" s="361">
        <v>16</v>
      </c>
      <c r="E6875" s="590">
        <v>45412</v>
      </c>
      <c r="F6875" s="592">
        <v>100</v>
      </c>
    </row>
    <row r="6876" spans="1:6" x14ac:dyDescent="0.25">
      <c r="A6876" s="349" t="s">
        <v>733</v>
      </c>
      <c r="B6876" s="361" t="s">
        <v>736</v>
      </c>
      <c r="C6876" s="361" t="s">
        <v>737</v>
      </c>
      <c r="D6876" s="361">
        <v>8</v>
      </c>
      <c r="E6876" s="590">
        <v>45414</v>
      </c>
      <c r="F6876" s="592">
        <v>81</v>
      </c>
    </row>
    <row r="6877" spans="1:6" x14ac:dyDescent="0.25">
      <c r="A6877" s="349" t="s">
        <v>738</v>
      </c>
      <c r="B6877" s="361" t="s">
        <v>719</v>
      </c>
      <c r="C6877" s="361" t="s">
        <v>744</v>
      </c>
      <c r="D6877" s="361">
        <v>8</v>
      </c>
      <c r="E6877" s="590">
        <v>45415</v>
      </c>
      <c r="F6877" s="592">
        <v>118</v>
      </c>
    </row>
    <row r="6878" spans="1:6" x14ac:dyDescent="0.25">
      <c r="A6878" s="349" t="s">
        <v>748</v>
      </c>
      <c r="B6878" s="361" t="s">
        <v>749</v>
      </c>
      <c r="C6878" s="361" t="s">
        <v>745</v>
      </c>
      <c r="D6878" s="361">
        <v>8</v>
      </c>
      <c r="E6878" s="590">
        <v>45417</v>
      </c>
      <c r="F6878" s="592">
        <v>192</v>
      </c>
    </row>
    <row r="6879" spans="1:6" x14ac:dyDescent="0.25">
      <c r="A6879" s="349" t="s">
        <v>564</v>
      </c>
      <c r="B6879" s="361" t="s">
        <v>567</v>
      </c>
      <c r="C6879" s="361" t="s">
        <v>737</v>
      </c>
      <c r="D6879" s="361">
        <v>16</v>
      </c>
      <c r="E6879" s="590">
        <v>45417</v>
      </c>
      <c r="F6879" s="592">
        <v>82</v>
      </c>
    </row>
    <row r="6880" spans="1:6" x14ac:dyDescent="0.25">
      <c r="A6880" s="349" t="s">
        <v>752</v>
      </c>
      <c r="B6880" s="361" t="s">
        <v>763</v>
      </c>
      <c r="C6880" s="361" t="s">
        <v>745</v>
      </c>
      <c r="D6880" s="361">
        <v>16</v>
      </c>
      <c r="E6880" s="590">
        <v>45418</v>
      </c>
      <c r="F6880" s="592">
        <v>61</v>
      </c>
    </row>
    <row r="6881" spans="1:6" x14ac:dyDescent="0.25">
      <c r="A6881" s="349" t="s">
        <v>733</v>
      </c>
      <c r="B6881" s="361" t="s">
        <v>734</v>
      </c>
      <c r="C6881" s="361" t="s">
        <v>735</v>
      </c>
      <c r="D6881" s="361">
        <v>8</v>
      </c>
      <c r="E6881" s="590">
        <v>45418</v>
      </c>
      <c r="F6881" s="592">
        <v>131</v>
      </c>
    </row>
    <row r="6882" spans="1:6" x14ac:dyDescent="0.25">
      <c r="A6882" s="349" t="s">
        <v>564</v>
      </c>
      <c r="B6882" s="361" t="s">
        <v>565</v>
      </c>
      <c r="C6882" s="361" t="s">
        <v>745</v>
      </c>
      <c r="D6882" s="361">
        <v>16</v>
      </c>
      <c r="E6882" s="590">
        <v>45421</v>
      </c>
      <c r="F6882" s="592">
        <v>107</v>
      </c>
    </row>
    <row r="6883" spans="1:6" x14ac:dyDescent="0.25">
      <c r="A6883" s="349" t="s">
        <v>752</v>
      </c>
      <c r="B6883" s="361" t="s">
        <v>759</v>
      </c>
      <c r="C6883" s="361" t="s">
        <v>737</v>
      </c>
      <c r="D6883" s="361">
        <v>16</v>
      </c>
      <c r="E6883" s="590">
        <v>45421</v>
      </c>
      <c r="F6883" s="592">
        <v>174</v>
      </c>
    </row>
    <row r="6884" spans="1:6" x14ac:dyDescent="0.25">
      <c r="A6884" s="349" t="s">
        <v>752</v>
      </c>
      <c r="B6884" s="361" t="s">
        <v>763</v>
      </c>
      <c r="C6884" s="361" t="s">
        <v>745</v>
      </c>
      <c r="D6884" s="361">
        <v>16</v>
      </c>
      <c r="E6884" s="590">
        <v>45423</v>
      </c>
      <c r="F6884" s="592">
        <v>146</v>
      </c>
    </row>
    <row r="6885" spans="1:6" x14ac:dyDescent="0.25">
      <c r="A6885" s="349" t="s">
        <v>728</v>
      </c>
      <c r="B6885" s="361" t="s">
        <v>731</v>
      </c>
      <c r="C6885" s="361" t="s">
        <v>732</v>
      </c>
      <c r="D6885" s="361">
        <v>8</v>
      </c>
      <c r="E6885" s="590">
        <v>45423</v>
      </c>
      <c r="F6885" s="592">
        <v>128</v>
      </c>
    </row>
    <row r="6886" spans="1:6" x14ac:dyDescent="0.25">
      <c r="A6886" s="349" t="s">
        <v>742</v>
      </c>
      <c r="B6886" s="361" t="s">
        <v>743</v>
      </c>
      <c r="C6886" s="361" t="s">
        <v>744</v>
      </c>
      <c r="D6886" s="361">
        <v>8</v>
      </c>
      <c r="E6886" s="590">
        <v>45427</v>
      </c>
      <c r="F6886" s="592">
        <v>67</v>
      </c>
    </row>
    <row r="6887" spans="1:6" x14ac:dyDescent="0.25">
      <c r="A6887" s="349" t="s">
        <v>564</v>
      </c>
      <c r="B6887" s="361" t="s">
        <v>566</v>
      </c>
      <c r="C6887" s="361" t="s">
        <v>737</v>
      </c>
      <c r="D6887" s="361">
        <v>16</v>
      </c>
      <c r="E6887" s="590">
        <v>45429</v>
      </c>
      <c r="F6887" s="592">
        <v>132</v>
      </c>
    </row>
    <row r="6888" spans="1:6" x14ac:dyDescent="0.25">
      <c r="A6888" s="349" t="s">
        <v>738</v>
      </c>
      <c r="B6888" s="361" t="s">
        <v>714</v>
      </c>
      <c r="C6888" s="361" t="s">
        <v>744</v>
      </c>
      <c r="D6888" s="361">
        <v>8</v>
      </c>
      <c r="E6888" s="590">
        <v>45434</v>
      </c>
      <c r="F6888" s="592">
        <v>155</v>
      </c>
    </row>
    <row r="6889" spans="1:6" x14ac:dyDescent="0.25">
      <c r="A6889" s="349" t="s">
        <v>748</v>
      </c>
      <c r="B6889" s="361" t="s">
        <v>753</v>
      </c>
      <c r="C6889" s="361" t="s">
        <v>732</v>
      </c>
      <c r="D6889" s="361">
        <v>16</v>
      </c>
      <c r="E6889" s="590">
        <v>45438</v>
      </c>
      <c r="F6889" s="592">
        <v>104</v>
      </c>
    </row>
    <row r="6890" spans="1:6" x14ac:dyDescent="0.25">
      <c r="A6890" s="349" t="s">
        <v>739</v>
      </c>
      <c r="B6890" s="361" t="s">
        <v>740</v>
      </c>
      <c r="C6890" s="361" t="s">
        <v>741</v>
      </c>
      <c r="D6890" s="361">
        <v>8</v>
      </c>
      <c r="E6890" s="350">
        <v>45439</v>
      </c>
      <c r="F6890" s="360">
        <v>128</v>
      </c>
    </row>
    <row r="6891" spans="1:6" x14ac:dyDescent="0.25">
      <c r="A6891" s="349" t="s">
        <v>564</v>
      </c>
      <c r="B6891" s="361" t="s">
        <v>565</v>
      </c>
      <c r="C6891" s="361" t="s">
        <v>745</v>
      </c>
      <c r="D6891" s="361">
        <v>16</v>
      </c>
      <c r="E6891" s="590">
        <v>45442</v>
      </c>
      <c r="F6891" s="592">
        <v>101</v>
      </c>
    </row>
    <row r="6892" spans="1:6" x14ac:dyDescent="0.25">
      <c r="A6892" s="349" t="s">
        <v>738</v>
      </c>
      <c r="B6892" s="361" t="s">
        <v>716</v>
      </c>
      <c r="C6892" s="361" t="s">
        <v>745</v>
      </c>
      <c r="D6892" s="361">
        <v>16</v>
      </c>
      <c r="E6892" s="590">
        <v>45442</v>
      </c>
      <c r="F6892" s="592">
        <v>64</v>
      </c>
    </row>
    <row r="6893" spans="1:6" x14ac:dyDescent="0.25">
      <c r="A6893" s="349" t="s">
        <v>756</v>
      </c>
      <c r="B6893" s="361" t="s">
        <v>758</v>
      </c>
      <c r="C6893" s="361" t="s">
        <v>746</v>
      </c>
      <c r="D6893" s="361">
        <v>16</v>
      </c>
      <c r="E6893" s="590">
        <v>45446</v>
      </c>
      <c r="F6893" s="592">
        <v>160</v>
      </c>
    </row>
    <row r="6894" spans="1:6" x14ac:dyDescent="0.25">
      <c r="A6894" s="349" t="s">
        <v>752</v>
      </c>
      <c r="B6894" s="361" t="s">
        <v>759</v>
      </c>
      <c r="C6894" s="361" t="s">
        <v>737</v>
      </c>
      <c r="D6894" s="361">
        <v>16</v>
      </c>
      <c r="E6894" s="590">
        <v>45449</v>
      </c>
      <c r="F6894" s="592">
        <v>57</v>
      </c>
    </row>
    <row r="6895" spans="1:6" x14ac:dyDescent="0.25">
      <c r="A6895" s="349" t="s">
        <v>738</v>
      </c>
      <c r="B6895" s="361" t="s">
        <v>723</v>
      </c>
      <c r="C6895" s="361" t="s">
        <v>745</v>
      </c>
      <c r="D6895" s="361">
        <v>8</v>
      </c>
      <c r="E6895" s="590">
        <v>45452</v>
      </c>
      <c r="F6895" s="592">
        <v>76</v>
      </c>
    </row>
    <row r="6896" spans="1:6" x14ac:dyDescent="0.25">
      <c r="A6896" s="349" t="s">
        <v>738</v>
      </c>
      <c r="B6896" s="361" t="s">
        <v>723</v>
      </c>
      <c r="C6896" s="361" t="s">
        <v>745</v>
      </c>
      <c r="D6896" s="361">
        <v>8</v>
      </c>
      <c r="E6896" s="590">
        <v>45452</v>
      </c>
      <c r="F6896" s="592">
        <v>130</v>
      </c>
    </row>
    <row r="6897" spans="1:6" x14ac:dyDescent="0.25">
      <c r="A6897" s="349" t="s">
        <v>738</v>
      </c>
      <c r="B6897" s="361" t="s">
        <v>721</v>
      </c>
      <c r="C6897" s="361" t="s">
        <v>747</v>
      </c>
      <c r="D6897" s="361">
        <v>8</v>
      </c>
      <c r="E6897" s="590">
        <v>45453</v>
      </c>
      <c r="F6897" s="592">
        <v>78</v>
      </c>
    </row>
    <row r="6898" spans="1:6" x14ac:dyDescent="0.25">
      <c r="A6898" s="349" t="s">
        <v>728</v>
      </c>
      <c r="B6898" s="361" t="s">
        <v>729</v>
      </c>
      <c r="C6898" s="361" t="s">
        <v>730</v>
      </c>
      <c r="D6898" s="361">
        <v>10</v>
      </c>
      <c r="E6898" s="590">
        <v>45453</v>
      </c>
      <c r="F6898" s="592">
        <v>17</v>
      </c>
    </row>
    <row r="6899" spans="1:6" x14ac:dyDescent="0.25">
      <c r="A6899" s="349" t="s">
        <v>771</v>
      </c>
      <c r="B6899" s="361" t="s">
        <v>773</v>
      </c>
      <c r="C6899" s="361" t="s">
        <v>747</v>
      </c>
      <c r="D6899" s="361">
        <v>8</v>
      </c>
      <c r="E6899" s="590">
        <v>45460</v>
      </c>
      <c r="F6899" s="592">
        <v>146</v>
      </c>
    </row>
    <row r="6900" spans="1:6" x14ac:dyDescent="0.25">
      <c r="A6900" s="349" t="s">
        <v>752</v>
      </c>
      <c r="B6900" s="361" t="s">
        <v>760</v>
      </c>
      <c r="C6900" s="361" t="s">
        <v>761</v>
      </c>
      <c r="D6900" s="361">
        <v>16</v>
      </c>
      <c r="E6900" s="590">
        <v>45460</v>
      </c>
      <c r="F6900" s="592">
        <v>81</v>
      </c>
    </row>
    <row r="6901" spans="1:6" x14ac:dyDescent="0.25">
      <c r="A6901" s="349" t="s">
        <v>738</v>
      </c>
      <c r="B6901" s="361" t="s">
        <v>718</v>
      </c>
      <c r="C6901" s="361" t="s">
        <v>747</v>
      </c>
      <c r="D6901" s="361">
        <v>8</v>
      </c>
      <c r="E6901" s="590">
        <v>45462</v>
      </c>
      <c r="F6901" s="592">
        <v>83</v>
      </c>
    </row>
    <row r="6902" spans="1:6" x14ac:dyDescent="0.25">
      <c r="A6902" s="349" t="s">
        <v>738</v>
      </c>
      <c r="B6902" s="361" t="s">
        <v>715</v>
      </c>
      <c r="C6902" s="361" t="s">
        <v>745</v>
      </c>
      <c r="D6902" s="361">
        <v>16</v>
      </c>
      <c r="E6902" s="590">
        <v>45472</v>
      </c>
      <c r="F6902" s="360">
        <v>56</v>
      </c>
    </row>
    <row r="6903" spans="1:6" x14ac:dyDescent="0.25">
      <c r="A6903" s="349" t="s">
        <v>767</v>
      </c>
      <c r="B6903" s="361" t="s">
        <v>768</v>
      </c>
      <c r="C6903" s="361" t="s">
        <v>737</v>
      </c>
      <c r="D6903" s="361">
        <v>16</v>
      </c>
      <c r="E6903" s="590">
        <v>45477</v>
      </c>
      <c r="F6903" s="360">
        <v>198</v>
      </c>
    </row>
    <row r="6904" spans="1:6" x14ac:dyDescent="0.25">
      <c r="A6904" s="349" t="s">
        <v>756</v>
      </c>
      <c r="B6904" s="361" t="s">
        <v>757</v>
      </c>
      <c r="C6904" s="361" t="s">
        <v>755</v>
      </c>
      <c r="D6904" s="361">
        <v>16</v>
      </c>
      <c r="E6904" s="590">
        <v>45478</v>
      </c>
      <c r="F6904" s="592">
        <v>168</v>
      </c>
    </row>
    <row r="6905" spans="1:6" x14ac:dyDescent="0.25">
      <c r="A6905" s="349" t="s">
        <v>748</v>
      </c>
      <c r="B6905" s="361" t="s">
        <v>749</v>
      </c>
      <c r="C6905" s="361" t="s">
        <v>745</v>
      </c>
      <c r="D6905" s="361">
        <v>8</v>
      </c>
      <c r="E6905" s="590">
        <v>45480</v>
      </c>
      <c r="F6905" s="592">
        <v>128</v>
      </c>
    </row>
    <row r="6906" spans="1:6" x14ac:dyDescent="0.25">
      <c r="A6906" s="349" t="s">
        <v>771</v>
      </c>
      <c r="B6906" s="361" t="s">
        <v>772</v>
      </c>
      <c r="C6906" s="361" t="s">
        <v>747</v>
      </c>
      <c r="D6906" s="361">
        <v>12</v>
      </c>
      <c r="E6906" s="590">
        <v>45481</v>
      </c>
      <c r="F6906" s="592">
        <v>13</v>
      </c>
    </row>
    <row r="6907" spans="1:6" x14ac:dyDescent="0.25">
      <c r="A6907" s="349" t="s">
        <v>738</v>
      </c>
      <c r="B6907" s="361" t="s">
        <v>723</v>
      </c>
      <c r="C6907" s="361" t="s">
        <v>745</v>
      </c>
      <c r="D6907" s="361">
        <v>8</v>
      </c>
      <c r="E6907" s="590">
        <v>45482</v>
      </c>
      <c r="F6907" s="592">
        <v>160</v>
      </c>
    </row>
    <row r="6908" spans="1:6" x14ac:dyDescent="0.25">
      <c r="A6908" s="349" t="s">
        <v>738</v>
      </c>
      <c r="B6908" s="361" t="s">
        <v>714</v>
      </c>
      <c r="C6908" s="361" t="s">
        <v>744</v>
      </c>
      <c r="D6908" s="361">
        <v>8</v>
      </c>
      <c r="E6908" s="590">
        <v>45482</v>
      </c>
      <c r="F6908" s="592">
        <v>6</v>
      </c>
    </row>
    <row r="6909" spans="1:6" x14ac:dyDescent="0.25">
      <c r="A6909" s="349" t="s">
        <v>752</v>
      </c>
      <c r="B6909" s="361" t="s">
        <v>760</v>
      </c>
      <c r="C6909" s="361" t="s">
        <v>761</v>
      </c>
      <c r="D6909" s="361">
        <v>16</v>
      </c>
      <c r="E6909" s="590">
        <v>45488</v>
      </c>
      <c r="F6909" s="592">
        <v>183</v>
      </c>
    </row>
    <row r="6910" spans="1:6" x14ac:dyDescent="0.25">
      <c r="A6910" s="349" t="s">
        <v>748</v>
      </c>
      <c r="B6910" s="361" t="s">
        <v>751</v>
      </c>
      <c r="C6910" s="361" t="s">
        <v>747</v>
      </c>
      <c r="D6910" s="361">
        <v>8</v>
      </c>
      <c r="E6910" s="590">
        <v>45490</v>
      </c>
      <c r="F6910" s="592">
        <v>7</v>
      </c>
    </row>
    <row r="6911" spans="1:6" x14ac:dyDescent="0.25">
      <c r="A6911" s="349" t="s">
        <v>769</v>
      </c>
      <c r="B6911" s="361" t="s">
        <v>770</v>
      </c>
      <c r="C6911" s="361" t="s">
        <v>745</v>
      </c>
      <c r="D6911" s="361">
        <v>16</v>
      </c>
      <c r="E6911" s="350">
        <v>45490</v>
      </c>
      <c r="F6911" s="360">
        <v>65</v>
      </c>
    </row>
    <row r="6912" spans="1:6" x14ac:dyDescent="0.25">
      <c r="A6912" s="349" t="s">
        <v>769</v>
      </c>
      <c r="B6912" s="361" t="s">
        <v>770</v>
      </c>
      <c r="C6912" s="361" t="s">
        <v>745</v>
      </c>
      <c r="D6912" s="361">
        <v>16</v>
      </c>
      <c r="E6912" s="590">
        <v>45491</v>
      </c>
      <c r="F6912" s="592">
        <v>96</v>
      </c>
    </row>
    <row r="6913" spans="1:6" x14ac:dyDescent="0.25">
      <c r="A6913" s="349" t="s">
        <v>738</v>
      </c>
      <c r="B6913" s="361" t="s">
        <v>714</v>
      </c>
      <c r="C6913" s="361" t="s">
        <v>744</v>
      </c>
      <c r="D6913" s="361">
        <v>8</v>
      </c>
      <c r="E6913" s="590">
        <v>45493</v>
      </c>
      <c r="F6913" s="592">
        <v>54</v>
      </c>
    </row>
    <row r="6914" spans="1:6" x14ac:dyDescent="0.25">
      <c r="A6914" s="349" t="s">
        <v>564</v>
      </c>
      <c r="B6914" s="361" t="s">
        <v>568</v>
      </c>
      <c r="C6914" s="361" t="s">
        <v>745</v>
      </c>
      <c r="D6914" s="361">
        <v>16</v>
      </c>
      <c r="E6914" s="590">
        <v>45493</v>
      </c>
      <c r="F6914" s="592">
        <v>149</v>
      </c>
    </row>
    <row r="6915" spans="1:6" x14ac:dyDescent="0.25">
      <c r="A6915" s="349" t="s">
        <v>752</v>
      </c>
      <c r="B6915" s="361" t="s">
        <v>762</v>
      </c>
      <c r="C6915" s="361" t="s">
        <v>761</v>
      </c>
      <c r="D6915" s="361">
        <v>16</v>
      </c>
      <c r="E6915" s="590">
        <v>45496</v>
      </c>
      <c r="F6915" s="592">
        <v>38</v>
      </c>
    </row>
    <row r="6916" spans="1:6" x14ac:dyDescent="0.25">
      <c r="A6916" s="349" t="s">
        <v>738</v>
      </c>
      <c r="B6916" s="361" t="s">
        <v>713</v>
      </c>
      <c r="C6916" s="361" t="s">
        <v>746</v>
      </c>
      <c r="D6916" s="361">
        <v>16</v>
      </c>
      <c r="E6916" s="590">
        <v>45499</v>
      </c>
      <c r="F6916" s="360">
        <v>158</v>
      </c>
    </row>
    <row r="6917" spans="1:6" x14ac:dyDescent="0.25">
      <c r="A6917" s="349" t="s">
        <v>767</v>
      </c>
      <c r="B6917" s="361" t="s">
        <v>768</v>
      </c>
      <c r="C6917" s="361" t="s">
        <v>737</v>
      </c>
      <c r="D6917" s="361">
        <v>16</v>
      </c>
      <c r="E6917" s="350">
        <v>45502</v>
      </c>
      <c r="F6917" s="360">
        <v>57</v>
      </c>
    </row>
    <row r="6918" spans="1:6" x14ac:dyDescent="0.25">
      <c r="A6918" s="349" t="s">
        <v>738</v>
      </c>
      <c r="B6918" s="361" t="s">
        <v>717</v>
      </c>
      <c r="C6918" s="361" t="s">
        <v>745</v>
      </c>
      <c r="D6918" s="361">
        <v>16</v>
      </c>
      <c r="E6918" s="590">
        <v>45510</v>
      </c>
      <c r="F6918" s="592">
        <v>127</v>
      </c>
    </row>
    <row r="6919" spans="1:6" x14ac:dyDescent="0.25">
      <c r="A6919" s="349" t="s">
        <v>564</v>
      </c>
      <c r="B6919" s="361" t="s">
        <v>569</v>
      </c>
      <c r="C6919" s="361" t="s">
        <v>744</v>
      </c>
      <c r="D6919" s="361">
        <v>16</v>
      </c>
      <c r="E6919" s="590">
        <v>45510</v>
      </c>
      <c r="F6919" s="592">
        <v>148</v>
      </c>
    </row>
    <row r="6920" spans="1:6" x14ac:dyDescent="0.25">
      <c r="A6920" s="349" t="s">
        <v>564</v>
      </c>
      <c r="B6920" s="361" t="s">
        <v>567</v>
      </c>
      <c r="C6920" s="361" t="s">
        <v>737</v>
      </c>
      <c r="D6920" s="361">
        <v>16</v>
      </c>
      <c r="E6920" s="590">
        <v>45510</v>
      </c>
      <c r="F6920" s="592">
        <v>155</v>
      </c>
    </row>
    <row r="6921" spans="1:6" x14ac:dyDescent="0.25">
      <c r="A6921" s="349" t="s">
        <v>738</v>
      </c>
      <c r="B6921" s="361" t="s">
        <v>716</v>
      </c>
      <c r="C6921" s="361" t="s">
        <v>745</v>
      </c>
      <c r="D6921" s="361">
        <v>16</v>
      </c>
      <c r="E6921" s="590">
        <v>45511</v>
      </c>
      <c r="F6921" s="592">
        <v>44</v>
      </c>
    </row>
    <row r="6922" spans="1:6" x14ac:dyDescent="0.25">
      <c r="A6922" s="349" t="s">
        <v>771</v>
      </c>
      <c r="B6922" s="361" t="s">
        <v>772</v>
      </c>
      <c r="C6922" s="361" t="s">
        <v>747</v>
      </c>
      <c r="D6922" s="361">
        <v>12</v>
      </c>
      <c r="E6922" s="590">
        <v>45513</v>
      </c>
      <c r="F6922" s="592">
        <v>199</v>
      </c>
    </row>
    <row r="6923" spans="1:6" x14ac:dyDescent="0.25">
      <c r="A6923" s="349" t="s">
        <v>771</v>
      </c>
      <c r="B6923" s="361" t="s">
        <v>772</v>
      </c>
      <c r="C6923" s="361" t="s">
        <v>747</v>
      </c>
      <c r="D6923" s="361">
        <v>12</v>
      </c>
      <c r="E6923" s="590">
        <v>45514</v>
      </c>
      <c r="F6923" s="592">
        <v>133</v>
      </c>
    </row>
    <row r="6924" spans="1:6" x14ac:dyDescent="0.25">
      <c r="A6924" s="349" t="s">
        <v>752</v>
      </c>
      <c r="B6924" s="361" t="s">
        <v>764</v>
      </c>
      <c r="C6924" s="361" t="s">
        <v>737</v>
      </c>
      <c r="D6924" s="361">
        <v>32</v>
      </c>
      <c r="E6924" s="590">
        <v>45517</v>
      </c>
      <c r="F6924" s="592">
        <v>110</v>
      </c>
    </row>
    <row r="6925" spans="1:6" x14ac:dyDescent="0.25">
      <c r="A6925" s="349" t="s">
        <v>738</v>
      </c>
      <c r="B6925" s="361" t="s">
        <v>723</v>
      </c>
      <c r="C6925" s="361" t="s">
        <v>745</v>
      </c>
      <c r="D6925" s="361">
        <v>8</v>
      </c>
      <c r="E6925" s="590">
        <v>45524</v>
      </c>
      <c r="F6925" s="360">
        <v>7</v>
      </c>
    </row>
    <row r="6926" spans="1:6" x14ac:dyDescent="0.25">
      <c r="A6926" s="349" t="s">
        <v>756</v>
      </c>
      <c r="B6926" s="361" t="s">
        <v>758</v>
      </c>
      <c r="C6926" s="361" t="s">
        <v>746</v>
      </c>
      <c r="D6926" s="361">
        <v>16</v>
      </c>
      <c r="E6926" s="590">
        <v>45524</v>
      </c>
      <c r="F6926" s="592">
        <v>172</v>
      </c>
    </row>
    <row r="6927" spans="1:6" x14ac:dyDescent="0.25">
      <c r="A6927" s="349" t="s">
        <v>738</v>
      </c>
      <c r="B6927" s="361" t="s">
        <v>716</v>
      </c>
      <c r="C6927" s="361" t="s">
        <v>745</v>
      </c>
      <c r="D6927" s="361">
        <v>16</v>
      </c>
      <c r="E6927" s="350">
        <v>45529</v>
      </c>
      <c r="F6927" s="360">
        <v>144</v>
      </c>
    </row>
    <row r="6928" spans="1:6" x14ac:dyDescent="0.25">
      <c r="A6928" s="349" t="s">
        <v>738</v>
      </c>
      <c r="B6928" s="361" t="s">
        <v>722</v>
      </c>
      <c r="C6928" s="361" t="s">
        <v>747</v>
      </c>
      <c r="D6928" s="361">
        <v>8</v>
      </c>
      <c r="E6928" s="590">
        <v>45530</v>
      </c>
      <c r="F6928" s="592">
        <v>145</v>
      </c>
    </row>
    <row r="6929" spans="1:6" x14ac:dyDescent="0.25">
      <c r="A6929" s="349" t="s">
        <v>738</v>
      </c>
      <c r="B6929" s="361" t="s">
        <v>716</v>
      </c>
      <c r="C6929" s="361" t="s">
        <v>745</v>
      </c>
      <c r="D6929" s="361">
        <v>16</v>
      </c>
      <c r="E6929" s="590">
        <v>45531</v>
      </c>
      <c r="F6929" s="592">
        <v>149</v>
      </c>
    </row>
    <row r="6930" spans="1:6" x14ac:dyDescent="0.25">
      <c r="A6930" s="349" t="s">
        <v>748</v>
      </c>
      <c r="B6930" s="361" t="s">
        <v>751</v>
      </c>
      <c r="C6930" s="361" t="s">
        <v>747</v>
      </c>
      <c r="D6930" s="361">
        <v>8</v>
      </c>
      <c r="E6930" s="590">
        <v>45531</v>
      </c>
      <c r="F6930" s="592">
        <v>150</v>
      </c>
    </row>
    <row r="6931" spans="1:6" x14ac:dyDescent="0.25">
      <c r="A6931" s="349" t="s">
        <v>748</v>
      </c>
      <c r="B6931" s="361" t="s">
        <v>751</v>
      </c>
      <c r="C6931" s="361" t="s">
        <v>747</v>
      </c>
      <c r="D6931" s="361">
        <v>8</v>
      </c>
      <c r="E6931" s="590">
        <v>45531</v>
      </c>
      <c r="F6931" s="592">
        <v>72</v>
      </c>
    </row>
    <row r="6932" spans="1:6" x14ac:dyDescent="0.25">
      <c r="A6932" s="349" t="s">
        <v>771</v>
      </c>
      <c r="B6932" s="361" t="s">
        <v>772</v>
      </c>
      <c r="C6932" s="361" t="s">
        <v>747</v>
      </c>
      <c r="D6932" s="361">
        <v>12</v>
      </c>
      <c r="E6932" s="590">
        <v>45531</v>
      </c>
      <c r="F6932" s="360">
        <v>75</v>
      </c>
    </row>
    <row r="6933" spans="1:6" x14ac:dyDescent="0.25">
      <c r="A6933" s="349" t="s">
        <v>769</v>
      </c>
      <c r="B6933" s="361" t="s">
        <v>770</v>
      </c>
      <c r="C6933" s="361" t="s">
        <v>745</v>
      </c>
      <c r="D6933" s="361">
        <v>16</v>
      </c>
      <c r="E6933" s="590">
        <v>45532</v>
      </c>
      <c r="F6933" s="592">
        <v>79</v>
      </c>
    </row>
    <row r="6934" spans="1:6" x14ac:dyDescent="0.25">
      <c r="A6934" s="349" t="s">
        <v>752</v>
      </c>
      <c r="B6934" s="361" t="s">
        <v>764</v>
      </c>
      <c r="C6934" s="361" t="s">
        <v>737</v>
      </c>
      <c r="D6934" s="361">
        <v>32</v>
      </c>
      <c r="E6934" s="590">
        <v>45541</v>
      </c>
      <c r="F6934" s="592">
        <v>79</v>
      </c>
    </row>
    <row r="6935" spans="1:6" x14ac:dyDescent="0.25">
      <c r="A6935" s="349" t="s">
        <v>738</v>
      </c>
      <c r="B6935" s="361" t="s">
        <v>718</v>
      </c>
      <c r="C6935" s="361" t="s">
        <v>747</v>
      </c>
      <c r="D6935" s="361">
        <v>8</v>
      </c>
      <c r="E6935" s="590">
        <v>45542</v>
      </c>
      <c r="F6935" s="592">
        <v>190</v>
      </c>
    </row>
    <row r="6936" spans="1:6" x14ac:dyDescent="0.25">
      <c r="A6936" s="349" t="s">
        <v>756</v>
      </c>
      <c r="B6936" s="361" t="s">
        <v>758</v>
      </c>
      <c r="C6936" s="361" t="s">
        <v>746</v>
      </c>
      <c r="D6936" s="361">
        <v>16</v>
      </c>
      <c r="E6936" s="350">
        <v>45543</v>
      </c>
      <c r="F6936" s="360">
        <v>15</v>
      </c>
    </row>
    <row r="6937" spans="1:6" x14ac:dyDescent="0.25">
      <c r="A6937" s="349" t="s">
        <v>748</v>
      </c>
      <c r="B6937" s="361" t="s">
        <v>753</v>
      </c>
      <c r="C6937" s="361" t="s">
        <v>732</v>
      </c>
      <c r="D6937" s="361">
        <v>16</v>
      </c>
      <c r="E6937" s="590">
        <v>45545</v>
      </c>
      <c r="F6937" s="592">
        <v>122</v>
      </c>
    </row>
    <row r="6938" spans="1:6" x14ac:dyDescent="0.25">
      <c r="A6938" s="349" t="s">
        <v>742</v>
      </c>
      <c r="B6938" s="361" t="s">
        <v>743</v>
      </c>
      <c r="C6938" s="361" t="s">
        <v>744</v>
      </c>
      <c r="D6938" s="361">
        <v>8</v>
      </c>
      <c r="E6938" s="590">
        <v>45545</v>
      </c>
      <c r="F6938" s="592">
        <v>42</v>
      </c>
    </row>
    <row r="6939" spans="1:6" x14ac:dyDescent="0.25">
      <c r="A6939" s="349" t="s">
        <v>733</v>
      </c>
      <c r="B6939" s="361" t="s">
        <v>736</v>
      </c>
      <c r="C6939" s="361" t="s">
        <v>737</v>
      </c>
      <c r="D6939" s="361">
        <v>8</v>
      </c>
      <c r="E6939" s="350">
        <v>45548</v>
      </c>
      <c r="F6939" s="360">
        <v>20</v>
      </c>
    </row>
    <row r="6940" spans="1:6" x14ac:dyDescent="0.25">
      <c r="A6940" s="349" t="s">
        <v>756</v>
      </c>
      <c r="B6940" s="361" t="s">
        <v>757</v>
      </c>
      <c r="C6940" s="361" t="s">
        <v>755</v>
      </c>
      <c r="D6940" s="361">
        <v>16</v>
      </c>
      <c r="E6940" s="350">
        <v>45549</v>
      </c>
      <c r="F6940" s="360">
        <v>16</v>
      </c>
    </row>
    <row r="6941" spans="1:6" x14ac:dyDescent="0.25">
      <c r="A6941" s="349" t="s">
        <v>752</v>
      </c>
      <c r="B6941" s="361" t="s">
        <v>763</v>
      </c>
      <c r="C6941" s="361" t="s">
        <v>745</v>
      </c>
      <c r="D6941" s="361">
        <v>16</v>
      </c>
      <c r="E6941" s="590">
        <v>45550</v>
      </c>
      <c r="F6941" s="592">
        <v>11</v>
      </c>
    </row>
    <row r="6942" spans="1:6" x14ac:dyDescent="0.25">
      <c r="A6942" s="349" t="s">
        <v>748</v>
      </c>
      <c r="B6942" s="361" t="s">
        <v>753</v>
      </c>
      <c r="C6942" s="361" t="s">
        <v>732</v>
      </c>
      <c r="D6942" s="361">
        <v>16</v>
      </c>
      <c r="E6942" s="590">
        <v>45551</v>
      </c>
      <c r="F6942" s="592">
        <v>92</v>
      </c>
    </row>
    <row r="6943" spans="1:6" x14ac:dyDescent="0.25">
      <c r="A6943" s="349" t="s">
        <v>738</v>
      </c>
      <c r="B6943" s="361" t="s">
        <v>719</v>
      </c>
      <c r="C6943" s="361" t="s">
        <v>744</v>
      </c>
      <c r="D6943" s="361">
        <v>8</v>
      </c>
      <c r="E6943" s="590">
        <v>45551</v>
      </c>
      <c r="F6943" s="592">
        <v>143</v>
      </c>
    </row>
    <row r="6944" spans="1:6" x14ac:dyDescent="0.25">
      <c r="A6944" s="349" t="s">
        <v>767</v>
      </c>
      <c r="B6944" s="361" t="s">
        <v>768</v>
      </c>
      <c r="C6944" s="361" t="s">
        <v>737</v>
      </c>
      <c r="D6944" s="361">
        <v>16</v>
      </c>
      <c r="E6944" s="590">
        <v>45554</v>
      </c>
      <c r="F6944" s="592">
        <v>60</v>
      </c>
    </row>
    <row r="6945" spans="1:6" x14ac:dyDescent="0.25">
      <c r="A6945" s="349" t="s">
        <v>733</v>
      </c>
      <c r="B6945" s="361" t="s">
        <v>736</v>
      </c>
      <c r="C6945" s="361" t="s">
        <v>737</v>
      </c>
      <c r="D6945" s="361">
        <v>8</v>
      </c>
      <c r="E6945" s="590">
        <v>45554</v>
      </c>
      <c r="F6945" s="360">
        <v>94</v>
      </c>
    </row>
    <row r="6946" spans="1:6" x14ac:dyDescent="0.25">
      <c r="A6946" s="349" t="s">
        <v>771</v>
      </c>
      <c r="B6946" s="361" t="s">
        <v>772</v>
      </c>
      <c r="C6946" s="361" t="s">
        <v>747</v>
      </c>
      <c r="D6946" s="361">
        <v>12</v>
      </c>
      <c r="E6946" s="590">
        <v>45559</v>
      </c>
      <c r="F6946" s="360">
        <v>76</v>
      </c>
    </row>
    <row r="6947" spans="1:6" x14ac:dyDescent="0.25">
      <c r="A6947" s="354" t="s">
        <v>748</v>
      </c>
      <c r="B6947" s="353" t="s">
        <v>749</v>
      </c>
      <c r="C6947" s="353" t="s">
        <v>745</v>
      </c>
      <c r="D6947" s="353">
        <v>8</v>
      </c>
      <c r="E6947" s="591">
        <v>45563</v>
      </c>
      <c r="F6947" s="593">
        <v>159</v>
      </c>
    </row>
    <row r="6948" spans="1:6" x14ac:dyDescent="0.25">
      <c r="A6948" s="349" t="s">
        <v>765</v>
      </c>
      <c r="B6948" s="361" t="s">
        <v>766</v>
      </c>
      <c r="C6948" s="361" t="s">
        <v>744</v>
      </c>
      <c r="D6948" s="361">
        <v>16</v>
      </c>
      <c r="E6948" s="590">
        <v>45563</v>
      </c>
      <c r="F6948" s="592">
        <v>134</v>
      </c>
    </row>
    <row r="6949" spans="1:6" x14ac:dyDescent="0.25">
      <c r="A6949" s="349" t="s">
        <v>738</v>
      </c>
      <c r="B6949" s="361" t="s">
        <v>718</v>
      </c>
      <c r="C6949" s="361" t="s">
        <v>747</v>
      </c>
      <c r="D6949" s="361">
        <v>8</v>
      </c>
      <c r="E6949" s="590">
        <v>45570</v>
      </c>
      <c r="F6949" s="360">
        <v>82</v>
      </c>
    </row>
    <row r="6950" spans="1:6" x14ac:dyDescent="0.25">
      <c r="A6950" s="349" t="s">
        <v>771</v>
      </c>
      <c r="B6950" s="361" t="s">
        <v>773</v>
      </c>
      <c r="C6950" s="361" t="s">
        <v>747</v>
      </c>
      <c r="D6950" s="361">
        <v>8</v>
      </c>
      <c r="E6950" s="590">
        <v>45571</v>
      </c>
      <c r="F6950" s="592">
        <v>31</v>
      </c>
    </row>
    <row r="6951" spans="1:6" x14ac:dyDescent="0.25">
      <c r="A6951" s="349" t="s">
        <v>752</v>
      </c>
      <c r="B6951" s="361" t="s">
        <v>762</v>
      </c>
      <c r="C6951" s="361" t="s">
        <v>761</v>
      </c>
      <c r="D6951" s="361">
        <v>16</v>
      </c>
      <c r="E6951" s="590">
        <v>45571</v>
      </c>
      <c r="F6951" s="592">
        <v>58</v>
      </c>
    </row>
    <row r="6952" spans="1:6" x14ac:dyDescent="0.25">
      <c r="A6952" s="349" t="s">
        <v>733</v>
      </c>
      <c r="B6952" s="361" t="s">
        <v>734</v>
      </c>
      <c r="C6952" s="361" t="s">
        <v>735</v>
      </c>
      <c r="D6952" s="361">
        <v>8</v>
      </c>
      <c r="E6952" s="590">
        <v>45572</v>
      </c>
      <c r="F6952" s="592">
        <v>85</v>
      </c>
    </row>
    <row r="6953" spans="1:6" x14ac:dyDescent="0.25">
      <c r="A6953" s="349" t="s">
        <v>564</v>
      </c>
      <c r="B6953" s="361" t="s">
        <v>565</v>
      </c>
      <c r="C6953" s="361" t="s">
        <v>745</v>
      </c>
      <c r="D6953" s="361">
        <v>16</v>
      </c>
      <c r="E6953" s="590">
        <v>45574</v>
      </c>
      <c r="F6953" s="592">
        <v>52</v>
      </c>
    </row>
    <row r="6954" spans="1:6" x14ac:dyDescent="0.25">
      <c r="A6954" s="349" t="s">
        <v>738</v>
      </c>
      <c r="B6954" s="361" t="s">
        <v>719</v>
      </c>
      <c r="C6954" s="361" t="s">
        <v>744</v>
      </c>
      <c r="D6954" s="361">
        <v>8</v>
      </c>
      <c r="E6954" s="590">
        <v>45575</v>
      </c>
      <c r="F6954" s="592">
        <v>105</v>
      </c>
    </row>
    <row r="6955" spans="1:6" x14ac:dyDescent="0.25">
      <c r="A6955" s="349" t="s">
        <v>748</v>
      </c>
      <c r="B6955" s="361" t="s">
        <v>753</v>
      </c>
      <c r="C6955" s="361" t="s">
        <v>732</v>
      </c>
      <c r="D6955" s="361">
        <v>16</v>
      </c>
      <c r="E6955" s="590">
        <v>45576</v>
      </c>
      <c r="F6955" s="592">
        <v>54</v>
      </c>
    </row>
    <row r="6956" spans="1:6" x14ac:dyDescent="0.25">
      <c r="A6956" s="349" t="s">
        <v>756</v>
      </c>
      <c r="B6956" s="361" t="s">
        <v>757</v>
      </c>
      <c r="C6956" s="361" t="s">
        <v>755</v>
      </c>
      <c r="D6956" s="361">
        <v>16</v>
      </c>
      <c r="E6956" s="590">
        <v>45578</v>
      </c>
      <c r="F6956" s="592">
        <v>118</v>
      </c>
    </row>
    <row r="6957" spans="1:6" x14ac:dyDescent="0.25">
      <c r="A6957" s="349" t="s">
        <v>748</v>
      </c>
      <c r="B6957" s="361" t="s">
        <v>750</v>
      </c>
      <c r="C6957" s="361" t="s">
        <v>737</v>
      </c>
      <c r="D6957" s="361">
        <v>16</v>
      </c>
      <c r="E6957" s="590">
        <v>45580</v>
      </c>
      <c r="F6957" s="592">
        <v>92</v>
      </c>
    </row>
    <row r="6958" spans="1:6" x14ac:dyDescent="0.25">
      <c r="A6958" s="349" t="s">
        <v>738</v>
      </c>
      <c r="B6958" s="361" t="s">
        <v>721</v>
      </c>
      <c r="C6958" s="361" t="s">
        <v>747</v>
      </c>
      <c r="D6958" s="361">
        <v>8</v>
      </c>
      <c r="E6958" s="590">
        <v>45581</v>
      </c>
      <c r="F6958" s="592">
        <v>144</v>
      </c>
    </row>
    <row r="6959" spans="1:6" x14ac:dyDescent="0.25">
      <c r="A6959" s="349" t="s">
        <v>767</v>
      </c>
      <c r="B6959" s="361" t="s">
        <v>768</v>
      </c>
      <c r="C6959" s="361" t="s">
        <v>737</v>
      </c>
      <c r="D6959" s="361">
        <v>16</v>
      </c>
      <c r="E6959" s="590">
        <v>45583</v>
      </c>
      <c r="F6959" s="592">
        <v>15</v>
      </c>
    </row>
    <row r="6960" spans="1:6" x14ac:dyDescent="0.25">
      <c r="A6960" s="349" t="s">
        <v>738</v>
      </c>
      <c r="B6960" s="361" t="s">
        <v>720</v>
      </c>
      <c r="C6960" s="361" t="s">
        <v>747</v>
      </c>
      <c r="D6960" s="361">
        <v>8</v>
      </c>
      <c r="E6960" s="590">
        <v>45584</v>
      </c>
      <c r="F6960" s="592">
        <v>126</v>
      </c>
    </row>
    <row r="6961" spans="1:6" x14ac:dyDescent="0.25">
      <c r="A6961" s="349" t="s">
        <v>748</v>
      </c>
      <c r="B6961" s="361" t="s">
        <v>754</v>
      </c>
      <c r="C6961" s="361" t="s">
        <v>755</v>
      </c>
      <c r="D6961" s="361">
        <v>16</v>
      </c>
      <c r="E6961" s="590">
        <v>45585</v>
      </c>
      <c r="F6961" s="592">
        <v>116</v>
      </c>
    </row>
    <row r="6962" spans="1:6" x14ac:dyDescent="0.25">
      <c r="A6962" s="349" t="s">
        <v>564</v>
      </c>
      <c r="B6962" s="361" t="s">
        <v>567</v>
      </c>
      <c r="C6962" s="361" t="s">
        <v>737</v>
      </c>
      <c r="D6962" s="361">
        <v>16</v>
      </c>
      <c r="E6962" s="590">
        <v>45586</v>
      </c>
      <c r="F6962" s="592">
        <v>70</v>
      </c>
    </row>
    <row r="6963" spans="1:6" x14ac:dyDescent="0.25">
      <c r="A6963" s="349" t="s">
        <v>765</v>
      </c>
      <c r="B6963" s="361" t="s">
        <v>766</v>
      </c>
      <c r="C6963" s="361" t="s">
        <v>744</v>
      </c>
      <c r="D6963" s="361">
        <v>16</v>
      </c>
      <c r="E6963" s="590">
        <v>45589</v>
      </c>
      <c r="F6963" s="592">
        <v>41</v>
      </c>
    </row>
    <row r="6964" spans="1:6" x14ac:dyDescent="0.25">
      <c r="A6964" s="349" t="s">
        <v>771</v>
      </c>
      <c r="B6964" s="361" t="s">
        <v>772</v>
      </c>
      <c r="C6964" s="361" t="s">
        <v>747</v>
      </c>
      <c r="D6964" s="361">
        <v>12</v>
      </c>
      <c r="E6964" s="590">
        <v>45593</v>
      </c>
      <c r="F6964" s="360">
        <v>119</v>
      </c>
    </row>
    <row r="6965" spans="1:6" x14ac:dyDescent="0.25">
      <c r="A6965" s="349" t="s">
        <v>748</v>
      </c>
      <c r="B6965" s="361" t="s">
        <v>749</v>
      </c>
      <c r="C6965" s="361" t="s">
        <v>745</v>
      </c>
      <c r="D6965" s="361">
        <v>8</v>
      </c>
      <c r="E6965" s="590">
        <v>45595</v>
      </c>
      <c r="F6965" s="592">
        <v>120</v>
      </c>
    </row>
    <row r="6966" spans="1:6" x14ac:dyDescent="0.25">
      <c r="A6966" s="349" t="s">
        <v>752</v>
      </c>
      <c r="B6966" s="361" t="s">
        <v>764</v>
      </c>
      <c r="C6966" s="361" t="s">
        <v>737</v>
      </c>
      <c r="D6966" s="361">
        <v>32</v>
      </c>
      <c r="E6966" s="590">
        <v>45603</v>
      </c>
      <c r="F6966" s="592">
        <v>138</v>
      </c>
    </row>
    <row r="6967" spans="1:6" x14ac:dyDescent="0.25">
      <c r="A6967" s="349" t="s">
        <v>564</v>
      </c>
      <c r="B6967" s="361" t="s">
        <v>565</v>
      </c>
      <c r="C6967" s="361" t="s">
        <v>745</v>
      </c>
      <c r="D6967" s="361">
        <v>16</v>
      </c>
      <c r="E6967" s="590">
        <v>45607</v>
      </c>
      <c r="F6967" s="592">
        <v>118</v>
      </c>
    </row>
    <row r="6968" spans="1:6" x14ac:dyDescent="0.25">
      <c r="A6968" s="349" t="s">
        <v>738</v>
      </c>
      <c r="B6968" s="361" t="s">
        <v>716</v>
      </c>
      <c r="C6968" s="361" t="s">
        <v>745</v>
      </c>
      <c r="D6968" s="361">
        <v>16</v>
      </c>
      <c r="E6968" s="590">
        <v>45610</v>
      </c>
      <c r="F6968" s="592">
        <v>138</v>
      </c>
    </row>
    <row r="6969" spans="1:6" x14ac:dyDescent="0.25">
      <c r="A6969" s="349" t="s">
        <v>771</v>
      </c>
      <c r="B6969" s="361" t="s">
        <v>772</v>
      </c>
      <c r="C6969" s="361" t="s">
        <v>747</v>
      </c>
      <c r="D6969" s="361">
        <v>12</v>
      </c>
      <c r="E6969" s="350">
        <v>45612</v>
      </c>
      <c r="F6969" s="360">
        <v>41</v>
      </c>
    </row>
    <row r="6970" spans="1:6" x14ac:dyDescent="0.25">
      <c r="A6970" s="349" t="s">
        <v>738</v>
      </c>
      <c r="B6970" s="361" t="s">
        <v>716</v>
      </c>
      <c r="C6970" s="361" t="s">
        <v>745</v>
      </c>
      <c r="D6970" s="361">
        <v>16</v>
      </c>
      <c r="E6970" s="590">
        <v>45616</v>
      </c>
      <c r="F6970" s="592">
        <v>148</v>
      </c>
    </row>
    <row r="6971" spans="1:6" x14ac:dyDescent="0.25">
      <c r="A6971" s="349" t="s">
        <v>564</v>
      </c>
      <c r="B6971" s="361" t="s">
        <v>567</v>
      </c>
      <c r="C6971" s="361" t="s">
        <v>737</v>
      </c>
      <c r="D6971" s="361">
        <v>16</v>
      </c>
      <c r="E6971" s="590">
        <v>45618</v>
      </c>
      <c r="F6971" s="592">
        <v>23</v>
      </c>
    </row>
    <row r="6972" spans="1:6" x14ac:dyDescent="0.25">
      <c r="A6972" s="349" t="s">
        <v>767</v>
      </c>
      <c r="B6972" s="361" t="s">
        <v>768</v>
      </c>
      <c r="C6972" s="361" t="s">
        <v>737</v>
      </c>
      <c r="D6972" s="361">
        <v>16</v>
      </c>
      <c r="E6972" s="590">
        <v>45620</v>
      </c>
      <c r="F6972" s="592">
        <v>80</v>
      </c>
    </row>
    <row r="6973" spans="1:6" x14ac:dyDescent="0.25">
      <c r="A6973" s="349" t="s">
        <v>752</v>
      </c>
      <c r="B6973" s="361" t="s">
        <v>764</v>
      </c>
      <c r="C6973" s="361" t="s">
        <v>737</v>
      </c>
      <c r="D6973" s="361">
        <v>32</v>
      </c>
      <c r="E6973" s="590">
        <v>45620</v>
      </c>
      <c r="F6973" s="592">
        <v>63</v>
      </c>
    </row>
    <row r="6974" spans="1:6" x14ac:dyDescent="0.25">
      <c r="A6974" s="349" t="s">
        <v>739</v>
      </c>
      <c r="B6974" s="361" t="s">
        <v>740</v>
      </c>
      <c r="C6974" s="361" t="s">
        <v>741</v>
      </c>
      <c r="D6974" s="361">
        <v>8</v>
      </c>
      <c r="E6974" s="590">
        <v>45623</v>
      </c>
      <c r="F6974" s="592">
        <v>147</v>
      </c>
    </row>
    <row r="6975" spans="1:6" x14ac:dyDescent="0.25">
      <c r="A6975" s="349" t="s">
        <v>738</v>
      </c>
      <c r="B6975" s="361" t="s">
        <v>713</v>
      </c>
      <c r="C6975" s="361" t="s">
        <v>746</v>
      </c>
      <c r="D6975" s="361">
        <v>16</v>
      </c>
      <c r="E6975" s="350">
        <v>45627</v>
      </c>
      <c r="F6975" s="360">
        <v>95</v>
      </c>
    </row>
    <row r="6976" spans="1:6" x14ac:dyDescent="0.25">
      <c r="A6976" s="349" t="s">
        <v>765</v>
      </c>
      <c r="B6976" s="361" t="s">
        <v>766</v>
      </c>
      <c r="C6976" s="361" t="s">
        <v>744</v>
      </c>
      <c r="D6976" s="361">
        <v>16</v>
      </c>
      <c r="E6976" s="590">
        <v>45628</v>
      </c>
      <c r="F6976" s="592">
        <v>94</v>
      </c>
    </row>
    <row r="6977" spans="1:6" x14ac:dyDescent="0.25">
      <c r="A6977" s="349" t="s">
        <v>738</v>
      </c>
      <c r="B6977" s="361" t="s">
        <v>712</v>
      </c>
      <c r="C6977" s="361" t="s">
        <v>744</v>
      </c>
      <c r="D6977" s="361">
        <v>8</v>
      </c>
      <c r="E6977" s="590">
        <v>45631</v>
      </c>
      <c r="F6977" s="592">
        <v>42</v>
      </c>
    </row>
    <row r="6978" spans="1:6" x14ac:dyDescent="0.25">
      <c r="A6978" s="349" t="s">
        <v>748</v>
      </c>
      <c r="B6978" s="361" t="s">
        <v>754</v>
      </c>
      <c r="C6978" s="361" t="s">
        <v>755</v>
      </c>
      <c r="D6978" s="361">
        <v>16</v>
      </c>
      <c r="E6978" s="590">
        <v>45631</v>
      </c>
      <c r="F6978" s="592">
        <v>44</v>
      </c>
    </row>
    <row r="6979" spans="1:6" x14ac:dyDescent="0.25">
      <c r="A6979" s="349" t="s">
        <v>733</v>
      </c>
      <c r="B6979" s="361" t="s">
        <v>734</v>
      </c>
      <c r="C6979" s="361" t="s">
        <v>735</v>
      </c>
      <c r="D6979" s="361">
        <v>8</v>
      </c>
      <c r="E6979" s="590">
        <v>45633</v>
      </c>
      <c r="F6979" s="592">
        <v>70</v>
      </c>
    </row>
    <row r="6980" spans="1:6" x14ac:dyDescent="0.25">
      <c r="A6980" s="349" t="s">
        <v>742</v>
      </c>
      <c r="B6980" s="361" t="s">
        <v>743</v>
      </c>
      <c r="C6980" s="361" t="s">
        <v>744</v>
      </c>
      <c r="D6980" s="361">
        <v>8</v>
      </c>
      <c r="E6980" s="590">
        <v>45635</v>
      </c>
      <c r="F6980" s="592">
        <v>167</v>
      </c>
    </row>
    <row r="6981" spans="1:6" x14ac:dyDescent="0.25">
      <c r="A6981" s="349" t="s">
        <v>742</v>
      </c>
      <c r="B6981" s="361" t="s">
        <v>743</v>
      </c>
      <c r="C6981" s="361" t="s">
        <v>744</v>
      </c>
      <c r="D6981" s="361">
        <v>8</v>
      </c>
      <c r="E6981" s="590">
        <v>45635</v>
      </c>
      <c r="F6981" s="592">
        <v>170</v>
      </c>
    </row>
    <row r="6982" spans="1:6" x14ac:dyDescent="0.25">
      <c r="A6982" s="349" t="s">
        <v>765</v>
      </c>
      <c r="B6982" s="361" t="s">
        <v>766</v>
      </c>
      <c r="C6982" s="361" t="s">
        <v>744</v>
      </c>
      <c r="D6982" s="361">
        <v>16</v>
      </c>
      <c r="E6982" s="590">
        <v>45635</v>
      </c>
      <c r="F6982" s="592">
        <v>87</v>
      </c>
    </row>
    <row r="6983" spans="1:6" x14ac:dyDescent="0.25">
      <c r="A6983" s="349" t="s">
        <v>728</v>
      </c>
      <c r="B6983" s="361" t="s">
        <v>729</v>
      </c>
      <c r="C6983" s="361" t="s">
        <v>730</v>
      </c>
      <c r="D6983" s="361">
        <v>10</v>
      </c>
      <c r="E6983" s="590">
        <v>45637</v>
      </c>
      <c r="F6983" s="592">
        <v>60</v>
      </c>
    </row>
    <row r="6984" spans="1:6" x14ac:dyDescent="0.25">
      <c r="A6984" s="349" t="s">
        <v>733</v>
      </c>
      <c r="B6984" s="361" t="s">
        <v>734</v>
      </c>
      <c r="C6984" s="361" t="s">
        <v>735</v>
      </c>
      <c r="D6984" s="361">
        <v>8</v>
      </c>
      <c r="E6984" s="350">
        <v>45639</v>
      </c>
      <c r="F6984" s="360">
        <v>189</v>
      </c>
    </row>
    <row r="6985" spans="1:6" x14ac:dyDescent="0.25">
      <c r="A6985" s="349" t="s">
        <v>738</v>
      </c>
      <c r="B6985" s="361" t="s">
        <v>722</v>
      </c>
      <c r="C6985" s="361" t="s">
        <v>747</v>
      </c>
      <c r="D6985" s="361">
        <v>8</v>
      </c>
      <c r="E6985" s="590">
        <v>45642</v>
      </c>
      <c r="F6985" s="360">
        <v>79</v>
      </c>
    </row>
    <row r="6986" spans="1:6" x14ac:dyDescent="0.25">
      <c r="A6986" s="349" t="s">
        <v>765</v>
      </c>
      <c r="B6986" s="361" t="s">
        <v>766</v>
      </c>
      <c r="C6986" s="361" t="s">
        <v>744</v>
      </c>
      <c r="D6986" s="361">
        <v>16</v>
      </c>
      <c r="E6986" s="590">
        <v>45643</v>
      </c>
      <c r="F6986" s="592">
        <v>92</v>
      </c>
    </row>
    <row r="6987" spans="1:6" x14ac:dyDescent="0.25">
      <c r="A6987" s="349" t="s">
        <v>739</v>
      </c>
      <c r="B6987" s="361" t="s">
        <v>740</v>
      </c>
      <c r="C6987" s="361" t="s">
        <v>741</v>
      </c>
      <c r="D6987" s="361">
        <v>8</v>
      </c>
      <c r="E6987" s="590">
        <v>45645</v>
      </c>
      <c r="F6987" s="592">
        <v>32</v>
      </c>
    </row>
    <row r="6988" spans="1:6" x14ac:dyDescent="0.25">
      <c r="A6988" s="349" t="s">
        <v>738</v>
      </c>
      <c r="B6988" s="361" t="s">
        <v>722</v>
      </c>
      <c r="C6988" s="361" t="s">
        <v>747</v>
      </c>
      <c r="D6988" s="361">
        <v>8</v>
      </c>
      <c r="E6988" s="350">
        <v>45646</v>
      </c>
      <c r="F6988" s="360">
        <v>159</v>
      </c>
    </row>
    <row r="6989" spans="1:6" x14ac:dyDescent="0.25">
      <c r="A6989" s="349" t="s">
        <v>748</v>
      </c>
      <c r="B6989" s="361" t="s">
        <v>751</v>
      </c>
      <c r="C6989" s="361" t="s">
        <v>747</v>
      </c>
      <c r="D6989" s="361">
        <v>8</v>
      </c>
      <c r="E6989" s="590">
        <v>45646</v>
      </c>
      <c r="F6989" s="592">
        <v>175</v>
      </c>
    </row>
    <row r="6990" spans="1:6" x14ac:dyDescent="0.25">
      <c r="A6990" s="349" t="s">
        <v>728</v>
      </c>
      <c r="B6990" s="361" t="s">
        <v>729</v>
      </c>
      <c r="C6990" s="361" t="s">
        <v>730</v>
      </c>
      <c r="D6990" s="361">
        <v>10</v>
      </c>
      <c r="E6990" s="590">
        <v>45646</v>
      </c>
      <c r="F6990" s="592">
        <v>108</v>
      </c>
    </row>
    <row r="6991" spans="1:6" x14ac:dyDescent="0.25">
      <c r="A6991" s="349" t="s">
        <v>748</v>
      </c>
      <c r="B6991" s="361" t="s">
        <v>753</v>
      </c>
      <c r="C6991" s="361" t="s">
        <v>732</v>
      </c>
      <c r="D6991" s="361">
        <v>16</v>
      </c>
      <c r="E6991" s="590">
        <v>45651</v>
      </c>
      <c r="F6991" s="592">
        <v>117</v>
      </c>
    </row>
    <row r="6992" spans="1:6" x14ac:dyDescent="0.25">
      <c r="A6992" s="349" t="s">
        <v>564</v>
      </c>
      <c r="B6992" s="361" t="s">
        <v>565</v>
      </c>
      <c r="C6992" s="361" t="s">
        <v>745</v>
      </c>
      <c r="D6992" s="361">
        <v>16</v>
      </c>
      <c r="E6992" s="590">
        <v>45654</v>
      </c>
      <c r="F6992" s="592">
        <v>186</v>
      </c>
    </row>
    <row r="6993" spans="1:6" x14ac:dyDescent="0.25">
      <c r="A6993" s="349" t="s">
        <v>738</v>
      </c>
      <c r="B6993" s="361" t="s">
        <v>713</v>
      </c>
      <c r="C6993" s="361" t="s">
        <v>746</v>
      </c>
      <c r="D6993" s="361">
        <v>16</v>
      </c>
      <c r="E6993" s="590">
        <v>45656</v>
      </c>
      <c r="F6993" s="592">
        <v>159</v>
      </c>
    </row>
    <row r="6994" spans="1:6" x14ac:dyDescent="0.25">
      <c r="A6994" s="349" t="s">
        <v>738</v>
      </c>
      <c r="B6994" s="361" t="s">
        <v>717</v>
      </c>
      <c r="C6994" s="361" t="s">
        <v>745</v>
      </c>
      <c r="D6994" s="361">
        <v>16</v>
      </c>
      <c r="E6994" s="590">
        <v>45656</v>
      </c>
      <c r="F6994" s="592">
        <v>106</v>
      </c>
    </row>
    <row r="6995" spans="1:6" x14ac:dyDescent="0.25">
      <c r="A6995" s="349" t="s">
        <v>738</v>
      </c>
      <c r="B6995" s="361" t="s">
        <v>722</v>
      </c>
      <c r="C6995" s="361" t="s">
        <v>747</v>
      </c>
      <c r="D6995" s="361">
        <v>8</v>
      </c>
      <c r="E6995" s="350">
        <v>45657</v>
      </c>
      <c r="F6995" s="360">
        <v>85</v>
      </c>
    </row>
    <row r="6996" spans="1:6" x14ac:dyDescent="0.25">
      <c r="A6996" s="349" t="s">
        <v>771</v>
      </c>
      <c r="B6996" s="361" t="s">
        <v>772</v>
      </c>
      <c r="C6996" s="361" t="s">
        <v>747</v>
      </c>
      <c r="D6996" s="361">
        <v>12</v>
      </c>
      <c r="E6996" s="350">
        <v>45662</v>
      </c>
      <c r="F6996" s="360">
        <v>110</v>
      </c>
    </row>
    <row r="6997" spans="1:6" x14ac:dyDescent="0.25">
      <c r="A6997" s="349" t="s">
        <v>564</v>
      </c>
      <c r="B6997" s="361" t="s">
        <v>566</v>
      </c>
      <c r="C6997" s="361" t="s">
        <v>737</v>
      </c>
      <c r="D6997" s="361">
        <v>16</v>
      </c>
      <c r="E6997" s="590">
        <v>45663</v>
      </c>
      <c r="F6997" s="592">
        <v>125</v>
      </c>
    </row>
    <row r="6998" spans="1:6" x14ac:dyDescent="0.25">
      <c r="A6998" s="349" t="s">
        <v>752</v>
      </c>
      <c r="B6998" s="361" t="s">
        <v>764</v>
      </c>
      <c r="C6998" s="361" t="s">
        <v>737</v>
      </c>
      <c r="D6998" s="361">
        <v>32</v>
      </c>
      <c r="E6998" s="590">
        <v>45670</v>
      </c>
      <c r="F6998" s="592">
        <v>117</v>
      </c>
    </row>
    <row r="6999" spans="1:6" x14ac:dyDescent="0.25">
      <c r="A6999" s="349" t="s">
        <v>564</v>
      </c>
      <c r="B6999" s="361" t="s">
        <v>566</v>
      </c>
      <c r="C6999" s="361" t="s">
        <v>737</v>
      </c>
      <c r="D6999" s="361">
        <v>16</v>
      </c>
      <c r="E6999" s="590">
        <v>45672</v>
      </c>
      <c r="F6999" s="592">
        <v>67</v>
      </c>
    </row>
    <row r="7000" spans="1:6" x14ac:dyDescent="0.25">
      <c r="A7000" s="349" t="s">
        <v>738</v>
      </c>
      <c r="B7000" s="361" t="s">
        <v>716</v>
      </c>
      <c r="C7000" s="361" t="s">
        <v>745</v>
      </c>
      <c r="D7000" s="361">
        <v>16</v>
      </c>
      <c r="E7000" s="590">
        <v>45673</v>
      </c>
      <c r="F7000" s="592">
        <v>181</v>
      </c>
    </row>
    <row r="7001" spans="1:6" x14ac:dyDescent="0.25">
      <c r="A7001" s="349" t="s">
        <v>733</v>
      </c>
      <c r="B7001" s="361" t="s">
        <v>734</v>
      </c>
      <c r="C7001" s="361" t="s">
        <v>735</v>
      </c>
      <c r="D7001" s="361">
        <v>8</v>
      </c>
      <c r="E7001" s="590">
        <v>45673</v>
      </c>
      <c r="F7001" s="592">
        <v>186</v>
      </c>
    </row>
    <row r="7002" spans="1:6" x14ac:dyDescent="0.25">
      <c r="A7002" s="349" t="s">
        <v>769</v>
      </c>
      <c r="B7002" s="361" t="s">
        <v>770</v>
      </c>
      <c r="C7002" s="361" t="s">
        <v>745</v>
      </c>
      <c r="D7002" s="361">
        <v>16</v>
      </c>
      <c r="E7002" s="590">
        <v>45677</v>
      </c>
      <c r="F7002" s="592">
        <v>72</v>
      </c>
    </row>
    <row r="7003" spans="1:6" x14ac:dyDescent="0.25">
      <c r="A7003" s="349" t="s">
        <v>564</v>
      </c>
      <c r="B7003" s="361" t="s">
        <v>568</v>
      </c>
      <c r="C7003" s="361" t="s">
        <v>745</v>
      </c>
      <c r="D7003" s="361">
        <v>16</v>
      </c>
      <c r="E7003" s="590">
        <v>45680</v>
      </c>
      <c r="F7003" s="592">
        <v>15</v>
      </c>
    </row>
    <row r="7004" spans="1:6" x14ac:dyDescent="0.25">
      <c r="A7004" s="349" t="s">
        <v>738</v>
      </c>
      <c r="B7004" s="361" t="s">
        <v>720</v>
      </c>
      <c r="C7004" s="361" t="s">
        <v>747</v>
      </c>
      <c r="D7004" s="361">
        <v>8</v>
      </c>
      <c r="E7004" s="590">
        <v>45682</v>
      </c>
      <c r="F7004" s="360">
        <v>106</v>
      </c>
    </row>
    <row r="7005" spans="1:6" x14ac:dyDescent="0.25">
      <c r="A7005" s="349" t="s">
        <v>765</v>
      </c>
      <c r="B7005" s="361" t="s">
        <v>766</v>
      </c>
      <c r="C7005" s="361" t="s">
        <v>744</v>
      </c>
      <c r="D7005" s="361">
        <v>16</v>
      </c>
      <c r="E7005" s="350">
        <v>45682</v>
      </c>
      <c r="F7005" s="360">
        <v>83</v>
      </c>
    </row>
    <row r="7006" spans="1:6" x14ac:dyDescent="0.25">
      <c r="A7006" s="349" t="s">
        <v>733</v>
      </c>
      <c r="B7006" s="361" t="s">
        <v>736</v>
      </c>
      <c r="C7006" s="361" t="s">
        <v>737</v>
      </c>
      <c r="D7006" s="361">
        <v>8</v>
      </c>
      <c r="E7006" s="350">
        <v>45683</v>
      </c>
      <c r="F7006" s="360">
        <v>195</v>
      </c>
    </row>
    <row r="7007" spans="1:6" x14ac:dyDescent="0.25">
      <c r="A7007" s="349" t="s">
        <v>564</v>
      </c>
      <c r="B7007" s="361" t="s">
        <v>568</v>
      </c>
      <c r="C7007" s="361" t="s">
        <v>745</v>
      </c>
      <c r="D7007" s="361">
        <v>16</v>
      </c>
      <c r="E7007" s="590">
        <v>45684</v>
      </c>
      <c r="F7007" s="592">
        <v>146</v>
      </c>
    </row>
    <row r="7008" spans="1:6" x14ac:dyDescent="0.25">
      <c r="A7008" s="349" t="s">
        <v>738</v>
      </c>
      <c r="B7008" s="361" t="s">
        <v>721</v>
      </c>
      <c r="C7008" s="361" t="s">
        <v>747</v>
      </c>
      <c r="D7008" s="361">
        <v>8</v>
      </c>
      <c r="E7008" s="590">
        <v>45685</v>
      </c>
      <c r="F7008" s="592">
        <v>145</v>
      </c>
    </row>
    <row r="7009" spans="1:6" x14ac:dyDescent="0.25">
      <c r="A7009" s="349" t="s">
        <v>733</v>
      </c>
      <c r="B7009" s="361" t="s">
        <v>736</v>
      </c>
      <c r="C7009" s="361" t="s">
        <v>737</v>
      </c>
      <c r="D7009" s="361">
        <v>8</v>
      </c>
      <c r="E7009" s="590">
        <v>45686</v>
      </c>
      <c r="F7009" s="592">
        <v>97</v>
      </c>
    </row>
    <row r="7010" spans="1:6" x14ac:dyDescent="0.25">
      <c r="A7010" s="349" t="s">
        <v>564</v>
      </c>
      <c r="B7010" s="361" t="s">
        <v>566</v>
      </c>
      <c r="C7010" s="361" t="s">
        <v>737</v>
      </c>
      <c r="D7010" s="361">
        <v>16</v>
      </c>
      <c r="E7010" s="590">
        <v>45688</v>
      </c>
      <c r="F7010" s="592">
        <v>112</v>
      </c>
    </row>
    <row r="7011" spans="1:6" x14ac:dyDescent="0.25">
      <c r="A7011" s="349" t="s">
        <v>769</v>
      </c>
      <c r="B7011" s="361" t="s">
        <v>770</v>
      </c>
      <c r="C7011" s="361" t="s">
        <v>745</v>
      </c>
      <c r="D7011" s="361">
        <v>16</v>
      </c>
      <c r="E7011" s="590">
        <v>45688</v>
      </c>
      <c r="F7011" s="592">
        <v>194</v>
      </c>
    </row>
    <row r="7012" spans="1:6" x14ac:dyDescent="0.25">
      <c r="A7012" s="349" t="s">
        <v>738</v>
      </c>
      <c r="B7012" s="361" t="s">
        <v>714</v>
      </c>
      <c r="C7012" s="361" t="s">
        <v>744</v>
      </c>
      <c r="D7012" s="361">
        <v>8</v>
      </c>
      <c r="E7012" s="590">
        <v>45691</v>
      </c>
      <c r="F7012" s="592">
        <v>35</v>
      </c>
    </row>
    <row r="7013" spans="1:6" x14ac:dyDescent="0.25">
      <c r="A7013" s="349" t="s">
        <v>752</v>
      </c>
      <c r="B7013" s="361" t="s">
        <v>760</v>
      </c>
      <c r="C7013" s="361" t="s">
        <v>761</v>
      </c>
      <c r="D7013" s="361">
        <v>16</v>
      </c>
      <c r="E7013" s="350">
        <v>45692</v>
      </c>
      <c r="F7013" s="360">
        <v>12</v>
      </c>
    </row>
    <row r="7014" spans="1:6" x14ac:dyDescent="0.25">
      <c r="A7014" s="349" t="s">
        <v>564</v>
      </c>
      <c r="B7014" s="361" t="s">
        <v>569</v>
      </c>
      <c r="C7014" s="361" t="s">
        <v>744</v>
      </c>
      <c r="D7014" s="361">
        <v>16</v>
      </c>
      <c r="E7014" s="350">
        <v>45698</v>
      </c>
      <c r="F7014" s="360">
        <v>50</v>
      </c>
    </row>
    <row r="7015" spans="1:6" x14ac:dyDescent="0.25">
      <c r="A7015" s="349" t="s">
        <v>742</v>
      </c>
      <c r="B7015" s="361" t="s">
        <v>743</v>
      </c>
      <c r="C7015" s="361" t="s">
        <v>744</v>
      </c>
      <c r="D7015" s="361">
        <v>8</v>
      </c>
      <c r="E7015" s="590">
        <v>45698</v>
      </c>
      <c r="F7015" s="592">
        <v>13</v>
      </c>
    </row>
    <row r="7016" spans="1:6" x14ac:dyDescent="0.25">
      <c r="A7016" s="349" t="s">
        <v>752</v>
      </c>
      <c r="B7016" s="361" t="s">
        <v>759</v>
      </c>
      <c r="C7016" s="361" t="s">
        <v>737</v>
      </c>
      <c r="D7016" s="361">
        <v>16</v>
      </c>
      <c r="E7016" s="590">
        <v>45700</v>
      </c>
      <c r="F7016" s="592">
        <v>45</v>
      </c>
    </row>
    <row r="7017" spans="1:6" x14ac:dyDescent="0.25">
      <c r="A7017" s="349" t="s">
        <v>756</v>
      </c>
      <c r="B7017" s="361" t="s">
        <v>757</v>
      </c>
      <c r="C7017" s="361" t="s">
        <v>755</v>
      </c>
      <c r="D7017" s="361">
        <v>16</v>
      </c>
      <c r="E7017" s="590">
        <v>45706</v>
      </c>
      <c r="F7017" s="592">
        <v>95</v>
      </c>
    </row>
    <row r="7018" spans="1:6" x14ac:dyDescent="0.25">
      <c r="A7018" s="349" t="s">
        <v>728</v>
      </c>
      <c r="B7018" s="361" t="s">
        <v>731</v>
      </c>
      <c r="C7018" s="361" t="s">
        <v>732</v>
      </c>
      <c r="D7018" s="361">
        <v>8</v>
      </c>
      <c r="E7018" s="590">
        <v>45709</v>
      </c>
      <c r="F7018" s="592">
        <v>184</v>
      </c>
    </row>
    <row r="7019" spans="1:6" x14ac:dyDescent="0.25">
      <c r="A7019" s="349" t="s">
        <v>742</v>
      </c>
      <c r="B7019" s="361" t="s">
        <v>743</v>
      </c>
      <c r="C7019" s="361" t="s">
        <v>744</v>
      </c>
      <c r="D7019" s="361">
        <v>8</v>
      </c>
      <c r="E7019" s="590">
        <v>45714</v>
      </c>
      <c r="F7019" s="592">
        <v>41</v>
      </c>
    </row>
    <row r="7020" spans="1:6" x14ac:dyDescent="0.25">
      <c r="A7020" s="349" t="s">
        <v>771</v>
      </c>
      <c r="B7020" s="361" t="s">
        <v>772</v>
      </c>
      <c r="C7020" s="361" t="s">
        <v>747</v>
      </c>
      <c r="D7020" s="361">
        <v>12</v>
      </c>
      <c r="E7020" s="590">
        <v>45723</v>
      </c>
      <c r="F7020" s="360">
        <v>41</v>
      </c>
    </row>
    <row r="7021" spans="1:6" x14ac:dyDescent="0.25">
      <c r="A7021" s="349" t="s">
        <v>739</v>
      </c>
      <c r="B7021" s="361" t="s">
        <v>740</v>
      </c>
      <c r="C7021" s="361" t="s">
        <v>741</v>
      </c>
      <c r="D7021" s="361">
        <v>8</v>
      </c>
      <c r="E7021" s="590">
        <v>45724</v>
      </c>
      <c r="F7021" s="592">
        <v>140</v>
      </c>
    </row>
    <row r="7022" spans="1:6" x14ac:dyDescent="0.25">
      <c r="A7022" s="349" t="s">
        <v>771</v>
      </c>
      <c r="B7022" s="361" t="s">
        <v>773</v>
      </c>
      <c r="C7022" s="361" t="s">
        <v>747</v>
      </c>
      <c r="D7022" s="361">
        <v>8</v>
      </c>
      <c r="E7022" s="590">
        <v>45729</v>
      </c>
      <c r="F7022" s="592">
        <v>152</v>
      </c>
    </row>
    <row r="7023" spans="1:6" x14ac:dyDescent="0.25">
      <c r="A7023" s="349" t="s">
        <v>564</v>
      </c>
      <c r="B7023" s="361" t="s">
        <v>568</v>
      </c>
      <c r="C7023" s="361" t="s">
        <v>745</v>
      </c>
      <c r="D7023" s="361">
        <v>16</v>
      </c>
      <c r="E7023" s="590">
        <v>45732</v>
      </c>
      <c r="F7023" s="592">
        <v>91</v>
      </c>
    </row>
    <row r="7024" spans="1:6" x14ac:dyDescent="0.25">
      <c r="A7024" s="349" t="s">
        <v>748</v>
      </c>
      <c r="B7024" s="361" t="s">
        <v>753</v>
      </c>
      <c r="C7024" s="361" t="s">
        <v>732</v>
      </c>
      <c r="D7024" s="361">
        <v>16</v>
      </c>
      <c r="E7024" s="350">
        <v>45735</v>
      </c>
      <c r="F7024" s="360">
        <v>172</v>
      </c>
    </row>
    <row r="7025" spans="1:6" x14ac:dyDescent="0.25">
      <c r="A7025" s="349" t="s">
        <v>738</v>
      </c>
      <c r="B7025" s="361" t="s">
        <v>719</v>
      </c>
      <c r="C7025" s="361" t="s">
        <v>744</v>
      </c>
      <c r="D7025" s="361">
        <v>8</v>
      </c>
      <c r="E7025" s="590">
        <v>45742</v>
      </c>
      <c r="F7025" s="592">
        <v>33</v>
      </c>
    </row>
    <row r="7026" spans="1:6" x14ac:dyDescent="0.25">
      <c r="A7026" s="349" t="s">
        <v>752</v>
      </c>
      <c r="B7026" s="361" t="s">
        <v>760</v>
      </c>
      <c r="C7026" s="361" t="s">
        <v>761</v>
      </c>
      <c r="D7026" s="361">
        <v>16</v>
      </c>
      <c r="E7026" s="590">
        <v>45742</v>
      </c>
      <c r="F7026" s="592">
        <v>192</v>
      </c>
    </row>
    <row r="7027" spans="1:6" x14ac:dyDescent="0.25">
      <c r="A7027" s="354" t="s">
        <v>765</v>
      </c>
      <c r="B7027" s="353" t="s">
        <v>766</v>
      </c>
      <c r="C7027" s="353" t="s">
        <v>744</v>
      </c>
      <c r="D7027" s="353">
        <v>16</v>
      </c>
      <c r="E7027" s="591">
        <v>45745</v>
      </c>
      <c r="F7027" s="593">
        <v>181</v>
      </c>
    </row>
    <row r="7028" spans="1:6" x14ac:dyDescent="0.25">
      <c r="A7028" s="349" t="s">
        <v>738</v>
      </c>
      <c r="B7028" s="361" t="s">
        <v>720</v>
      </c>
      <c r="C7028" s="361" t="s">
        <v>747</v>
      </c>
      <c r="D7028" s="361">
        <v>8</v>
      </c>
      <c r="E7028" s="590">
        <v>45750</v>
      </c>
      <c r="F7028" s="592">
        <v>15</v>
      </c>
    </row>
    <row r="7029" spans="1:6" x14ac:dyDescent="0.25">
      <c r="A7029" s="349" t="s">
        <v>738</v>
      </c>
      <c r="B7029" s="361" t="s">
        <v>719</v>
      </c>
      <c r="C7029" s="361" t="s">
        <v>744</v>
      </c>
      <c r="D7029" s="361">
        <v>8</v>
      </c>
      <c r="E7029" s="350">
        <v>45753</v>
      </c>
      <c r="F7029" s="360">
        <v>26</v>
      </c>
    </row>
    <row r="7030" spans="1:6" x14ac:dyDescent="0.25">
      <c r="A7030" s="349" t="s">
        <v>756</v>
      </c>
      <c r="B7030" s="361" t="s">
        <v>758</v>
      </c>
      <c r="C7030" s="361" t="s">
        <v>746</v>
      </c>
      <c r="D7030" s="361">
        <v>16</v>
      </c>
      <c r="E7030" s="590">
        <v>45758</v>
      </c>
      <c r="F7030" s="592">
        <v>87</v>
      </c>
    </row>
    <row r="7031" spans="1:6" x14ac:dyDescent="0.25">
      <c r="A7031" s="349" t="s">
        <v>728</v>
      </c>
      <c r="B7031" s="361" t="s">
        <v>729</v>
      </c>
      <c r="C7031" s="361" t="s">
        <v>730</v>
      </c>
      <c r="D7031" s="361">
        <v>10</v>
      </c>
      <c r="E7031" s="590">
        <v>45762</v>
      </c>
      <c r="F7031" s="592">
        <v>66</v>
      </c>
    </row>
    <row r="7032" spans="1:6" x14ac:dyDescent="0.25">
      <c r="A7032" s="349" t="s">
        <v>742</v>
      </c>
      <c r="B7032" s="361" t="s">
        <v>743</v>
      </c>
      <c r="C7032" s="361" t="s">
        <v>744</v>
      </c>
      <c r="D7032" s="361">
        <v>8</v>
      </c>
      <c r="E7032" s="590">
        <v>45763</v>
      </c>
      <c r="F7032" s="592">
        <v>146</v>
      </c>
    </row>
    <row r="7033" spans="1:6" x14ac:dyDescent="0.25">
      <c r="A7033" s="349" t="s">
        <v>738</v>
      </c>
      <c r="B7033" s="361" t="s">
        <v>715</v>
      </c>
      <c r="C7033" s="361" t="s">
        <v>745</v>
      </c>
      <c r="D7033" s="361">
        <v>16</v>
      </c>
      <c r="E7033" s="350">
        <v>45764</v>
      </c>
      <c r="F7033" s="360">
        <v>75</v>
      </c>
    </row>
    <row r="7034" spans="1:6" x14ac:dyDescent="0.25">
      <c r="A7034" s="349" t="s">
        <v>748</v>
      </c>
      <c r="B7034" s="361" t="s">
        <v>754</v>
      </c>
      <c r="C7034" s="361" t="s">
        <v>755</v>
      </c>
      <c r="D7034" s="361">
        <v>16</v>
      </c>
      <c r="E7034" s="590">
        <v>45766</v>
      </c>
      <c r="F7034" s="592">
        <v>189</v>
      </c>
    </row>
    <row r="7035" spans="1:6" x14ac:dyDescent="0.25">
      <c r="A7035" s="349" t="s">
        <v>771</v>
      </c>
      <c r="B7035" s="361" t="s">
        <v>772</v>
      </c>
      <c r="C7035" s="361" t="s">
        <v>747</v>
      </c>
      <c r="D7035" s="361">
        <v>12</v>
      </c>
      <c r="E7035" s="590">
        <v>45767</v>
      </c>
      <c r="F7035" s="592">
        <v>166</v>
      </c>
    </row>
    <row r="7036" spans="1:6" x14ac:dyDescent="0.25">
      <c r="A7036" s="349" t="s">
        <v>767</v>
      </c>
      <c r="B7036" s="361" t="s">
        <v>768</v>
      </c>
      <c r="C7036" s="361" t="s">
        <v>737</v>
      </c>
      <c r="D7036" s="361">
        <v>16</v>
      </c>
      <c r="E7036" s="350">
        <v>45769</v>
      </c>
      <c r="F7036" s="360">
        <v>41</v>
      </c>
    </row>
    <row r="7037" spans="1:6" x14ac:dyDescent="0.25">
      <c r="A7037" s="349" t="s">
        <v>771</v>
      </c>
      <c r="B7037" s="361" t="s">
        <v>773</v>
      </c>
      <c r="C7037" s="361" t="s">
        <v>747</v>
      </c>
      <c r="D7037" s="361">
        <v>8</v>
      </c>
      <c r="E7037" s="590">
        <v>45772</v>
      </c>
      <c r="F7037" s="592">
        <v>75</v>
      </c>
    </row>
    <row r="7038" spans="1:6" x14ac:dyDescent="0.25">
      <c r="A7038" s="349" t="s">
        <v>733</v>
      </c>
      <c r="B7038" s="361" t="s">
        <v>734</v>
      </c>
      <c r="C7038" s="361" t="s">
        <v>735</v>
      </c>
      <c r="D7038" s="361">
        <v>8</v>
      </c>
      <c r="E7038" s="590">
        <v>45776</v>
      </c>
      <c r="F7038" s="592">
        <v>192</v>
      </c>
    </row>
    <row r="7039" spans="1:6" x14ac:dyDescent="0.25">
      <c r="A7039" s="349" t="s">
        <v>738</v>
      </c>
      <c r="B7039" s="361" t="s">
        <v>721</v>
      </c>
      <c r="C7039" s="361" t="s">
        <v>747</v>
      </c>
      <c r="D7039" s="361">
        <v>8</v>
      </c>
      <c r="E7039" s="590">
        <v>45778</v>
      </c>
      <c r="F7039" s="592">
        <v>39</v>
      </c>
    </row>
    <row r="7040" spans="1:6" x14ac:dyDescent="0.25">
      <c r="A7040" s="349" t="s">
        <v>748</v>
      </c>
      <c r="B7040" s="361" t="s">
        <v>754</v>
      </c>
      <c r="C7040" s="361" t="s">
        <v>755</v>
      </c>
      <c r="D7040" s="361">
        <v>16</v>
      </c>
      <c r="E7040" s="590">
        <v>45779</v>
      </c>
      <c r="F7040" s="592">
        <v>115</v>
      </c>
    </row>
    <row r="7041" spans="1:6" x14ac:dyDescent="0.25">
      <c r="A7041" s="349" t="s">
        <v>564</v>
      </c>
      <c r="B7041" s="361" t="s">
        <v>565</v>
      </c>
      <c r="C7041" s="361" t="s">
        <v>745</v>
      </c>
      <c r="D7041" s="361">
        <v>16</v>
      </c>
      <c r="E7041" s="590">
        <v>45788</v>
      </c>
      <c r="F7041" s="592">
        <v>60</v>
      </c>
    </row>
    <row r="7042" spans="1:6" x14ac:dyDescent="0.25">
      <c r="A7042" s="349" t="s">
        <v>738</v>
      </c>
      <c r="B7042" s="361" t="s">
        <v>723</v>
      </c>
      <c r="C7042" s="361" t="s">
        <v>745</v>
      </c>
      <c r="D7042" s="361">
        <v>8</v>
      </c>
      <c r="E7042" s="590">
        <v>45789</v>
      </c>
      <c r="F7042" s="592">
        <v>31</v>
      </c>
    </row>
    <row r="7043" spans="1:6" x14ac:dyDescent="0.25">
      <c r="A7043" s="349" t="s">
        <v>738</v>
      </c>
      <c r="B7043" s="361" t="s">
        <v>719</v>
      </c>
      <c r="C7043" s="361" t="s">
        <v>744</v>
      </c>
      <c r="D7043" s="361">
        <v>8</v>
      </c>
      <c r="E7043" s="590">
        <v>45794</v>
      </c>
      <c r="F7043" s="592">
        <v>16</v>
      </c>
    </row>
    <row r="7044" spans="1:6" x14ac:dyDescent="0.25">
      <c r="A7044" s="349" t="s">
        <v>738</v>
      </c>
      <c r="B7044" s="361" t="s">
        <v>713</v>
      </c>
      <c r="C7044" s="361" t="s">
        <v>746</v>
      </c>
      <c r="D7044" s="361">
        <v>16</v>
      </c>
      <c r="E7044" s="350">
        <v>45795</v>
      </c>
      <c r="F7044" s="360">
        <v>14</v>
      </c>
    </row>
    <row r="7045" spans="1:6" x14ac:dyDescent="0.25">
      <c r="A7045" s="349" t="s">
        <v>771</v>
      </c>
      <c r="B7045" s="361" t="s">
        <v>773</v>
      </c>
      <c r="C7045" s="361" t="s">
        <v>747</v>
      </c>
      <c r="D7045" s="361">
        <v>8</v>
      </c>
      <c r="E7045" s="350">
        <v>45798</v>
      </c>
      <c r="F7045" s="360">
        <v>152</v>
      </c>
    </row>
    <row r="7046" spans="1:6" x14ac:dyDescent="0.25">
      <c r="A7046" s="349" t="s">
        <v>728</v>
      </c>
      <c r="B7046" s="361" t="s">
        <v>731</v>
      </c>
      <c r="C7046" s="361" t="s">
        <v>732</v>
      </c>
      <c r="D7046" s="361">
        <v>8</v>
      </c>
      <c r="E7046" s="590">
        <v>45799</v>
      </c>
      <c r="F7046" s="592">
        <v>81</v>
      </c>
    </row>
    <row r="7047" spans="1:6" x14ac:dyDescent="0.25">
      <c r="A7047" s="349" t="s">
        <v>738</v>
      </c>
      <c r="B7047" s="361" t="s">
        <v>714</v>
      </c>
      <c r="C7047" s="361" t="s">
        <v>744</v>
      </c>
      <c r="D7047" s="361">
        <v>8</v>
      </c>
      <c r="E7047" s="590">
        <v>45803</v>
      </c>
      <c r="F7047" s="592">
        <v>74</v>
      </c>
    </row>
    <row r="7048" spans="1:6" x14ac:dyDescent="0.25">
      <c r="A7048" s="349" t="s">
        <v>739</v>
      </c>
      <c r="B7048" s="361" t="s">
        <v>740</v>
      </c>
      <c r="C7048" s="361" t="s">
        <v>741</v>
      </c>
      <c r="D7048" s="361">
        <v>8</v>
      </c>
      <c r="E7048" s="590">
        <v>45807</v>
      </c>
      <c r="F7048" s="592">
        <v>37</v>
      </c>
    </row>
    <row r="7049" spans="1:6" x14ac:dyDescent="0.25">
      <c r="A7049" s="349" t="s">
        <v>742</v>
      </c>
      <c r="B7049" s="361" t="s">
        <v>743</v>
      </c>
      <c r="C7049" s="361" t="s">
        <v>744</v>
      </c>
      <c r="D7049" s="361">
        <v>8</v>
      </c>
      <c r="E7049" s="590">
        <v>45808</v>
      </c>
      <c r="F7049" s="592">
        <v>183</v>
      </c>
    </row>
    <row r="7050" spans="1:6" x14ac:dyDescent="0.25">
      <c r="A7050" s="349" t="s">
        <v>769</v>
      </c>
      <c r="B7050" s="361" t="s">
        <v>770</v>
      </c>
      <c r="C7050" s="361" t="s">
        <v>745</v>
      </c>
      <c r="D7050" s="361">
        <v>16</v>
      </c>
      <c r="E7050" s="590">
        <v>45810</v>
      </c>
      <c r="F7050" s="592">
        <v>169</v>
      </c>
    </row>
    <row r="7051" spans="1:6" x14ac:dyDescent="0.25">
      <c r="A7051" s="349" t="s">
        <v>738</v>
      </c>
      <c r="B7051" s="361" t="s">
        <v>716</v>
      </c>
      <c r="C7051" s="361" t="s">
        <v>745</v>
      </c>
      <c r="D7051" s="361">
        <v>16</v>
      </c>
      <c r="E7051" s="590">
        <v>45812</v>
      </c>
      <c r="F7051" s="592">
        <v>141</v>
      </c>
    </row>
    <row r="7052" spans="1:6" x14ac:dyDescent="0.25">
      <c r="A7052" s="349" t="s">
        <v>752</v>
      </c>
      <c r="B7052" s="361" t="s">
        <v>759</v>
      </c>
      <c r="C7052" s="361" t="s">
        <v>737</v>
      </c>
      <c r="D7052" s="361">
        <v>16</v>
      </c>
      <c r="E7052" s="590">
        <v>45812</v>
      </c>
      <c r="F7052" s="592">
        <v>175</v>
      </c>
    </row>
    <row r="7053" spans="1:6" x14ac:dyDescent="0.25">
      <c r="A7053" s="349" t="s">
        <v>752</v>
      </c>
      <c r="B7053" s="361" t="s">
        <v>760</v>
      </c>
      <c r="C7053" s="361" t="s">
        <v>761</v>
      </c>
      <c r="D7053" s="361">
        <v>16</v>
      </c>
      <c r="E7053" s="590">
        <v>45812</v>
      </c>
      <c r="F7053" s="592">
        <v>89</v>
      </c>
    </row>
    <row r="7054" spans="1:6" x14ac:dyDescent="0.25">
      <c r="A7054" s="349" t="s">
        <v>739</v>
      </c>
      <c r="B7054" s="361" t="s">
        <v>740</v>
      </c>
      <c r="C7054" s="361" t="s">
        <v>741</v>
      </c>
      <c r="D7054" s="361">
        <v>8</v>
      </c>
      <c r="E7054" s="590">
        <v>45815</v>
      </c>
      <c r="F7054" s="592">
        <v>30</v>
      </c>
    </row>
    <row r="7055" spans="1:6" x14ac:dyDescent="0.25">
      <c r="A7055" s="349" t="s">
        <v>733</v>
      </c>
      <c r="B7055" s="361" t="s">
        <v>734</v>
      </c>
      <c r="C7055" s="361" t="s">
        <v>735</v>
      </c>
      <c r="D7055" s="361">
        <v>8</v>
      </c>
      <c r="E7055" s="590">
        <v>45816</v>
      </c>
      <c r="F7055" s="592">
        <v>97</v>
      </c>
    </row>
    <row r="7056" spans="1:6" x14ac:dyDescent="0.25">
      <c r="A7056" s="349" t="s">
        <v>564</v>
      </c>
      <c r="B7056" s="361" t="s">
        <v>567</v>
      </c>
      <c r="C7056" s="361" t="s">
        <v>737</v>
      </c>
      <c r="D7056" s="361">
        <v>16</v>
      </c>
      <c r="E7056" s="590">
        <v>45817</v>
      </c>
      <c r="F7056" s="592">
        <v>137</v>
      </c>
    </row>
    <row r="7057" spans="1:6" x14ac:dyDescent="0.25">
      <c r="A7057" s="349" t="s">
        <v>748</v>
      </c>
      <c r="B7057" s="361" t="s">
        <v>754</v>
      </c>
      <c r="C7057" s="361" t="s">
        <v>755</v>
      </c>
      <c r="D7057" s="361">
        <v>16</v>
      </c>
      <c r="E7057" s="590">
        <v>45817</v>
      </c>
      <c r="F7057" s="592">
        <v>109</v>
      </c>
    </row>
    <row r="7058" spans="1:6" x14ac:dyDescent="0.25">
      <c r="A7058" s="349" t="s">
        <v>752</v>
      </c>
      <c r="B7058" s="361" t="s">
        <v>764</v>
      </c>
      <c r="C7058" s="361" t="s">
        <v>737</v>
      </c>
      <c r="D7058" s="361">
        <v>32</v>
      </c>
      <c r="E7058" s="590">
        <v>45820</v>
      </c>
      <c r="F7058" s="592">
        <v>53</v>
      </c>
    </row>
    <row r="7059" spans="1:6" x14ac:dyDescent="0.25">
      <c r="A7059" s="349" t="s">
        <v>738</v>
      </c>
      <c r="B7059" s="361" t="s">
        <v>716</v>
      </c>
      <c r="C7059" s="361" t="s">
        <v>745</v>
      </c>
      <c r="D7059" s="361">
        <v>16</v>
      </c>
      <c r="E7059" s="590">
        <v>45824</v>
      </c>
      <c r="F7059" s="592">
        <v>50</v>
      </c>
    </row>
    <row r="7060" spans="1:6" x14ac:dyDescent="0.25">
      <c r="A7060" s="349" t="s">
        <v>752</v>
      </c>
      <c r="B7060" s="361" t="s">
        <v>759</v>
      </c>
      <c r="C7060" s="361" t="s">
        <v>737</v>
      </c>
      <c r="D7060" s="361">
        <v>16</v>
      </c>
      <c r="E7060" s="590">
        <v>45824</v>
      </c>
      <c r="F7060" s="592">
        <v>39</v>
      </c>
    </row>
    <row r="7061" spans="1:6" x14ac:dyDescent="0.25">
      <c r="A7061" s="349" t="s">
        <v>752</v>
      </c>
      <c r="B7061" s="361" t="s">
        <v>760</v>
      </c>
      <c r="C7061" s="361" t="s">
        <v>761</v>
      </c>
      <c r="D7061" s="361">
        <v>16</v>
      </c>
      <c r="E7061" s="590">
        <v>45826</v>
      </c>
      <c r="F7061" s="592">
        <v>32</v>
      </c>
    </row>
    <row r="7062" spans="1:6" x14ac:dyDescent="0.25">
      <c r="A7062" s="349" t="s">
        <v>748</v>
      </c>
      <c r="B7062" s="361" t="s">
        <v>750</v>
      </c>
      <c r="C7062" s="361" t="s">
        <v>737</v>
      </c>
      <c r="D7062" s="361">
        <v>16</v>
      </c>
      <c r="E7062" s="590">
        <v>45828</v>
      </c>
      <c r="F7062" s="592">
        <v>55</v>
      </c>
    </row>
    <row r="7063" spans="1:6" x14ac:dyDescent="0.25">
      <c r="A7063" s="349" t="s">
        <v>748</v>
      </c>
      <c r="B7063" s="361" t="s">
        <v>750</v>
      </c>
      <c r="C7063" s="361" t="s">
        <v>737</v>
      </c>
      <c r="D7063" s="361">
        <v>16</v>
      </c>
      <c r="E7063" s="590">
        <v>45829</v>
      </c>
      <c r="F7063" s="592">
        <v>8</v>
      </c>
    </row>
    <row r="7064" spans="1:6" x14ac:dyDescent="0.25">
      <c r="A7064" s="349" t="s">
        <v>748</v>
      </c>
      <c r="B7064" s="361" t="s">
        <v>753</v>
      </c>
      <c r="C7064" s="361" t="s">
        <v>732</v>
      </c>
      <c r="D7064" s="361">
        <v>16</v>
      </c>
      <c r="E7064" s="590">
        <v>45833</v>
      </c>
      <c r="F7064" s="592">
        <v>114</v>
      </c>
    </row>
    <row r="7065" spans="1:6" x14ac:dyDescent="0.25">
      <c r="A7065" s="349" t="s">
        <v>738</v>
      </c>
      <c r="B7065" s="361" t="s">
        <v>712</v>
      </c>
      <c r="C7065" s="361" t="s">
        <v>744</v>
      </c>
      <c r="D7065" s="361">
        <v>8</v>
      </c>
      <c r="E7065" s="590">
        <v>45834</v>
      </c>
      <c r="F7065" s="592">
        <v>62</v>
      </c>
    </row>
    <row r="7066" spans="1:6" x14ac:dyDescent="0.25">
      <c r="A7066" s="349" t="s">
        <v>564</v>
      </c>
      <c r="B7066" s="361" t="s">
        <v>567</v>
      </c>
      <c r="C7066" s="361" t="s">
        <v>737</v>
      </c>
      <c r="D7066" s="361">
        <v>16</v>
      </c>
      <c r="E7066" s="590">
        <v>45834</v>
      </c>
      <c r="F7066" s="360">
        <v>161</v>
      </c>
    </row>
    <row r="7067" spans="1:6" x14ac:dyDescent="0.25">
      <c r="A7067" s="349" t="s">
        <v>738</v>
      </c>
      <c r="B7067" s="361" t="s">
        <v>716</v>
      </c>
      <c r="C7067" s="361" t="s">
        <v>745</v>
      </c>
      <c r="D7067" s="361">
        <v>16</v>
      </c>
      <c r="E7067" s="590">
        <v>45836</v>
      </c>
      <c r="F7067" s="592">
        <v>110</v>
      </c>
    </row>
    <row r="7068" spans="1:6" x14ac:dyDescent="0.25">
      <c r="A7068" s="349" t="s">
        <v>767</v>
      </c>
      <c r="B7068" s="361" t="s">
        <v>768</v>
      </c>
      <c r="C7068" s="361" t="s">
        <v>737</v>
      </c>
      <c r="D7068" s="361">
        <v>16</v>
      </c>
      <c r="E7068" s="590">
        <v>45837</v>
      </c>
      <c r="F7068" s="592">
        <v>165</v>
      </c>
    </row>
    <row r="7069" spans="1:6" x14ac:dyDescent="0.25">
      <c r="A7069" s="349" t="s">
        <v>748</v>
      </c>
      <c r="B7069" s="361" t="s">
        <v>754</v>
      </c>
      <c r="C7069" s="361" t="s">
        <v>755</v>
      </c>
      <c r="D7069" s="361">
        <v>16</v>
      </c>
      <c r="E7069" s="350">
        <v>45837</v>
      </c>
      <c r="F7069" s="360">
        <v>169</v>
      </c>
    </row>
    <row r="7070" spans="1:6" x14ac:dyDescent="0.25">
      <c r="A7070" s="349" t="s">
        <v>752</v>
      </c>
      <c r="B7070" s="361" t="s">
        <v>764</v>
      </c>
      <c r="C7070" s="361" t="s">
        <v>737</v>
      </c>
      <c r="D7070" s="361">
        <v>32</v>
      </c>
      <c r="E7070" s="590">
        <v>45837</v>
      </c>
      <c r="F7070" s="360">
        <v>193</v>
      </c>
    </row>
    <row r="7071" spans="1:6" x14ac:dyDescent="0.25">
      <c r="A7071" s="349" t="s">
        <v>564</v>
      </c>
      <c r="B7071" s="361" t="s">
        <v>565</v>
      </c>
      <c r="C7071" s="361" t="s">
        <v>745</v>
      </c>
      <c r="D7071" s="361">
        <v>16</v>
      </c>
      <c r="E7071" s="590">
        <v>45839</v>
      </c>
      <c r="F7071" s="592">
        <v>139</v>
      </c>
    </row>
    <row r="7072" spans="1:6" x14ac:dyDescent="0.25">
      <c r="A7072" s="349" t="s">
        <v>742</v>
      </c>
      <c r="B7072" s="361" t="s">
        <v>743</v>
      </c>
      <c r="C7072" s="361" t="s">
        <v>744</v>
      </c>
      <c r="D7072" s="361">
        <v>8</v>
      </c>
      <c r="E7072" s="350">
        <v>45841</v>
      </c>
      <c r="F7072" s="360">
        <v>136</v>
      </c>
    </row>
    <row r="7073" spans="1:6" x14ac:dyDescent="0.25">
      <c r="A7073" s="349" t="s">
        <v>752</v>
      </c>
      <c r="B7073" s="361" t="s">
        <v>764</v>
      </c>
      <c r="C7073" s="361" t="s">
        <v>737</v>
      </c>
      <c r="D7073" s="361">
        <v>32</v>
      </c>
      <c r="E7073" s="590">
        <v>45842</v>
      </c>
      <c r="F7073" s="592">
        <v>193</v>
      </c>
    </row>
    <row r="7074" spans="1:6" x14ac:dyDescent="0.25">
      <c r="A7074" s="349" t="s">
        <v>765</v>
      </c>
      <c r="B7074" s="361" t="s">
        <v>766</v>
      </c>
      <c r="C7074" s="361" t="s">
        <v>744</v>
      </c>
      <c r="D7074" s="361">
        <v>16</v>
      </c>
      <c r="E7074" s="590">
        <v>45842</v>
      </c>
      <c r="F7074" s="592">
        <v>17</v>
      </c>
    </row>
    <row r="7075" spans="1:6" x14ac:dyDescent="0.25">
      <c r="A7075" s="349" t="s">
        <v>752</v>
      </c>
      <c r="B7075" s="361" t="s">
        <v>762</v>
      </c>
      <c r="C7075" s="361" t="s">
        <v>761</v>
      </c>
      <c r="D7075" s="361">
        <v>16</v>
      </c>
      <c r="E7075" s="590">
        <v>45844</v>
      </c>
      <c r="F7075" s="592">
        <v>98</v>
      </c>
    </row>
    <row r="7076" spans="1:6" x14ac:dyDescent="0.25">
      <c r="A7076" s="349" t="s">
        <v>752</v>
      </c>
      <c r="B7076" s="361" t="s">
        <v>763</v>
      </c>
      <c r="C7076" s="361" t="s">
        <v>745</v>
      </c>
      <c r="D7076" s="361">
        <v>16</v>
      </c>
      <c r="E7076" s="590">
        <v>45844</v>
      </c>
      <c r="F7076" s="592">
        <v>174</v>
      </c>
    </row>
    <row r="7077" spans="1:6" x14ac:dyDescent="0.25">
      <c r="A7077" s="349" t="s">
        <v>752</v>
      </c>
      <c r="B7077" s="361" t="s">
        <v>763</v>
      </c>
      <c r="C7077" s="361" t="s">
        <v>745</v>
      </c>
      <c r="D7077" s="361">
        <v>16</v>
      </c>
      <c r="E7077" s="590">
        <v>45847</v>
      </c>
      <c r="F7077" s="592">
        <v>145</v>
      </c>
    </row>
    <row r="7078" spans="1:6" x14ac:dyDescent="0.25">
      <c r="A7078" s="349" t="s">
        <v>738</v>
      </c>
      <c r="B7078" s="361" t="s">
        <v>715</v>
      </c>
      <c r="C7078" s="361" t="s">
        <v>745</v>
      </c>
      <c r="D7078" s="361">
        <v>16</v>
      </c>
      <c r="E7078" s="590">
        <v>45854</v>
      </c>
      <c r="F7078" s="360">
        <v>43</v>
      </c>
    </row>
    <row r="7079" spans="1:6" x14ac:dyDescent="0.25">
      <c r="A7079" s="349" t="s">
        <v>738</v>
      </c>
      <c r="B7079" s="361" t="s">
        <v>722</v>
      </c>
      <c r="C7079" s="361" t="s">
        <v>747</v>
      </c>
      <c r="D7079" s="361">
        <v>8</v>
      </c>
      <c r="E7079" s="350">
        <v>45855</v>
      </c>
      <c r="F7079" s="360">
        <v>114</v>
      </c>
    </row>
    <row r="7080" spans="1:6" x14ac:dyDescent="0.25">
      <c r="A7080" s="349" t="s">
        <v>752</v>
      </c>
      <c r="B7080" s="361" t="s">
        <v>759</v>
      </c>
      <c r="C7080" s="361" t="s">
        <v>737</v>
      </c>
      <c r="D7080" s="361">
        <v>16</v>
      </c>
      <c r="E7080" s="590">
        <v>45855</v>
      </c>
      <c r="F7080" s="592">
        <v>48</v>
      </c>
    </row>
    <row r="7081" spans="1:6" x14ac:dyDescent="0.25">
      <c r="A7081" s="349" t="s">
        <v>564</v>
      </c>
      <c r="B7081" s="361" t="s">
        <v>568</v>
      </c>
      <c r="C7081" s="361" t="s">
        <v>745</v>
      </c>
      <c r="D7081" s="361">
        <v>16</v>
      </c>
      <c r="E7081" s="590">
        <v>45855</v>
      </c>
      <c r="F7081" s="592">
        <v>36</v>
      </c>
    </row>
    <row r="7082" spans="1:6" x14ac:dyDescent="0.25">
      <c r="A7082" s="349" t="s">
        <v>738</v>
      </c>
      <c r="B7082" s="361" t="s">
        <v>716</v>
      </c>
      <c r="C7082" s="361" t="s">
        <v>745</v>
      </c>
      <c r="D7082" s="361">
        <v>16</v>
      </c>
      <c r="E7082" s="590">
        <v>45857</v>
      </c>
      <c r="F7082" s="592">
        <v>89</v>
      </c>
    </row>
    <row r="7083" spans="1:6" x14ac:dyDescent="0.25">
      <c r="A7083" s="349" t="s">
        <v>756</v>
      </c>
      <c r="B7083" s="361" t="s">
        <v>757</v>
      </c>
      <c r="C7083" s="361" t="s">
        <v>755</v>
      </c>
      <c r="D7083" s="361">
        <v>16</v>
      </c>
      <c r="E7083" s="590">
        <v>45860</v>
      </c>
      <c r="F7083" s="592">
        <v>176</v>
      </c>
    </row>
    <row r="7084" spans="1:6" x14ac:dyDescent="0.25">
      <c r="A7084" s="349" t="s">
        <v>748</v>
      </c>
      <c r="B7084" s="361" t="s">
        <v>750</v>
      </c>
      <c r="C7084" s="361" t="s">
        <v>737</v>
      </c>
      <c r="D7084" s="361">
        <v>16</v>
      </c>
      <c r="E7084" s="590">
        <v>45861</v>
      </c>
      <c r="F7084" s="592">
        <v>159</v>
      </c>
    </row>
    <row r="7085" spans="1:6" x14ac:dyDescent="0.25">
      <c r="A7085" s="349" t="s">
        <v>769</v>
      </c>
      <c r="B7085" s="361" t="s">
        <v>770</v>
      </c>
      <c r="C7085" s="361" t="s">
        <v>745</v>
      </c>
      <c r="D7085" s="361">
        <v>16</v>
      </c>
      <c r="E7085" s="590">
        <v>45861</v>
      </c>
      <c r="F7085" s="592">
        <v>67</v>
      </c>
    </row>
    <row r="7086" spans="1:6" x14ac:dyDescent="0.25">
      <c r="A7086" s="349" t="s">
        <v>733</v>
      </c>
      <c r="B7086" s="361" t="s">
        <v>734</v>
      </c>
      <c r="C7086" s="361" t="s">
        <v>735</v>
      </c>
      <c r="D7086" s="361">
        <v>8</v>
      </c>
      <c r="E7086" s="590">
        <v>45864</v>
      </c>
      <c r="F7086" s="592">
        <v>184</v>
      </c>
    </row>
    <row r="7087" spans="1:6" x14ac:dyDescent="0.25">
      <c r="A7087" s="349" t="s">
        <v>564</v>
      </c>
      <c r="B7087" s="361" t="s">
        <v>566</v>
      </c>
      <c r="C7087" s="361" t="s">
        <v>737</v>
      </c>
      <c r="D7087" s="361">
        <v>16</v>
      </c>
      <c r="E7087" s="590">
        <v>45869</v>
      </c>
      <c r="F7087" s="592">
        <v>64</v>
      </c>
    </row>
    <row r="7088" spans="1:6" x14ac:dyDescent="0.25">
      <c r="A7088" s="349" t="s">
        <v>738</v>
      </c>
      <c r="B7088" s="361" t="s">
        <v>721</v>
      </c>
      <c r="C7088" s="361" t="s">
        <v>747</v>
      </c>
      <c r="D7088" s="361">
        <v>8</v>
      </c>
      <c r="E7088" s="350">
        <v>45871</v>
      </c>
      <c r="F7088" s="360">
        <v>111</v>
      </c>
    </row>
    <row r="7089" spans="1:6" x14ac:dyDescent="0.25">
      <c r="A7089" s="349" t="s">
        <v>564</v>
      </c>
      <c r="B7089" s="361" t="s">
        <v>568</v>
      </c>
      <c r="C7089" s="361" t="s">
        <v>745</v>
      </c>
      <c r="D7089" s="361">
        <v>16</v>
      </c>
      <c r="E7089" s="590">
        <v>45872</v>
      </c>
      <c r="F7089" s="592">
        <v>188</v>
      </c>
    </row>
    <row r="7090" spans="1:6" x14ac:dyDescent="0.25">
      <c r="A7090" s="349" t="s">
        <v>564</v>
      </c>
      <c r="B7090" s="361" t="s">
        <v>566</v>
      </c>
      <c r="C7090" s="361" t="s">
        <v>737</v>
      </c>
      <c r="D7090" s="361">
        <v>16</v>
      </c>
      <c r="E7090" s="590">
        <v>45874</v>
      </c>
      <c r="F7090" s="592">
        <v>182</v>
      </c>
    </row>
    <row r="7091" spans="1:6" x14ac:dyDescent="0.25">
      <c r="A7091" s="349" t="s">
        <v>739</v>
      </c>
      <c r="B7091" s="361" t="s">
        <v>740</v>
      </c>
      <c r="C7091" s="361" t="s">
        <v>741</v>
      </c>
      <c r="D7091" s="361">
        <v>8</v>
      </c>
      <c r="E7091" s="350">
        <v>45874</v>
      </c>
      <c r="F7091" s="360">
        <v>87</v>
      </c>
    </row>
    <row r="7092" spans="1:6" x14ac:dyDescent="0.25">
      <c r="A7092" s="349" t="s">
        <v>738</v>
      </c>
      <c r="B7092" s="361" t="s">
        <v>716</v>
      </c>
      <c r="C7092" s="361" t="s">
        <v>745</v>
      </c>
      <c r="D7092" s="361">
        <v>16</v>
      </c>
      <c r="E7092" s="590">
        <v>45876</v>
      </c>
      <c r="F7092" s="592">
        <v>63</v>
      </c>
    </row>
    <row r="7093" spans="1:6" x14ac:dyDescent="0.25">
      <c r="A7093" s="349" t="s">
        <v>739</v>
      </c>
      <c r="B7093" s="361" t="s">
        <v>740</v>
      </c>
      <c r="C7093" s="361" t="s">
        <v>741</v>
      </c>
      <c r="D7093" s="361">
        <v>8</v>
      </c>
      <c r="E7093" s="590">
        <v>45879</v>
      </c>
      <c r="F7093" s="592">
        <v>21</v>
      </c>
    </row>
    <row r="7094" spans="1:6" x14ac:dyDescent="0.25">
      <c r="A7094" s="349" t="s">
        <v>738</v>
      </c>
      <c r="B7094" s="361" t="s">
        <v>716</v>
      </c>
      <c r="C7094" s="361" t="s">
        <v>745</v>
      </c>
      <c r="D7094" s="361">
        <v>16</v>
      </c>
      <c r="E7094" s="590">
        <v>45880</v>
      </c>
      <c r="F7094" s="592">
        <v>160</v>
      </c>
    </row>
    <row r="7095" spans="1:6" x14ac:dyDescent="0.25">
      <c r="A7095" s="349" t="s">
        <v>765</v>
      </c>
      <c r="B7095" s="361" t="s">
        <v>766</v>
      </c>
      <c r="C7095" s="361" t="s">
        <v>744</v>
      </c>
      <c r="D7095" s="361">
        <v>16</v>
      </c>
      <c r="E7095" s="590">
        <v>45880</v>
      </c>
      <c r="F7095" s="592">
        <v>140</v>
      </c>
    </row>
    <row r="7096" spans="1:6" x14ac:dyDescent="0.25">
      <c r="A7096" s="349" t="s">
        <v>728</v>
      </c>
      <c r="B7096" s="361" t="s">
        <v>731</v>
      </c>
      <c r="C7096" s="361" t="s">
        <v>732</v>
      </c>
      <c r="D7096" s="361">
        <v>8</v>
      </c>
      <c r="E7096" s="590">
        <v>45880</v>
      </c>
      <c r="F7096" s="592">
        <v>200</v>
      </c>
    </row>
    <row r="7097" spans="1:6" x14ac:dyDescent="0.25">
      <c r="A7097" s="349" t="s">
        <v>752</v>
      </c>
      <c r="B7097" s="361" t="s">
        <v>763</v>
      </c>
      <c r="C7097" s="361" t="s">
        <v>745</v>
      </c>
      <c r="D7097" s="361">
        <v>16</v>
      </c>
      <c r="E7097" s="590">
        <v>45882</v>
      </c>
      <c r="F7097" s="360">
        <v>131</v>
      </c>
    </row>
    <row r="7098" spans="1:6" x14ac:dyDescent="0.25">
      <c r="A7098" s="349" t="s">
        <v>728</v>
      </c>
      <c r="B7098" s="361" t="s">
        <v>729</v>
      </c>
      <c r="C7098" s="361" t="s">
        <v>730</v>
      </c>
      <c r="D7098" s="361">
        <v>10</v>
      </c>
      <c r="E7098" s="590">
        <v>45887</v>
      </c>
      <c r="F7098" s="592">
        <v>151</v>
      </c>
    </row>
    <row r="7099" spans="1:6" x14ac:dyDescent="0.25">
      <c r="A7099" s="349" t="s">
        <v>733</v>
      </c>
      <c r="B7099" s="361" t="s">
        <v>734</v>
      </c>
      <c r="C7099" s="361" t="s">
        <v>735</v>
      </c>
      <c r="D7099" s="361">
        <v>8</v>
      </c>
      <c r="E7099" s="590">
        <v>45887</v>
      </c>
      <c r="F7099" s="592">
        <v>73</v>
      </c>
    </row>
    <row r="7100" spans="1:6" x14ac:dyDescent="0.25">
      <c r="A7100" s="349" t="s">
        <v>733</v>
      </c>
      <c r="B7100" s="361" t="s">
        <v>736</v>
      </c>
      <c r="C7100" s="361" t="s">
        <v>737</v>
      </c>
      <c r="D7100" s="361">
        <v>8</v>
      </c>
      <c r="E7100" s="590">
        <v>45888</v>
      </c>
      <c r="F7100" s="592">
        <v>116</v>
      </c>
    </row>
    <row r="7101" spans="1:6" x14ac:dyDescent="0.25">
      <c r="A7101" s="349" t="s">
        <v>771</v>
      </c>
      <c r="B7101" s="361" t="s">
        <v>773</v>
      </c>
      <c r="C7101" s="361" t="s">
        <v>747</v>
      </c>
      <c r="D7101" s="361">
        <v>8</v>
      </c>
      <c r="E7101" s="590">
        <v>45889</v>
      </c>
      <c r="F7101" s="592">
        <v>63</v>
      </c>
    </row>
    <row r="7102" spans="1:6" x14ac:dyDescent="0.25">
      <c r="A7102" s="349" t="s">
        <v>564</v>
      </c>
      <c r="B7102" s="361" t="s">
        <v>566</v>
      </c>
      <c r="C7102" s="361" t="s">
        <v>737</v>
      </c>
      <c r="D7102" s="361">
        <v>16</v>
      </c>
      <c r="E7102" s="590">
        <v>45889</v>
      </c>
      <c r="F7102" s="592">
        <v>120</v>
      </c>
    </row>
    <row r="7103" spans="1:6" x14ac:dyDescent="0.25">
      <c r="A7103" s="349" t="s">
        <v>738</v>
      </c>
      <c r="B7103" s="361" t="s">
        <v>712</v>
      </c>
      <c r="C7103" s="361" t="s">
        <v>744</v>
      </c>
      <c r="D7103" s="361">
        <v>8</v>
      </c>
      <c r="E7103" s="590">
        <v>45894</v>
      </c>
      <c r="F7103" s="592">
        <v>26</v>
      </c>
    </row>
    <row r="7104" spans="1:6" x14ac:dyDescent="0.25">
      <c r="A7104" s="349" t="s">
        <v>752</v>
      </c>
      <c r="B7104" s="361" t="s">
        <v>760</v>
      </c>
      <c r="C7104" s="361" t="s">
        <v>761</v>
      </c>
      <c r="D7104" s="361">
        <v>16</v>
      </c>
      <c r="E7104" s="590">
        <v>45897</v>
      </c>
      <c r="F7104" s="592">
        <v>21</v>
      </c>
    </row>
    <row r="7105" spans="1:6" x14ac:dyDescent="0.25">
      <c r="A7105" s="349" t="s">
        <v>733</v>
      </c>
      <c r="B7105" s="361" t="s">
        <v>734</v>
      </c>
      <c r="C7105" s="361" t="s">
        <v>735</v>
      </c>
      <c r="D7105" s="361">
        <v>8</v>
      </c>
      <c r="E7105" s="590">
        <v>45897</v>
      </c>
      <c r="F7105" s="592">
        <v>200</v>
      </c>
    </row>
    <row r="7106" spans="1:6" x14ac:dyDescent="0.25">
      <c r="A7106" s="349" t="s">
        <v>564</v>
      </c>
      <c r="B7106" s="361" t="s">
        <v>565</v>
      </c>
      <c r="C7106" s="361" t="s">
        <v>745</v>
      </c>
      <c r="D7106" s="361">
        <v>16</v>
      </c>
      <c r="E7106" s="590">
        <v>45901</v>
      </c>
      <c r="F7106" s="592">
        <v>142</v>
      </c>
    </row>
    <row r="7107" spans="1:6" x14ac:dyDescent="0.25">
      <c r="A7107" s="354" t="s">
        <v>769</v>
      </c>
      <c r="B7107" s="353" t="s">
        <v>770</v>
      </c>
      <c r="C7107" s="353" t="s">
        <v>745</v>
      </c>
      <c r="D7107" s="353">
        <v>16</v>
      </c>
      <c r="E7107" s="591">
        <v>45901</v>
      </c>
      <c r="F7107" s="593">
        <v>186</v>
      </c>
    </row>
    <row r="7108" spans="1:6" x14ac:dyDescent="0.25">
      <c r="A7108" s="349" t="s">
        <v>564</v>
      </c>
      <c r="B7108" s="361" t="s">
        <v>569</v>
      </c>
      <c r="C7108" s="361" t="s">
        <v>744</v>
      </c>
      <c r="D7108" s="361">
        <v>16</v>
      </c>
      <c r="E7108" s="590">
        <v>45902</v>
      </c>
      <c r="F7108" s="592">
        <v>184</v>
      </c>
    </row>
    <row r="7109" spans="1:6" x14ac:dyDescent="0.25">
      <c r="A7109" s="349" t="s">
        <v>564</v>
      </c>
      <c r="B7109" s="361" t="s">
        <v>567</v>
      </c>
      <c r="C7109" s="361" t="s">
        <v>737</v>
      </c>
      <c r="D7109" s="361">
        <v>16</v>
      </c>
      <c r="E7109" s="590">
        <v>45902</v>
      </c>
      <c r="F7109" s="592">
        <v>47</v>
      </c>
    </row>
    <row r="7110" spans="1:6" x14ac:dyDescent="0.25">
      <c r="A7110" s="349" t="s">
        <v>752</v>
      </c>
      <c r="B7110" s="361" t="s">
        <v>759</v>
      </c>
      <c r="C7110" s="361" t="s">
        <v>737</v>
      </c>
      <c r="D7110" s="361">
        <v>16</v>
      </c>
      <c r="E7110" s="590">
        <v>45904</v>
      </c>
      <c r="F7110" s="592">
        <v>188</v>
      </c>
    </row>
    <row r="7111" spans="1:6" x14ac:dyDescent="0.25">
      <c r="A7111" s="349" t="s">
        <v>738</v>
      </c>
      <c r="B7111" s="361" t="s">
        <v>714</v>
      </c>
      <c r="C7111" s="361" t="s">
        <v>744</v>
      </c>
      <c r="D7111" s="361">
        <v>8</v>
      </c>
      <c r="E7111" s="350">
        <v>45905</v>
      </c>
      <c r="F7111" s="360">
        <v>113</v>
      </c>
    </row>
    <row r="7112" spans="1:6" x14ac:dyDescent="0.25">
      <c r="A7112" s="349" t="s">
        <v>738</v>
      </c>
      <c r="B7112" s="361" t="s">
        <v>716</v>
      </c>
      <c r="C7112" s="361" t="s">
        <v>745</v>
      </c>
      <c r="D7112" s="361">
        <v>16</v>
      </c>
      <c r="E7112" s="590">
        <v>45908</v>
      </c>
      <c r="F7112" s="592">
        <v>125</v>
      </c>
    </row>
    <row r="7113" spans="1:6" x14ac:dyDescent="0.25">
      <c r="A7113" s="349" t="s">
        <v>564</v>
      </c>
      <c r="B7113" s="361" t="s">
        <v>567</v>
      </c>
      <c r="C7113" s="361" t="s">
        <v>737</v>
      </c>
      <c r="D7113" s="361">
        <v>16</v>
      </c>
      <c r="E7113" s="590">
        <v>45908</v>
      </c>
      <c r="F7113" s="592">
        <v>35</v>
      </c>
    </row>
    <row r="7114" spans="1:6" x14ac:dyDescent="0.25">
      <c r="A7114" s="349" t="s">
        <v>728</v>
      </c>
      <c r="B7114" s="361" t="s">
        <v>729</v>
      </c>
      <c r="C7114" s="361" t="s">
        <v>730</v>
      </c>
      <c r="D7114" s="361">
        <v>10</v>
      </c>
      <c r="E7114" s="590">
        <v>45908</v>
      </c>
      <c r="F7114" s="592">
        <v>52</v>
      </c>
    </row>
    <row r="7115" spans="1:6" x14ac:dyDescent="0.25">
      <c r="A7115" s="349" t="s">
        <v>738</v>
      </c>
      <c r="B7115" s="361" t="s">
        <v>712</v>
      </c>
      <c r="C7115" s="361" t="s">
        <v>744</v>
      </c>
      <c r="D7115" s="361">
        <v>8</v>
      </c>
      <c r="E7115" s="590">
        <v>45910</v>
      </c>
      <c r="F7115" s="592">
        <v>199</v>
      </c>
    </row>
    <row r="7116" spans="1:6" x14ac:dyDescent="0.25">
      <c r="A7116" s="349" t="s">
        <v>748</v>
      </c>
      <c r="B7116" s="361" t="s">
        <v>749</v>
      </c>
      <c r="C7116" s="361" t="s">
        <v>745</v>
      </c>
      <c r="D7116" s="361">
        <v>8</v>
      </c>
      <c r="E7116" s="590">
        <v>45911</v>
      </c>
      <c r="F7116" s="592">
        <v>103</v>
      </c>
    </row>
    <row r="7117" spans="1:6" x14ac:dyDescent="0.25">
      <c r="A7117" s="349" t="s">
        <v>738</v>
      </c>
      <c r="B7117" s="361" t="s">
        <v>722</v>
      </c>
      <c r="C7117" s="361" t="s">
        <v>747</v>
      </c>
      <c r="D7117" s="361">
        <v>8</v>
      </c>
      <c r="E7117" s="590">
        <v>45911</v>
      </c>
      <c r="F7117" s="360">
        <v>29</v>
      </c>
    </row>
    <row r="7118" spans="1:6" x14ac:dyDescent="0.25">
      <c r="A7118" s="349" t="s">
        <v>748</v>
      </c>
      <c r="B7118" s="361" t="s">
        <v>750</v>
      </c>
      <c r="C7118" s="361" t="s">
        <v>737</v>
      </c>
      <c r="D7118" s="361">
        <v>16</v>
      </c>
      <c r="E7118" s="590">
        <v>45911</v>
      </c>
      <c r="F7118" s="592">
        <v>151</v>
      </c>
    </row>
    <row r="7119" spans="1:6" x14ac:dyDescent="0.25">
      <c r="A7119" s="349" t="s">
        <v>756</v>
      </c>
      <c r="B7119" s="361" t="s">
        <v>757</v>
      </c>
      <c r="C7119" s="361" t="s">
        <v>755</v>
      </c>
      <c r="D7119" s="361">
        <v>16</v>
      </c>
      <c r="E7119" s="590">
        <v>45911</v>
      </c>
      <c r="F7119" s="592">
        <v>120</v>
      </c>
    </row>
    <row r="7120" spans="1:6" x14ac:dyDescent="0.25">
      <c r="A7120" s="349" t="s">
        <v>728</v>
      </c>
      <c r="B7120" s="361" t="s">
        <v>731</v>
      </c>
      <c r="C7120" s="361" t="s">
        <v>732</v>
      </c>
      <c r="D7120" s="361">
        <v>8</v>
      </c>
      <c r="E7120" s="350">
        <v>45911</v>
      </c>
      <c r="F7120" s="360">
        <v>117</v>
      </c>
    </row>
    <row r="7121" spans="1:6" x14ac:dyDescent="0.25">
      <c r="A7121" s="349" t="s">
        <v>738</v>
      </c>
      <c r="B7121" s="361" t="s">
        <v>721</v>
      </c>
      <c r="C7121" s="361" t="s">
        <v>747</v>
      </c>
      <c r="D7121" s="361">
        <v>8</v>
      </c>
      <c r="E7121" s="590">
        <v>45913</v>
      </c>
      <c r="F7121" s="592">
        <v>148</v>
      </c>
    </row>
    <row r="7122" spans="1:6" x14ac:dyDescent="0.25">
      <c r="A7122" s="349" t="s">
        <v>767</v>
      </c>
      <c r="B7122" s="361" t="s">
        <v>768</v>
      </c>
      <c r="C7122" s="361" t="s">
        <v>737</v>
      </c>
      <c r="D7122" s="361">
        <v>16</v>
      </c>
      <c r="E7122" s="590">
        <v>45913</v>
      </c>
      <c r="F7122" s="592">
        <v>27</v>
      </c>
    </row>
    <row r="7123" spans="1:6" x14ac:dyDescent="0.25">
      <c r="A7123" s="349" t="s">
        <v>739</v>
      </c>
      <c r="B7123" s="361" t="s">
        <v>740</v>
      </c>
      <c r="C7123" s="361" t="s">
        <v>741</v>
      </c>
      <c r="D7123" s="361">
        <v>8</v>
      </c>
      <c r="E7123" s="590">
        <v>45913</v>
      </c>
      <c r="F7123" s="592">
        <v>61</v>
      </c>
    </row>
    <row r="7124" spans="1:6" x14ac:dyDescent="0.25">
      <c r="A7124" s="349" t="s">
        <v>738</v>
      </c>
      <c r="B7124" s="361" t="s">
        <v>722</v>
      </c>
      <c r="C7124" s="361" t="s">
        <v>747</v>
      </c>
      <c r="D7124" s="361">
        <v>8</v>
      </c>
      <c r="E7124" s="590">
        <v>45914</v>
      </c>
      <c r="F7124" s="592">
        <v>180</v>
      </c>
    </row>
    <row r="7125" spans="1:6" x14ac:dyDescent="0.25">
      <c r="A7125" s="349" t="s">
        <v>756</v>
      </c>
      <c r="B7125" s="361" t="s">
        <v>757</v>
      </c>
      <c r="C7125" s="361" t="s">
        <v>755</v>
      </c>
      <c r="D7125" s="361">
        <v>16</v>
      </c>
      <c r="E7125" s="590">
        <v>45916</v>
      </c>
      <c r="F7125" s="592">
        <v>111</v>
      </c>
    </row>
    <row r="7126" spans="1:6" x14ac:dyDescent="0.25">
      <c r="A7126" s="349" t="s">
        <v>564</v>
      </c>
      <c r="B7126" s="361" t="s">
        <v>566</v>
      </c>
      <c r="C7126" s="361" t="s">
        <v>737</v>
      </c>
      <c r="D7126" s="361">
        <v>16</v>
      </c>
      <c r="E7126" s="350">
        <v>45922</v>
      </c>
      <c r="F7126" s="360">
        <v>132</v>
      </c>
    </row>
    <row r="7127" spans="1:6" x14ac:dyDescent="0.25">
      <c r="A7127" s="349" t="s">
        <v>748</v>
      </c>
      <c r="B7127" s="361" t="s">
        <v>754</v>
      </c>
      <c r="C7127" s="361" t="s">
        <v>755</v>
      </c>
      <c r="D7127" s="361">
        <v>16</v>
      </c>
      <c r="E7127" s="590">
        <v>45923</v>
      </c>
      <c r="F7127" s="592">
        <v>27</v>
      </c>
    </row>
    <row r="7128" spans="1:6" x14ac:dyDescent="0.25">
      <c r="A7128" s="349" t="s">
        <v>564</v>
      </c>
      <c r="B7128" s="361" t="s">
        <v>566</v>
      </c>
      <c r="C7128" s="361" t="s">
        <v>737</v>
      </c>
      <c r="D7128" s="361">
        <v>16</v>
      </c>
      <c r="E7128" s="590">
        <v>45926</v>
      </c>
      <c r="F7128" s="592">
        <v>185</v>
      </c>
    </row>
    <row r="7129" spans="1:6" x14ac:dyDescent="0.25">
      <c r="A7129" s="349" t="s">
        <v>564</v>
      </c>
      <c r="B7129" s="361" t="s">
        <v>568</v>
      </c>
      <c r="C7129" s="361" t="s">
        <v>745</v>
      </c>
      <c r="D7129" s="361">
        <v>16</v>
      </c>
      <c r="E7129" s="590">
        <v>45927</v>
      </c>
      <c r="F7129" s="592">
        <v>175</v>
      </c>
    </row>
    <row r="7130" spans="1:6" x14ac:dyDescent="0.25">
      <c r="A7130" s="349" t="s">
        <v>738</v>
      </c>
      <c r="B7130" s="361" t="s">
        <v>719</v>
      </c>
      <c r="C7130" s="361" t="s">
        <v>744</v>
      </c>
      <c r="D7130" s="361">
        <v>8</v>
      </c>
      <c r="E7130" s="590">
        <v>45928</v>
      </c>
      <c r="F7130" s="592">
        <v>167</v>
      </c>
    </row>
    <row r="7131" spans="1:6" x14ac:dyDescent="0.25">
      <c r="A7131" s="349" t="s">
        <v>739</v>
      </c>
      <c r="B7131" s="361" t="s">
        <v>740</v>
      </c>
      <c r="C7131" s="361" t="s">
        <v>741</v>
      </c>
      <c r="D7131" s="361">
        <v>8</v>
      </c>
      <c r="E7131" s="590">
        <v>45932</v>
      </c>
      <c r="F7131" s="592">
        <v>10</v>
      </c>
    </row>
    <row r="7132" spans="1:6" x14ac:dyDescent="0.25">
      <c r="A7132" s="349" t="s">
        <v>748</v>
      </c>
      <c r="B7132" s="361" t="s">
        <v>753</v>
      </c>
      <c r="C7132" s="361" t="s">
        <v>732</v>
      </c>
      <c r="D7132" s="361">
        <v>16</v>
      </c>
      <c r="E7132" s="590">
        <v>45934</v>
      </c>
      <c r="F7132" s="592">
        <v>138</v>
      </c>
    </row>
    <row r="7133" spans="1:6" x14ac:dyDescent="0.25">
      <c r="A7133" s="349" t="s">
        <v>733</v>
      </c>
      <c r="B7133" s="361" t="s">
        <v>734</v>
      </c>
      <c r="C7133" s="361" t="s">
        <v>735</v>
      </c>
      <c r="D7133" s="361">
        <v>8</v>
      </c>
      <c r="E7133" s="590">
        <v>45934</v>
      </c>
      <c r="F7133" s="592">
        <v>113</v>
      </c>
    </row>
    <row r="7134" spans="1:6" x14ac:dyDescent="0.25">
      <c r="A7134" s="349" t="s">
        <v>738</v>
      </c>
      <c r="B7134" s="361" t="s">
        <v>715</v>
      </c>
      <c r="C7134" s="361" t="s">
        <v>745</v>
      </c>
      <c r="D7134" s="361">
        <v>16</v>
      </c>
      <c r="E7134" s="590">
        <v>45935</v>
      </c>
      <c r="F7134" s="592">
        <v>53</v>
      </c>
    </row>
    <row r="7135" spans="1:6" x14ac:dyDescent="0.25">
      <c r="A7135" s="349" t="s">
        <v>738</v>
      </c>
      <c r="B7135" s="361" t="s">
        <v>713</v>
      </c>
      <c r="C7135" s="361" t="s">
        <v>746</v>
      </c>
      <c r="D7135" s="361">
        <v>16</v>
      </c>
      <c r="E7135" s="590">
        <v>45935</v>
      </c>
      <c r="F7135" s="592">
        <v>29</v>
      </c>
    </row>
    <row r="7136" spans="1:6" x14ac:dyDescent="0.25">
      <c r="A7136" s="349" t="s">
        <v>739</v>
      </c>
      <c r="B7136" s="361" t="s">
        <v>740</v>
      </c>
      <c r="C7136" s="361" t="s">
        <v>741</v>
      </c>
      <c r="D7136" s="361">
        <v>8</v>
      </c>
      <c r="E7136" s="590">
        <v>45941</v>
      </c>
      <c r="F7136" s="592">
        <v>65</v>
      </c>
    </row>
    <row r="7137" spans="1:6" x14ac:dyDescent="0.25">
      <c r="A7137" s="349" t="s">
        <v>564</v>
      </c>
      <c r="B7137" s="361" t="s">
        <v>566</v>
      </c>
      <c r="C7137" s="361" t="s">
        <v>737</v>
      </c>
      <c r="D7137" s="361">
        <v>16</v>
      </c>
      <c r="E7137" s="590">
        <v>45943</v>
      </c>
      <c r="F7137" s="592">
        <v>31</v>
      </c>
    </row>
    <row r="7138" spans="1:6" x14ac:dyDescent="0.25">
      <c r="A7138" s="349" t="s">
        <v>564</v>
      </c>
      <c r="B7138" s="361" t="s">
        <v>566</v>
      </c>
      <c r="C7138" s="361" t="s">
        <v>737</v>
      </c>
      <c r="D7138" s="361">
        <v>16</v>
      </c>
      <c r="E7138" s="350">
        <v>45944</v>
      </c>
      <c r="F7138" s="360">
        <v>136</v>
      </c>
    </row>
    <row r="7139" spans="1:6" x14ac:dyDescent="0.25">
      <c r="A7139" s="349" t="s">
        <v>564</v>
      </c>
      <c r="B7139" s="361" t="s">
        <v>566</v>
      </c>
      <c r="C7139" s="361" t="s">
        <v>737</v>
      </c>
      <c r="D7139" s="361">
        <v>16</v>
      </c>
      <c r="E7139" s="590">
        <v>45952</v>
      </c>
      <c r="F7139" s="592">
        <v>125</v>
      </c>
    </row>
    <row r="7140" spans="1:6" x14ac:dyDescent="0.25">
      <c r="A7140" s="349" t="s">
        <v>738</v>
      </c>
      <c r="B7140" s="361" t="s">
        <v>714</v>
      </c>
      <c r="C7140" s="361" t="s">
        <v>744</v>
      </c>
      <c r="D7140" s="361">
        <v>8</v>
      </c>
      <c r="E7140" s="590">
        <v>45953</v>
      </c>
      <c r="F7140" s="592">
        <v>126</v>
      </c>
    </row>
    <row r="7141" spans="1:6" x14ac:dyDescent="0.25">
      <c r="A7141" s="349" t="s">
        <v>748</v>
      </c>
      <c r="B7141" s="361" t="s">
        <v>749</v>
      </c>
      <c r="C7141" s="361" t="s">
        <v>745</v>
      </c>
      <c r="D7141" s="361">
        <v>8</v>
      </c>
      <c r="E7141" s="590">
        <v>45954</v>
      </c>
      <c r="F7141" s="592">
        <v>107</v>
      </c>
    </row>
    <row r="7142" spans="1:6" x14ac:dyDescent="0.25">
      <c r="A7142" s="349" t="s">
        <v>738</v>
      </c>
      <c r="B7142" s="361" t="s">
        <v>721</v>
      </c>
      <c r="C7142" s="361" t="s">
        <v>747</v>
      </c>
      <c r="D7142" s="361">
        <v>8</v>
      </c>
      <c r="E7142" s="590">
        <v>45958</v>
      </c>
      <c r="F7142" s="592">
        <v>46</v>
      </c>
    </row>
    <row r="7143" spans="1:6" x14ac:dyDescent="0.25">
      <c r="A7143" s="349" t="s">
        <v>748</v>
      </c>
      <c r="B7143" s="361" t="s">
        <v>750</v>
      </c>
      <c r="C7143" s="361" t="s">
        <v>737</v>
      </c>
      <c r="D7143" s="361">
        <v>16</v>
      </c>
      <c r="E7143" s="590">
        <v>45961</v>
      </c>
      <c r="F7143" s="592">
        <v>7</v>
      </c>
    </row>
    <row r="7144" spans="1:6" x14ac:dyDescent="0.25">
      <c r="A7144" s="349" t="s">
        <v>752</v>
      </c>
      <c r="B7144" s="361" t="s">
        <v>760</v>
      </c>
      <c r="C7144" s="361" t="s">
        <v>761</v>
      </c>
      <c r="D7144" s="361">
        <v>16</v>
      </c>
      <c r="E7144" s="590">
        <v>45969</v>
      </c>
      <c r="F7144" s="592">
        <v>160</v>
      </c>
    </row>
    <row r="7145" spans="1:6" x14ac:dyDescent="0.25">
      <c r="A7145" s="349" t="s">
        <v>765</v>
      </c>
      <c r="B7145" s="361" t="s">
        <v>766</v>
      </c>
      <c r="C7145" s="361" t="s">
        <v>744</v>
      </c>
      <c r="D7145" s="361">
        <v>16</v>
      </c>
      <c r="E7145" s="590">
        <v>45969</v>
      </c>
      <c r="F7145" s="592">
        <v>73</v>
      </c>
    </row>
    <row r="7146" spans="1:6" x14ac:dyDescent="0.25">
      <c r="A7146" s="349" t="s">
        <v>748</v>
      </c>
      <c r="B7146" s="361" t="s">
        <v>750</v>
      </c>
      <c r="C7146" s="361" t="s">
        <v>737</v>
      </c>
      <c r="D7146" s="361">
        <v>16</v>
      </c>
      <c r="E7146" s="590">
        <v>45972</v>
      </c>
      <c r="F7146" s="592">
        <v>80</v>
      </c>
    </row>
    <row r="7147" spans="1:6" x14ac:dyDescent="0.25">
      <c r="A7147" s="349" t="s">
        <v>771</v>
      </c>
      <c r="B7147" s="361" t="s">
        <v>772</v>
      </c>
      <c r="C7147" s="361" t="s">
        <v>747</v>
      </c>
      <c r="D7147" s="361">
        <v>12</v>
      </c>
      <c r="E7147" s="590">
        <v>45975</v>
      </c>
      <c r="F7147" s="592">
        <v>145</v>
      </c>
    </row>
    <row r="7148" spans="1:6" x14ac:dyDescent="0.25">
      <c r="A7148" s="349" t="s">
        <v>738</v>
      </c>
      <c r="B7148" s="361" t="s">
        <v>722</v>
      </c>
      <c r="C7148" s="361" t="s">
        <v>747</v>
      </c>
      <c r="D7148" s="361">
        <v>8</v>
      </c>
      <c r="E7148" s="350">
        <v>45978</v>
      </c>
      <c r="F7148" s="360">
        <v>35</v>
      </c>
    </row>
    <row r="7149" spans="1:6" x14ac:dyDescent="0.25">
      <c r="A7149" s="349" t="s">
        <v>738</v>
      </c>
      <c r="B7149" s="361" t="s">
        <v>714</v>
      </c>
      <c r="C7149" s="361" t="s">
        <v>744</v>
      </c>
      <c r="D7149" s="361">
        <v>8</v>
      </c>
      <c r="E7149" s="590">
        <v>45979</v>
      </c>
      <c r="F7149" s="592">
        <v>172</v>
      </c>
    </row>
    <row r="7150" spans="1:6" x14ac:dyDescent="0.25">
      <c r="A7150" s="349" t="s">
        <v>733</v>
      </c>
      <c r="B7150" s="361" t="s">
        <v>734</v>
      </c>
      <c r="C7150" s="361" t="s">
        <v>735</v>
      </c>
      <c r="D7150" s="361">
        <v>8</v>
      </c>
      <c r="E7150" s="590">
        <v>45980</v>
      </c>
      <c r="F7150" s="592">
        <v>55</v>
      </c>
    </row>
    <row r="7151" spans="1:6" x14ac:dyDescent="0.25">
      <c r="A7151" s="349" t="s">
        <v>748</v>
      </c>
      <c r="B7151" s="361" t="s">
        <v>749</v>
      </c>
      <c r="C7151" s="361" t="s">
        <v>745</v>
      </c>
      <c r="D7151" s="361">
        <v>8</v>
      </c>
      <c r="E7151" s="590">
        <v>45981</v>
      </c>
      <c r="F7151" s="592">
        <v>117</v>
      </c>
    </row>
    <row r="7152" spans="1:6" x14ac:dyDescent="0.25">
      <c r="A7152" s="349" t="s">
        <v>738</v>
      </c>
      <c r="B7152" s="361" t="s">
        <v>718</v>
      </c>
      <c r="C7152" s="361" t="s">
        <v>747</v>
      </c>
      <c r="D7152" s="361">
        <v>8</v>
      </c>
      <c r="E7152" s="590">
        <v>45983</v>
      </c>
      <c r="F7152" s="592">
        <v>128</v>
      </c>
    </row>
    <row r="7153" spans="1:6" x14ac:dyDescent="0.25">
      <c r="A7153" s="349" t="s">
        <v>748</v>
      </c>
      <c r="B7153" s="361" t="s">
        <v>754</v>
      </c>
      <c r="C7153" s="361" t="s">
        <v>755</v>
      </c>
      <c r="D7153" s="361">
        <v>16</v>
      </c>
      <c r="E7153" s="590">
        <v>45985</v>
      </c>
      <c r="F7153" s="592">
        <v>164</v>
      </c>
    </row>
    <row r="7154" spans="1:6" x14ac:dyDescent="0.25">
      <c r="A7154" s="349" t="s">
        <v>738</v>
      </c>
      <c r="B7154" s="361" t="s">
        <v>721</v>
      </c>
      <c r="C7154" s="361" t="s">
        <v>747</v>
      </c>
      <c r="D7154" s="361">
        <v>8</v>
      </c>
      <c r="E7154" s="590">
        <v>45986</v>
      </c>
      <c r="F7154" s="592">
        <v>29</v>
      </c>
    </row>
    <row r="7155" spans="1:6" x14ac:dyDescent="0.25">
      <c r="A7155" s="349" t="s">
        <v>728</v>
      </c>
      <c r="B7155" s="361" t="s">
        <v>729</v>
      </c>
      <c r="C7155" s="361" t="s">
        <v>730</v>
      </c>
      <c r="D7155" s="361">
        <v>10</v>
      </c>
      <c r="E7155" s="590">
        <v>45988</v>
      </c>
      <c r="F7155" s="360">
        <v>35</v>
      </c>
    </row>
    <row r="7156" spans="1:6" x14ac:dyDescent="0.25">
      <c r="A7156" s="349" t="s">
        <v>738</v>
      </c>
      <c r="B7156" s="361" t="s">
        <v>722</v>
      </c>
      <c r="C7156" s="361" t="s">
        <v>747</v>
      </c>
      <c r="D7156" s="361">
        <v>8</v>
      </c>
      <c r="E7156" s="590">
        <v>45990</v>
      </c>
      <c r="F7156" s="592">
        <v>163</v>
      </c>
    </row>
    <row r="7157" spans="1:6" x14ac:dyDescent="0.25">
      <c r="A7157" s="349" t="s">
        <v>738</v>
      </c>
      <c r="B7157" s="361" t="s">
        <v>722</v>
      </c>
      <c r="C7157" s="361" t="s">
        <v>747</v>
      </c>
      <c r="D7157" s="361">
        <v>8</v>
      </c>
      <c r="E7157" s="590">
        <v>46000</v>
      </c>
      <c r="F7157" s="592">
        <v>182</v>
      </c>
    </row>
    <row r="7158" spans="1:6" x14ac:dyDescent="0.25">
      <c r="A7158" s="349" t="s">
        <v>733</v>
      </c>
      <c r="B7158" s="361" t="s">
        <v>734</v>
      </c>
      <c r="C7158" s="361" t="s">
        <v>735</v>
      </c>
      <c r="D7158" s="361">
        <v>8</v>
      </c>
      <c r="E7158" s="590">
        <v>46000</v>
      </c>
      <c r="F7158" s="592">
        <v>117</v>
      </c>
    </row>
    <row r="7159" spans="1:6" x14ac:dyDescent="0.25">
      <c r="A7159" s="349" t="s">
        <v>564</v>
      </c>
      <c r="B7159" s="361" t="s">
        <v>566</v>
      </c>
      <c r="C7159" s="361" t="s">
        <v>737</v>
      </c>
      <c r="D7159" s="361">
        <v>16</v>
      </c>
      <c r="E7159" s="590">
        <v>46004</v>
      </c>
      <c r="F7159" s="360">
        <v>98</v>
      </c>
    </row>
    <row r="7160" spans="1:6" x14ac:dyDescent="0.25">
      <c r="A7160" s="349" t="s">
        <v>767</v>
      </c>
      <c r="B7160" s="361" t="s">
        <v>768</v>
      </c>
      <c r="C7160" s="361" t="s">
        <v>737</v>
      </c>
      <c r="D7160" s="361">
        <v>16</v>
      </c>
      <c r="E7160" s="590">
        <v>46008</v>
      </c>
      <c r="F7160" s="592">
        <v>178</v>
      </c>
    </row>
    <row r="7161" spans="1:6" x14ac:dyDescent="0.25">
      <c r="A7161" s="349" t="s">
        <v>733</v>
      </c>
      <c r="B7161" s="361" t="s">
        <v>736</v>
      </c>
      <c r="C7161" s="361" t="s">
        <v>737</v>
      </c>
      <c r="D7161" s="361">
        <v>8</v>
      </c>
      <c r="E7161" s="590">
        <v>46009</v>
      </c>
      <c r="F7161" s="592">
        <v>16</v>
      </c>
    </row>
    <row r="7162" spans="1:6" x14ac:dyDescent="0.25">
      <c r="A7162" s="349" t="s">
        <v>752</v>
      </c>
      <c r="B7162" s="361" t="s">
        <v>763</v>
      </c>
      <c r="C7162" s="361" t="s">
        <v>745</v>
      </c>
      <c r="D7162" s="361">
        <v>16</v>
      </c>
      <c r="E7162" s="590">
        <v>46010</v>
      </c>
      <c r="F7162" s="592">
        <v>115</v>
      </c>
    </row>
    <row r="7163" spans="1:6" x14ac:dyDescent="0.25">
      <c r="A7163" s="349" t="s">
        <v>728</v>
      </c>
      <c r="B7163" s="361" t="s">
        <v>729</v>
      </c>
      <c r="C7163" s="361" t="s">
        <v>730</v>
      </c>
      <c r="D7163" s="361">
        <v>10</v>
      </c>
      <c r="E7163" s="590">
        <v>46011</v>
      </c>
      <c r="F7163" s="592">
        <v>74</v>
      </c>
    </row>
    <row r="7164" spans="1:6" x14ac:dyDescent="0.25">
      <c r="A7164" s="349" t="s">
        <v>738</v>
      </c>
      <c r="B7164" s="361" t="s">
        <v>715</v>
      </c>
      <c r="C7164" s="361" t="s">
        <v>745</v>
      </c>
      <c r="D7164" s="361">
        <v>16</v>
      </c>
      <c r="E7164" s="590">
        <v>46012</v>
      </c>
      <c r="F7164" s="360">
        <v>137</v>
      </c>
    </row>
    <row r="7165" spans="1:6" x14ac:dyDescent="0.25">
      <c r="A7165" s="349" t="s">
        <v>748</v>
      </c>
      <c r="B7165" s="361" t="s">
        <v>754</v>
      </c>
      <c r="C7165" s="361" t="s">
        <v>755</v>
      </c>
      <c r="D7165" s="361">
        <v>16</v>
      </c>
      <c r="E7165" s="590">
        <v>46016</v>
      </c>
      <c r="F7165" s="360">
        <v>12</v>
      </c>
    </row>
    <row r="7166" spans="1:6" x14ac:dyDescent="0.25">
      <c r="A7166" s="349" t="s">
        <v>752</v>
      </c>
      <c r="B7166" s="361" t="s">
        <v>762</v>
      </c>
      <c r="C7166" s="361" t="s">
        <v>761</v>
      </c>
      <c r="D7166" s="361">
        <v>16</v>
      </c>
      <c r="E7166" s="590">
        <v>46016</v>
      </c>
      <c r="F7166" s="592">
        <v>49</v>
      </c>
    </row>
    <row r="7167" spans="1:6" x14ac:dyDescent="0.25">
      <c r="A7167" s="349" t="s">
        <v>733</v>
      </c>
      <c r="B7167" s="361" t="s">
        <v>736</v>
      </c>
      <c r="C7167" s="361" t="s">
        <v>737</v>
      </c>
      <c r="D7167" s="361">
        <v>8</v>
      </c>
      <c r="E7167" s="590">
        <v>46025</v>
      </c>
      <c r="F7167" s="592">
        <v>83</v>
      </c>
    </row>
    <row r="7168" spans="1:6" x14ac:dyDescent="0.25">
      <c r="A7168" s="349" t="s">
        <v>748</v>
      </c>
      <c r="B7168" s="361" t="s">
        <v>753</v>
      </c>
      <c r="C7168" s="361" t="s">
        <v>732</v>
      </c>
      <c r="D7168" s="361">
        <v>16</v>
      </c>
      <c r="E7168" s="590">
        <v>46028</v>
      </c>
      <c r="F7168" s="592">
        <v>157</v>
      </c>
    </row>
    <row r="7169" spans="1:6" x14ac:dyDescent="0.25">
      <c r="A7169" s="349" t="s">
        <v>738</v>
      </c>
      <c r="B7169" s="361" t="s">
        <v>720</v>
      </c>
      <c r="C7169" s="361" t="s">
        <v>747</v>
      </c>
      <c r="D7169" s="361">
        <v>8</v>
      </c>
      <c r="E7169" s="590">
        <v>46030</v>
      </c>
      <c r="F7169" s="592">
        <v>19</v>
      </c>
    </row>
    <row r="7170" spans="1:6" x14ac:dyDescent="0.25">
      <c r="A7170" s="349" t="s">
        <v>742</v>
      </c>
      <c r="B7170" s="361" t="s">
        <v>743</v>
      </c>
      <c r="C7170" s="361" t="s">
        <v>744</v>
      </c>
      <c r="D7170" s="361">
        <v>8</v>
      </c>
      <c r="E7170" s="590">
        <v>46044</v>
      </c>
      <c r="F7170" s="592">
        <v>108</v>
      </c>
    </row>
    <row r="7171" spans="1:6" x14ac:dyDescent="0.25">
      <c r="A7171" s="349" t="s">
        <v>738</v>
      </c>
      <c r="B7171" s="361" t="s">
        <v>721</v>
      </c>
      <c r="C7171" s="361" t="s">
        <v>747</v>
      </c>
      <c r="D7171" s="361">
        <v>8</v>
      </c>
      <c r="E7171" s="590">
        <v>46045</v>
      </c>
      <c r="F7171" s="592">
        <v>122</v>
      </c>
    </row>
    <row r="7172" spans="1:6" x14ac:dyDescent="0.25">
      <c r="A7172" s="349" t="s">
        <v>564</v>
      </c>
      <c r="B7172" s="361" t="s">
        <v>566</v>
      </c>
      <c r="C7172" s="361" t="s">
        <v>737</v>
      </c>
      <c r="D7172" s="361">
        <v>16</v>
      </c>
      <c r="E7172" s="590">
        <v>46049</v>
      </c>
      <c r="F7172" s="592">
        <v>46</v>
      </c>
    </row>
    <row r="7173" spans="1:6" x14ac:dyDescent="0.25">
      <c r="A7173" s="349" t="s">
        <v>738</v>
      </c>
      <c r="B7173" s="361" t="s">
        <v>717</v>
      </c>
      <c r="C7173" s="361" t="s">
        <v>745</v>
      </c>
      <c r="D7173" s="361">
        <v>16</v>
      </c>
      <c r="E7173" s="590">
        <v>46054</v>
      </c>
      <c r="F7173" s="592">
        <v>75</v>
      </c>
    </row>
    <row r="7174" spans="1:6" x14ac:dyDescent="0.25">
      <c r="A7174" s="349" t="s">
        <v>771</v>
      </c>
      <c r="B7174" s="361" t="s">
        <v>773</v>
      </c>
      <c r="C7174" s="361" t="s">
        <v>747</v>
      </c>
      <c r="D7174" s="361">
        <v>8</v>
      </c>
      <c r="E7174" s="350">
        <v>46056</v>
      </c>
      <c r="F7174" s="360">
        <v>81</v>
      </c>
    </row>
    <row r="7175" spans="1:6" x14ac:dyDescent="0.25">
      <c r="A7175" s="349" t="s">
        <v>739</v>
      </c>
      <c r="B7175" s="361" t="s">
        <v>740</v>
      </c>
      <c r="C7175" s="361" t="s">
        <v>741</v>
      </c>
      <c r="D7175" s="361">
        <v>8</v>
      </c>
      <c r="E7175" s="590">
        <v>46065</v>
      </c>
      <c r="F7175" s="592">
        <v>52</v>
      </c>
    </row>
    <row r="7176" spans="1:6" x14ac:dyDescent="0.25">
      <c r="A7176" s="349" t="s">
        <v>738</v>
      </c>
      <c r="B7176" s="361" t="s">
        <v>712</v>
      </c>
      <c r="C7176" s="361" t="s">
        <v>744</v>
      </c>
      <c r="D7176" s="361">
        <v>8</v>
      </c>
      <c r="E7176" s="350">
        <v>46067</v>
      </c>
      <c r="F7176" s="360">
        <v>191</v>
      </c>
    </row>
    <row r="7177" spans="1:6" x14ac:dyDescent="0.25">
      <c r="A7177" s="349" t="s">
        <v>771</v>
      </c>
      <c r="B7177" s="361" t="s">
        <v>772</v>
      </c>
      <c r="C7177" s="361" t="s">
        <v>747</v>
      </c>
      <c r="D7177" s="361">
        <v>12</v>
      </c>
      <c r="E7177" s="590">
        <v>46077</v>
      </c>
      <c r="F7177" s="592">
        <v>20</v>
      </c>
    </row>
    <row r="7178" spans="1:6" x14ac:dyDescent="0.25">
      <c r="A7178" s="349" t="s">
        <v>769</v>
      </c>
      <c r="B7178" s="361" t="s">
        <v>770</v>
      </c>
      <c r="C7178" s="361" t="s">
        <v>745</v>
      </c>
      <c r="D7178" s="361">
        <v>16</v>
      </c>
      <c r="E7178" s="590">
        <v>46077</v>
      </c>
      <c r="F7178" s="592">
        <v>133</v>
      </c>
    </row>
    <row r="7179" spans="1:6" x14ac:dyDescent="0.25">
      <c r="A7179" s="349" t="s">
        <v>564</v>
      </c>
      <c r="B7179" s="361" t="s">
        <v>568</v>
      </c>
      <c r="C7179" s="361" t="s">
        <v>745</v>
      </c>
      <c r="D7179" s="361">
        <v>16</v>
      </c>
      <c r="E7179" s="590">
        <v>46079</v>
      </c>
      <c r="F7179" s="592">
        <v>61</v>
      </c>
    </row>
    <row r="7180" spans="1:6" x14ac:dyDescent="0.25">
      <c r="A7180" s="349" t="s">
        <v>733</v>
      </c>
      <c r="B7180" s="361" t="s">
        <v>734</v>
      </c>
      <c r="C7180" s="361" t="s">
        <v>735</v>
      </c>
      <c r="D7180" s="361">
        <v>8</v>
      </c>
      <c r="E7180" s="590">
        <v>46079</v>
      </c>
      <c r="F7180" s="592">
        <v>174</v>
      </c>
    </row>
    <row r="7181" spans="1:6" x14ac:dyDescent="0.25">
      <c r="A7181" s="349" t="s">
        <v>756</v>
      </c>
      <c r="B7181" s="361" t="s">
        <v>758</v>
      </c>
      <c r="C7181" s="361" t="s">
        <v>746</v>
      </c>
      <c r="D7181" s="361">
        <v>16</v>
      </c>
      <c r="E7181" s="590">
        <v>46080</v>
      </c>
      <c r="F7181" s="592">
        <v>113</v>
      </c>
    </row>
    <row r="7182" spans="1:6" x14ac:dyDescent="0.25">
      <c r="A7182" s="349" t="s">
        <v>738</v>
      </c>
      <c r="B7182" s="361" t="s">
        <v>721</v>
      </c>
      <c r="C7182" s="361" t="s">
        <v>747</v>
      </c>
      <c r="D7182" s="361">
        <v>8</v>
      </c>
      <c r="E7182" s="590">
        <v>46081</v>
      </c>
      <c r="F7182" s="592">
        <v>30</v>
      </c>
    </row>
    <row r="7183" spans="1:6" x14ac:dyDescent="0.25">
      <c r="A7183" s="349" t="s">
        <v>771</v>
      </c>
      <c r="B7183" s="361" t="s">
        <v>772</v>
      </c>
      <c r="C7183" s="361" t="s">
        <v>747</v>
      </c>
      <c r="D7183" s="361">
        <v>12</v>
      </c>
      <c r="E7183" s="590">
        <v>46081</v>
      </c>
      <c r="F7183" s="592">
        <v>16</v>
      </c>
    </row>
    <row r="7184" spans="1:6" x14ac:dyDescent="0.25">
      <c r="A7184" s="349" t="s">
        <v>733</v>
      </c>
      <c r="B7184" s="361" t="s">
        <v>734</v>
      </c>
      <c r="C7184" s="361" t="s">
        <v>735</v>
      </c>
      <c r="D7184" s="361">
        <v>8</v>
      </c>
      <c r="E7184" s="590">
        <v>46081</v>
      </c>
      <c r="F7184" s="592">
        <v>82</v>
      </c>
    </row>
    <row r="7185" spans="1:6" x14ac:dyDescent="0.25">
      <c r="A7185" s="349" t="s">
        <v>728</v>
      </c>
      <c r="B7185" s="361" t="s">
        <v>731</v>
      </c>
      <c r="C7185" s="361" t="s">
        <v>732</v>
      </c>
      <c r="D7185" s="361">
        <v>8</v>
      </c>
      <c r="E7185" s="590">
        <v>46081</v>
      </c>
      <c r="F7185" s="592">
        <v>176</v>
      </c>
    </row>
    <row r="7186" spans="1:6" x14ac:dyDescent="0.25">
      <c r="A7186" s="349" t="s">
        <v>738</v>
      </c>
      <c r="B7186" s="361" t="s">
        <v>714</v>
      </c>
      <c r="C7186" s="361" t="s">
        <v>744</v>
      </c>
      <c r="D7186" s="361">
        <v>8</v>
      </c>
      <c r="E7186" s="590">
        <v>46082</v>
      </c>
      <c r="F7186" s="592">
        <v>28</v>
      </c>
    </row>
    <row r="7187" spans="1:6" x14ac:dyDescent="0.25">
      <c r="A7187" s="349" t="s">
        <v>748</v>
      </c>
      <c r="B7187" s="361" t="s">
        <v>754</v>
      </c>
      <c r="C7187" s="361" t="s">
        <v>755</v>
      </c>
      <c r="D7187" s="361">
        <v>16</v>
      </c>
      <c r="E7187" s="590">
        <v>46082</v>
      </c>
      <c r="F7187" s="592">
        <v>152</v>
      </c>
    </row>
    <row r="7188" spans="1:6" x14ac:dyDescent="0.25">
      <c r="A7188" s="349" t="s">
        <v>771</v>
      </c>
      <c r="B7188" s="361" t="s">
        <v>772</v>
      </c>
      <c r="C7188" s="361" t="s">
        <v>747</v>
      </c>
      <c r="D7188" s="361">
        <v>12</v>
      </c>
      <c r="E7188" s="590">
        <v>46086</v>
      </c>
      <c r="F7188" s="592">
        <v>102</v>
      </c>
    </row>
    <row r="7189" spans="1:6" x14ac:dyDescent="0.25">
      <c r="A7189" s="349" t="s">
        <v>564</v>
      </c>
      <c r="B7189" s="361" t="s">
        <v>565</v>
      </c>
      <c r="C7189" s="361" t="s">
        <v>745</v>
      </c>
      <c r="D7189" s="361">
        <v>16</v>
      </c>
      <c r="E7189" s="590">
        <v>46097</v>
      </c>
      <c r="F7189" s="592">
        <v>141</v>
      </c>
    </row>
    <row r="7190" spans="1:6" x14ac:dyDescent="0.25">
      <c r="A7190" s="349" t="s">
        <v>748</v>
      </c>
      <c r="B7190" s="361" t="s">
        <v>750</v>
      </c>
      <c r="C7190" s="361" t="s">
        <v>737</v>
      </c>
      <c r="D7190" s="361">
        <v>16</v>
      </c>
      <c r="E7190" s="590">
        <v>46100</v>
      </c>
      <c r="F7190" s="592">
        <v>130</v>
      </c>
    </row>
    <row r="7191" spans="1:6" x14ac:dyDescent="0.25">
      <c r="A7191" s="349" t="s">
        <v>756</v>
      </c>
      <c r="B7191" s="361" t="s">
        <v>758</v>
      </c>
      <c r="C7191" s="361" t="s">
        <v>746</v>
      </c>
      <c r="D7191" s="361">
        <v>16</v>
      </c>
      <c r="E7191" s="590">
        <v>46100</v>
      </c>
      <c r="F7191" s="592">
        <v>159</v>
      </c>
    </row>
    <row r="7192" spans="1:6" x14ac:dyDescent="0.25">
      <c r="A7192" s="349" t="s">
        <v>771</v>
      </c>
      <c r="B7192" s="361" t="s">
        <v>772</v>
      </c>
      <c r="C7192" s="361" t="s">
        <v>747</v>
      </c>
      <c r="D7192" s="361">
        <v>12</v>
      </c>
      <c r="E7192" s="350">
        <v>46101</v>
      </c>
      <c r="F7192" s="360">
        <v>80</v>
      </c>
    </row>
    <row r="7193" spans="1:6" x14ac:dyDescent="0.25">
      <c r="A7193" s="349" t="s">
        <v>756</v>
      </c>
      <c r="B7193" s="361" t="s">
        <v>757</v>
      </c>
      <c r="C7193" s="361" t="s">
        <v>755</v>
      </c>
      <c r="D7193" s="361">
        <v>16</v>
      </c>
      <c r="E7193" s="590">
        <v>46103</v>
      </c>
      <c r="F7193" s="360">
        <v>20</v>
      </c>
    </row>
    <row r="7194" spans="1:6" x14ac:dyDescent="0.25">
      <c r="A7194" s="349" t="s">
        <v>738</v>
      </c>
      <c r="B7194" s="361" t="s">
        <v>721</v>
      </c>
      <c r="C7194" s="361" t="s">
        <v>747</v>
      </c>
      <c r="D7194" s="361">
        <v>8</v>
      </c>
      <c r="E7194" s="590">
        <v>46105</v>
      </c>
      <c r="F7194" s="592">
        <v>72</v>
      </c>
    </row>
    <row r="7195" spans="1:6" x14ac:dyDescent="0.25">
      <c r="A7195" s="349" t="s">
        <v>564</v>
      </c>
      <c r="B7195" s="361" t="s">
        <v>569</v>
      </c>
      <c r="C7195" s="361" t="s">
        <v>744</v>
      </c>
      <c r="D7195" s="361">
        <v>16</v>
      </c>
      <c r="E7195" s="590">
        <v>46107</v>
      </c>
      <c r="F7195" s="592">
        <v>60</v>
      </c>
    </row>
    <row r="7196" spans="1:6" x14ac:dyDescent="0.25">
      <c r="A7196" s="349" t="s">
        <v>738</v>
      </c>
      <c r="B7196" s="361" t="s">
        <v>720</v>
      </c>
      <c r="C7196" s="361" t="s">
        <v>747</v>
      </c>
      <c r="D7196" s="361">
        <v>8</v>
      </c>
      <c r="E7196" s="590">
        <v>46108</v>
      </c>
      <c r="F7196" s="592">
        <v>79</v>
      </c>
    </row>
    <row r="7197" spans="1:6" x14ac:dyDescent="0.25">
      <c r="A7197" s="349" t="s">
        <v>742</v>
      </c>
      <c r="B7197" s="361" t="s">
        <v>743</v>
      </c>
      <c r="C7197" s="361" t="s">
        <v>744</v>
      </c>
      <c r="D7197" s="361">
        <v>8</v>
      </c>
      <c r="E7197" s="590">
        <v>46112</v>
      </c>
      <c r="F7197" s="592">
        <v>166</v>
      </c>
    </row>
    <row r="7198" spans="1:6" x14ac:dyDescent="0.25">
      <c r="A7198" s="349" t="s">
        <v>748</v>
      </c>
      <c r="B7198" s="361" t="s">
        <v>754</v>
      </c>
      <c r="C7198" s="361" t="s">
        <v>755</v>
      </c>
      <c r="D7198" s="361">
        <v>16</v>
      </c>
      <c r="E7198" s="590">
        <v>46113</v>
      </c>
      <c r="F7198" s="592">
        <v>169</v>
      </c>
    </row>
    <row r="7199" spans="1:6" x14ac:dyDescent="0.25">
      <c r="A7199" s="349" t="s">
        <v>756</v>
      </c>
      <c r="B7199" s="361" t="s">
        <v>758</v>
      </c>
      <c r="C7199" s="361" t="s">
        <v>746</v>
      </c>
      <c r="D7199" s="361">
        <v>16</v>
      </c>
      <c r="E7199" s="590">
        <v>46115</v>
      </c>
      <c r="F7199" s="592">
        <v>72</v>
      </c>
    </row>
    <row r="7200" spans="1:6" x14ac:dyDescent="0.25">
      <c r="A7200" s="349" t="s">
        <v>748</v>
      </c>
      <c r="B7200" s="361" t="s">
        <v>749</v>
      </c>
      <c r="C7200" s="361" t="s">
        <v>745</v>
      </c>
      <c r="D7200" s="361">
        <v>8</v>
      </c>
      <c r="E7200" s="590">
        <v>46116</v>
      </c>
      <c r="F7200" s="592">
        <v>199</v>
      </c>
    </row>
    <row r="7201" spans="1:6" x14ac:dyDescent="0.25">
      <c r="A7201" s="349" t="s">
        <v>564</v>
      </c>
      <c r="B7201" s="361" t="s">
        <v>567</v>
      </c>
      <c r="C7201" s="361" t="s">
        <v>737</v>
      </c>
      <c r="D7201" s="361">
        <v>16</v>
      </c>
      <c r="E7201" s="590">
        <v>46118</v>
      </c>
      <c r="F7201" s="592">
        <v>131</v>
      </c>
    </row>
    <row r="7202" spans="1:6" x14ac:dyDescent="0.25">
      <c r="A7202" s="349" t="s">
        <v>738</v>
      </c>
      <c r="B7202" s="361" t="s">
        <v>722</v>
      </c>
      <c r="C7202" s="361" t="s">
        <v>747</v>
      </c>
      <c r="D7202" s="361">
        <v>8</v>
      </c>
      <c r="E7202" s="590">
        <v>46121</v>
      </c>
      <c r="F7202" s="360">
        <v>158</v>
      </c>
    </row>
    <row r="7203" spans="1:6" x14ac:dyDescent="0.25">
      <c r="A7203" s="349" t="s">
        <v>771</v>
      </c>
      <c r="B7203" s="361" t="s">
        <v>773</v>
      </c>
      <c r="C7203" s="361" t="s">
        <v>747</v>
      </c>
      <c r="D7203" s="361">
        <v>8</v>
      </c>
      <c r="E7203" s="590">
        <v>46126</v>
      </c>
      <c r="F7203" s="592">
        <v>83</v>
      </c>
    </row>
    <row r="7204" spans="1:6" x14ac:dyDescent="0.25">
      <c r="A7204" s="349" t="s">
        <v>752</v>
      </c>
      <c r="B7204" s="361" t="s">
        <v>764</v>
      </c>
      <c r="C7204" s="361" t="s">
        <v>737</v>
      </c>
      <c r="D7204" s="361">
        <v>32</v>
      </c>
      <c r="E7204" s="590">
        <v>46131</v>
      </c>
      <c r="F7204" s="592">
        <v>55</v>
      </c>
    </row>
    <row r="7205" spans="1:6" x14ac:dyDescent="0.25">
      <c r="A7205" s="349" t="s">
        <v>564</v>
      </c>
      <c r="B7205" s="361" t="s">
        <v>565</v>
      </c>
      <c r="C7205" s="361" t="s">
        <v>745</v>
      </c>
      <c r="D7205" s="361">
        <v>16</v>
      </c>
      <c r="E7205" s="590">
        <v>46133</v>
      </c>
      <c r="F7205" s="592">
        <v>31</v>
      </c>
    </row>
    <row r="7206" spans="1:6" x14ac:dyDescent="0.25">
      <c r="A7206" s="349" t="s">
        <v>738</v>
      </c>
      <c r="B7206" s="361" t="s">
        <v>722</v>
      </c>
      <c r="C7206" s="361" t="s">
        <v>747</v>
      </c>
      <c r="D7206" s="361">
        <v>8</v>
      </c>
      <c r="E7206" s="590">
        <v>46135</v>
      </c>
      <c r="F7206" s="360">
        <v>179</v>
      </c>
    </row>
    <row r="7207" spans="1:6" x14ac:dyDescent="0.25">
      <c r="A7207" s="349" t="s">
        <v>742</v>
      </c>
      <c r="B7207" s="361" t="s">
        <v>743</v>
      </c>
      <c r="C7207" s="361" t="s">
        <v>744</v>
      </c>
      <c r="D7207" s="361">
        <v>8</v>
      </c>
      <c r="E7207" s="350">
        <v>46135</v>
      </c>
      <c r="F7207" s="360">
        <v>199</v>
      </c>
    </row>
    <row r="7208" spans="1:6" x14ac:dyDescent="0.25">
      <c r="A7208" s="349" t="s">
        <v>748</v>
      </c>
      <c r="B7208" s="361" t="s">
        <v>750</v>
      </c>
      <c r="C7208" s="361" t="s">
        <v>737</v>
      </c>
      <c r="D7208" s="361">
        <v>16</v>
      </c>
      <c r="E7208" s="350">
        <v>46137</v>
      </c>
      <c r="F7208" s="360">
        <v>137</v>
      </c>
    </row>
    <row r="7209" spans="1:6" x14ac:dyDescent="0.25">
      <c r="A7209" s="349" t="s">
        <v>765</v>
      </c>
      <c r="B7209" s="361" t="s">
        <v>766</v>
      </c>
      <c r="C7209" s="361" t="s">
        <v>744</v>
      </c>
      <c r="D7209" s="361">
        <v>16</v>
      </c>
      <c r="E7209" s="590">
        <v>46137</v>
      </c>
      <c r="F7209" s="592">
        <v>64</v>
      </c>
    </row>
    <row r="7210" spans="1:6" x14ac:dyDescent="0.25">
      <c r="A7210" s="349" t="s">
        <v>771</v>
      </c>
      <c r="B7210" s="361" t="s">
        <v>773</v>
      </c>
      <c r="C7210" s="361" t="s">
        <v>747</v>
      </c>
      <c r="D7210" s="361">
        <v>8</v>
      </c>
      <c r="E7210" s="590">
        <v>46140</v>
      </c>
      <c r="F7210" s="592">
        <v>10</v>
      </c>
    </row>
    <row r="7211" spans="1:6" x14ac:dyDescent="0.25">
      <c r="A7211" s="349" t="s">
        <v>564</v>
      </c>
      <c r="B7211" s="361" t="s">
        <v>568</v>
      </c>
      <c r="C7211" s="361" t="s">
        <v>745</v>
      </c>
      <c r="D7211" s="361">
        <v>16</v>
      </c>
      <c r="E7211" s="590">
        <v>46143</v>
      </c>
      <c r="F7211" s="592">
        <v>18</v>
      </c>
    </row>
    <row r="7212" spans="1:6" x14ac:dyDescent="0.25">
      <c r="A7212" s="349" t="s">
        <v>742</v>
      </c>
      <c r="B7212" s="361" t="s">
        <v>743</v>
      </c>
      <c r="C7212" s="361" t="s">
        <v>744</v>
      </c>
      <c r="D7212" s="361">
        <v>8</v>
      </c>
      <c r="E7212" s="590">
        <v>46146</v>
      </c>
      <c r="F7212" s="592">
        <v>41</v>
      </c>
    </row>
    <row r="7213" spans="1:6" x14ac:dyDescent="0.25">
      <c r="A7213" s="349" t="s">
        <v>738</v>
      </c>
      <c r="B7213" s="361" t="s">
        <v>713</v>
      </c>
      <c r="C7213" s="361" t="s">
        <v>746</v>
      </c>
      <c r="D7213" s="361">
        <v>16</v>
      </c>
      <c r="E7213" s="590">
        <v>46147</v>
      </c>
      <c r="F7213" s="360">
        <v>123</v>
      </c>
    </row>
    <row r="7214" spans="1:6" x14ac:dyDescent="0.25">
      <c r="A7214" s="349" t="s">
        <v>748</v>
      </c>
      <c r="B7214" s="361" t="s">
        <v>751</v>
      </c>
      <c r="C7214" s="361" t="s">
        <v>747</v>
      </c>
      <c r="D7214" s="361">
        <v>8</v>
      </c>
      <c r="E7214" s="350">
        <v>46147</v>
      </c>
      <c r="F7214" s="360">
        <v>79</v>
      </c>
    </row>
    <row r="7215" spans="1:6" x14ac:dyDescent="0.25">
      <c r="A7215" s="349" t="s">
        <v>564</v>
      </c>
      <c r="B7215" s="361" t="s">
        <v>567</v>
      </c>
      <c r="C7215" s="361" t="s">
        <v>737</v>
      </c>
      <c r="D7215" s="361">
        <v>16</v>
      </c>
      <c r="E7215" s="350">
        <v>46147</v>
      </c>
      <c r="F7215" s="360">
        <v>112</v>
      </c>
    </row>
    <row r="7216" spans="1:6" x14ac:dyDescent="0.25">
      <c r="A7216" s="349" t="s">
        <v>738</v>
      </c>
      <c r="B7216" s="361" t="s">
        <v>720</v>
      </c>
      <c r="C7216" s="361" t="s">
        <v>747</v>
      </c>
      <c r="D7216" s="361">
        <v>8</v>
      </c>
      <c r="E7216" s="590">
        <v>46148</v>
      </c>
      <c r="F7216" s="592">
        <v>151</v>
      </c>
    </row>
    <row r="7217" spans="1:6" x14ac:dyDescent="0.25">
      <c r="A7217" s="349" t="s">
        <v>748</v>
      </c>
      <c r="B7217" s="361" t="s">
        <v>750</v>
      </c>
      <c r="C7217" s="361" t="s">
        <v>737</v>
      </c>
      <c r="D7217" s="361">
        <v>16</v>
      </c>
      <c r="E7217" s="590">
        <v>46149</v>
      </c>
      <c r="F7217" s="592">
        <v>67</v>
      </c>
    </row>
    <row r="7218" spans="1:6" x14ac:dyDescent="0.25">
      <c r="A7218" s="349" t="s">
        <v>748</v>
      </c>
      <c r="B7218" s="361" t="s">
        <v>754</v>
      </c>
      <c r="C7218" s="361" t="s">
        <v>755</v>
      </c>
      <c r="D7218" s="361">
        <v>16</v>
      </c>
      <c r="E7218" s="590">
        <v>46151</v>
      </c>
      <c r="F7218" s="592">
        <v>165</v>
      </c>
    </row>
    <row r="7219" spans="1:6" x14ac:dyDescent="0.25">
      <c r="A7219" s="349" t="s">
        <v>738</v>
      </c>
      <c r="B7219" s="361" t="s">
        <v>717</v>
      </c>
      <c r="C7219" s="361" t="s">
        <v>745</v>
      </c>
      <c r="D7219" s="361">
        <v>16</v>
      </c>
      <c r="E7219" s="590">
        <v>46152</v>
      </c>
      <c r="F7219" s="592">
        <v>155</v>
      </c>
    </row>
    <row r="7220" spans="1:6" x14ac:dyDescent="0.25">
      <c r="A7220" s="349" t="s">
        <v>738</v>
      </c>
      <c r="B7220" s="361" t="s">
        <v>723</v>
      </c>
      <c r="C7220" s="361" t="s">
        <v>745</v>
      </c>
      <c r="D7220" s="361">
        <v>8</v>
      </c>
      <c r="E7220" s="590">
        <v>46153</v>
      </c>
      <c r="F7220" s="592">
        <v>167</v>
      </c>
    </row>
    <row r="7221" spans="1:6" x14ac:dyDescent="0.25">
      <c r="A7221" s="349" t="s">
        <v>771</v>
      </c>
      <c r="B7221" s="361" t="s">
        <v>773</v>
      </c>
      <c r="C7221" s="361" t="s">
        <v>747</v>
      </c>
      <c r="D7221" s="361">
        <v>8</v>
      </c>
      <c r="E7221" s="590">
        <v>46153</v>
      </c>
      <c r="F7221" s="592">
        <v>175</v>
      </c>
    </row>
    <row r="7222" spans="1:6" x14ac:dyDescent="0.25">
      <c r="A7222" s="349" t="s">
        <v>733</v>
      </c>
      <c r="B7222" s="361" t="s">
        <v>736</v>
      </c>
      <c r="C7222" s="361" t="s">
        <v>737</v>
      </c>
      <c r="D7222" s="361">
        <v>8</v>
      </c>
      <c r="E7222" s="590">
        <v>46159</v>
      </c>
      <c r="F7222" s="592">
        <v>140</v>
      </c>
    </row>
    <row r="7223" spans="1:6" x14ac:dyDescent="0.25">
      <c r="A7223" s="349" t="s">
        <v>738</v>
      </c>
      <c r="B7223" s="361" t="s">
        <v>720</v>
      </c>
      <c r="C7223" s="361" t="s">
        <v>747</v>
      </c>
      <c r="D7223" s="361">
        <v>8</v>
      </c>
      <c r="E7223" s="590">
        <v>46160</v>
      </c>
      <c r="F7223" s="592">
        <v>90</v>
      </c>
    </row>
    <row r="7224" spans="1:6" x14ac:dyDescent="0.25">
      <c r="A7224" s="349" t="s">
        <v>738</v>
      </c>
      <c r="B7224" s="361" t="s">
        <v>715</v>
      </c>
      <c r="C7224" s="361" t="s">
        <v>745</v>
      </c>
      <c r="D7224" s="361">
        <v>16</v>
      </c>
      <c r="E7224" s="590">
        <v>46163</v>
      </c>
      <c r="F7224" s="592">
        <v>102</v>
      </c>
    </row>
    <row r="7225" spans="1:6" x14ac:dyDescent="0.25">
      <c r="A7225" s="349" t="s">
        <v>748</v>
      </c>
      <c r="B7225" s="361" t="s">
        <v>750</v>
      </c>
      <c r="C7225" s="361" t="s">
        <v>737</v>
      </c>
      <c r="D7225" s="361">
        <v>16</v>
      </c>
      <c r="E7225" s="590">
        <v>46164</v>
      </c>
      <c r="F7225" s="592">
        <v>183</v>
      </c>
    </row>
    <row r="7226" spans="1:6" x14ac:dyDescent="0.25">
      <c r="A7226" s="354" t="s">
        <v>738</v>
      </c>
      <c r="B7226" s="353" t="s">
        <v>722</v>
      </c>
      <c r="C7226" s="353" t="s">
        <v>747</v>
      </c>
      <c r="D7226" s="353">
        <v>8</v>
      </c>
      <c r="E7226" s="591">
        <v>46173</v>
      </c>
      <c r="F7226" s="593">
        <v>194</v>
      </c>
    </row>
    <row r="7227" spans="1:6" x14ac:dyDescent="0.25">
      <c r="A7227" s="349" t="s">
        <v>748</v>
      </c>
      <c r="B7227" s="361" t="s">
        <v>751</v>
      </c>
      <c r="C7227" s="361" t="s">
        <v>747</v>
      </c>
      <c r="D7227" s="361">
        <v>8</v>
      </c>
      <c r="E7227" s="590">
        <v>46173</v>
      </c>
      <c r="F7227" s="592">
        <v>39</v>
      </c>
    </row>
    <row r="7228" spans="1:6" x14ac:dyDescent="0.25">
      <c r="A7228" s="349" t="s">
        <v>733</v>
      </c>
      <c r="B7228" s="361" t="s">
        <v>736</v>
      </c>
      <c r="C7228" s="361" t="s">
        <v>737</v>
      </c>
      <c r="D7228" s="361">
        <v>8</v>
      </c>
      <c r="E7228" s="590">
        <v>46173</v>
      </c>
      <c r="F7228" s="592">
        <v>8</v>
      </c>
    </row>
    <row r="7229" spans="1:6" x14ac:dyDescent="0.25">
      <c r="A7229" s="349" t="s">
        <v>738</v>
      </c>
      <c r="B7229" s="361" t="s">
        <v>723</v>
      </c>
      <c r="C7229" s="361" t="s">
        <v>745</v>
      </c>
      <c r="D7229" s="361">
        <v>8</v>
      </c>
      <c r="E7229" s="590">
        <v>46177</v>
      </c>
      <c r="F7229" s="592">
        <v>99</v>
      </c>
    </row>
    <row r="7230" spans="1:6" x14ac:dyDescent="0.25">
      <c r="A7230" s="349" t="s">
        <v>748</v>
      </c>
      <c r="B7230" s="361" t="s">
        <v>751</v>
      </c>
      <c r="C7230" s="361" t="s">
        <v>747</v>
      </c>
      <c r="D7230" s="361">
        <v>8</v>
      </c>
      <c r="E7230" s="590">
        <v>46177</v>
      </c>
      <c r="F7230" s="592">
        <v>89</v>
      </c>
    </row>
    <row r="7231" spans="1:6" x14ac:dyDescent="0.25">
      <c r="A7231" s="349" t="s">
        <v>748</v>
      </c>
      <c r="B7231" s="361" t="s">
        <v>750</v>
      </c>
      <c r="C7231" s="361" t="s">
        <v>737</v>
      </c>
      <c r="D7231" s="361">
        <v>16</v>
      </c>
      <c r="E7231" s="590">
        <v>46179</v>
      </c>
      <c r="F7231" s="592">
        <v>63</v>
      </c>
    </row>
    <row r="7232" spans="1:6" x14ac:dyDescent="0.25">
      <c r="A7232" s="349" t="s">
        <v>564</v>
      </c>
      <c r="B7232" s="361" t="s">
        <v>565</v>
      </c>
      <c r="C7232" s="361" t="s">
        <v>745</v>
      </c>
      <c r="D7232" s="361">
        <v>16</v>
      </c>
      <c r="E7232" s="590">
        <v>46181</v>
      </c>
      <c r="F7232" s="592">
        <v>81</v>
      </c>
    </row>
    <row r="7233" spans="1:6" x14ac:dyDescent="0.25">
      <c r="A7233" s="349" t="s">
        <v>739</v>
      </c>
      <c r="B7233" s="361" t="s">
        <v>740</v>
      </c>
      <c r="C7233" s="361" t="s">
        <v>741</v>
      </c>
      <c r="D7233" s="361">
        <v>8</v>
      </c>
      <c r="E7233" s="590">
        <v>46186</v>
      </c>
      <c r="F7233" s="592">
        <v>162</v>
      </c>
    </row>
    <row r="7234" spans="1:6" x14ac:dyDescent="0.25">
      <c r="A7234" s="349" t="s">
        <v>738</v>
      </c>
      <c r="B7234" s="361" t="s">
        <v>715</v>
      </c>
      <c r="C7234" s="361" t="s">
        <v>745</v>
      </c>
      <c r="D7234" s="361">
        <v>16</v>
      </c>
      <c r="E7234" s="590">
        <v>46190</v>
      </c>
      <c r="F7234" s="592">
        <v>133</v>
      </c>
    </row>
    <row r="7235" spans="1:6" x14ac:dyDescent="0.25">
      <c r="A7235" s="349" t="s">
        <v>752</v>
      </c>
      <c r="B7235" s="361" t="s">
        <v>762</v>
      </c>
      <c r="C7235" s="361" t="s">
        <v>761</v>
      </c>
      <c r="D7235" s="361">
        <v>16</v>
      </c>
      <c r="E7235" s="590">
        <v>46191</v>
      </c>
      <c r="F7235" s="592">
        <v>49</v>
      </c>
    </row>
    <row r="7236" spans="1:6" x14ac:dyDescent="0.25">
      <c r="A7236" s="349" t="s">
        <v>748</v>
      </c>
      <c r="B7236" s="361" t="s">
        <v>753</v>
      </c>
      <c r="C7236" s="361" t="s">
        <v>732</v>
      </c>
      <c r="D7236" s="361">
        <v>16</v>
      </c>
      <c r="E7236" s="590">
        <v>46192</v>
      </c>
      <c r="F7236" s="592">
        <v>82</v>
      </c>
    </row>
    <row r="7237" spans="1:6" x14ac:dyDescent="0.25">
      <c r="A7237" s="349" t="s">
        <v>738</v>
      </c>
      <c r="B7237" s="361" t="s">
        <v>713</v>
      </c>
      <c r="C7237" s="361" t="s">
        <v>746</v>
      </c>
      <c r="D7237" s="361">
        <v>16</v>
      </c>
      <c r="E7237" s="590">
        <v>46196</v>
      </c>
      <c r="F7237" s="360">
        <v>145</v>
      </c>
    </row>
    <row r="7238" spans="1:6" x14ac:dyDescent="0.25">
      <c r="A7238" s="349" t="s">
        <v>564</v>
      </c>
      <c r="B7238" s="361" t="s">
        <v>567</v>
      </c>
      <c r="C7238" s="361" t="s">
        <v>737</v>
      </c>
      <c r="D7238" s="361">
        <v>16</v>
      </c>
      <c r="E7238" s="590">
        <v>46198</v>
      </c>
      <c r="F7238" s="592">
        <v>97</v>
      </c>
    </row>
    <row r="7239" spans="1:6" x14ac:dyDescent="0.25">
      <c r="A7239" s="349" t="s">
        <v>765</v>
      </c>
      <c r="B7239" s="361" t="s">
        <v>766</v>
      </c>
      <c r="C7239" s="361" t="s">
        <v>744</v>
      </c>
      <c r="D7239" s="361">
        <v>16</v>
      </c>
      <c r="E7239" s="590">
        <v>46207</v>
      </c>
      <c r="F7239" s="592">
        <v>157</v>
      </c>
    </row>
    <row r="7240" spans="1:6" x14ac:dyDescent="0.25">
      <c r="A7240" s="349" t="s">
        <v>738</v>
      </c>
      <c r="B7240" s="361" t="s">
        <v>712</v>
      </c>
      <c r="C7240" s="361" t="s">
        <v>744</v>
      </c>
      <c r="D7240" s="361">
        <v>8</v>
      </c>
      <c r="E7240" s="590">
        <v>46212</v>
      </c>
      <c r="F7240" s="592">
        <v>83</v>
      </c>
    </row>
    <row r="7241" spans="1:6" x14ac:dyDescent="0.25">
      <c r="A7241" s="349" t="s">
        <v>564</v>
      </c>
      <c r="B7241" s="361" t="s">
        <v>568</v>
      </c>
      <c r="C7241" s="361" t="s">
        <v>745</v>
      </c>
      <c r="D7241" s="361">
        <v>16</v>
      </c>
      <c r="E7241" s="350">
        <v>46213</v>
      </c>
      <c r="F7241" s="360">
        <v>183</v>
      </c>
    </row>
    <row r="7242" spans="1:6" x14ac:dyDescent="0.25">
      <c r="A7242" s="349" t="s">
        <v>742</v>
      </c>
      <c r="B7242" s="361" t="s">
        <v>743</v>
      </c>
      <c r="C7242" s="361" t="s">
        <v>744</v>
      </c>
      <c r="D7242" s="361">
        <v>8</v>
      </c>
      <c r="E7242" s="590">
        <v>46213</v>
      </c>
      <c r="F7242" s="592">
        <v>118</v>
      </c>
    </row>
    <row r="7243" spans="1:6" x14ac:dyDescent="0.25">
      <c r="A7243" s="349" t="s">
        <v>738</v>
      </c>
      <c r="B7243" s="361" t="s">
        <v>720</v>
      </c>
      <c r="C7243" s="361" t="s">
        <v>747</v>
      </c>
      <c r="D7243" s="361">
        <v>8</v>
      </c>
      <c r="E7243" s="590">
        <v>46215</v>
      </c>
      <c r="F7243" s="592">
        <v>68</v>
      </c>
    </row>
    <row r="7244" spans="1:6" x14ac:dyDescent="0.25">
      <c r="A7244" s="349" t="s">
        <v>738</v>
      </c>
      <c r="B7244" s="361" t="s">
        <v>716</v>
      </c>
      <c r="C7244" s="361" t="s">
        <v>745</v>
      </c>
      <c r="D7244" s="361">
        <v>16</v>
      </c>
      <c r="E7244" s="590">
        <v>46215</v>
      </c>
      <c r="F7244" s="592">
        <v>50</v>
      </c>
    </row>
    <row r="7245" spans="1:6" x14ac:dyDescent="0.25">
      <c r="A7245" s="349" t="s">
        <v>564</v>
      </c>
      <c r="B7245" s="361" t="s">
        <v>566</v>
      </c>
      <c r="C7245" s="361" t="s">
        <v>737</v>
      </c>
      <c r="D7245" s="361">
        <v>16</v>
      </c>
      <c r="E7245" s="590">
        <v>46215</v>
      </c>
      <c r="F7245" s="360">
        <v>118</v>
      </c>
    </row>
    <row r="7246" spans="1:6" x14ac:dyDescent="0.25">
      <c r="A7246" s="349" t="s">
        <v>752</v>
      </c>
      <c r="B7246" s="361" t="s">
        <v>763</v>
      </c>
      <c r="C7246" s="361" t="s">
        <v>745</v>
      </c>
      <c r="D7246" s="361">
        <v>16</v>
      </c>
      <c r="E7246" s="590">
        <v>46218</v>
      </c>
      <c r="F7246" s="592">
        <v>111</v>
      </c>
    </row>
    <row r="7247" spans="1:6" x14ac:dyDescent="0.25">
      <c r="A7247" s="349" t="s">
        <v>742</v>
      </c>
      <c r="B7247" s="361" t="s">
        <v>743</v>
      </c>
      <c r="C7247" s="361" t="s">
        <v>744</v>
      </c>
      <c r="D7247" s="361">
        <v>8</v>
      </c>
      <c r="E7247" s="590">
        <v>46220</v>
      </c>
      <c r="F7247" s="592">
        <v>47</v>
      </c>
    </row>
    <row r="7248" spans="1:6" x14ac:dyDescent="0.25">
      <c r="A7248" s="349" t="s">
        <v>771</v>
      </c>
      <c r="B7248" s="361" t="s">
        <v>773</v>
      </c>
      <c r="C7248" s="361" t="s">
        <v>747</v>
      </c>
      <c r="D7248" s="361">
        <v>8</v>
      </c>
      <c r="E7248" s="590">
        <v>46222</v>
      </c>
      <c r="F7248" s="592">
        <v>36</v>
      </c>
    </row>
    <row r="7249" spans="1:6" x14ac:dyDescent="0.25">
      <c r="A7249" s="349" t="s">
        <v>752</v>
      </c>
      <c r="B7249" s="361" t="s">
        <v>764</v>
      </c>
      <c r="C7249" s="361" t="s">
        <v>737</v>
      </c>
      <c r="D7249" s="361">
        <v>32</v>
      </c>
      <c r="E7249" s="590">
        <v>46228</v>
      </c>
      <c r="F7249" s="592">
        <v>141</v>
      </c>
    </row>
    <row r="7250" spans="1:6" x14ac:dyDescent="0.25">
      <c r="A7250" s="349" t="s">
        <v>756</v>
      </c>
      <c r="B7250" s="361" t="s">
        <v>758</v>
      </c>
      <c r="C7250" s="361" t="s">
        <v>746</v>
      </c>
      <c r="D7250" s="361">
        <v>16</v>
      </c>
      <c r="E7250" s="590">
        <v>46228</v>
      </c>
      <c r="F7250" s="592">
        <v>114</v>
      </c>
    </row>
    <row r="7251" spans="1:6" x14ac:dyDescent="0.25">
      <c r="A7251" s="349" t="s">
        <v>728</v>
      </c>
      <c r="B7251" s="361" t="s">
        <v>731</v>
      </c>
      <c r="C7251" s="361" t="s">
        <v>732</v>
      </c>
      <c r="D7251" s="361">
        <v>8</v>
      </c>
      <c r="E7251" s="590">
        <v>46236</v>
      </c>
      <c r="F7251" s="592">
        <v>11</v>
      </c>
    </row>
    <row r="7252" spans="1:6" x14ac:dyDescent="0.25">
      <c r="A7252" s="349" t="s">
        <v>738</v>
      </c>
      <c r="B7252" s="361" t="s">
        <v>722</v>
      </c>
      <c r="C7252" s="361" t="s">
        <v>747</v>
      </c>
      <c r="D7252" s="361">
        <v>8</v>
      </c>
      <c r="E7252" s="590">
        <v>46237</v>
      </c>
      <c r="F7252" s="592">
        <v>178</v>
      </c>
    </row>
    <row r="7253" spans="1:6" x14ac:dyDescent="0.25">
      <c r="A7253" s="349" t="s">
        <v>756</v>
      </c>
      <c r="B7253" s="361" t="s">
        <v>758</v>
      </c>
      <c r="C7253" s="361" t="s">
        <v>746</v>
      </c>
      <c r="D7253" s="361">
        <v>16</v>
      </c>
      <c r="E7253" s="590">
        <v>46238</v>
      </c>
      <c r="F7253" s="592">
        <v>44</v>
      </c>
    </row>
    <row r="7254" spans="1:6" x14ac:dyDescent="0.25">
      <c r="A7254" s="349" t="s">
        <v>748</v>
      </c>
      <c r="B7254" s="361" t="s">
        <v>751</v>
      </c>
      <c r="C7254" s="361" t="s">
        <v>747</v>
      </c>
      <c r="D7254" s="361">
        <v>8</v>
      </c>
      <c r="E7254" s="590">
        <v>46240</v>
      </c>
      <c r="F7254" s="592">
        <v>33</v>
      </c>
    </row>
    <row r="7255" spans="1:6" x14ac:dyDescent="0.25">
      <c r="A7255" s="349" t="s">
        <v>564</v>
      </c>
      <c r="B7255" s="361" t="s">
        <v>567</v>
      </c>
      <c r="C7255" s="361" t="s">
        <v>737</v>
      </c>
      <c r="D7255" s="361">
        <v>16</v>
      </c>
      <c r="E7255" s="590">
        <v>46247</v>
      </c>
      <c r="F7255" s="592">
        <v>175</v>
      </c>
    </row>
    <row r="7256" spans="1:6" x14ac:dyDescent="0.25">
      <c r="A7256" s="349" t="s">
        <v>769</v>
      </c>
      <c r="B7256" s="361" t="s">
        <v>770</v>
      </c>
      <c r="C7256" s="361" t="s">
        <v>745</v>
      </c>
      <c r="D7256" s="361">
        <v>16</v>
      </c>
      <c r="E7256" s="590">
        <v>46247</v>
      </c>
      <c r="F7256" s="592">
        <v>53</v>
      </c>
    </row>
    <row r="7257" spans="1:6" x14ac:dyDescent="0.25">
      <c r="A7257" s="349" t="s">
        <v>738</v>
      </c>
      <c r="B7257" s="361" t="s">
        <v>715</v>
      </c>
      <c r="C7257" s="361" t="s">
        <v>745</v>
      </c>
      <c r="D7257" s="361">
        <v>16</v>
      </c>
      <c r="E7257" s="590">
        <v>46249</v>
      </c>
      <c r="F7257" s="592">
        <v>80</v>
      </c>
    </row>
    <row r="7258" spans="1:6" x14ac:dyDescent="0.25">
      <c r="A7258" s="349" t="s">
        <v>728</v>
      </c>
      <c r="B7258" s="361" t="s">
        <v>729</v>
      </c>
      <c r="C7258" s="361" t="s">
        <v>730</v>
      </c>
      <c r="D7258" s="361">
        <v>10</v>
      </c>
      <c r="E7258" s="590">
        <v>46250</v>
      </c>
      <c r="F7258" s="592">
        <v>90</v>
      </c>
    </row>
    <row r="7259" spans="1:6" x14ac:dyDescent="0.25">
      <c r="A7259" s="349" t="s">
        <v>728</v>
      </c>
      <c r="B7259" s="361" t="s">
        <v>731</v>
      </c>
      <c r="C7259" s="361" t="s">
        <v>732</v>
      </c>
      <c r="D7259" s="361">
        <v>8</v>
      </c>
      <c r="E7259" s="350">
        <v>46251</v>
      </c>
      <c r="F7259" s="360">
        <v>178</v>
      </c>
    </row>
    <row r="7260" spans="1:6" x14ac:dyDescent="0.25">
      <c r="A7260" s="349" t="s">
        <v>564</v>
      </c>
      <c r="B7260" s="361" t="s">
        <v>567</v>
      </c>
      <c r="C7260" s="361" t="s">
        <v>737</v>
      </c>
      <c r="D7260" s="361">
        <v>16</v>
      </c>
      <c r="E7260" s="590">
        <v>46253</v>
      </c>
      <c r="F7260" s="592">
        <v>138</v>
      </c>
    </row>
    <row r="7261" spans="1:6" x14ac:dyDescent="0.25">
      <c r="A7261" s="349" t="s">
        <v>738</v>
      </c>
      <c r="B7261" s="361" t="s">
        <v>716</v>
      </c>
      <c r="C7261" s="361" t="s">
        <v>745</v>
      </c>
      <c r="D7261" s="361">
        <v>16</v>
      </c>
      <c r="E7261" s="590">
        <v>46254</v>
      </c>
      <c r="F7261" s="592">
        <v>190</v>
      </c>
    </row>
    <row r="7262" spans="1:6" x14ac:dyDescent="0.25">
      <c r="A7262" s="349" t="s">
        <v>738</v>
      </c>
      <c r="B7262" s="361" t="s">
        <v>719</v>
      </c>
      <c r="C7262" s="361" t="s">
        <v>744</v>
      </c>
      <c r="D7262" s="361">
        <v>8</v>
      </c>
      <c r="E7262" s="590">
        <v>46255</v>
      </c>
      <c r="F7262" s="592">
        <v>62</v>
      </c>
    </row>
    <row r="7263" spans="1:6" x14ac:dyDescent="0.25">
      <c r="A7263" s="349" t="s">
        <v>738</v>
      </c>
      <c r="B7263" s="361" t="s">
        <v>717</v>
      </c>
      <c r="C7263" s="361" t="s">
        <v>745</v>
      </c>
      <c r="D7263" s="361">
        <v>16</v>
      </c>
      <c r="E7263" s="590">
        <v>46256</v>
      </c>
      <c r="F7263" s="592">
        <v>22</v>
      </c>
    </row>
    <row r="7264" spans="1:6" x14ac:dyDescent="0.25">
      <c r="A7264" s="349" t="s">
        <v>738</v>
      </c>
      <c r="B7264" s="361" t="s">
        <v>716</v>
      </c>
      <c r="C7264" s="361" t="s">
        <v>745</v>
      </c>
      <c r="D7264" s="361">
        <v>16</v>
      </c>
      <c r="E7264" s="590">
        <v>46263</v>
      </c>
      <c r="F7264" s="592">
        <v>111</v>
      </c>
    </row>
    <row r="7265" spans="1:6" x14ac:dyDescent="0.25">
      <c r="A7265" s="349" t="s">
        <v>748</v>
      </c>
      <c r="B7265" s="361" t="s">
        <v>749</v>
      </c>
      <c r="C7265" s="361" t="s">
        <v>745</v>
      </c>
      <c r="D7265" s="361">
        <v>8</v>
      </c>
      <c r="E7265" s="350">
        <v>46267</v>
      </c>
      <c r="F7265" s="360">
        <v>7</v>
      </c>
    </row>
    <row r="7266" spans="1:6" x14ac:dyDescent="0.25">
      <c r="A7266" s="354" t="s">
        <v>767</v>
      </c>
      <c r="B7266" s="353" t="s">
        <v>768</v>
      </c>
      <c r="C7266" s="353" t="s">
        <v>737</v>
      </c>
      <c r="D7266" s="353">
        <v>16</v>
      </c>
      <c r="E7266" s="591">
        <v>46271</v>
      </c>
      <c r="F7266" s="593">
        <v>9</v>
      </c>
    </row>
    <row r="7267" spans="1:6" x14ac:dyDescent="0.25">
      <c r="A7267" s="349" t="s">
        <v>738</v>
      </c>
      <c r="B7267" s="361" t="s">
        <v>719</v>
      </c>
      <c r="C7267" s="361" t="s">
        <v>744</v>
      </c>
      <c r="D7267" s="361">
        <v>8</v>
      </c>
      <c r="E7267" s="590">
        <v>46273</v>
      </c>
      <c r="F7267" s="592">
        <v>155</v>
      </c>
    </row>
    <row r="7268" spans="1:6" x14ac:dyDescent="0.25">
      <c r="A7268" s="349" t="s">
        <v>738</v>
      </c>
      <c r="B7268" s="361" t="s">
        <v>713</v>
      </c>
      <c r="C7268" s="361" t="s">
        <v>746</v>
      </c>
      <c r="D7268" s="361">
        <v>16</v>
      </c>
      <c r="E7268" s="350">
        <v>46273</v>
      </c>
      <c r="F7268" s="360">
        <v>105</v>
      </c>
    </row>
    <row r="7269" spans="1:6" x14ac:dyDescent="0.25">
      <c r="A7269" s="349" t="s">
        <v>756</v>
      </c>
      <c r="B7269" s="361" t="s">
        <v>758</v>
      </c>
      <c r="C7269" s="361" t="s">
        <v>746</v>
      </c>
      <c r="D7269" s="361">
        <v>16</v>
      </c>
      <c r="E7269" s="590">
        <v>46279</v>
      </c>
      <c r="F7269" s="592">
        <v>180</v>
      </c>
    </row>
    <row r="7270" spans="1:6" x14ac:dyDescent="0.25">
      <c r="A7270" s="349" t="s">
        <v>752</v>
      </c>
      <c r="B7270" s="361" t="s">
        <v>760</v>
      </c>
      <c r="C7270" s="361" t="s">
        <v>761</v>
      </c>
      <c r="D7270" s="361">
        <v>16</v>
      </c>
      <c r="E7270" s="590">
        <v>46280</v>
      </c>
      <c r="F7270" s="360">
        <v>185</v>
      </c>
    </row>
    <row r="7271" spans="1:6" x14ac:dyDescent="0.25">
      <c r="A7271" s="349" t="s">
        <v>752</v>
      </c>
      <c r="B7271" s="361" t="s">
        <v>762</v>
      </c>
      <c r="C7271" s="361" t="s">
        <v>761</v>
      </c>
      <c r="D7271" s="361">
        <v>16</v>
      </c>
      <c r="E7271" s="590">
        <v>46282</v>
      </c>
      <c r="F7271" s="592">
        <v>66</v>
      </c>
    </row>
    <row r="7272" spans="1:6" x14ac:dyDescent="0.25">
      <c r="A7272" s="349" t="s">
        <v>738</v>
      </c>
      <c r="B7272" s="361" t="s">
        <v>718</v>
      </c>
      <c r="C7272" s="361" t="s">
        <v>747</v>
      </c>
      <c r="D7272" s="361">
        <v>8</v>
      </c>
      <c r="E7272" s="590">
        <v>46286</v>
      </c>
      <c r="F7272" s="592">
        <v>148</v>
      </c>
    </row>
    <row r="7273" spans="1:6" x14ac:dyDescent="0.25">
      <c r="A7273" s="349" t="s">
        <v>748</v>
      </c>
      <c r="B7273" s="361" t="s">
        <v>751</v>
      </c>
      <c r="C7273" s="361" t="s">
        <v>747</v>
      </c>
      <c r="D7273" s="361">
        <v>8</v>
      </c>
      <c r="E7273" s="590">
        <v>46292</v>
      </c>
      <c r="F7273" s="592">
        <v>6</v>
      </c>
    </row>
    <row r="7274" spans="1:6" x14ac:dyDescent="0.25">
      <c r="A7274" s="349" t="s">
        <v>738</v>
      </c>
      <c r="B7274" s="361" t="s">
        <v>716</v>
      </c>
      <c r="C7274" s="361" t="s">
        <v>745</v>
      </c>
      <c r="D7274" s="361">
        <v>16</v>
      </c>
      <c r="E7274" s="590">
        <v>46297</v>
      </c>
      <c r="F7274" s="592">
        <v>133</v>
      </c>
    </row>
    <row r="7275" spans="1:6" x14ac:dyDescent="0.25">
      <c r="A7275" s="349" t="s">
        <v>748</v>
      </c>
      <c r="B7275" s="361" t="s">
        <v>754</v>
      </c>
      <c r="C7275" s="361" t="s">
        <v>755</v>
      </c>
      <c r="D7275" s="361">
        <v>16</v>
      </c>
      <c r="E7275" s="590">
        <v>46297</v>
      </c>
      <c r="F7275" s="592">
        <v>51</v>
      </c>
    </row>
    <row r="7276" spans="1:6" x14ac:dyDescent="0.25">
      <c r="A7276" s="349" t="s">
        <v>564</v>
      </c>
      <c r="B7276" s="361" t="s">
        <v>569</v>
      </c>
      <c r="C7276" s="361" t="s">
        <v>744</v>
      </c>
      <c r="D7276" s="361">
        <v>16</v>
      </c>
      <c r="E7276" s="590">
        <v>46298</v>
      </c>
      <c r="F7276" s="592">
        <v>171</v>
      </c>
    </row>
    <row r="7277" spans="1:6" x14ac:dyDescent="0.25">
      <c r="A7277" s="349" t="s">
        <v>733</v>
      </c>
      <c r="B7277" s="361" t="s">
        <v>736</v>
      </c>
      <c r="C7277" s="361" t="s">
        <v>737</v>
      </c>
      <c r="D7277" s="361">
        <v>8</v>
      </c>
      <c r="E7277" s="590">
        <v>46299</v>
      </c>
      <c r="F7277" s="592">
        <v>33</v>
      </c>
    </row>
    <row r="7278" spans="1:6" x14ac:dyDescent="0.25">
      <c r="A7278" s="349" t="s">
        <v>767</v>
      </c>
      <c r="B7278" s="361" t="s">
        <v>768</v>
      </c>
      <c r="C7278" s="361" t="s">
        <v>737</v>
      </c>
      <c r="D7278" s="361">
        <v>16</v>
      </c>
      <c r="E7278" s="590">
        <v>46303</v>
      </c>
      <c r="F7278" s="592">
        <v>123</v>
      </c>
    </row>
    <row r="7279" spans="1:6" x14ac:dyDescent="0.25">
      <c r="A7279" s="349" t="s">
        <v>564</v>
      </c>
      <c r="B7279" s="361" t="s">
        <v>567</v>
      </c>
      <c r="C7279" s="361" t="s">
        <v>737</v>
      </c>
      <c r="D7279" s="361">
        <v>16</v>
      </c>
      <c r="E7279" s="590">
        <v>46303</v>
      </c>
      <c r="F7279" s="592">
        <v>182</v>
      </c>
    </row>
    <row r="7280" spans="1:6" x14ac:dyDescent="0.25">
      <c r="A7280" s="349" t="s">
        <v>738</v>
      </c>
      <c r="B7280" s="361" t="s">
        <v>722</v>
      </c>
      <c r="C7280" s="361" t="s">
        <v>747</v>
      </c>
      <c r="D7280" s="361">
        <v>8</v>
      </c>
      <c r="E7280" s="590">
        <v>46304</v>
      </c>
      <c r="F7280" s="592">
        <v>103</v>
      </c>
    </row>
    <row r="7281" spans="1:6" x14ac:dyDescent="0.25">
      <c r="A7281" s="349" t="s">
        <v>771</v>
      </c>
      <c r="B7281" s="361" t="s">
        <v>772</v>
      </c>
      <c r="C7281" s="361" t="s">
        <v>747</v>
      </c>
      <c r="D7281" s="361">
        <v>12</v>
      </c>
      <c r="E7281" s="590">
        <v>46306</v>
      </c>
      <c r="F7281" s="592">
        <v>121</v>
      </c>
    </row>
    <row r="7282" spans="1:6" x14ac:dyDescent="0.25">
      <c r="A7282" s="349" t="s">
        <v>738</v>
      </c>
      <c r="B7282" s="361" t="s">
        <v>721</v>
      </c>
      <c r="C7282" s="361" t="s">
        <v>747</v>
      </c>
      <c r="D7282" s="361">
        <v>8</v>
      </c>
      <c r="E7282" s="590">
        <v>46309</v>
      </c>
      <c r="F7282" s="592">
        <v>134</v>
      </c>
    </row>
    <row r="7283" spans="1:6" x14ac:dyDescent="0.25">
      <c r="A7283" s="349" t="s">
        <v>738</v>
      </c>
      <c r="B7283" s="361" t="s">
        <v>719</v>
      </c>
      <c r="C7283" s="361" t="s">
        <v>744</v>
      </c>
      <c r="D7283" s="361">
        <v>8</v>
      </c>
      <c r="E7283" s="590">
        <v>46310</v>
      </c>
      <c r="F7283" s="360">
        <v>139</v>
      </c>
    </row>
    <row r="7284" spans="1:6" x14ac:dyDescent="0.25">
      <c r="A7284" s="349" t="s">
        <v>752</v>
      </c>
      <c r="B7284" s="361" t="s">
        <v>759</v>
      </c>
      <c r="C7284" s="361" t="s">
        <v>737</v>
      </c>
      <c r="D7284" s="361">
        <v>16</v>
      </c>
      <c r="E7284" s="590">
        <v>46311</v>
      </c>
      <c r="F7284" s="592">
        <v>117</v>
      </c>
    </row>
    <row r="7285" spans="1:6" x14ac:dyDescent="0.25">
      <c r="A7285" s="349" t="s">
        <v>738</v>
      </c>
      <c r="B7285" s="361" t="s">
        <v>722</v>
      </c>
      <c r="C7285" s="361" t="s">
        <v>747</v>
      </c>
      <c r="D7285" s="361">
        <v>8</v>
      </c>
      <c r="E7285" s="590">
        <v>46313</v>
      </c>
      <c r="F7285" s="592">
        <v>111</v>
      </c>
    </row>
    <row r="7286" spans="1:6" x14ac:dyDescent="0.25">
      <c r="A7286" s="349" t="s">
        <v>733</v>
      </c>
      <c r="B7286" s="361" t="s">
        <v>736</v>
      </c>
      <c r="C7286" s="361" t="s">
        <v>737</v>
      </c>
      <c r="D7286" s="361">
        <v>8</v>
      </c>
      <c r="E7286" s="590">
        <v>46313</v>
      </c>
      <c r="F7286" s="592">
        <v>192</v>
      </c>
    </row>
    <row r="7287" spans="1:6" x14ac:dyDescent="0.25">
      <c r="A7287" s="349" t="s">
        <v>738</v>
      </c>
      <c r="B7287" s="361" t="s">
        <v>722</v>
      </c>
      <c r="C7287" s="361" t="s">
        <v>747</v>
      </c>
      <c r="D7287" s="361">
        <v>8</v>
      </c>
      <c r="E7287" s="590">
        <v>46314</v>
      </c>
      <c r="F7287" s="592">
        <v>133</v>
      </c>
    </row>
    <row r="7288" spans="1:6" x14ac:dyDescent="0.25">
      <c r="A7288" s="349" t="s">
        <v>564</v>
      </c>
      <c r="B7288" s="361" t="s">
        <v>565</v>
      </c>
      <c r="C7288" s="361" t="s">
        <v>745</v>
      </c>
      <c r="D7288" s="361">
        <v>16</v>
      </c>
      <c r="E7288" s="350">
        <v>46320</v>
      </c>
      <c r="F7288" s="360">
        <v>199</v>
      </c>
    </row>
    <row r="7289" spans="1:6" x14ac:dyDescent="0.25">
      <c r="A7289" s="349" t="s">
        <v>564</v>
      </c>
      <c r="B7289" s="361" t="s">
        <v>569</v>
      </c>
      <c r="C7289" s="361" t="s">
        <v>744</v>
      </c>
      <c r="D7289" s="361">
        <v>16</v>
      </c>
      <c r="E7289" s="590">
        <v>46320</v>
      </c>
      <c r="F7289" s="592">
        <v>7</v>
      </c>
    </row>
    <row r="7290" spans="1:6" x14ac:dyDescent="0.25">
      <c r="A7290" s="349" t="s">
        <v>752</v>
      </c>
      <c r="B7290" s="361" t="s">
        <v>763</v>
      </c>
      <c r="C7290" s="361" t="s">
        <v>745</v>
      </c>
      <c r="D7290" s="361">
        <v>16</v>
      </c>
      <c r="E7290" s="590">
        <v>46324</v>
      </c>
      <c r="F7290" s="592">
        <v>182</v>
      </c>
    </row>
    <row r="7291" spans="1:6" x14ac:dyDescent="0.25">
      <c r="A7291" s="349" t="s">
        <v>738</v>
      </c>
      <c r="B7291" s="361" t="s">
        <v>713</v>
      </c>
      <c r="C7291" s="361" t="s">
        <v>746</v>
      </c>
      <c r="D7291" s="361">
        <v>16</v>
      </c>
      <c r="E7291" s="590">
        <v>46328</v>
      </c>
      <c r="F7291" s="592">
        <v>8</v>
      </c>
    </row>
    <row r="7292" spans="1:6" x14ac:dyDescent="0.25">
      <c r="A7292" s="349" t="s">
        <v>752</v>
      </c>
      <c r="B7292" s="361" t="s">
        <v>759</v>
      </c>
      <c r="C7292" s="361" t="s">
        <v>737</v>
      </c>
      <c r="D7292" s="361">
        <v>16</v>
      </c>
      <c r="E7292" s="590">
        <v>46330</v>
      </c>
      <c r="F7292" s="592">
        <v>132</v>
      </c>
    </row>
    <row r="7293" spans="1:6" x14ac:dyDescent="0.25">
      <c r="A7293" s="349" t="s">
        <v>771</v>
      </c>
      <c r="B7293" s="361" t="s">
        <v>772</v>
      </c>
      <c r="C7293" s="361" t="s">
        <v>747</v>
      </c>
      <c r="D7293" s="361">
        <v>12</v>
      </c>
      <c r="E7293" s="590">
        <v>46331</v>
      </c>
      <c r="F7293" s="592">
        <v>200</v>
      </c>
    </row>
    <row r="7294" spans="1:6" x14ac:dyDescent="0.25">
      <c r="A7294" s="349" t="s">
        <v>738</v>
      </c>
      <c r="B7294" s="361" t="s">
        <v>713</v>
      </c>
      <c r="C7294" s="361" t="s">
        <v>746</v>
      </c>
      <c r="D7294" s="361">
        <v>16</v>
      </c>
      <c r="E7294" s="590">
        <v>46335</v>
      </c>
      <c r="F7294" s="592">
        <v>61</v>
      </c>
    </row>
    <row r="7295" spans="1:6" x14ac:dyDescent="0.25">
      <c r="A7295" s="349" t="s">
        <v>769</v>
      </c>
      <c r="B7295" s="361" t="s">
        <v>770</v>
      </c>
      <c r="C7295" s="361" t="s">
        <v>745</v>
      </c>
      <c r="D7295" s="361">
        <v>16</v>
      </c>
      <c r="E7295" s="590">
        <v>46336</v>
      </c>
      <c r="F7295" s="592">
        <v>46</v>
      </c>
    </row>
    <row r="7296" spans="1:6" x14ac:dyDescent="0.25">
      <c r="A7296" s="349" t="s">
        <v>728</v>
      </c>
      <c r="B7296" s="361" t="s">
        <v>729</v>
      </c>
      <c r="C7296" s="361" t="s">
        <v>730</v>
      </c>
      <c r="D7296" s="361">
        <v>10</v>
      </c>
      <c r="E7296" s="590">
        <v>46336</v>
      </c>
      <c r="F7296" s="592">
        <v>25</v>
      </c>
    </row>
    <row r="7297" spans="1:6" x14ac:dyDescent="0.25">
      <c r="A7297" s="349" t="s">
        <v>738</v>
      </c>
      <c r="B7297" s="361" t="s">
        <v>714</v>
      </c>
      <c r="C7297" s="361" t="s">
        <v>744</v>
      </c>
      <c r="D7297" s="361">
        <v>8</v>
      </c>
      <c r="E7297" s="590">
        <v>46337</v>
      </c>
      <c r="F7297" s="592">
        <v>81</v>
      </c>
    </row>
    <row r="7298" spans="1:6" x14ac:dyDescent="0.25">
      <c r="A7298" s="349" t="s">
        <v>738</v>
      </c>
      <c r="B7298" s="361" t="s">
        <v>719</v>
      </c>
      <c r="C7298" s="361" t="s">
        <v>744</v>
      </c>
      <c r="D7298" s="361">
        <v>8</v>
      </c>
      <c r="E7298" s="590">
        <v>46338</v>
      </c>
      <c r="F7298" s="592">
        <v>137</v>
      </c>
    </row>
    <row r="7299" spans="1:6" x14ac:dyDescent="0.25">
      <c r="A7299" s="349" t="s">
        <v>742</v>
      </c>
      <c r="B7299" s="361" t="s">
        <v>743</v>
      </c>
      <c r="C7299" s="361" t="s">
        <v>744</v>
      </c>
      <c r="D7299" s="361">
        <v>8</v>
      </c>
      <c r="E7299" s="590">
        <v>46342</v>
      </c>
      <c r="F7299" s="360">
        <v>44</v>
      </c>
    </row>
    <row r="7300" spans="1:6" x14ac:dyDescent="0.25">
      <c r="A7300" s="349" t="s">
        <v>738</v>
      </c>
      <c r="B7300" s="361" t="s">
        <v>722</v>
      </c>
      <c r="C7300" s="361" t="s">
        <v>747</v>
      </c>
      <c r="D7300" s="361">
        <v>8</v>
      </c>
      <c r="E7300" s="590">
        <v>46344</v>
      </c>
      <c r="F7300" s="592">
        <v>168</v>
      </c>
    </row>
    <row r="7301" spans="1:6" x14ac:dyDescent="0.25">
      <c r="A7301" s="349" t="s">
        <v>748</v>
      </c>
      <c r="B7301" s="361" t="s">
        <v>751</v>
      </c>
      <c r="C7301" s="361" t="s">
        <v>747</v>
      </c>
      <c r="D7301" s="361">
        <v>8</v>
      </c>
      <c r="E7301" s="350">
        <v>46345</v>
      </c>
      <c r="F7301" s="360">
        <v>114</v>
      </c>
    </row>
    <row r="7302" spans="1:6" x14ac:dyDescent="0.25">
      <c r="A7302" s="349" t="s">
        <v>767</v>
      </c>
      <c r="B7302" s="361" t="s">
        <v>768</v>
      </c>
      <c r="C7302" s="361" t="s">
        <v>737</v>
      </c>
      <c r="D7302" s="361">
        <v>16</v>
      </c>
      <c r="E7302" s="590">
        <v>46350</v>
      </c>
      <c r="F7302" s="592">
        <v>67</v>
      </c>
    </row>
    <row r="7303" spans="1:6" x14ac:dyDescent="0.25">
      <c r="A7303" s="349" t="s">
        <v>564</v>
      </c>
      <c r="B7303" s="361" t="s">
        <v>566</v>
      </c>
      <c r="C7303" s="361" t="s">
        <v>737</v>
      </c>
      <c r="D7303" s="361">
        <v>16</v>
      </c>
      <c r="E7303" s="350">
        <v>46350</v>
      </c>
      <c r="F7303" s="360">
        <v>191</v>
      </c>
    </row>
    <row r="7304" spans="1:6" x14ac:dyDescent="0.25">
      <c r="A7304" s="349" t="s">
        <v>738</v>
      </c>
      <c r="B7304" s="361" t="s">
        <v>717</v>
      </c>
      <c r="C7304" s="361" t="s">
        <v>745</v>
      </c>
      <c r="D7304" s="361">
        <v>16</v>
      </c>
      <c r="E7304" s="350">
        <v>46350</v>
      </c>
      <c r="F7304" s="360">
        <v>131</v>
      </c>
    </row>
    <row r="7305" spans="1:6" x14ac:dyDescent="0.25">
      <c r="A7305" s="349" t="s">
        <v>738</v>
      </c>
      <c r="B7305" s="361" t="s">
        <v>721</v>
      </c>
      <c r="C7305" s="361" t="s">
        <v>747</v>
      </c>
      <c r="D7305" s="361">
        <v>8</v>
      </c>
      <c r="E7305" s="590">
        <v>46357</v>
      </c>
      <c r="F7305" s="592">
        <v>96</v>
      </c>
    </row>
    <row r="7306" spans="1:6" x14ac:dyDescent="0.25">
      <c r="A7306" s="349" t="s">
        <v>564</v>
      </c>
      <c r="B7306" s="361" t="s">
        <v>565</v>
      </c>
      <c r="C7306" s="361" t="s">
        <v>745</v>
      </c>
      <c r="D7306" s="361">
        <v>16</v>
      </c>
      <c r="E7306" s="350">
        <v>46357</v>
      </c>
      <c r="F7306" s="360">
        <v>67</v>
      </c>
    </row>
    <row r="7307" spans="1:6" x14ac:dyDescent="0.25">
      <c r="A7307" s="349" t="s">
        <v>767</v>
      </c>
      <c r="B7307" s="361" t="s">
        <v>768</v>
      </c>
      <c r="C7307" s="361" t="s">
        <v>737</v>
      </c>
      <c r="D7307" s="361">
        <v>16</v>
      </c>
      <c r="E7307" s="590">
        <v>46361</v>
      </c>
      <c r="F7307" s="592">
        <v>7</v>
      </c>
    </row>
    <row r="7308" spans="1:6" x14ac:dyDescent="0.25">
      <c r="A7308" s="349" t="s">
        <v>771</v>
      </c>
      <c r="B7308" s="361" t="s">
        <v>772</v>
      </c>
      <c r="C7308" s="361" t="s">
        <v>747</v>
      </c>
      <c r="D7308" s="361">
        <v>12</v>
      </c>
      <c r="E7308" s="350">
        <v>46363</v>
      </c>
      <c r="F7308" s="360">
        <v>173</v>
      </c>
    </row>
    <row r="7309" spans="1:6" x14ac:dyDescent="0.25">
      <c r="A7309" s="349" t="s">
        <v>752</v>
      </c>
      <c r="B7309" s="361" t="s">
        <v>764</v>
      </c>
      <c r="C7309" s="361" t="s">
        <v>737</v>
      </c>
      <c r="D7309" s="361">
        <v>32</v>
      </c>
      <c r="E7309" s="590">
        <v>46364</v>
      </c>
      <c r="F7309" s="592">
        <v>140</v>
      </c>
    </row>
    <row r="7310" spans="1:6" x14ac:dyDescent="0.25">
      <c r="A7310" s="349" t="s">
        <v>738</v>
      </c>
      <c r="B7310" s="361" t="s">
        <v>720</v>
      </c>
      <c r="C7310" s="361" t="s">
        <v>747</v>
      </c>
      <c r="D7310" s="361">
        <v>8</v>
      </c>
      <c r="E7310" s="590">
        <v>46366</v>
      </c>
      <c r="F7310" s="592">
        <v>199</v>
      </c>
    </row>
    <row r="7311" spans="1:6" x14ac:dyDescent="0.25">
      <c r="A7311" s="349" t="s">
        <v>564</v>
      </c>
      <c r="B7311" s="361" t="s">
        <v>566</v>
      </c>
      <c r="C7311" s="361" t="s">
        <v>737</v>
      </c>
      <c r="D7311" s="361">
        <v>16</v>
      </c>
      <c r="E7311" s="590">
        <v>46366</v>
      </c>
      <c r="F7311" s="592">
        <v>200</v>
      </c>
    </row>
    <row r="7312" spans="1:6" x14ac:dyDescent="0.25">
      <c r="A7312" s="349" t="s">
        <v>738</v>
      </c>
      <c r="B7312" s="361" t="s">
        <v>712</v>
      </c>
      <c r="C7312" s="361" t="s">
        <v>744</v>
      </c>
      <c r="D7312" s="361">
        <v>8</v>
      </c>
      <c r="E7312" s="590">
        <v>46367</v>
      </c>
      <c r="F7312" s="592">
        <v>81</v>
      </c>
    </row>
    <row r="7313" spans="1:6" x14ac:dyDescent="0.25">
      <c r="A7313" s="349" t="s">
        <v>771</v>
      </c>
      <c r="B7313" s="361" t="s">
        <v>772</v>
      </c>
      <c r="C7313" s="361" t="s">
        <v>747</v>
      </c>
      <c r="D7313" s="361">
        <v>12</v>
      </c>
      <c r="E7313" s="590">
        <v>46369</v>
      </c>
      <c r="F7313" s="592">
        <v>167</v>
      </c>
    </row>
    <row r="7314" spans="1:6" x14ac:dyDescent="0.25">
      <c r="A7314" s="349" t="s">
        <v>752</v>
      </c>
      <c r="B7314" s="361" t="s">
        <v>764</v>
      </c>
      <c r="C7314" s="361" t="s">
        <v>737</v>
      </c>
      <c r="D7314" s="361">
        <v>32</v>
      </c>
      <c r="E7314" s="590">
        <v>46369</v>
      </c>
      <c r="F7314" s="592">
        <v>75</v>
      </c>
    </row>
    <row r="7315" spans="1:6" x14ac:dyDescent="0.25">
      <c r="A7315" s="349" t="s">
        <v>769</v>
      </c>
      <c r="B7315" s="361" t="s">
        <v>770</v>
      </c>
      <c r="C7315" s="361" t="s">
        <v>745</v>
      </c>
      <c r="D7315" s="361">
        <v>16</v>
      </c>
      <c r="E7315" s="590">
        <v>46369</v>
      </c>
      <c r="F7315" s="592">
        <v>185</v>
      </c>
    </row>
    <row r="7316" spans="1:6" x14ac:dyDescent="0.25">
      <c r="A7316" s="349" t="s">
        <v>767</v>
      </c>
      <c r="B7316" s="361" t="s">
        <v>768</v>
      </c>
      <c r="C7316" s="361" t="s">
        <v>737</v>
      </c>
      <c r="D7316" s="361">
        <v>16</v>
      </c>
      <c r="E7316" s="590">
        <v>46372</v>
      </c>
      <c r="F7316" s="592">
        <v>171</v>
      </c>
    </row>
    <row r="7317" spans="1:6" x14ac:dyDescent="0.25">
      <c r="A7317" s="349" t="s">
        <v>756</v>
      </c>
      <c r="B7317" s="361" t="s">
        <v>757</v>
      </c>
      <c r="C7317" s="361" t="s">
        <v>755</v>
      </c>
      <c r="D7317" s="361">
        <v>16</v>
      </c>
      <c r="E7317" s="590">
        <v>46374</v>
      </c>
      <c r="F7317" s="592">
        <v>188</v>
      </c>
    </row>
    <row r="7318" spans="1:6" x14ac:dyDescent="0.25">
      <c r="A7318" s="349" t="s">
        <v>738</v>
      </c>
      <c r="B7318" s="361" t="s">
        <v>722</v>
      </c>
      <c r="C7318" s="361" t="s">
        <v>747</v>
      </c>
      <c r="D7318" s="361">
        <v>8</v>
      </c>
      <c r="E7318" s="590">
        <v>46375</v>
      </c>
      <c r="F7318" s="592">
        <v>127</v>
      </c>
    </row>
    <row r="7319" spans="1:6" x14ac:dyDescent="0.25">
      <c r="A7319" s="349" t="s">
        <v>564</v>
      </c>
      <c r="B7319" s="361" t="s">
        <v>566</v>
      </c>
      <c r="C7319" s="361" t="s">
        <v>737</v>
      </c>
      <c r="D7319" s="361">
        <v>16</v>
      </c>
      <c r="E7319" s="350">
        <v>46375</v>
      </c>
      <c r="F7319" s="360">
        <v>7</v>
      </c>
    </row>
    <row r="7320" spans="1:6" x14ac:dyDescent="0.25">
      <c r="A7320" s="349" t="s">
        <v>738</v>
      </c>
      <c r="B7320" s="361" t="s">
        <v>719</v>
      </c>
      <c r="C7320" s="361" t="s">
        <v>744</v>
      </c>
      <c r="D7320" s="361">
        <v>8</v>
      </c>
      <c r="E7320" s="590">
        <v>46381</v>
      </c>
      <c r="F7320" s="592">
        <v>137</v>
      </c>
    </row>
    <row r="7321" spans="1:6" x14ac:dyDescent="0.25">
      <c r="A7321" s="349" t="s">
        <v>748</v>
      </c>
      <c r="B7321" s="361" t="s">
        <v>751</v>
      </c>
      <c r="C7321" s="361" t="s">
        <v>747</v>
      </c>
      <c r="D7321" s="361">
        <v>8</v>
      </c>
      <c r="E7321" s="590">
        <v>46384</v>
      </c>
      <c r="F7321" s="592">
        <v>138</v>
      </c>
    </row>
    <row r="7322" spans="1:6" x14ac:dyDescent="0.25">
      <c r="A7322" s="349" t="s">
        <v>564</v>
      </c>
      <c r="B7322" s="361" t="s">
        <v>565</v>
      </c>
      <c r="C7322" s="361" t="s">
        <v>745</v>
      </c>
      <c r="D7322" s="361">
        <v>16</v>
      </c>
      <c r="E7322" s="590">
        <v>46385</v>
      </c>
      <c r="F7322" s="592">
        <v>114</v>
      </c>
    </row>
    <row r="7323" spans="1:6" x14ac:dyDescent="0.25">
      <c r="A7323" s="349" t="s">
        <v>564</v>
      </c>
      <c r="B7323" s="361" t="s">
        <v>565</v>
      </c>
      <c r="C7323" s="361" t="s">
        <v>745</v>
      </c>
      <c r="D7323" s="361">
        <v>16</v>
      </c>
      <c r="E7323" s="590">
        <v>46386</v>
      </c>
      <c r="F7323" s="592">
        <v>113</v>
      </c>
    </row>
    <row r="7324" spans="1:6" x14ac:dyDescent="0.25">
      <c r="A7324" s="349" t="s">
        <v>748</v>
      </c>
      <c r="B7324" s="361" t="s">
        <v>751</v>
      </c>
      <c r="C7324" s="361" t="s">
        <v>747</v>
      </c>
      <c r="D7324" s="361">
        <v>8</v>
      </c>
      <c r="E7324" s="590">
        <v>46388</v>
      </c>
      <c r="F7324" s="360">
        <v>160</v>
      </c>
    </row>
    <row r="7325" spans="1:6" x14ac:dyDescent="0.25">
      <c r="A7325" s="349" t="s">
        <v>738</v>
      </c>
      <c r="B7325" s="361" t="s">
        <v>713</v>
      </c>
      <c r="C7325" s="361" t="s">
        <v>746</v>
      </c>
      <c r="D7325" s="361">
        <v>16</v>
      </c>
      <c r="E7325" s="590">
        <v>46393</v>
      </c>
      <c r="F7325" s="592">
        <v>94</v>
      </c>
    </row>
    <row r="7326" spans="1:6" x14ac:dyDescent="0.25">
      <c r="A7326" s="349" t="s">
        <v>752</v>
      </c>
      <c r="B7326" s="361" t="s">
        <v>762</v>
      </c>
      <c r="C7326" s="361" t="s">
        <v>761</v>
      </c>
      <c r="D7326" s="361">
        <v>16</v>
      </c>
      <c r="E7326" s="590">
        <v>46396</v>
      </c>
      <c r="F7326" s="592">
        <v>30</v>
      </c>
    </row>
    <row r="7327" spans="1:6" x14ac:dyDescent="0.25">
      <c r="A7327" s="349" t="s">
        <v>738</v>
      </c>
      <c r="B7327" s="361" t="s">
        <v>715</v>
      </c>
      <c r="C7327" s="361" t="s">
        <v>745</v>
      </c>
      <c r="D7327" s="361">
        <v>16</v>
      </c>
      <c r="E7327" s="590">
        <v>46400</v>
      </c>
      <c r="F7327" s="592">
        <v>56</v>
      </c>
    </row>
    <row r="7328" spans="1:6" x14ac:dyDescent="0.25">
      <c r="A7328" s="349" t="s">
        <v>564</v>
      </c>
      <c r="B7328" s="361" t="s">
        <v>567</v>
      </c>
      <c r="C7328" s="361" t="s">
        <v>737</v>
      </c>
      <c r="D7328" s="361">
        <v>16</v>
      </c>
      <c r="E7328" s="590">
        <v>46401</v>
      </c>
      <c r="F7328" s="592">
        <v>10</v>
      </c>
    </row>
    <row r="7329" spans="1:6" x14ac:dyDescent="0.25">
      <c r="A7329" s="349" t="s">
        <v>738</v>
      </c>
      <c r="B7329" s="361" t="s">
        <v>723</v>
      </c>
      <c r="C7329" s="361" t="s">
        <v>745</v>
      </c>
      <c r="D7329" s="361">
        <v>8</v>
      </c>
      <c r="E7329" s="590">
        <v>46405</v>
      </c>
      <c r="F7329" s="592">
        <v>42</v>
      </c>
    </row>
    <row r="7330" spans="1:6" x14ac:dyDescent="0.25">
      <c r="A7330" s="349" t="s">
        <v>752</v>
      </c>
      <c r="B7330" s="361" t="s">
        <v>764</v>
      </c>
      <c r="C7330" s="361" t="s">
        <v>737</v>
      </c>
      <c r="D7330" s="361">
        <v>32</v>
      </c>
      <c r="E7330" s="590">
        <v>46406</v>
      </c>
      <c r="F7330" s="592">
        <v>85</v>
      </c>
    </row>
    <row r="7331" spans="1:6" x14ac:dyDescent="0.25">
      <c r="A7331" s="349" t="s">
        <v>738</v>
      </c>
      <c r="B7331" s="361" t="s">
        <v>716</v>
      </c>
      <c r="C7331" s="361" t="s">
        <v>745</v>
      </c>
      <c r="D7331" s="361">
        <v>16</v>
      </c>
      <c r="E7331" s="590">
        <v>46410</v>
      </c>
      <c r="F7331" s="360">
        <v>75</v>
      </c>
    </row>
    <row r="7332" spans="1:6" x14ac:dyDescent="0.25">
      <c r="A7332" s="349" t="s">
        <v>738</v>
      </c>
      <c r="B7332" s="361" t="s">
        <v>720</v>
      </c>
      <c r="C7332" s="361" t="s">
        <v>747</v>
      </c>
      <c r="D7332" s="361">
        <v>8</v>
      </c>
      <c r="E7332" s="590">
        <v>46413</v>
      </c>
      <c r="F7332" s="592">
        <v>160</v>
      </c>
    </row>
    <row r="7333" spans="1:6" x14ac:dyDescent="0.25">
      <c r="A7333" s="349" t="s">
        <v>564</v>
      </c>
      <c r="B7333" s="361" t="s">
        <v>566</v>
      </c>
      <c r="C7333" s="361" t="s">
        <v>737</v>
      </c>
      <c r="D7333" s="361">
        <v>16</v>
      </c>
      <c r="E7333" s="590">
        <v>46415</v>
      </c>
      <c r="F7333" s="592">
        <v>164</v>
      </c>
    </row>
    <row r="7334" spans="1:6" x14ac:dyDescent="0.25">
      <c r="A7334" s="349" t="s">
        <v>739</v>
      </c>
      <c r="B7334" s="361" t="s">
        <v>740</v>
      </c>
      <c r="C7334" s="361" t="s">
        <v>741</v>
      </c>
      <c r="D7334" s="361">
        <v>8</v>
      </c>
      <c r="E7334" s="350">
        <v>46417</v>
      </c>
      <c r="F7334" s="360">
        <v>139</v>
      </c>
    </row>
    <row r="7335" spans="1:6" x14ac:dyDescent="0.25">
      <c r="A7335" s="349" t="s">
        <v>733</v>
      </c>
      <c r="B7335" s="361" t="s">
        <v>736</v>
      </c>
      <c r="C7335" s="361" t="s">
        <v>737</v>
      </c>
      <c r="D7335" s="361">
        <v>8</v>
      </c>
      <c r="E7335" s="350">
        <v>46418</v>
      </c>
      <c r="F7335" s="360">
        <v>11</v>
      </c>
    </row>
    <row r="7336" spans="1:6" x14ac:dyDescent="0.25">
      <c r="A7336" s="349" t="s">
        <v>738</v>
      </c>
      <c r="B7336" s="361" t="s">
        <v>714</v>
      </c>
      <c r="C7336" s="361" t="s">
        <v>744</v>
      </c>
      <c r="D7336" s="361">
        <v>8</v>
      </c>
      <c r="E7336" s="590">
        <v>46419</v>
      </c>
      <c r="F7336" s="592">
        <v>68</v>
      </c>
    </row>
    <row r="7337" spans="1:6" x14ac:dyDescent="0.25">
      <c r="A7337" s="349" t="s">
        <v>564</v>
      </c>
      <c r="B7337" s="361" t="s">
        <v>566</v>
      </c>
      <c r="C7337" s="361" t="s">
        <v>737</v>
      </c>
      <c r="D7337" s="361">
        <v>16</v>
      </c>
      <c r="E7337" s="590">
        <v>46420</v>
      </c>
      <c r="F7337" s="592">
        <v>76</v>
      </c>
    </row>
    <row r="7338" spans="1:6" x14ac:dyDescent="0.25">
      <c r="A7338" s="349" t="s">
        <v>738</v>
      </c>
      <c r="B7338" s="361" t="s">
        <v>716</v>
      </c>
      <c r="C7338" s="361" t="s">
        <v>745</v>
      </c>
      <c r="D7338" s="361">
        <v>16</v>
      </c>
      <c r="E7338" s="590">
        <v>46421</v>
      </c>
      <c r="F7338" s="592">
        <v>35</v>
      </c>
    </row>
    <row r="7339" spans="1:6" x14ac:dyDescent="0.25">
      <c r="A7339" s="349" t="s">
        <v>739</v>
      </c>
      <c r="B7339" s="361" t="s">
        <v>740</v>
      </c>
      <c r="C7339" s="361" t="s">
        <v>741</v>
      </c>
      <c r="D7339" s="361">
        <v>8</v>
      </c>
      <c r="E7339" s="590">
        <v>46422</v>
      </c>
      <c r="F7339" s="360">
        <v>116</v>
      </c>
    </row>
    <row r="7340" spans="1:6" x14ac:dyDescent="0.25">
      <c r="A7340" s="349" t="s">
        <v>738</v>
      </c>
      <c r="B7340" s="361" t="s">
        <v>713</v>
      </c>
      <c r="C7340" s="361" t="s">
        <v>746</v>
      </c>
      <c r="D7340" s="361">
        <v>16</v>
      </c>
      <c r="E7340" s="590">
        <v>46424</v>
      </c>
      <c r="F7340" s="592">
        <v>79</v>
      </c>
    </row>
    <row r="7341" spans="1:6" x14ac:dyDescent="0.25">
      <c r="A7341" s="349" t="s">
        <v>738</v>
      </c>
      <c r="B7341" s="361" t="s">
        <v>713</v>
      </c>
      <c r="C7341" s="361" t="s">
        <v>746</v>
      </c>
      <c r="D7341" s="361">
        <v>16</v>
      </c>
      <c r="E7341" s="590">
        <v>46424</v>
      </c>
      <c r="F7341" s="592">
        <v>7</v>
      </c>
    </row>
    <row r="7342" spans="1:6" x14ac:dyDescent="0.25">
      <c r="A7342" s="349" t="s">
        <v>738</v>
      </c>
      <c r="B7342" s="361" t="s">
        <v>720</v>
      </c>
      <c r="C7342" s="361" t="s">
        <v>747</v>
      </c>
      <c r="D7342" s="361">
        <v>8</v>
      </c>
      <c r="E7342" s="590">
        <v>46425</v>
      </c>
      <c r="F7342" s="592">
        <v>169</v>
      </c>
    </row>
    <row r="7343" spans="1:6" x14ac:dyDescent="0.25">
      <c r="A7343" s="349" t="s">
        <v>738</v>
      </c>
      <c r="B7343" s="361" t="s">
        <v>721</v>
      </c>
      <c r="C7343" s="361" t="s">
        <v>747</v>
      </c>
      <c r="D7343" s="361">
        <v>8</v>
      </c>
      <c r="E7343" s="590">
        <v>46426</v>
      </c>
      <c r="F7343" s="592">
        <v>144</v>
      </c>
    </row>
    <row r="7344" spans="1:6" x14ac:dyDescent="0.25">
      <c r="A7344" s="349" t="s">
        <v>738</v>
      </c>
      <c r="B7344" s="361" t="s">
        <v>719</v>
      </c>
      <c r="C7344" s="361" t="s">
        <v>744</v>
      </c>
      <c r="D7344" s="361">
        <v>8</v>
      </c>
      <c r="E7344" s="590">
        <v>46429</v>
      </c>
      <c r="F7344" s="592">
        <v>121</v>
      </c>
    </row>
    <row r="7345" spans="1:6" x14ac:dyDescent="0.25">
      <c r="A7345" s="349" t="s">
        <v>733</v>
      </c>
      <c r="B7345" s="361" t="s">
        <v>736</v>
      </c>
      <c r="C7345" s="361" t="s">
        <v>737</v>
      </c>
      <c r="D7345" s="361">
        <v>8</v>
      </c>
      <c r="E7345" s="590">
        <v>46431</v>
      </c>
      <c r="F7345" s="592">
        <v>105</v>
      </c>
    </row>
    <row r="7346" spans="1:6" x14ac:dyDescent="0.25">
      <c r="A7346" s="354" t="s">
        <v>738</v>
      </c>
      <c r="B7346" s="353" t="s">
        <v>713</v>
      </c>
      <c r="C7346" s="353" t="s">
        <v>746</v>
      </c>
      <c r="D7346" s="353">
        <v>16</v>
      </c>
      <c r="E7346" s="591">
        <v>46432</v>
      </c>
      <c r="F7346" s="593">
        <v>133</v>
      </c>
    </row>
    <row r="7347" spans="1:6" x14ac:dyDescent="0.25">
      <c r="A7347" s="349" t="s">
        <v>564</v>
      </c>
      <c r="B7347" s="361" t="s">
        <v>566</v>
      </c>
      <c r="C7347" s="361" t="s">
        <v>737</v>
      </c>
      <c r="D7347" s="361">
        <v>16</v>
      </c>
      <c r="E7347" s="590">
        <v>46434</v>
      </c>
      <c r="F7347" s="592">
        <v>15</v>
      </c>
    </row>
    <row r="7348" spans="1:6" x14ac:dyDescent="0.25">
      <c r="A7348" s="349" t="s">
        <v>748</v>
      </c>
      <c r="B7348" s="361" t="s">
        <v>754</v>
      </c>
      <c r="C7348" s="361" t="s">
        <v>755</v>
      </c>
      <c r="D7348" s="361">
        <v>16</v>
      </c>
      <c r="E7348" s="590">
        <v>46435</v>
      </c>
      <c r="F7348" s="592">
        <v>5</v>
      </c>
    </row>
    <row r="7349" spans="1:6" x14ac:dyDescent="0.25">
      <c r="A7349" s="349" t="s">
        <v>748</v>
      </c>
      <c r="B7349" s="361" t="s">
        <v>749</v>
      </c>
      <c r="C7349" s="361" t="s">
        <v>745</v>
      </c>
      <c r="D7349" s="361">
        <v>8</v>
      </c>
      <c r="E7349" s="590">
        <v>46436</v>
      </c>
      <c r="F7349" s="592">
        <v>54</v>
      </c>
    </row>
    <row r="7350" spans="1:6" x14ac:dyDescent="0.25">
      <c r="A7350" s="349" t="s">
        <v>738</v>
      </c>
      <c r="B7350" s="361" t="s">
        <v>723</v>
      </c>
      <c r="C7350" s="361" t="s">
        <v>745</v>
      </c>
      <c r="D7350" s="361">
        <v>8</v>
      </c>
      <c r="E7350" s="590">
        <v>46439</v>
      </c>
      <c r="F7350" s="592">
        <v>98</v>
      </c>
    </row>
    <row r="7351" spans="1:6" x14ac:dyDescent="0.25">
      <c r="A7351" s="349" t="s">
        <v>738</v>
      </c>
      <c r="B7351" s="361" t="s">
        <v>720</v>
      </c>
      <c r="C7351" s="361" t="s">
        <v>747</v>
      </c>
      <c r="D7351" s="361">
        <v>8</v>
      </c>
      <c r="E7351" s="590">
        <v>46440</v>
      </c>
      <c r="F7351" s="592">
        <v>20</v>
      </c>
    </row>
    <row r="7352" spans="1:6" x14ac:dyDescent="0.25">
      <c r="A7352" s="349" t="s">
        <v>765</v>
      </c>
      <c r="B7352" s="361" t="s">
        <v>766</v>
      </c>
      <c r="C7352" s="361" t="s">
        <v>744</v>
      </c>
      <c r="D7352" s="361">
        <v>16</v>
      </c>
      <c r="E7352" s="590">
        <v>46440</v>
      </c>
      <c r="F7352" s="592">
        <v>36</v>
      </c>
    </row>
    <row r="7353" spans="1:6" x14ac:dyDescent="0.25">
      <c r="A7353" s="349" t="s">
        <v>738</v>
      </c>
      <c r="B7353" s="361" t="s">
        <v>717</v>
      </c>
      <c r="C7353" s="361" t="s">
        <v>745</v>
      </c>
      <c r="D7353" s="361">
        <v>16</v>
      </c>
      <c r="E7353" s="590">
        <v>46442</v>
      </c>
      <c r="F7353" s="592">
        <v>43</v>
      </c>
    </row>
    <row r="7354" spans="1:6" x14ac:dyDescent="0.25">
      <c r="A7354" s="349" t="s">
        <v>738</v>
      </c>
      <c r="B7354" s="361" t="s">
        <v>719</v>
      </c>
      <c r="C7354" s="361" t="s">
        <v>744</v>
      </c>
      <c r="D7354" s="361">
        <v>8</v>
      </c>
      <c r="E7354" s="590">
        <v>46443</v>
      </c>
      <c r="F7354" s="592">
        <v>144</v>
      </c>
    </row>
    <row r="7355" spans="1:6" x14ac:dyDescent="0.25">
      <c r="A7355" s="349" t="s">
        <v>765</v>
      </c>
      <c r="B7355" s="361" t="s">
        <v>766</v>
      </c>
      <c r="C7355" s="361" t="s">
        <v>744</v>
      </c>
      <c r="D7355" s="361">
        <v>16</v>
      </c>
      <c r="E7355" s="590">
        <v>46446</v>
      </c>
      <c r="F7355" s="592">
        <v>188</v>
      </c>
    </row>
    <row r="7356" spans="1:6" x14ac:dyDescent="0.25">
      <c r="A7356" s="349" t="s">
        <v>728</v>
      </c>
      <c r="B7356" s="361" t="s">
        <v>731</v>
      </c>
      <c r="C7356" s="361" t="s">
        <v>732</v>
      </c>
      <c r="D7356" s="361">
        <v>8</v>
      </c>
      <c r="E7356" s="590">
        <v>46449</v>
      </c>
      <c r="F7356" s="592">
        <v>33</v>
      </c>
    </row>
    <row r="7357" spans="1:6" x14ac:dyDescent="0.25">
      <c r="A7357" s="349" t="s">
        <v>733</v>
      </c>
      <c r="B7357" s="361" t="s">
        <v>736</v>
      </c>
      <c r="C7357" s="361" t="s">
        <v>737</v>
      </c>
      <c r="D7357" s="361">
        <v>8</v>
      </c>
      <c r="E7357" s="590">
        <v>46453</v>
      </c>
      <c r="F7357" s="592">
        <v>81</v>
      </c>
    </row>
    <row r="7358" spans="1:6" x14ac:dyDescent="0.25">
      <c r="A7358" s="349" t="s">
        <v>752</v>
      </c>
      <c r="B7358" s="361" t="s">
        <v>760</v>
      </c>
      <c r="C7358" s="361" t="s">
        <v>761</v>
      </c>
      <c r="D7358" s="361">
        <v>16</v>
      </c>
      <c r="E7358" s="590">
        <v>46454</v>
      </c>
      <c r="F7358" s="592">
        <v>179</v>
      </c>
    </row>
    <row r="7359" spans="1:6" x14ac:dyDescent="0.25">
      <c r="A7359" s="349" t="s">
        <v>748</v>
      </c>
      <c r="B7359" s="361" t="s">
        <v>750</v>
      </c>
      <c r="C7359" s="361" t="s">
        <v>737</v>
      </c>
      <c r="D7359" s="361">
        <v>16</v>
      </c>
      <c r="E7359" s="590">
        <v>46456</v>
      </c>
      <c r="F7359" s="360">
        <v>51</v>
      </c>
    </row>
    <row r="7360" spans="1:6" x14ac:dyDescent="0.25">
      <c r="A7360" s="349" t="s">
        <v>752</v>
      </c>
      <c r="B7360" s="361" t="s">
        <v>762</v>
      </c>
      <c r="C7360" s="361" t="s">
        <v>761</v>
      </c>
      <c r="D7360" s="361">
        <v>16</v>
      </c>
      <c r="E7360" s="590">
        <v>46456</v>
      </c>
      <c r="F7360" s="592">
        <v>87</v>
      </c>
    </row>
    <row r="7361" spans="1:6" x14ac:dyDescent="0.25">
      <c r="A7361" s="349" t="s">
        <v>769</v>
      </c>
      <c r="B7361" s="361" t="s">
        <v>770</v>
      </c>
      <c r="C7361" s="361" t="s">
        <v>745</v>
      </c>
      <c r="D7361" s="361">
        <v>16</v>
      </c>
      <c r="E7361" s="590">
        <v>46456</v>
      </c>
      <c r="F7361" s="592">
        <v>23</v>
      </c>
    </row>
    <row r="7362" spans="1:6" x14ac:dyDescent="0.25">
      <c r="A7362" s="349" t="s">
        <v>752</v>
      </c>
      <c r="B7362" s="361" t="s">
        <v>759</v>
      </c>
      <c r="C7362" s="361" t="s">
        <v>737</v>
      </c>
      <c r="D7362" s="361">
        <v>16</v>
      </c>
      <c r="E7362" s="590">
        <v>46458</v>
      </c>
      <c r="F7362" s="592">
        <v>15</v>
      </c>
    </row>
    <row r="7363" spans="1:6" x14ac:dyDescent="0.25">
      <c r="A7363" s="349" t="s">
        <v>738</v>
      </c>
      <c r="B7363" s="361" t="s">
        <v>722</v>
      </c>
      <c r="C7363" s="361" t="s">
        <v>747</v>
      </c>
      <c r="D7363" s="361">
        <v>8</v>
      </c>
      <c r="E7363" s="590">
        <v>46461</v>
      </c>
      <c r="F7363" s="360">
        <v>187</v>
      </c>
    </row>
    <row r="7364" spans="1:6" x14ac:dyDescent="0.25">
      <c r="A7364" s="349" t="s">
        <v>738</v>
      </c>
      <c r="B7364" s="361" t="s">
        <v>722</v>
      </c>
      <c r="C7364" s="361" t="s">
        <v>747</v>
      </c>
      <c r="D7364" s="361">
        <v>8</v>
      </c>
      <c r="E7364" s="590">
        <v>46461</v>
      </c>
      <c r="F7364" s="592">
        <v>45</v>
      </c>
    </row>
    <row r="7365" spans="1:6" x14ac:dyDescent="0.25">
      <c r="A7365" s="349" t="s">
        <v>748</v>
      </c>
      <c r="B7365" s="361" t="s">
        <v>750</v>
      </c>
      <c r="C7365" s="361" t="s">
        <v>737</v>
      </c>
      <c r="D7365" s="361">
        <v>16</v>
      </c>
      <c r="E7365" s="590">
        <v>46461</v>
      </c>
      <c r="F7365" s="592">
        <v>99</v>
      </c>
    </row>
    <row r="7366" spans="1:6" x14ac:dyDescent="0.25">
      <c r="A7366" s="349" t="s">
        <v>738</v>
      </c>
      <c r="B7366" s="361" t="s">
        <v>716</v>
      </c>
      <c r="C7366" s="361" t="s">
        <v>745</v>
      </c>
      <c r="D7366" s="361">
        <v>16</v>
      </c>
      <c r="E7366" s="590">
        <v>46463</v>
      </c>
      <c r="F7366" s="592">
        <v>186</v>
      </c>
    </row>
    <row r="7367" spans="1:6" x14ac:dyDescent="0.25">
      <c r="A7367" s="349" t="s">
        <v>748</v>
      </c>
      <c r="B7367" s="361" t="s">
        <v>754</v>
      </c>
      <c r="C7367" s="361" t="s">
        <v>755</v>
      </c>
      <c r="D7367" s="361">
        <v>16</v>
      </c>
      <c r="E7367" s="590">
        <v>46464</v>
      </c>
      <c r="F7367" s="592">
        <v>109</v>
      </c>
    </row>
    <row r="7368" spans="1:6" x14ac:dyDescent="0.25">
      <c r="A7368" s="349" t="s">
        <v>748</v>
      </c>
      <c r="B7368" s="361" t="s">
        <v>750</v>
      </c>
      <c r="C7368" s="361" t="s">
        <v>737</v>
      </c>
      <c r="D7368" s="361">
        <v>16</v>
      </c>
      <c r="E7368" s="590">
        <v>46466</v>
      </c>
      <c r="F7368" s="592">
        <v>140</v>
      </c>
    </row>
    <row r="7369" spans="1:6" x14ac:dyDescent="0.25">
      <c r="A7369" s="349" t="s">
        <v>738</v>
      </c>
      <c r="B7369" s="361" t="s">
        <v>716</v>
      </c>
      <c r="C7369" s="361" t="s">
        <v>745</v>
      </c>
      <c r="D7369" s="361">
        <v>16</v>
      </c>
      <c r="E7369" s="590">
        <v>46468</v>
      </c>
      <c r="F7369" s="592">
        <v>6</v>
      </c>
    </row>
    <row r="7370" spans="1:6" x14ac:dyDescent="0.25">
      <c r="A7370" s="349" t="s">
        <v>564</v>
      </c>
      <c r="B7370" s="361" t="s">
        <v>566</v>
      </c>
      <c r="C7370" s="361" t="s">
        <v>737</v>
      </c>
      <c r="D7370" s="361">
        <v>16</v>
      </c>
      <c r="E7370" s="350">
        <v>46468</v>
      </c>
      <c r="F7370" s="360">
        <v>181</v>
      </c>
    </row>
    <row r="7371" spans="1:6" x14ac:dyDescent="0.25">
      <c r="A7371" s="349" t="s">
        <v>738</v>
      </c>
      <c r="B7371" s="361" t="s">
        <v>713</v>
      </c>
      <c r="C7371" s="361" t="s">
        <v>746</v>
      </c>
      <c r="D7371" s="361">
        <v>16</v>
      </c>
      <c r="E7371" s="590">
        <v>46470</v>
      </c>
      <c r="F7371" s="592">
        <v>116</v>
      </c>
    </row>
    <row r="7372" spans="1:6" x14ac:dyDescent="0.25">
      <c r="A7372" s="349" t="s">
        <v>748</v>
      </c>
      <c r="B7372" s="361" t="s">
        <v>749</v>
      </c>
      <c r="C7372" s="361" t="s">
        <v>745</v>
      </c>
      <c r="D7372" s="361">
        <v>8</v>
      </c>
      <c r="E7372" s="590">
        <v>46475</v>
      </c>
      <c r="F7372" s="592">
        <v>139</v>
      </c>
    </row>
    <row r="7373" spans="1:6" x14ac:dyDescent="0.25">
      <c r="A7373" s="349" t="s">
        <v>771</v>
      </c>
      <c r="B7373" s="361" t="s">
        <v>773</v>
      </c>
      <c r="C7373" s="361" t="s">
        <v>747</v>
      </c>
      <c r="D7373" s="361">
        <v>8</v>
      </c>
      <c r="E7373" s="590">
        <v>46476</v>
      </c>
      <c r="F7373" s="592">
        <v>54</v>
      </c>
    </row>
    <row r="7374" spans="1:6" x14ac:dyDescent="0.25">
      <c r="A7374" s="349" t="s">
        <v>738</v>
      </c>
      <c r="B7374" s="361" t="s">
        <v>714</v>
      </c>
      <c r="C7374" s="361" t="s">
        <v>744</v>
      </c>
      <c r="D7374" s="361">
        <v>8</v>
      </c>
      <c r="E7374" s="350">
        <v>46477</v>
      </c>
      <c r="F7374" s="360">
        <v>128</v>
      </c>
    </row>
    <row r="7375" spans="1:6" x14ac:dyDescent="0.25">
      <c r="A7375" s="349" t="s">
        <v>769</v>
      </c>
      <c r="B7375" s="361" t="s">
        <v>770</v>
      </c>
      <c r="C7375" s="361" t="s">
        <v>745</v>
      </c>
      <c r="D7375" s="361">
        <v>16</v>
      </c>
      <c r="E7375" s="590">
        <v>46479</v>
      </c>
      <c r="F7375" s="592">
        <v>100</v>
      </c>
    </row>
    <row r="7376" spans="1:6" x14ac:dyDescent="0.25">
      <c r="A7376" s="349" t="s">
        <v>769</v>
      </c>
      <c r="B7376" s="361" t="s">
        <v>770</v>
      </c>
      <c r="C7376" s="361" t="s">
        <v>745</v>
      </c>
      <c r="D7376" s="361">
        <v>16</v>
      </c>
      <c r="E7376" s="590">
        <v>46479</v>
      </c>
      <c r="F7376" s="592">
        <v>129</v>
      </c>
    </row>
    <row r="7377" spans="1:6" x14ac:dyDescent="0.25">
      <c r="A7377" s="349" t="s">
        <v>752</v>
      </c>
      <c r="B7377" s="361" t="s">
        <v>763</v>
      </c>
      <c r="C7377" s="361" t="s">
        <v>745</v>
      </c>
      <c r="D7377" s="361">
        <v>16</v>
      </c>
      <c r="E7377" s="350">
        <v>46488</v>
      </c>
      <c r="F7377" s="360">
        <v>87</v>
      </c>
    </row>
    <row r="7378" spans="1:6" x14ac:dyDescent="0.25">
      <c r="A7378" s="349" t="s">
        <v>733</v>
      </c>
      <c r="B7378" s="361" t="s">
        <v>736</v>
      </c>
      <c r="C7378" s="361" t="s">
        <v>737</v>
      </c>
      <c r="D7378" s="361">
        <v>8</v>
      </c>
      <c r="E7378" s="590">
        <v>46496</v>
      </c>
      <c r="F7378" s="592">
        <v>43</v>
      </c>
    </row>
    <row r="7379" spans="1:6" x14ac:dyDescent="0.25">
      <c r="A7379" s="349" t="s">
        <v>738</v>
      </c>
      <c r="B7379" s="361" t="s">
        <v>716</v>
      </c>
      <c r="C7379" s="361" t="s">
        <v>745</v>
      </c>
      <c r="D7379" s="361">
        <v>16</v>
      </c>
      <c r="E7379" s="590">
        <v>46497</v>
      </c>
      <c r="F7379" s="592">
        <v>46</v>
      </c>
    </row>
    <row r="7380" spans="1:6" x14ac:dyDescent="0.25">
      <c r="A7380" s="349" t="s">
        <v>738</v>
      </c>
      <c r="B7380" s="361" t="s">
        <v>720</v>
      </c>
      <c r="C7380" s="361" t="s">
        <v>747</v>
      </c>
      <c r="D7380" s="361">
        <v>8</v>
      </c>
      <c r="E7380" s="590">
        <v>46501</v>
      </c>
      <c r="F7380" s="592">
        <v>158</v>
      </c>
    </row>
    <row r="7381" spans="1:6" x14ac:dyDescent="0.25">
      <c r="A7381" s="349" t="s">
        <v>564</v>
      </c>
      <c r="B7381" s="361" t="s">
        <v>568</v>
      </c>
      <c r="C7381" s="361" t="s">
        <v>745</v>
      </c>
      <c r="D7381" s="361">
        <v>16</v>
      </c>
      <c r="E7381" s="590">
        <v>46501</v>
      </c>
      <c r="F7381" s="592">
        <v>112</v>
      </c>
    </row>
    <row r="7382" spans="1:6" x14ac:dyDescent="0.25">
      <c r="A7382" s="349" t="s">
        <v>769</v>
      </c>
      <c r="B7382" s="361" t="s">
        <v>770</v>
      </c>
      <c r="C7382" s="361" t="s">
        <v>745</v>
      </c>
      <c r="D7382" s="361">
        <v>16</v>
      </c>
      <c r="E7382" s="590">
        <v>46501</v>
      </c>
      <c r="F7382" s="592">
        <v>101</v>
      </c>
    </row>
    <row r="7383" spans="1:6" x14ac:dyDescent="0.25">
      <c r="A7383" s="349" t="s">
        <v>748</v>
      </c>
      <c r="B7383" s="361" t="s">
        <v>751</v>
      </c>
      <c r="C7383" s="361" t="s">
        <v>747</v>
      </c>
      <c r="D7383" s="361">
        <v>8</v>
      </c>
      <c r="E7383" s="590">
        <v>46506</v>
      </c>
      <c r="F7383" s="592">
        <v>36</v>
      </c>
    </row>
    <row r="7384" spans="1:6" x14ac:dyDescent="0.25">
      <c r="A7384" s="349" t="s">
        <v>769</v>
      </c>
      <c r="B7384" s="361" t="s">
        <v>770</v>
      </c>
      <c r="C7384" s="361" t="s">
        <v>745</v>
      </c>
      <c r="D7384" s="361">
        <v>16</v>
      </c>
      <c r="E7384" s="590">
        <v>46511</v>
      </c>
      <c r="F7384" s="592">
        <v>196</v>
      </c>
    </row>
    <row r="7385" spans="1:6" x14ac:dyDescent="0.25">
      <c r="A7385" s="349" t="s">
        <v>738</v>
      </c>
      <c r="B7385" s="361" t="s">
        <v>719</v>
      </c>
      <c r="C7385" s="361" t="s">
        <v>744</v>
      </c>
      <c r="D7385" s="361">
        <v>8</v>
      </c>
      <c r="E7385" s="590">
        <v>46515</v>
      </c>
      <c r="F7385" s="360">
        <v>136</v>
      </c>
    </row>
    <row r="7386" spans="1:6" x14ac:dyDescent="0.25">
      <c r="A7386" s="349" t="s">
        <v>564</v>
      </c>
      <c r="B7386" s="361" t="s">
        <v>566</v>
      </c>
      <c r="C7386" s="361" t="s">
        <v>737</v>
      </c>
      <c r="D7386" s="361">
        <v>16</v>
      </c>
      <c r="E7386" s="590">
        <v>46516</v>
      </c>
      <c r="F7386" s="592">
        <v>173</v>
      </c>
    </row>
    <row r="7387" spans="1:6" x14ac:dyDescent="0.25">
      <c r="A7387" s="349" t="s">
        <v>752</v>
      </c>
      <c r="B7387" s="361" t="s">
        <v>762</v>
      </c>
      <c r="C7387" s="361" t="s">
        <v>761</v>
      </c>
      <c r="D7387" s="361">
        <v>16</v>
      </c>
      <c r="E7387" s="590">
        <v>46523</v>
      </c>
      <c r="F7387" s="592">
        <v>63</v>
      </c>
    </row>
    <row r="7388" spans="1:6" x14ac:dyDescent="0.25">
      <c r="A7388" s="349" t="s">
        <v>564</v>
      </c>
      <c r="B7388" s="361" t="s">
        <v>565</v>
      </c>
      <c r="C7388" s="361" t="s">
        <v>745</v>
      </c>
      <c r="D7388" s="361">
        <v>16</v>
      </c>
      <c r="E7388" s="590">
        <v>46526</v>
      </c>
      <c r="F7388" s="592">
        <v>84</v>
      </c>
    </row>
    <row r="7389" spans="1:6" x14ac:dyDescent="0.25">
      <c r="A7389" s="349" t="s">
        <v>748</v>
      </c>
      <c r="B7389" s="361" t="s">
        <v>754</v>
      </c>
      <c r="C7389" s="361" t="s">
        <v>755</v>
      </c>
      <c r="D7389" s="361">
        <v>16</v>
      </c>
      <c r="E7389" s="590">
        <v>46526</v>
      </c>
      <c r="F7389" s="592">
        <v>193</v>
      </c>
    </row>
    <row r="7390" spans="1:6" x14ac:dyDescent="0.25">
      <c r="A7390" s="349" t="s">
        <v>767</v>
      </c>
      <c r="B7390" s="361" t="s">
        <v>768</v>
      </c>
      <c r="C7390" s="361" t="s">
        <v>737</v>
      </c>
      <c r="D7390" s="361">
        <v>16</v>
      </c>
      <c r="E7390" s="590">
        <v>46530</v>
      </c>
      <c r="F7390" s="592">
        <v>148</v>
      </c>
    </row>
    <row r="7391" spans="1:6" x14ac:dyDescent="0.25">
      <c r="A7391" s="349" t="s">
        <v>769</v>
      </c>
      <c r="B7391" s="361" t="s">
        <v>770</v>
      </c>
      <c r="C7391" s="361" t="s">
        <v>745</v>
      </c>
      <c r="D7391" s="361">
        <v>16</v>
      </c>
      <c r="E7391" s="590">
        <v>46534</v>
      </c>
      <c r="F7391" s="592">
        <v>59</v>
      </c>
    </row>
    <row r="7392" spans="1:6" x14ac:dyDescent="0.25">
      <c r="A7392" s="349" t="s">
        <v>564</v>
      </c>
      <c r="B7392" s="361" t="s">
        <v>568</v>
      </c>
      <c r="C7392" s="361" t="s">
        <v>745</v>
      </c>
      <c r="D7392" s="361">
        <v>16</v>
      </c>
      <c r="E7392" s="350">
        <v>46536</v>
      </c>
      <c r="F7392" s="360">
        <v>87</v>
      </c>
    </row>
    <row r="7393" spans="1:6" x14ac:dyDescent="0.25">
      <c r="A7393" s="349" t="s">
        <v>738</v>
      </c>
      <c r="B7393" s="361" t="s">
        <v>714</v>
      </c>
      <c r="C7393" s="361" t="s">
        <v>744</v>
      </c>
      <c r="D7393" s="361">
        <v>8</v>
      </c>
      <c r="E7393" s="590">
        <v>46545</v>
      </c>
      <c r="F7393" s="592">
        <v>192</v>
      </c>
    </row>
    <row r="7394" spans="1:6" x14ac:dyDescent="0.25">
      <c r="A7394" s="349" t="s">
        <v>564</v>
      </c>
      <c r="B7394" s="361" t="s">
        <v>569</v>
      </c>
      <c r="C7394" s="361" t="s">
        <v>744</v>
      </c>
      <c r="D7394" s="361">
        <v>16</v>
      </c>
      <c r="E7394" s="590">
        <v>46547</v>
      </c>
      <c r="F7394" s="592">
        <v>181</v>
      </c>
    </row>
    <row r="7395" spans="1:6" x14ac:dyDescent="0.25">
      <c r="A7395" s="349" t="s">
        <v>738</v>
      </c>
      <c r="B7395" s="361" t="s">
        <v>720</v>
      </c>
      <c r="C7395" s="361" t="s">
        <v>747</v>
      </c>
      <c r="D7395" s="361">
        <v>8</v>
      </c>
      <c r="E7395" s="590">
        <v>46548</v>
      </c>
      <c r="F7395" s="592">
        <v>84</v>
      </c>
    </row>
    <row r="7396" spans="1:6" x14ac:dyDescent="0.25">
      <c r="A7396" s="349" t="s">
        <v>752</v>
      </c>
      <c r="B7396" s="361" t="s">
        <v>762</v>
      </c>
      <c r="C7396" s="361" t="s">
        <v>761</v>
      </c>
      <c r="D7396" s="361">
        <v>16</v>
      </c>
      <c r="E7396" s="590">
        <v>46548</v>
      </c>
      <c r="F7396" s="592">
        <v>131</v>
      </c>
    </row>
    <row r="7397" spans="1:6" x14ac:dyDescent="0.25">
      <c r="A7397" s="349" t="s">
        <v>767</v>
      </c>
      <c r="B7397" s="361" t="s">
        <v>768</v>
      </c>
      <c r="C7397" s="361" t="s">
        <v>737</v>
      </c>
      <c r="D7397" s="361">
        <v>16</v>
      </c>
      <c r="E7397" s="590">
        <v>46554</v>
      </c>
      <c r="F7397" s="592">
        <v>132</v>
      </c>
    </row>
    <row r="7398" spans="1:6" x14ac:dyDescent="0.25">
      <c r="A7398" s="349" t="s">
        <v>738</v>
      </c>
      <c r="B7398" s="361" t="s">
        <v>716</v>
      </c>
      <c r="C7398" s="361" t="s">
        <v>745</v>
      </c>
      <c r="D7398" s="361">
        <v>16</v>
      </c>
      <c r="E7398" s="590">
        <v>46557</v>
      </c>
      <c r="F7398" s="592">
        <v>76</v>
      </c>
    </row>
    <row r="7399" spans="1:6" x14ac:dyDescent="0.25">
      <c r="A7399" s="349" t="s">
        <v>733</v>
      </c>
      <c r="B7399" s="361" t="s">
        <v>734</v>
      </c>
      <c r="C7399" s="361" t="s">
        <v>735</v>
      </c>
      <c r="D7399" s="361">
        <v>8</v>
      </c>
      <c r="E7399" s="590">
        <v>46557</v>
      </c>
      <c r="F7399" s="592">
        <v>150</v>
      </c>
    </row>
    <row r="7400" spans="1:6" x14ac:dyDescent="0.25">
      <c r="A7400" s="349" t="s">
        <v>738</v>
      </c>
      <c r="B7400" s="361" t="s">
        <v>721</v>
      </c>
      <c r="C7400" s="361" t="s">
        <v>747</v>
      </c>
      <c r="D7400" s="361">
        <v>8</v>
      </c>
      <c r="E7400" s="590">
        <v>46559</v>
      </c>
      <c r="F7400" s="592">
        <v>23</v>
      </c>
    </row>
    <row r="7401" spans="1:6" x14ac:dyDescent="0.25">
      <c r="A7401" s="349" t="s">
        <v>738</v>
      </c>
      <c r="B7401" s="361" t="s">
        <v>714</v>
      </c>
      <c r="C7401" s="361" t="s">
        <v>744</v>
      </c>
      <c r="D7401" s="361">
        <v>8</v>
      </c>
      <c r="E7401" s="590">
        <v>46560</v>
      </c>
      <c r="F7401" s="592">
        <v>198</v>
      </c>
    </row>
    <row r="7402" spans="1:6" x14ac:dyDescent="0.25">
      <c r="A7402" s="349" t="s">
        <v>564</v>
      </c>
      <c r="B7402" s="361" t="s">
        <v>568</v>
      </c>
      <c r="C7402" s="361" t="s">
        <v>745</v>
      </c>
      <c r="D7402" s="361">
        <v>16</v>
      </c>
      <c r="E7402" s="590">
        <v>46560</v>
      </c>
      <c r="F7402" s="360">
        <v>132</v>
      </c>
    </row>
    <row r="7403" spans="1:6" x14ac:dyDescent="0.25">
      <c r="A7403" s="349" t="s">
        <v>756</v>
      </c>
      <c r="B7403" s="361" t="s">
        <v>758</v>
      </c>
      <c r="C7403" s="361" t="s">
        <v>746</v>
      </c>
      <c r="D7403" s="361">
        <v>16</v>
      </c>
      <c r="E7403" s="590">
        <v>46563</v>
      </c>
      <c r="F7403" s="592">
        <v>150</v>
      </c>
    </row>
    <row r="7404" spans="1:6" x14ac:dyDescent="0.25">
      <c r="A7404" s="349" t="s">
        <v>728</v>
      </c>
      <c r="B7404" s="361" t="s">
        <v>729</v>
      </c>
      <c r="C7404" s="361" t="s">
        <v>730</v>
      </c>
      <c r="D7404" s="361">
        <v>10</v>
      </c>
      <c r="E7404" s="350">
        <v>46563</v>
      </c>
      <c r="F7404" s="360">
        <v>22</v>
      </c>
    </row>
    <row r="7405" spans="1:6" x14ac:dyDescent="0.25">
      <c r="A7405" s="349" t="s">
        <v>739</v>
      </c>
      <c r="B7405" s="361" t="s">
        <v>740</v>
      </c>
      <c r="C7405" s="361" t="s">
        <v>741</v>
      </c>
      <c r="D7405" s="361">
        <v>8</v>
      </c>
      <c r="E7405" s="590">
        <v>46571</v>
      </c>
      <c r="F7405" s="592">
        <v>189</v>
      </c>
    </row>
    <row r="7406" spans="1:6" x14ac:dyDescent="0.25">
      <c r="A7406" s="349" t="s">
        <v>733</v>
      </c>
      <c r="B7406" s="361" t="s">
        <v>734</v>
      </c>
      <c r="C7406" s="361" t="s">
        <v>735</v>
      </c>
      <c r="D7406" s="361">
        <v>8</v>
      </c>
      <c r="E7406" s="590">
        <v>46576</v>
      </c>
      <c r="F7406" s="592">
        <v>14</v>
      </c>
    </row>
    <row r="7407" spans="1:6" x14ac:dyDescent="0.25">
      <c r="A7407" s="349" t="s">
        <v>738</v>
      </c>
      <c r="B7407" s="361" t="s">
        <v>722</v>
      </c>
      <c r="C7407" s="361" t="s">
        <v>747</v>
      </c>
      <c r="D7407" s="361">
        <v>8</v>
      </c>
      <c r="E7407" s="350">
        <v>46580</v>
      </c>
      <c r="F7407" s="360">
        <v>146</v>
      </c>
    </row>
    <row r="7408" spans="1:6" x14ac:dyDescent="0.25">
      <c r="A7408" s="349" t="s">
        <v>733</v>
      </c>
      <c r="B7408" s="361" t="s">
        <v>734</v>
      </c>
      <c r="C7408" s="361" t="s">
        <v>735</v>
      </c>
      <c r="D7408" s="361">
        <v>8</v>
      </c>
      <c r="E7408" s="590">
        <v>46586</v>
      </c>
      <c r="F7408" s="592">
        <v>84</v>
      </c>
    </row>
    <row r="7409" spans="1:6" x14ac:dyDescent="0.25">
      <c r="A7409" s="349" t="s">
        <v>748</v>
      </c>
      <c r="B7409" s="361" t="s">
        <v>750</v>
      </c>
      <c r="C7409" s="361" t="s">
        <v>737</v>
      </c>
      <c r="D7409" s="361">
        <v>16</v>
      </c>
      <c r="E7409" s="590">
        <v>46588</v>
      </c>
      <c r="F7409" s="592">
        <v>195</v>
      </c>
    </row>
    <row r="7410" spans="1:6" x14ac:dyDescent="0.25">
      <c r="A7410" s="349" t="s">
        <v>738</v>
      </c>
      <c r="B7410" s="361" t="s">
        <v>715</v>
      </c>
      <c r="C7410" s="361" t="s">
        <v>745</v>
      </c>
      <c r="D7410" s="361">
        <v>16</v>
      </c>
      <c r="E7410" s="590">
        <v>46590</v>
      </c>
      <c r="F7410" s="360">
        <v>124</v>
      </c>
    </row>
    <row r="7411" spans="1:6" x14ac:dyDescent="0.25">
      <c r="A7411" s="349" t="s">
        <v>738</v>
      </c>
      <c r="B7411" s="361" t="s">
        <v>720</v>
      </c>
      <c r="C7411" s="361" t="s">
        <v>747</v>
      </c>
      <c r="D7411" s="361">
        <v>8</v>
      </c>
      <c r="E7411" s="590">
        <v>46594</v>
      </c>
      <c r="F7411" s="592">
        <v>28</v>
      </c>
    </row>
    <row r="7412" spans="1:6" x14ac:dyDescent="0.25">
      <c r="A7412" s="349" t="s">
        <v>752</v>
      </c>
      <c r="B7412" s="361" t="s">
        <v>759</v>
      </c>
      <c r="C7412" s="361" t="s">
        <v>737</v>
      </c>
      <c r="D7412" s="361">
        <v>16</v>
      </c>
      <c r="E7412" s="590">
        <v>46601</v>
      </c>
      <c r="F7412" s="592">
        <v>191</v>
      </c>
    </row>
    <row r="7413" spans="1:6" x14ac:dyDescent="0.25">
      <c r="A7413" s="349" t="s">
        <v>564</v>
      </c>
      <c r="B7413" s="361" t="s">
        <v>569</v>
      </c>
      <c r="C7413" s="361" t="s">
        <v>744</v>
      </c>
      <c r="D7413" s="361">
        <v>16</v>
      </c>
      <c r="E7413" s="590">
        <v>46606</v>
      </c>
      <c r="F7413" s="592">
        <v>62</v>
      </c>
    </row>
    <row r="7414" spans="1:6" x14ac:dyDescent="0.25">
      <c r="A7414" s="349" t="s">
        <v>738</v>
      </c>
      <c r="B7414" s="361" t="s">
        <v>722</v>
      </c>
      <c r="C7414" s="361" t="s">
        <v>747</v>
      </c>
      <c r="D7414" s="361">
        <v>8</v>
      </c>
      <c r="E7414" s="590">
        <v>46607</v>
      </c>
      <c r="F7414" s="360">
        <v>166</v>
      </c>
    </row>
    <row r="7415" spans="1:6" x14ac:dyDescent="0.25">
      <c r="A7415" s="349" t="s">
        <v>771</v>
      </c>
      <c r="B7415" s="361" t="s">
        <v>773</v>
      </c>
      <c r="C7415" s="361" t="s">
        <v>747</v>
      </c>
      <c r="D7415" s="361">
        <v>8</v>
      </c>
      <c r="E7415" s="350">
        <v>46608</v>
      </c>
      <c r="F7415" s="360">
        <v>105</v>
      </c>
    </row>
    <row r="7416" spans="1:6" x14ac:dyDescent="0.25">
      <c r="A7416" s="349" t="s">
        <v>738</v>
      </c>
      <c r="B7416" s="361" t="s">
        <v>721</v>
      </c>
      <c r="C7416" s="361" t="s">
        <v>747</v>
      </c>
      <c r="D7416" s="361">
        <v>8</v>
      </c>
      <c r="E7416" s="590">
        <v>46614</v>
      </c>
      <c r="F7416" s="592">
        <v>82</v>
      </c>
    </row>
    <row r="7417" spans="1:6" x14ac:dyDescent="0.25">
      <c r="A7417" s="349" t="s">
        <v>739</v>
      </c>
      <c r="B7417" s="361" t="s">
        <v>740</v>
      </c>
      <c r="C7417" s="361" t="s">
        <v>741</v>
      </c>
      <c r="D7417" s="361">
        <v>8</v>
      </c>
      <c r="E7417" s="590">
        <v>46617</v>
      </c>
      <c r="F7417" s="592">
        <v>37</v>
      </c>
    </row>
    <row r="7418" spans="1:6" x14ac:dyDescent="0.25">
      <c r="A7418" s="349" t="s">
        <v>564</v>
      </c>
      <c r="B7418" s="361" t="s">
        <v>567</v>
      </c>
      <c r="C7418" s="361" t="s">
        <v>737</v>
      </c>
      <c r="D7418" s="361">
        <v>16</v>
      </c>
      <c r="E7418" s="590">
        <v>46620</v>
      </c>
      <c r="F7418" s="592">
        <v>106</v>
      </c>
    </row>
    <row r="7419" spans="1:6" x14ac:dyDescent="0.25">
      <c r="A7419" s="349" t="s">
        <v>564</v>
      </c>
      <c r="B7419" s="361" t="s">
        <v>569</v>
      </c>
      <c r="C7419" s="361" t="s">
        <v>744</v>
      </c>
      <c r="D7419" s="361">
        <v>16</v>
      </c>
      <c r="E7419" s="590">
        <v>46624</v>
      </c>
      <c r="F7419" s="592">
        <v>90</v>
      </c>
    </row>
    <row r="7420" spans="1:6" x14ac:dyDescent="0.25">
      <c r="A7420" s="349" t="s">
        <v>738</v>
      </c>
      <c r="B7420" s="361" t="s">
        <v>721</v>
      </c>
      <c r="C7420" s="361" t="s">
        <v>747</v>
      </c>
      <c r="D7420" s="361">
        <v>8</v>
      </c>
      <c r="E7420" s="590">
        <v>46626</v>
      </c>
      <c r="F7420" s="592">
        <v>136</v>
      </c>
    </row>
    <row r="7421" spans="1:6" x14ac:dyDescent="0.25">
      <c r="A7421" s="349" t="s">
        <v>748</v>
      </c>
      <c r="B7421" s="361" t="s">
        <v>754</v>
      </c>
      <c r="C7421" s="361" t="s">
        <v>755</v>
      </c>
      <c r="D7421" s="361">
        <v>16</v>
      </c>
      <c r="E7421" s="590">
        <v>46627</v>
      </c>
      <c r="F7421" s="592">
        <v>134</v>
      </c>
    </row>
    <row r="7422" spans="1:6" x14ac:dyDescent="0.25">
      <c r="A7422" s="349" t="s">
        <v>738</v>
      </c>
      <c r="B7422" s="361" t="s">
        <v>723</v>
      </c>
      <c r="C7422" s="361" t="s">
        <v>745</v>
      </c>
      <c r="D7422" s="361">
        <v>8</v>
      </c>
      <c r="E7422" s="590">
        <v>46629</v>
      </c>
      <c r="F7422" s="592">
        <v>108</v>
      </c>
    </row>
    <row r="7423" spans="1:6" x14ac:dyDescent="0.25">
      <c r="A7423" s="349" t="s">
        <v>771</v>
      </c>
      <c r="B7423" s="361" t="s">
        <v>773</v>
      </c>
      <c r="C7423" s="361" t="s">
        <v>747</v>
      </c>
      <c r="D7423" s="361">
        <v>8</v>
      </c>
      <c r="E7423" s="590">
        <v>46630</v>
      </c>
      <c r="F7423" s="592">
        <v>168</v>
      </c>
    </row>
    <row r="7424" spans="1:6" x14ac:dyDescent="0.25">
      <c r="A7424" s="349" t="s">
        <v>738</v>
      </c>
      <c r="B7424" s="361" t="s">
        <v>722</v>
      </c>
      <c r="C7424" s="361" t="s">
        <v>747</v>
      </c>
      <c r="D7424" s="361">
        <v>8</v>
      </c>
      <c r="E7424" s="590">
        <v>46635</v>
      </c>
      <c r="F7424" s="592">
        <v>185</v>
      </c>
    </row>
    <row r="7425" spans="1:6" x14ac:dyDescent="0.25">
      <c r="A7425" s="349" t="s">
        <v>738</v>
      </c>
      <c r="B7425" s="361" t="s">
        <v>713</v>
      </c>
      <c r="C7425" s="361" t="s">
        <v>746</v>
      </c>
      <c r="D7425" s="361">
        <v>16</v>
      </c>
      <c r="E7425" s="590">
        <v>46635</v>
      </c>
      <c r="F7425" s="592">
        <v>155</v>
      </c>
    </row>
    <row r="7426" spans="1:6" x14ac:dyDescent="0.25">
      <c r="A7426" s="354" t="s">
        <v>738</v>
      </c>
      <c r="B7426" s="353" t="s">
        <v>714</v>
      </c>
      <c r="C7426" s="353" t="s">
        <v>744</v>
      </c>
      <c r="D7426" s="353">
        <v>8</v>
      </c>
      <c r="E7426" s="591">
        <v>46638</v>
      </c>
      <c r="F7426" s="593">
        <v>153</v>
      </c>
    </row>
    <row r="7427" spans="1:6" x14ac:dyDescent="0.25">
      <c r="A7427" s="349" t="s">
        <v>771</v>
      </c>
      <c r="B7427" s="361" t="s">
        <v>772</v>
      </c>
      <c r="C7427" s="361" t="s">
        <v>747</v>
      </c>
      <c r="D7427" s="361">
        <v>12</v>
      </c>
      <c r="E7427" s="590">
        <v>46645</v>
      </c>
      <c r="F7427" s="592">
        <v>129</v>
      </c>
    </row>
    <row r="7428" spans="1:6" x14ac:dyDescent="0.25">
      <c r="A7428" s="349" t="s">
        <v>752</v>
      </c>
      <c r="B7428" s="361" t="s">
        <v>760</v>
      </c>
      <c r="C7428" s="361" t="s">
        <v>761</v>
      </c>
      <c r="D7428" s="361">
        <v>16</v>
      </c>
      <c r="E7428" s="590">
        <v>46646</v>
      </c>
      <c r="F7428" s="592">
        <v>138</v>
      </c>
    </row>
    <row r="7429" spans="1:6" x14ac:dyDescent="0.25">
      <c r="A7429" s="349" t="s">
        <v>748</v>
      </c>
      <c r="B7429" s="361" t="s">
        <v>749</v>
      </c>
      <c r="C7429" s="361" t="s">
        <v>745</v>
      </c>
      <c r="D7429" s="361">
        <v>8</v>
      </c>
      <c r="E7429" s="590">
        <v>46651</v>
      </c>
      <c r="F7429" s="592">
        <v>29</v>
      </c>
    </row>
    <row r="7430" spans="1:6" x14ac:dyDescent="0.25">
      <c r="A7430" s="349" t="s">
        <v>738</v>
      </c>
      <c r="B7430" s="361" t="s">
        <v>713</v>
      </c>
      <c r="C7430" s="361" t="s">
        <v>746</v>
      </c>
      <c r="D7430" s="361">
        <v>16</v>
      </c>
      <c r="E7430" s="590">
        <v>46651</v>
      </c>
      <c r="F7430" s="592">
        <v>43</v>
      </c>
    </row>
    <row r="7431" spans="1:6" x14ac:dyDescent="0.25">
      <c r="A7431" s="349" t="s">
        <v>748</v>
      </c>
      <c r="B7431" s="361" t="s">
        <v>751</v>
      </c>
      <c r="C7431" s="361" t="s">
        <v>747</v>
      </c>
      <c r="D7431" s="361">
        <v>8</v>
      </c>
      <c r="E7431" s="590">
        <v>46652</v>
      </c>
      <c r="F7431" s="592">
        <v>184</v>
      </c>
    </row>
    <row r="7432" spans="1:6" x14ac:dyDescent="0.25">
      <c r="A7432" s="349" t="s">
        <v>752</v>
      </c>
      <c r="B7432" s="361" t="s">
        <v>764</v>
      </c>
      <c r="C7432" s="361" t="s">
        <v>737</v>
      </c>
      <c r="D7432" s="361">
        <v>32</v>
      </c>
      <c r="E7432" s="590">
        <v>46653</v>
      </c>
      <c r="F7432" s="592">
        <v>90</v>
      </c>
    </row>
    <row r="7433" spans="1:6" x14ac:dyDescent="0.25">
      <c r="A7433" s="349" t="s">
        <v>752</v>
      </c>
      <c r="B7433" s="361" t="s">
        <v>762</v>
      </c>
      <c r="C7433" s="361" t="s">
        <v>761</v>
      </c>
      <c r="D7433" s="361">
        <v>16</v>
      </c>
      <c r="E7433" s="590">
        <v>46654</v>
      </c>
      <c r="F7433" s="592">
        <v>185</v>
      </c>
    </row>
    <row r="7434" spans="1:6" x14ac:dyDescent="0.25">
      <c r="A7434" s="349" t="s">
        <v>728</v>
      </c>
      <c r="B7434" s="361" t="s">
        <v>731</v>
      </c>
      <c r="C7434" s="361" t="s">
        <v>732</v>
      </c>
      <c r="D7434" s="361">
        <v>8</v>
      </c>
      <c r="E7434" s="590">
        <v>46657</v>
      </c>
      <c r="F7434" s="592">
        <v>186</v>
      </c>
    </row>
    <row r="7435" spans="1:6" x14ac:dyDescent="0.25">
      <c r="A7435" s="349" t="s">
        <v>769</v>
      </c>
      <c r="B7435" s="361" t="s">
        <v>770</v>
      </c>
      <c r="C7435" s="361" t="s">
        <v>745</v>
      </c>
      <c r="D7435" s="361">
        <v>16</v>
      </c>
      <c r="E7435" s="350">
        <v>46660</v>
      </c>
      <c r="F7435" s="360">
        <v>90</v>
      </c>
    </row>
    <row r="7436" spans="1:6" x14ac:dyDescent="0.25">
      <c r="A7436" s="349" t="s">
        <v>738</v>
      </c>
      <c r="B7436" s="361" t="s">
        <v>713</v>
      </c>
      <c r="C7436" s="361" t="s">
        <v>746</v>
      </c>
      <c r="D7436" s="361">
        <v>16</v>
      </c>
      <c r="E7436" s="590">
        <v>46672</v>
      </c>
      <c r="F7436" s="592">
        <v>156</v>
      </c>
    </row>
    <row r="7437" spans="1:6" x14ac:dyDescent="0.25">
      <c r="A7437" s="349" t="s">
        <v>738</v>
      </c>
      <c r="B7437" s="361" t="s">
        <v>714</v>
      </c>
      <c r="C7437" s="361" t="s">
        <v>744</v>
      </c>
      <c r="D7437" s="361">
        <v>8</v>
      </c>
      <c r="E7437" s="350">
        <v>46676</v>
      </c>
      <c r="F7437" s="360">
        <v>69</v>
      </c>
    </row>
    <row r="7438" spans="1:6" x14ac:dyDescent="0.25">
      <c r="A7438" s="349" t="s">
        <v>738</v>
      </c>
      <c r="B7438" s="361" t="s">
        <v>717</v>
      </c>
      <c r="C7438" s="361" t="s">
        <v>745</v>
      </c>
      <c r="D7438" s="361">
        <v>16</v>
      </c>
      <c r="E7438" s="590">
        <v>46676</v>
      </c>
      <c r="F7438" s="592">
        <v>129</v>
      </c>
    </row>
    <row r="7439" spans="1:6" x14ac:dyDescent="0.25">
      <c r="A7439" s="349" t="s">
        <v>733</v>
      </c>
      <c r="B7439" s="361" t="s">
        <v>736</v>
      </c>
      <c r="C7439" s="361" t="s">
        <v>737</v>
      </c>
      <c r="D7439" s="361">
        <v>8</v>
      </c>
      <c r="E7439" s="590">
        <v>46677</v>
      </c>
      <c r="F7439" s="592">
        <v>194</v>
      </c>
    </row>
    <row r="7440" spans="1:6" x14ac:dyDescent="0.25">
      <c r="A7440" s="349" t="s">
        <v>564</v>
      </c>
      <c r="B7440" s="361" t="s">
        <v>566</v>
      </c>
      <c r="C7440" s="361" t="s">
        <v>737</v>
      </c>
      <c r="D7440" s="361">
        <v>16</v>
      </c>
      <c r="E7440" s="590">
        <v>46679</v>
      </c>
      <c r="F7440" s="592">
        <v>96</v>
      </c>
    </row>
    <row r="7441" spans="1:6" x14ac:dyDescent="0.25">
      <c r="A7441" s="349" t="s">
        <v>748</v>
      </c>
      <c r="B7441" s="361" t="s">
        <v>754</v>
      </c>
      <c r="C7441" s="361" t="s">
        <v>755</v>
      </c>
      <c r="D7441" s="361">
        <v>16</v>
      </c>
      <c r="E7441" s="350">
        <v>46679</v>
      </c>
      <c r="F7441" s="360">
        <v>141</v>
      </c>
    </row>
    <row r="7442" spans="1:6" x14ac:dyDescent="0.25">
      <c r="A7442" s="349" t="s">
        <v>752</v>
      </c>
      <c r="B7442" s="361" t="s">
        <v>764</v>
      </c>
      <c r="C7442" s="361" t="s">
        <v>737</v>
      </c>
      <c r="D7442" s="361">
        <v>32</v>
      </c>
      <c r="E7442" s="590">
        <v>46687</v>
      </c>
      <c r="F7442" s="592">
        <v>193</v>
      </c>
    </row>
    <row r="7443" spans="1:6" x14ac:dyDescent="0.25">
      <c r="A7443" s="349" t="s">
        <v>738</v>
      </c>
      <c r="B7443" s="361" t="s">
        <v>723</v>
      </c>
      <c r="C7443" s="361" t="s">
        <v>745</v>
      </c>
      <c r="D7443" s="361">
        <v>8</v>
      </c>
      <c r="E7443" s="350">
        <v>46692</v>
      </c>
      <c r="F7443" s="360">
        <v>115</v>
      </c>
    </row>
    <row r="7444" spans="1:6" x14ac:dyDescent="0.25">
      <c r="A7444" s="349" t="s">
        <v>738</v>
      </c>
      <c r="B7444" s="361" t="s">
        <v>723</v>
      </c>
      <c r="C7444" s="361" t="s">
        <v>745</v>
      </c>
      <c r="D7444" s="361">
        <v>8</v>
      </c>
      <c r="E7444" s="590">
        <v>46693</v>
      </c>
      <c r="F7444" s="592">
        <v>170</v>
      </c>
    </row>
    <row r="7445" spans="1:6" x14ac:dyDescent="0.25">
      <c r="A7445" s="349" t="s">
        <v>728</v>
      </c>
      <c r="B7445" s="361" t="s">
        <v>731</v>
      </c>
      <c r="C7445" s="361" t="s">
        <v>732</v>
      </c>
      <c r="D7445" s="361">
        <v>8</v>
      </c>
      <c r="E7445" s="590">
        <v>46693</v>
      </c>
      <c r="F7445" s="592">
        <v>40</v>
      </c>
    </row>
    <row r="7446" spans="1:6" x14ac:dyDescent="0.25">
      <c r="A7446" s="349" t="s">
        <v>728</v>
      </c>
      <c r="B7446" s="361" t="s">
        <v>729</v>
      </c>
      <c r="C7446" s="361" t="s">
        <v>730</v>
      </c>
      <c r="D7446" s="361">
        <v>10</v>
      </c>
      <c r="E7446" s="590">
        <v>46696</v>
      </c>
      <c r="F7446" s="592">
        <v>157</v>
      </c>
    </row>
    <row r="7447" spans="1:6" x14ac:dyDescent="0.25">
      <c r="A7447" s="349" t="s">
        <v>771</v>
      </c>
      <c r="B7447" s="361" t="s">
        <v>772</v>
      </c>
      <c r="C7447" s="361" t="s">
        <v>747</v>
      </c>
      <c r="D7447" s="361">
        <v>12</v>
      </c>
      <c r="E7447" s="590">
        <v>46698</v>
      </c>
      <c r="F7447" s="592">
        <v>72</v>
      </c>
    </row>
    <row r="7448" spans="1:6" x14ac:dyDescent="0.25">
      <c r="A7448" s="349" t="s">
        <v>564</v>
      </c>
      <c r="B7448" s="361" t="s">
        <v>565</v>
      </c>
      <c r="C7448" s="361" t="s">
        <v>745</v>
      </c>
      <c r="D7448" s="361">
        <v>16</v>
      </c>
      <c r="E7448" s="590">
        <v>46700</v>
      </c>
      <c r="F7448" s="592">
        <v>22</v>
      </c>
    </row>
    <row r="7449" spans="1:6" x14ac:dyDescent="0.25">
      <c r="A7449" s="349" t="s">
        <v>564</v>
      </c>
      <c r="B7449" s="361" t="s">
        <v>566</v>
      </c>
      <c r="C7449" s="361" t="s">
        <v>737</v>
      </c>
      <c r="D7449" s="361">
        <v>16</v>
      </c>
      <c r="E7449" s="590">
        <v>46700</v>
      </c>
      <c r="F7449" s="360">
        <v>123</v>
      </c>
    </row>
    <row r="7450" spans="1:6" x14ac:dyDescent="0.25">
      <c r="A7450" s="349" t="s">
        <v>752</v>
      </c>
      <c r="B7450" s="361" t="s">
        <v>762</v>
      </c>
      <c r="C7450" s="361" t="s">
        <v>761</v>
      </c>
      <c r="D7450" s="361">
        <v>16</v>
      </c>
      <c r="E7450" s="590">
        <v>46700</v>
      </c>
      <c r="F7450" s="360">
        <v>33</v>
      </c>
    </row>
    <row r="7451" spans="1:6" x14ac:dyDescent="0.25">
      <c r="A7451" s="349" t="s">
        <v>738</v>
      </c>
      <c r="B7451" s="361" t="s">
        <v>719</v>
      </c>
      <c r="C7451" s="361" t="s">
        <v>744</v>
      </c>
      <c r="D7451" s="361">
        <v>8</v>
      </c>
      <c r="E7451" s="590">
        <v>46701</v>
      </c>
      <c r="F7451" s="592">
        <v>84</v>
      </c>
    </row>
    <row r="7452" spans="1:6" x14ac:dyDescent="0.25">
      <c r="A7452" s="349" t="s">
        <v>738</v>
      </c>
      <c r="B7452" s="361" t="s">
        <v>723</v>
      </c>
      <c r="C7452" s="361" t="s">
        <v>745</v>
      </c>
      <c r="D7452" s="361">
        <v>8</v>
      </c>
      <c r="E7452" s="590">
        <v>46702</v>
      </c>
      <c r="F7452" s="592">
        <v>72</v>
      </c>
    </row>
    <row r="7453" spans="1:6" x14ac:dyDescent="0.25">
      <c r="A7453" s="349" t="s">
        <v>748</v>
      </c>
      <c r="B7453" s="361" t="s">
        <v>750</v>
      </c>
      <c r="C7453" s="361" t="s">
        <v>737</v>
      </c>
      <c r="D7453" s="361">
        <v>16</v>
      </c>
      <c r="E7453" s="590">
        <v>46702</v>
      </c>
      <c r="F7453" s="592">
        <v>166</v>
      </c>
    </row>
    <row r="7454" spans="1:6" x14ac:dyDescent="0.25">
      <c r="A7454" s="349" t="s">
        <v>771</v>
      </c>
      <c r="B7454" s="361" t="s">
        <v>773</v>
      </c>
      <c r="C7454" s="361" t="s">
        <v>747</v>
      </c>
      <c r="D7454" s="361">
        <v>8</v>
      </c>
      <c r="E7454" s="590">
        <v>46704</v>
      </c>
      <c r="F7454" s="592">
        <v>8</v>
      </c>
    </row>
    <row r="7455" spans="1:6" x14ac:dyDescent="0.25">
      <c r="A7455" s="349" t="s">
        <v>748</v>
      </c>
      <c r="B7455" s="361" t="s">
        <v>754</v>
      </c>
      <c r="C7455" s="361" t="s">
        <v>755</v>
      </c>
      <c r="D7455" s="361">
        <v>16</v>
      </c>
      <c r="E7455" s="590">
        <v>46704</v>
      </c>
      <c r="F7455" s="592">
        <v>154</v>
      </c>
    </row>
    <row r="7456" spans="1:6" x14ac:dyDescent="0.25">
      <c r="A7456" s="349" t="s">
        <v>769</v>
      </c>
      <c r="B7456" s="361" t="s">
        <v>770</v>
      </c>
      <c r="C7456" s="361" t="s">
        <v>745</v>
      </c>
      <c r="D7456" s="361">
        <v>16</v>
      </c>
      <c r="E7456" s="590">
        <v>46705</v>
      </c>
      <c r="F7456" s="592">
        <v>184</v>
      </c>
    </row>
    <row r="7457" spans="1:6" x14ac:dyDescent="0.25">
      <c r="A7457" s="349" t="s">
        <v>752</v>
      </c>
      <c r="B7457" s="361" t="s">
        <v>762</v>
      </c>
      <c r="C7457" s="361" t="s">
        <v>761</v>
      </c>
      <c r="D7457" s="361">
        <v>16</v>
      </c>
      <c r="E7457" s="590">
        <v>46706</v>
      </c>
      <c r="F7457" s="592">
        <v>200</v>
      </c>
    </row>
    <row r="7458" spans="1:6" x14ac:dyDescent="0.25">
      <c r="A7458" s="349" t="s">
        <v>752</v>
      </c>
      <c r="B7458" s="361" t="s">
        <v>762</v>
      </c>
      <c r="C7458" s="361" t="s">
        <v>761</v>
      </c>
      <c r="D7458" s="361">
        <v>16</v>
      </c>
      <c r="E7458" s="590">
        <v>46706</v>
      </c>
      <c r="F7458" s="592">
        <v>125</v>
      </c>
    </row>
    <row r="7459" spans="1:6" x14ac:dyDescent="0.25">
      <c r="A7459" s="349" t="s">
        <v>748</v>
      </c>
      <c r="B7459" s="361" t="s">
        <v>754</v>
      </c>
      <c r="C7459" s="361" t="s">
        <v>755</v>
      </c>
      <c r="D7459" s="361">
        <v>16</v>
      </c>
      <c r="E7459" s="590">
        <v>46709</v>
      </c>
      <c r="F7459" s="592">
        <v>191</v>
      </c>
    </row>
    <row r="7460" spans="1:6" x14ac:dyDescent="0.25">
      <c r="A7460" s="349" t="s">
        <v>765</v>
      </c>
      <c r="B7460" s="361" t="s">
        <v>766</v>
      </c>
      <c r="C7460" s="361" t="s">
        <v>744</v>
      </c>
      <c r="D7460" s="361">
        <v>16</v>
      </c>
      <c r="E7460" s="350">
        <v>46710</v>
      </c>
      <c r="F7460" s="360">
        <v>39</v>
      </c>
    </row>
    <row r="7461" spans="1:6" x14ac:dyDescent="0.25">
      <c r="A7461" s="349" t="s">
        <v>728</v>
      </c>
      <c r="B7461" s="361" t="s">
        <v>731</v>
      </c>
      <c r="C7461" s="361" t="s">
        <v>732</v>
      </c>
      <c r="D7461" s="361">
        <v>8</v>
      </c>
      <c r="E7461" s="350">
        <v>46710</v>
      </c>
      <c r="F7461" s="360">
        <v>38</v>
      </c>
    </row>
    <row r="7462" spans="1:6" x14ac:dyDescent="0.25">
      <c r="A7462" s="349" t="s">
        <v>771</v>
      </c>
      <c r="B7462" s="361" t="s">
        <v>773</v>
      </c>
      <c r="C7462" s="361" t="s">
        <v>747</v>
      </c>
      <c r="D7462" s="361">
        <v>8</v>
      </c>
      <c r="E7462" s="590">
        <v>46711</v>
      </c>
      <c r="F7462" s="360">
        <v>21</v>
      </c>
    </row>
    <row r="7463" spans="1:6" x14ac:dyDescent="0.25">
      <c r="A7463" s="349" t="s">
        <v>738</v>
      </c>
      <c r="B7463" s="361" t="s">
        <v>712</v>
      </c>
      <c r="C7463" s="361" t="s">
        <v>744</v>
      </c>
      <c r="D7463" s="361">
        <v>8</v>
      </c>
      <c r="E7463" s="590">
        <v>46713</v>
      </c>
      <c r="F7463" s="592">
        <v>190</v>
      </c>
    </row>
    <row r="7464" spans="1:6" x14ac:dyDescent="0.25">
      <c r="A7464" s="349" t="s">
        <v>728</v>
      </c>
      <c r="B7464" s="361" t="s">
        <v>729</v>
      </c>
      <c r="C7464" s="361" t="s">
        <v>730</v>
      </c>
      <c r="D7464" s="361">
        <v>10</v>
      </c>
      <c r="E7464" s="590">
        <v>46713</v>
      </c>
      <c r="F7464" s="592">
        <v>97</v>
      </c>
    </row>
    <row r="7465" spans="1:6" x14ac:dyDescent="0.25">
      <c r="A7465" s="349" t="s">
        <v>738</v>
      </c>
      <c r="B7465" s="361" t="s">
        <v>716</v>
      </c>
      <c r="C7465" s="361" t="s">
        <v>745</v>
      </c>
      <c r="D7465" s="361">
        <v>16</v>
      </c>
      <c r="E7465" s="590">
        <v>46716</v>
      </c>
      <c r="F7465" s="592">
        <v>130</v>
      </c>
    </row>
    <row r="7466" spans="1:6" x14ac:dyDescent="0.25">
      <c r="A7466" s="349" t="s">
        <v>738</v>
      </c>
      <c r="B7466" s="361" t="s">
        <v>721</v>
      </c>
      <c r="C7466" s="361" t="s">
        <v>747</v>
      </c>
      <c r="D7466" s="361">
        <v>8</v>
      </c>
      <c r="E7466" s="350">
        <v>46719</v>
      </c>
      <c r="F7466" s="360">
        <v>130</v>
      </c>
    </row>
    <row r="7467" spans="1:6" x14ac:dyDescent="0.25">
      <c r="A7467" s="349" t="s">
        <v>756</v>
      </c>
      <c r="B7467" s="361" t="s">
        <v>758</v>
      </c>
      <c r="C7467" s="361" t="s">
        <v>746</v>
      </c>
      <c r="D7467" s="361">
        <v>16</v>
      </c>
      <c r="E7467" s="590">
        <v>46720</v>
      </c>
      <c r="F7467" s="592">
        <v>60</v>
      </c>
    </row>
    <row r="7468" spans="1:6" x14ac:dyDescent="0.25">
      <c r="A7468" s="349" t="s">
        <v>738</v>
      </c>
      <c r="B7468" s="361" t="s">
        <v>716</v>
      </c>
      <c r="C7468" s="361" t="s">
        <v>745</v>
      </c>
      <c r="D7468" s="361">
        <v>16</v>
      </c>
      <c r="E7468" s="590">
        <v>46721</v>
      </c>
      <c r="F7468" s="592">
        <v>192</v>
      </c>
    </row>
    <row r="7469" spans="1:6" x14ac:dyDescent="0.25">
      <c r="A7469" s="349" t="s">
        <v>748</v>
      </c>
      <c r="B7469" s="361" t="s">
        <v>749</v>
      </c>
      <c r="C7469" s="361" t="s">
        <v>745</v>
      </c>
      <c r="D7469" s="361">
        <v>8</v>
      </c>
      <c r="E7469" s="590">
        <v>46722</v>
      </c>
      <c r="F7469" s="592">
        <v>69</v>
      </c>
    </row>
    <row r="7470" spans="1:6" x14ac:dyDescent="0.25">
      <c r="A7470" s="349" t="s">
        <v>752</v>
      </c>
      <c r="B7470" s="361" t="s">
        <v>759</v>
      </c>
      <c r="C7470" s="361" t="s">
        <v>737</v>
      </c>
      <c r="D7470" s="361">
        <v>16</v>
      </c>
      <c r="E7470" s="590">
        <v>46730</v>
      </c>
      <c r="F7470" s="592">
        <v>11</v>
      </c>
    </row>
    <row r="7471" spans="1:6" x14ac:dyDescent="0.25">
      <c r="A7471" s="349" t="s">
        <v>771</v>
      </c>
      <c r="B7471" s="361" t="s">
        <v>773</v>
      </c>
      <c r="C7471" s="361" t="s">
        <v>747</v>
      </c>
      <c r="D7471" s="361">
        <v>8</v>
      </c>
      <c r="E7471" s="590">
        <v>46731</v>
      </c>
      <c r="F7471" s="592">
        <v>10</v>
      </c>
    </row>
    <row r="7472" spans="1:6" x14ac:dyDescent="0.25">
      <c r="A7472" s="349" t="s">
        <v>756</v>
      </c>
      <c r="B7472" s="361" t="s">
        <v>758</v>
      </c>
      <c r="C7472" s="361" t="s">
        <v>746</v>
      </c>
      <c r="D7472" s="361">
        <v>16</v>
      </c>
      <c r="E7472" s="590">
        <v>46733</v>
      </c>
      <c r="F7472" s="592">
        <v>119</v>
      </c>
    </row>
    <row r="7473" spans="1:6" x14ac:dyDescent="0.25">
      <c r="A7473" s="349" t="s">
        <v>748</v>
      </c>
      <c r="B7473" s="361" t="s">
        <v>753</v>
      </c>
      <c r="C7473" s="361" t="s">
        <v>732</v>
      </c>
      <c r="D7473" s="361">
        <v>16</v>
      </c>
      <c r="E7473" s="590">
        <v>46735</v>
      </c>
      <c r="F7473" s="592">
        <v>64</v>
      </c>
    </row>
    <row r="7474" spans="1:6" x14ac:dyDescent="0.25">
      <c r="A7474" s="349" t="s">
        <v>752</v>
      </c>
      <c r="B7474" s="361" t="s">
        <v>759</v>
      </c>
      <c r="C7474" s="361" t="s">
        <v>737</v>
      </c>
      <c r="D7474" s="361">
        <v>16</v>
      </c>
      <c r="E7474" s="590">
        <v>46735</v>
      </c>
      <c r="F7474" s="592">
        <v>52</v>
      </c>
    </row>
    <row r="7475" spans="1:6" x14ac:dyDescent="0.25">
      <c r="A7475" s="349" t="s">
        <v>748</v>
      </c>
      <c r="B7475" s="361" t="s">
        <v>753</v>
      </c>
      <c r="C7475" s="361" t="s">
        <v>732</v>
      </c>
      <c r="D7475" s="361">
        <v>16</v>
      </c>
      <c r="E7475" s="590">
        <v>46737</v>
      </c>
      <c r="F7475" s="592">
        <v>87</v>
      </c>
    </row>
    <row r="7476" spans="1:6" x14ac:dyDescent="0.25">
      <c r="A7476" s="349" t="s">
        <v>767</v>
      </c>
      <c r="B7476" s="361" t="s">
        <v>768</v>
      </c>
      <c r="C7476" s="361" t="s">
        <v>737</v>
      </c>
      <c r="D7476" s="361">
        <v>16</v>
      </c>
      <c r="E7476" s="590">
        <v>46738</v>
      </c>
      <c r="F7476" s="592">
        <v>121</v>
      </c>
    </row>
    <row r="7477" spans="1:6" x14ac:dyDescent="0.25">
      <c r="A7477" s="349" t="s">
        <v>769</v>
      </c>
      <c r="B7477" s="361" t="s">
        <v>770</v>
      </c>
      <c r="C7477" s="361" t="s">
        <v>745</v>
      </c>
      <c r="D7477" s="361">
        <v>16</v>
      </c>
      <c r="E7477" s="590">
        <v>46739</v>
      </c>
      <c r="F7477" s="592">
        <v>7</v>
      </c>
    </row>
    <row r="7478" spans="1:6" x14ac:dyDescent="0.25">
      <c r="A7478" s="349" t="s">
        <v>771</v>
      </c>
      <c r="B7478" s="361" t="s">
        <v>772</v>
      </c>
      <c r="C7478" s="361" t="s">
        <v>747</v>
      </c>
      <c r="D7478" s="361">
        <v>12</v>
      </c>
      <c r="E7478" s="590">
        <v>46740</v>
      </c>
      <c r="F7478" s="592">
        <v>32</v>
      </c>
    </row>
    <row r="7479" spans="1:6" x14ac:dyDescent="0.25">
      <c r="A7479" s="349" t="s">
        <v>738</v>
      </c>
      <c r="B7479" s="361" t="s">
        <v>712</v>
      </c>
      <c r="C7479" s="361" t="s">
        <v>744</v>
      </c>
      <c r="D7479" s="361">
        <v>8</v>
      </c>
      <c r="E7479" s="590">
        <v>46741</v>
      </c>
      <c r="F7479" s="592">
        <v>49</v>
      </c>
    </row>
    <row r="7480" spans="1:6" x14ac:dyDescent="0.25">
      <c r="A7480" s="349" t="s">
        <v>748</v>
      </c>
      <c r="B7480" s="361" t="s">
        <v>749</v>
      </c>
      <c r="C7480" s="361" t="s">
        <v>745</v>
      </c>
      <c r="D7480" s="361">
        <v>8</v>
      </c>
      <c r="E7480" s="590">
        <v>46742</v>
      </c>
      <c r="F7480" s="592">
        <v>29</v>
      </c>
    </row>
    <row r="7481" spans="1:6" x14ac:dyDescent="0.25">
      <c r="A7481" s="349" t="s">
        <v>738</v>
      </c>
      <c r="B7481" s="361" t="s">
        <v>717</v>
      </c>
      <c r="C7481" s="361" t="s">
        <v>745</v>
      </c>
      <c r="D7481" s="361">
        <v>16</v>
      </c>
      <c r="E7481" s="350">
        <v>46742</v>
      </c>
      <c r="F7481" s="360">
        <v>9</v>
      </c>
    </row>
    <row r="7482" spans="1:6" x14ac:dyDescent="0.25">
      <c r="A7482" s="349" t="s">
        <v>771</v>
      </c>
      <c r="B7482" s="361" t="s">
        <v>772</v>
      </c>
      <c r="C7482" s="361" t="s">
        <v>747</v>
      </c>
      <c r="D7482" s="361">
        <v>12</v>
      </c>
      <c r="E7482" s="590">
        <v>46749</v>
      </c>
      <c r="F7482" s="592">
        <v>150</v>
      </c>
    </row>
    <row r="7483" spans="1:6" x14ac:dyDescent="0.25">
      <c r="A7483" s="349" t="s">
        <v>733</v>
      </c>
      <c r="B7483" s="361" t="s">
        <v>736</v>
      </c>
      <c r="C7483" s="361" t="s">
        <v>737</v>
      </c>
      <c r="D7483" s="361">
        <v>8</v>
      </c>
      <c r="E7483" s="590">
        <v>46750</v>
      </c>
      <c r="F7483" s="592">
        <v>46</v>
      </c>
    </row>
    <row r="7484" spans="1:6" x14ac:dyDescent="0.25">
      <c r="A7484" s="349" t="s">
        <v>742</v>
      </c>
      <c r="B7484" s="361" t="s">
        <v>743</v>
      </c>
      <c r="C7484" s="361" t="s">
        <v>744</v>
      </c>
      <c r="D7484" s="361">
        <v>8</v>
      </c>
      <c r="E7484" s="590">
        <v>46753</v>
      </c>
      <c r="F7484" s="360">
        <v>37</v>
      </c>
    </row>
    <row r="7485" spans="1:6" x14ac:dyDescent="0.25">
      <c r="A7485" s="349" t="s">
        <v>738</v>
      </c>
      <c r="B7485" s="361" t="s">
        <v>721</v>
      </c>
      <c r="C7485" s="361" t="s">
        <v>747</v>
      </c>
      <c r="D7485" s="361">
        <v>8</v>
      </c>
      <c r="E7485" s="590">
        <v>46759</v>
      </c>
      <c r="F7485" s="592">
        <v>15</v>
      </c>
    </row>
    <row r="7486" spans="1:6" x14ac:dyDescent="0.25">
      <c r="A7486" s="349" t="s">
        <v>738</v>
      </c>
      <c r="B7486" s="361" t="s">
        <v>717</v>
      </c>
      <c r="C7486" s="361" t="s">
        <v>745</v>
      </c>
      <c r="D7486" s="361">
        <v>16</v>
      </c>
      <c r="E7486" s="590">
        <v>46759</v>
      </c>
      <c r="F7486" s="592">
        <v>33</v>
      </c>
    </row>
    <row r="7487" spans="1:6" x14ac:dyDescent="0.25">
      <c r="A7487" s="349" t="s">
        <v>738</v>
      </c>
      <c r="B7487" s="361" t="s">
        <v>720</v>
      </c>
      <c r="C7487" s="361" t="s">
        <v>747</v>
      </c>
      <c r="D7487" s="361">
        <v>8</v>
      </c>
      <c r="E7487" s="350">
        <v>46769</v>
      </c>
      <c r="F7487" s="360">
        <v>172</v>
      </c>
    </row>
    <row r="7488" spans="1:6" x14ac:dyDescent="0.25">
      <c r="A7488" s="349" t="s">
        <v>738</v>
      </c>
      <c r="B7488" s="361" t="s">
        <v>716</v>
      </c>
      <c r="C7488" s="361" t="s">
        <v>745</v>
      </c>
      <c r="D7488" s="361">
        <v>16</v>
      </c>
      <c r="E7488" s="350">
        <v>46770</v>
      </c>
      <c r="F7488" s="360">
        <v>71</v>
      </c>
    </row>
    <row r="7489" spans="1:6" x14ac:dyDescent="0.25">
      <c r="A7489" s="349" t="s">
        <v>767</v>
      </c>
      <c r="B7489" s="361" t="s">
        <v>768</v>
      </c>
      <c r="C7489" s="361" t="s">
        <v>737</v>
      </c>
      <c r="D7489" s="361">
        <v>16</v>
      </c>
      <c r="E7489" s="590">
        <v>46771</v>
      </c>
      <c r="F7489" s="592">
        <v>119</v>
      </c>
    </row>
    <row r="7490" spans="1:6" x14ac:dyDescent="0.25">
      <c r="A7490" s="349" t="s">
        <v>752</v>
      </c>
      <c r="B7490" s="361" t="s">
        <v>760</v>
      </c>
      <c r="C7490" s="361" t="s">
        <v>761</v>
      </c>
      <c r="D7490" s="361">
        <v>16</v>
      </c>
      <c r="E7490" s="590">
        <v>46774</v>
      </c>
      <c r="F7490" s="592">
        <v>195</v>
      </c>
    </row>
    <row r="7491" spans="1:6" x14ac:dyDescent="0.25">
      <c r="A7491" s="349" t="s">
        <v>769</v>
      </c>
      <c r="B7491" s="361" t="s">
        <v>770</v>
      </c>
      <c r="C7491" s="361" t="s">
        <v>745</v>
      </c>
      <c r="D7491" s="361">
        <v>16</v>
      </c>
      <c r="E7491" s="590">
        <v>46774</v>
      </c>
      <c r="F7491" s="592">
        <v>24</v>
      </c>
    </row>
    <row r="7492" spans="1:6" x14ac:dyDescent="0.25">
      <c r="A7492" s="349" t="s">
        <v>739</v>
      </c>
      <c r="B7492" s="361" t="s">
        <v>740</v>
      </c>
      <c r="C7492" s="361" t="s">
        <v>741</v>
      </c>
      <c r="D7492" s="361">
        <v>8</v>
      </c>
      <c r="E7492" s="590">
        <v>46775</v>
      </c>
      <c r="F7492" s="592">
        <v>178</v>
      </c>
    </row>
    <row r="7493" spans="1:6" x14ac:dyDescent="0.25">
      <c r="A7493" s="349" t="s">
        <v>748</v>
      </c>
      <c r="B7493" s="361" t="s">
        <v>750</v>
      </c>
      <c r="C7493" s="361" t="s">
        <v>737</v>
      </c>
      <c r="D7493" s="361">
        <v>16</v>
      </c>
      <c r="E7493" s="590">
        <v>46776</v>
      </c>
      <c r="F7493" s="592">
        <v>174</v>
      </c>
    </row>
    <row r="7494" spans="1:6" x14ac:dyDescent="0.25">
      <c r="A7494" s="349" t="s">
        <v>769</v>
      </c>
      <c r="B7494" s="361" t="s">
        <v>770</v>
      </c>
      <c r="C7494" s="361" t="s">
        <v>745</v>
      </c>
      <c r="D7494" s="361">
        <v>16</v>
      </c>
      <c r="E7494" s="590">
        <v>46777</v>
      </c>
      <c r="F7494" s="592">
        <v>36</v>
      </c>
    </row>
    <row r="7495" spans="1:6" x14ac:dyDescent="0.25">
      <c r="A7495" s="349" t="s">
        <v>738</v>
      </c>
      <c r="B7495" s="361" t="s">
        <v>713</v>
      </c>
      <c r="C7495" s="361" t="s">
        <v>746</v>
      </c>
      <c r="D7495" s="361">
        <v>16</v>
      </c>
      <c r="E7495" s="590">
        <v>46778</v>
      </c>
      <c r="F7495" s="592">
        <v>7</v>
      </c>
    </row>
    <row r="7496" spans="1:6" x14ac:dyDescent="0.25">
      <c r="A7496" s="349" t="s">
        <v>733</v>
      </c>
      <c r="B7496" s="361" t="s">
        <v>736</v>
      </c>
      <c r="C7496" s="361" t="s">
        <v>737</v>
      </c>
      <c r="D7496" s="361">
        <v>8</v>
      </c>
      <c r="E7496" s="590">
        <v>46780</v>
      </c>
      <c r="F7496" s="592">
        <v>17</v>
      </c>
    </row>
    <row r="7497" spans="1:6" x14ac:dyDescent="0.25">
      <c r="A7497" s="349" t="s">
        <v>739</v>
      </c>
      <c r="B7497" s="361" t="s">
        <v>740</v>
      </c>
      <c r="C7497" s="361" t="s">
        <v>741</v>
      </c>
      <c r="D7497" s="361">
        <v>8</v>
      </c>
      <c r="E7497" s="590">
        <v>46781</v>
      </c>
      <c r="F7497" s="592">
        <v>58</v>
      </c>
    </row>
    <row r="7498" spans="1:6" x14ac:dyDescent="0.25">
      <c r="A7498" s="349" t="s">
        <v>769</v>
      </c>
      <c r="B7498" s="361" t="s">
        <v>770</v>
      </c>
      <c r="C7498" s="361" t="s">
        <v>745</v>
      </c>
      <c r="D7498" s="361">
        <v>16</v>
      </c>
      <c r="E7498" s="590">
        <v>46782</v>
      </c>
      <c r="F7498" s="592">
        <v>109</v>
      </c>
    </row>
    <row r="7499" spans="1:6" x14ac:dyDescent="0.25">
      <c r="A7499" s="349" t="s">
        <v>728</v>
      </c>
      <c r="B7499" s="361" t="s">
        <v>729</v>
      </c>
      <c r="C7499" s="361" t="s">
        <v>730</v>
      </c>
      <c r="D7499" s="361">
        <v>10</v>
      </c>
      <c r="E7499" s="590">
        <v>46786</v>
      </c>
      <c r="F7499" s="592">
        <v>121</v>
      </c>
    </row>
    <row r="7500" spans="1:6" x14ac:dyDescent="0.25">
      <c r="A7500" s="349" t="s">
        <v>771</v>
      </c>
      <c r="B7500" s="361" t="s">
        <v>772</v>
      </c>
      <c r="C7500" s="361" t="s">
        <v>747</v>
      </c>
      <c r="D7500" s="361">
        <v>12</v>
      </c>
      <c r="E7500" s="590">
        <v>46787</v>
      </c>
      <c r="F7500" s="360">
        <v>160</v>
      </c>
    </row>
    <row r="7501" spans="1:6" x14ac:dyDescent="0.25">
      <c r="A7501" s="349" t="s">
        <v>738</v>
      </c>
      <c r="B7501" s="361" t="s">
        <v>723</v>
      </c>
      <c r="C7501" s="361" t="s">
        <v>745</v>
      </c>
      <c r="D7501" s="361">
        <v>8</v>
      </c>
      <c r="E7501" s="590">
        <v>46788</v>
      </c>
      <c r="F7501" s="592">
        <v>27</v>
      </c>
    </row>
    <row r="7502" spans="1:6" x14ac:dyDescent="0.25">
      <c r="A7502" s="349" t="s">
        <v>733</v>
      </c>
      <c r="B7502" s="361" t="s">
        <v>734</v>
      </c>
      <c r="C7502" s="361" t="s">
        <v>735</v>
      </c>
      <c r="D7502" s="361">
        <v>8</v>
      </c>
      <c r="E7502" s="590">
        <v>46790</v>
      </c>
      <c r="F7502" s="592">
        <v>88</v>
      </c>
    </row>
    <row r="7503" spans="1:6" x14ac:dyDescent="0.25">
      <c r="A7503" s="349" t="s">
        <v>564</v>
      </c>
      <c r="B7503" s="361" t="s">
        <v>565</v>
      </c>
      <c r="C7503" s="361" t="s">
        <v>745</v>
      </c>
      <c r="D7503" s="361">
        <v>16</v>
      </c>
      <c r="E7503" s="590">
        <v>46791</v>
      </c>
      <c r="F7503" s="592">
        <v>173</v>
      </c>
    </row>
    <row r="7504" spans="1:6" x14ac:dyDescent="0.25">
      <c r="A7504" s="349" t="s">
        <v>728</v>
      </c>
      <c r="B7504" s="361" t="s">
        <v>731</v>
      </c>
      <c r="C7504" s="361" t="s">
        <v>732</v>
      </c>
      <c r="D7504" s="361">
        <v>8</v>
      </c>
      <c r="E7504" s="350">
        <v>46794</v>
      </c>
      <c r="F7504" s="360">
        <v>5</v>
      </c>
    </row>
    <row r="7505" spans="1:6" x14ac:dyDescent="0.25">
      <c r="A7505" s="349" t="s">
        <v>564</v>
      </c>
      <c r="B7505" s="361" t="s">
        <v>565</v>
      </c>
      <c r="C7505" s="361" t="s">
        <v>745</v>
      </c>
      <c r="D7505" s="361">
        <v>16</v>
      </c>
      <c r="E7505" s="590">
        <v>46795</v>
      </c>
      <c r="F7505" s="360">
        <v>44</v>
      </c>
    </row>
    <row r="7506" spans="1:6" x14ac:dyDescent="0.25">
      <c r="A7506" s="354" t="s">
        <v>756</v>
      </c>
      <c r="B7506" s="353" t="s">
        <v>757</v>
      </c>
      <c r="C7506" s="353" t="s">
        <v>755</v>
      </c>
      <c r="D7506" s="353">
        <v>16</v>
      </c>
      <c r="E7506" s="591">
        <v>46796</v>
      </c>
      <c r="F7506" s="593">
        <v>110</v>
      </c>
    </row>
    <row r="7507" spans="1:6" x14ac:dyDescent="0.25">
      <c r="A7507" s="349" t="s">
        <v>752</v>
      </c>
      <c r="B7507" s="361" t="s">
        <v>763</v>
      </c>
      <c r="C7507" s="361" t="s">
        <v>745</v>
      </c>
      <c r="D7507" s="361">
        <v>16</v>
      </c>
      <c r="E7507" s="590">
        <v>46799</v>
      </c>
      <c r="F7507" s="592">
        <v>182</v>
      </c>
    </row>
    <row r="7508" spans="1:6" x14ac:dyDescent="0.25">
      <c r="A7508" s="349" t="s">
        <v>564</v>
      </c>
      <c r="B7508" s="361" t="s">
        <v>565</v>
      </c>
      <c r="C7508" s="361" t="s">
        <v>745</v>
      </c>
      <c r="D7508" s="361">
        <v>16</v>
      </c>
      <c r="E7508" s="590">
        <v>46802</v>
      </c>
      <c r="F7508" s="592">
        <v>140</v>
      </c>
    </row>
    <row r="7509" spans="1:6" x14ac:dyDescent="0.25">
      <c r="A7509" s="349" t="s">
        <v>738</v>
      </c>
      <c r="B7509" s="361" t="s">
        <v>715</v>
      </c>
      <c r="C7509" s="361" t="s">
        <v>745</v>
      </c>
      <c r="D7509" s="361">
        <v>16</v>
      </c>
      <c r="E7509" s="350">
        <v>46804</v>
      </c>
      <c r="F7509" s="360">
        <v>112</v>
      </c>
    </row>
    <row r="7510" spans="1:6" x14ac:dyDescent="0.25">
      <c r="A7510" s="349" t="s">
        <v>738</v>
      </c>
      <c r="B7510" s="361" t="s">
        <v>718</v>
      </c>
      <c r="C7510" s="361" t="s">
        <v>747</v>
      </c>
      <c r="D7510" s="361">
        <v>8</v>
      </c>
      <c r="E7510" s="590">
        <v>46804</v>
      </c>
      <c r="F7510" s="592">
        <v>109</v>
      </c>
    </row>
    <row r="7511" spans="1:6" x14ac:dyDescent="0.25">
      <c r="A7511" s="349" t="s">
        <v>742</v>
      </c>
      <c r="B7511" s="361" t="s">
        <v>743</v>
      </c>
      <c r="C7511" s="361" t="s">
        <v>744</v>
      </c>
      <c r="D7511" s="361">
        <v>8</v>
      </c>
      <c r="E7511" s="590">
        <v>46805</v>
      </c>
      <c r="F7511" s="592">
        <v>199</v>
      </c>
    </row>
    <row r="7512" spans="1:6" x14ac:dyDescent="0.25">
      <c r="A7512" s="349" t="s">
        <v>738</v>
      </c>
      <c r="B7512" s="361" t="s">
        <v>713</v>
      </c>
      <c r="C7512" s="361" t="s">
        <v>746</v>
      </c>
      <c r="D7512" s="361">
        <v>16</v>
      </c>
      <c r="E7512" s="350">
        <v>46811</v>
      </c>
      <c r="F7512" s="360">
        <v>151</v>
      </c>
    </row>
    <row r="7513" spans="1:6" x14ac:dyDescent="0.25">
      <c r="A7513" s="349" t="s">
        <v>738</v>
      </c>
      <c r="B7513" s="361" t="s">
        <v>720</v>
      </c>
      <c r="C7513" s="361" t="s">
        <v>747</v>
      </c>
      <c r="D7513" s="361">
        <v>8</v>
      </c>
      <c r="E7513" s="590">
        <v>46812</v>
      </c>
      <c r="F7513" s="592">
        <v>196</v>
      </c>
    </row>
    <row r="7514" spans="1:6" x14ac:dyDescent="0.25">
      <c r="A7514" s="349" t="s">
        <v>771</v>
      </c>
      <c r="B7514" s="361" t="s">
        <v>772</v>
      </c>
      <c r="C7514" s="361" t="s">
        <v>747</v>
      </c>
      <c r="D7514" s="361">
        <v>12</v>
      </c>
      <c r="E7514" s="590">
        <v>46812</v>
      </c>
      <c r="F7514" s="592">
        <v>97</v>
      </c>
    </row>
    <row r="7515" spans="1:6" x14ac:dyDescent="0.25">
      <c r="A7515" s="349" t="s">
        <v>756</v>
      </c>
      <c r="B7515" s="361" t="s">
        <v>757</v>
      </c>
      <c r="C7515" s="361" t="s">
        <v>755</v>
      </c>
      <c r="D7515" s="361">
        <v>16</v>
      </c>
      <c r="E7515" s="590">
        <v>46817</v>
      </c>
      <c r="F7515" s="360">
        <v>69</v>
      </c>
    </row>
    <row r="7516" spans="1:6" x14ac:dyDescent="0.25">
      <c r="A7516" s="349" t="s">
        <v>564</v>
      </c>
      <c r="B7516" s="361" t="s">
        <v>567</v>
      </c>
      <c r="C7516" s="361" t="s">
        <v>737</v>
      </c>
      <c r="D7516" s="361">
        <v>16</v>
      </c>
      <c r="E7516" s="590">
        <v>46818</v>
      </c>
      <c r="F7516" s="592">
        <v>21</v>
      </c>
    </row>
    <row r="7517" spans="1:6" x14ac:dyDescent="0.25">
      <c r="A7517" s="349" t="s">
        <v>748</v>
      </c>
      <c r="B7517" s="361" t="s">
        <v>751</v>
      </c>
      <c r="C7517" s="361" t="s">
        <v>747</v>
      </c>
      <c r="D7517" s="361">
        <v>8</v>
      </c>
      <c r="E7517" s="590">
        <v>46820</v>
      </c>
      <c r="F7517" s="592">
        <v>178</v>
      </c>
    </row>
    <row r="7518" spans="1:6" x14ac:dyDescent="0.25">
      <c r="A7518" s="349" t="s">
        <v>739</v>
      </c>
      <c r="B7518" s="361" t="s">
        <v>740</v>
      </c>
      <c r="C7518" s="361" t="s">
        <v>741</v>
      </c>
      <c r="D7518" s="361">
        <v>8</v>
      </c>
      <c r="E7518" s="590">
        <v>46820</v>
      </c>
      <c r="F7518" s="592">
        <v>124</v>
      </c>
    </row>
    <row r="7519" spans="1:6" x14ac:dyDescent="0.25">
      <c r="A7519" s="349" t="s">
        <v>564</v>
      </c>
      <c r="B7519" s="361" t="s">
        <v>565</v>
      </c>
      <c r="C7519" s="361" t="s">
        <v>745</v>
      </c>
      <c r="D7519" s="361">
        <v>16</v>
      </c>
      <c r="E7519" s="350">
        <v>46821</v>
      </c>
      <c r="F7519" s="360">
        <v>107</v>
      </c>
    </row>
    <row r="7520" spans="1:6" x14ac:dyDescent="0.25">
      <c r="A7520" s="349" t="s">
        <v>748</v>
      </c>
      <c r="B7520" s="361" t="s">
        <v>754</v>
      </c>
      <c r="C7520" s="361" t="s">
        <v>755</v>
      </c>
      <c r="D7520" s="361">
        <v>16</v>
      </c>
      <c r="E7520" s="590">
        <v>46821</v>
      </c>
      <c r="F7520" s="592">
        <v>143</v>
      </c>
    </row>
    <row r="7521" spans="1:6" x14ac:dyDescent="0.25">
      <c r="A7521" s="349" t="s">
        <v>738</v>
      </c>
      <c r="B7521" s="361" t="s">
        <v>715</v>
      </c>
      <c r="C7521" s="361" t="s">
        <v>745</v>
      </c>
      <c r="D7521" s="361">
        <v>16</v>
      </c>
      <c r="E7521" s="590">
        <v>46824</v>
      </c>
      <c r="F7521" s="592">
        <v>12</v>
      </c>
    </row>
    <row r="7522" spans="1:6" x14ac:dyDescent="0.25">
      <c r="A7522" s="349" t="s">
        <v>728</v>
      </c>
      <c r="B7522" s="361" t="s">
        <v>731</v>
      </c>
      <c r="C7522" s="361" t="s">
        <v>732</v>
      </c>
      <c r="D7522" s="361">
        <v>8</v>
      </c>
      <c r="E7522" s="590">
        <v>46824</v>
      </c>
      <c r="F7522" s="592">
        <v>16</v>
      </c>
    </row>
    <row r="7523" spans="1:6" x14ac:dyDescent="0.25">
      <c r="A7523" s="349" t="s">
        <v>738</v>
      </c>
      <c r="B7523" s="361" t="s">
        <v>721</v>
      </c>
      <c r="C7523" s="361" t="s">
        <v>747</v>
      </c>
      <c r="D7523" s="361">
        <v>8</v>
      </c>
      <c r="E7523" s="590">
        <v>46830</v>
      </c>
      <c r="F7523" s="592">
        <v>44</v>
      </c>
    </row>
    <row r="7524" spans="1:6" x14ac:dyDescent="0.25">
      <c r="A7524" s="349" t="s">
        <v>733</v>
      </c>
      <c r="B7524" s="361" t="s">
        <v>736</v>
      </c>
      <c r="C7524" s="361" t="s">
        <v>737</v>
      </c>
      <c r="D7524" s="361">
        <v>8</v>
      </c>
      <c r="E7524" s="590">
        <v>46830</v>
      </c>
      <c r="F7524" s="592">
        <v>84</v>
      </c>
    </row>
    <row r="7525" spans="1:6" x14ac:dyDescent="0.25">
      <c r="A7525" s="349" t="s">
        <v>738</v>
      </c>
      <c r="B7525" s="361" t="s">
        <v>719</v>
      </c>
      <c r="C7525" s="361" t="s">
        <v>744</v>
      </c>
      <c r="D7525" s="361">
        <v>8</v>
      </c>
      <c r="E7525" s="590">
        <v>46832</v>
      </c>
      <c r="F7525" s="592">
        <v>111</v>
      </c>
    </row>
    <row r="7526" spans="1:6" x14ac:dyDescent="0.25">
      <c r="A7526" s="349" t="s">
        <v>748</v>
      </c>
      <c r="B7526" s="361" t="s">
        <v>750</v>
      </c>
      <c r="C7526" s="361" t="s">
        <v>737</v>
      </c>
      <c r="D7526" s="361">
        <v>16</v>
      </c>
      <c r="E7526" s="590">
        <v>46832</v>
      </c>
      <c r="F7526" s="592">
        <v>5</v>
      </c>
    </row>
    <row r="7527" spans="1:6" x14ac:dyDescent="0.25">
      <c r="A7527" s="349" t="s">
        <v>738</v>
      </c>
      <c r="B7527" s="361" t="s">
        <v>718</v>
      </c>
      <c r="C7527" s="361" t="s">
        <v>747</v>
      </c>
      <c r="D7527" s="361">
        <v>8</v>
      </c>
      <c r="E7527" s="590">
        <v>46834</v>
      </c>
      <c r="F7527" s="592">
        <v>27</v>
      </c>
    </row>
    <row r="7528" spans="1:6" x14ac:dyDescent="0.25">
      <c r="A7528" s="349" t="s">
        <v>738</v>
      </c>
      <c r="B7528" s="361" t="s">
        <v>713</v>
      </c>
      <c r="C7528" s="361" t="s">
        <v>746</v>
      </c>
      <c r="D7528" s="361">
        <v>16</v>
      </c>
      <c r="E7528" s="590">
        <v>46836</v>
      </c>
      <c r="F7528" s="592">
        <v>184</v>
      </c>
    </row>
    <row r="7529" spans="1:6" x14ac:dyDescent="0.25">
      <c r="A7529" s="349" t="s">
        <v>738</v>
      </c>
      <c r="B7529" s="361" t="s">
        <v>715</v>
      </c>
      <c r="C7529" s="361" t="s">
        <v>745</v>
      </c>
      <c r="D7529" s="361">
        <v>16</v>
      </c>
      <c r="E7529" s="590">
        <v>46838</v>
      </c>
      <c r="F7529" s="360">
        <v>133</v>
      </c>
    </row>
    <row r="7530" spans="1:6" x14ac:dyDescent="0.25">
      <c r="A7530" s="349" t="s">
        <v>752</v>
      </c>
      <c r="B7530" s="361" t="s">
        <v>760</v>
      </c>
      <c r="C7530" s="361" t="s">
        <v>761</v>
      </c>
      <c r="D7530" s="361">
        <v>16</v>
      </c>
      <c r="E7530" s="590">
        <v>46838</v>
      </c>
      <c r="F7530" s="592">
        <v>169</v>
      </c>
    </row>
    <row r="7531" spans="1:6" x14ac:dyDescent="0.25">
      <c r="A7531" s="349" t="s">
        <v>752</v>
      </c>
      <c r="B7531" s="361" t="s">
        <v>759</v>
      </c>
      <c r="C7531" s="361" t="s">
        <v>737</v>
      </c>
      <c r="D7531" s="361">
        <v>16</v>
      </c>
      <c r="E7531" s="590">
        <v>46840</v>
      </c>
      <c r="F7531" s="592">
        <v>37</v>
      </c>
    </row>
    <row r="7532" spans="1:6" x14ac:dyDescent="0.25">
      <c r="A7532" s="349" t="s">
        <v>752</v>
      </c>
      <c r="B7532" s="361" t="s">
        <v>763</v>
      </c>
      <c r="C7532" s="361" t="s">
        <v>745</v>
      </c>
      <c r="D7532" s="361">
        <v>16</v>
      </c>
      <c r="E7532" s="590">
        <v>46845</v>
      </c>
      <c r="F7532" s="592">
        <v>127</v>
      </c>
    </row>
    <row r="7533" spans="1:6" x14ac:dyDescent="0.25">
      <c r="A7533" s="349" t="s">
        <v>748</v>
      </c>
      <c r="B7533" s="361" t="s">
        <v>749</v>
      </c>
      <c r="C7533" s="361" t="s">
        <v>745</v>
      </c>
      <c r="D7533" s="361">
        <v>8</v>
      </c>
      <c r="E7533" s="590">
        <v>46847</v>
      </c>
      <c r="F7533" s="592">
        <v>184</v>
      </c>
    </row>
    <row r="7534" spans="1:6" x14ac:dyDescent="0.25">
      <c r="A7534" s="349" t="s">
        <v>738</v>
      </c>
      <c r="B7534" s="361" t="s">
        <v>720</v>
      </c>
      <c r="C7534" s="361" t="s">
        <v>747</v>
      </c>
      <c r="D7534" s="361">
        <v>8</v>
      </c>
      <c r="E7534" s="590">
        <v>46848</v>
      </c>
      <c r="F7534" s="592">
        <v>13</v>
      </c>
    </row>
    <row r="7535" spans="1:6" x14ac:dyDescent="0.25">
      <c r="A7535" s="349" t="s">
        <v>564</v>
      </c>
      <c r="B7535" s="361" t="s">
        <v>566</v>
      </c>
      <c r="C7535" s="361" t="s">
        <v>737</v>
      </c>
      <c r="D7535" s="361">
        <v>16</v>
      </c>
      <c r="E7535" s="590">
        <v>46849</v>
      </c>
      <c r="F7535" s="592">
        <v>46</v>
      </c>
    </row>
    <row r="7536" spans="1:6" x14ac:dyDescent="0.25">
      <c r="A7536" s="349" t="s">
        <v>738</v>
      </c>
      <c r="B7536" s="361" t="s">
        <v>718</v>
      </c>
      <c r="C7536" s="361" t="s">
        <v>747</v>
      </c>
      <c r="D7536" s="361">
        <v>8</v>
      </c>
      <c r="E7536" s="590">
        <v>46851</v>
      </c>
      <c r="F7536" s="592">
        <v>71</v>
      </c>
    </row>
    <row r="7537" spans="1:6" x14ac:dyDescent="0.25">
      <c r="A7537" s="349" t="s">
        <v>742</v>
      </c>
      <c r="B7537" s="361" t="s">
        <v>743</v>
      </c>
      <c r="C7537" s="361" t="s">
        <v>744</v>
      </c>
      <c r="D7537" s="361">
        <v>8</v>
      </c>
      <c r="E7537" s="590">
        <v>46852</v>
      </c>
      <c r="F7537" s="592">
        <v>27</v>
      </c>
    </row>
    <row r="7538" spans="1:6" x14ac:dyDescent="0.25">
      <c r="A7538" s="349" t="s">
        <v>748</v>
      </c>
      <c r="B7538" s="361" t="s">
        <v>753</v>
      </c>
      <c r="C7538" s="361" t="s">
        <v>732</v>
      </c>
      <c r="D7538" s="361">
        <v>16</v>
      </c>
      <c r="E7538" s="590">
        <v>46853</v>
      </c>
      <c r="F7538" s="592">
        <v>115</v>
      </c>
    </row>
    <row r="7539" spans="1:6" x14ac:dyDescent="0.25">
      <c r="A7539" s="349" t="s">
        <v>748</v>
      </c>
      <c r="B7539" s="361" t="s">
        <v>750</v>
      </c>
      <c r="C7539" s="361" t="s">
        <v>737</v>
      </c>
      <c r="D7539" s="361">
        <v>16</v>
      </c>
      <c r="E7539" s="590">
        <v>46856</v>
      </c>
      <c r="F7539" s="592">
        <v>195</v>
      </c>
    </row>
    <row r="7540" spans="1:6" x14ac:dyDescent="0.25">
      <c r="A7540" s="349" t="s">
        <v>564</v>
      </c>
      <c r="B7540" s="361" t="s">
        <v>568</v>
      </c>
      <c r="C7540" s="361" t="s">
        <v>745</v>
      </c>
      <c r="D7540" s="361">
        <v>16</v>
      </c>
      <c r="E7540" s="590">
        <v>46856</v>
      </c>
      <c r="F7540" s="592">
        <v>131</v>
      </c>
    </row>
    <row r="7541" spans="1:6" x14ac:dyDescent="0.25">
      <c r="A7541" s="349" t="s">
        <v>738</v>
      </c>
      <c r="B7541" s="361" t="s">
        <v>719</v>
      </c>
      <c r="C7541" s="361" t="s">
        <v>744</v>
      </c>
      <c r="D7541" s="361">
        <v>8</v>
      </c>
      <c r="E7541" s="590">
        <v>46860</v>
      </c>
      <c r="F7541" s="592">
        <v>119</v>
      </c>
    </row>
    <row r="7542" spans="1:6" x14ac:dyDescent="0.25">
      <c r="A7542" s="349" t="s">
        <v>748</v>
      </c>
      <c r="B7542" s="361" t="s">
        <v>751</v>
      </c>
      <c r="C7542" s="361" t="s">
        <v>747</v>
      </c>
      <c r="D7542" s="361">
        <v>8</v>
      </c>
      <c r="E7542" s="350">
        <v>46864</v>
      </c>
      <c r="F7542" s="360">
        <v>154</v>
      </c>
    </row>
    <row r="7543" spans="1:6" x14ac:dyDescent="0.25">
      <c r="A7543" s="349" t="s">
        <v>752</v>
      </c>
      <c r="B7543" s="361" t="s">
        <v>759</v>
      </c>
      <c r="C7543" s="361" t="s">
        <v>737</v>
      </c>
      <c r="D7543" s="361">
        <v>16</v>
      </c>
      <c r="E7543" s="590">
        <v>46865</v>
      </c>
      <c r="F7543" s="592">
        <v>33</v>
      </c>
    </row>
    <row r="7544" spans="1:6" x14ac:dyDescent="0.25">
      <c r="A7544" s="349" t="s">
        <v>564</v>
      </c>
      <c r="B7544" s="361" t="s">
        <v>568</v>
      </c>
      <c r="C7544" s="361" t="s">
        <v>745</v>
      </c>
      <c r="D7544" s="361">
        <v>16</v>
      </c>
      <c r="E7544" s="590">
        <v>46869</v>
      </c>
      <c r="F7544" s="592">
        <v>110</v>
      </c>
    </row>
    <row r="7545" spans="1:6" x14ac:dyDescent="0.25">
      <c r="A7545" s="349" t="s">
        <v>738</v>
      </c>
      <c r="B7545" s="361" t="s">
        <v>716</v>
      </c>
      <c r="C7545" s="361" t="s">
        <v>745</v>
      </c>
      <c r="D7545" s="361">
        <v>16</v>
      </c>
      <c r="E7545" s="350">
        <v>46876</v>
      </c>
      <c r="F7545" s="360">
        <v>107</v>
      </c>
    </row>
    <row r="7546" spans="1:6" x14ac:dyDescent="0.25">
      <c r="A7546" s="349" t="s">
        <v>752</v>
      </c>
      <c r="B7546" s="361" t="s">
        <v>760</v>
      </c>
      <c r="C7546" s="361" t="s">
        <v>761</v>
      </c>
      <c r="D7546" s="361">
        <v>16</v>
      </c>
      <c r="E7546" s="590">
        <v>46876</v>
      </c>
      <c r="F7546" s="592">
        <v>189</v>
      </c>
    </row>
    <row r="7547" spans="1:6" x14ac:dyDescent="0.25">
      <c r="A7547" s="349" t="s">
        <v>752</v>
      </c>
      <c r="B7547" s="361" t="s">
        <v>764</v>
      </c>
      <c r="C7547" s="361" t="s">
        <v>737</v>
      </c>
      <c r="D7547" s="361">
        <v>32</v>
      </c>
      <c r="E7547" s="590">
        <v>46884</v>
      </c>
      <c r="F7547" s="592">
        <v>53</v>
      </c>
    </row>
    <row r="7548" spans="1:6" x14ac:dyDescent="0.25">
      <c r="A7548" s="349" t="s">
        <v>769</v>
      </c>
      <c r="B7548" s="361" t="s">
        <v>770</v>
      </c>
      <c r="C7548" s="361" t="s">
        <v>745</v>
      </c>
      <c r="D7548" s="361">
        <v>16</v>
      </c>
      <c r="E7548" s="350">
        <v>46884</v>
      </c>
      <c r="F7548" s="360">
        <v>39</v>
      </c>
    </row>
    <row r="7549" spans="1:6" x14ac:dyDescent="0.25">
      <c r="A7549" s="349" t="s">
        <v>748</v>
      </c>
      <c r="B7549" s="361" t="s">
        <v>754</v>
      </c>
      <c r="C7549" s="361" t="s">
        <v>755</v>
      </c>
      <c r="D7549" s="361">
        <v>16</v>
      </c>
      <c r="E7549" s="590">
        <v>46887</v>
      </c>
      <c r="F7549" s="592">
        <v>166</v>
      </c>
    </row>
    <row r="7550" spans="1:6" x14ac:dyDescent="0.25">
      <c r="A7550" s="349" t="s">
        <v>752</v>
      </c>
      <c r="B7550" s="361" t="s">
        <v>763</v>
      </c>
      <c r="C7550" s="361" t="s">
        <v>745</v>
      </c>
      <c r="D7550" s="361">
        <v>16</v>
      </c>
      <c r="E7550" s="590">
        <v>46888</v>
      </c>
      <c r="F7550" s="592">
        <v>168</v>
      </c>
    </row>
    <row r="7551" spans="1:6" x14ac:dyDescent="0.25">
      <c r="A7551" s="349" t="s">
        <v>564</v>
      </c>
      <c r="B7551" s="361" t="s">
        <v>567</v>
      </c>
      <c r="C7551" s="361" t="s">
        <v>737</v>
      </c>
      <c r="D7551" s="361">
        <v>16</v>
      </c>
      <c r="E7551" s="590">
        <v>46889</v>
      </c>
      <c r="F7551" s="592">
        <v>125</v>
      </c>
    </row>
    <row r="7552" spans="1:6" x14ac:dyDescent="0.25">
      <c r="A7552" s="349" t="s">
        <v>742</v>
      </c>
      <c r="B7552" s="361" t="s">
        <v>743</v>
      </c>
      <c r="C7552" s="361" t="s">
        <v>744</v>
      </c>
      <c r="D7552" s="361">
        <v>8</v>
      </c>
      <c r="E7552" s="590">
        <v>46889</v>
      </c>
      <c r="F7552" s="592">
        <v>33</v>
      </c>
    </row>
    <row r="7553" spans="1:6" x14ac:dyDescent="0.25">
      <c r="A7553" s="349" t="s">
        <v>738</v>
      </c>
      <c r="B7553" s="361" t="s">
        <v>716</v>
      </c>
      <c r="C7553" s="361" t="s">
        <v>745</v>
      </c>
      <c r="D7553" s="361">
        <v>16</v>
      </c>
      <c r="E7553" s="590">
        <v>46892</v>
      </c>
      <c r="F7553" s="592">
        <v>26</v>
      </c>
    </row>
    <row r="7554" spans="1:6" x14ac:dyDescent="0.25">
      <c r="A7554" s="349" t="s">
        <v>752</v>
      </c>
      <c r="B7554" s="361" t="s">
        <v>762</v>
      </c>
      <c r="C7554" s="361" t="s">
        <v>761</v>
      </c>
      <c r="D7554" s="361">
        <v>16</v>
      </c>
      <c r="E7554" s="590">
        <v>46893</v>
      </c>
      <c r="F7554" s="592">
        <v>185</v>
      </c>
    </row>
    <row r="7555" spans="1:6" x14ac:dyDescent="0.25">
      <c r="A7555" s="349" t="s">
        <v>752</v>
      </c>
      <c r="B7555" s="361" t="s">
        <v>760</v>
      </c>
      <c r="C7555" s="361" t="s">
        <v>761</v>
      </c>
      <c r="D7555" s="361">
        <v>16</v>
      </c>
      <c r="E7555" s="590">
        <v>46904</v>
      </c>
      <c r="F7555" s="360">
        <v>191</v>
      </c>
    </row>
    <row r="7556" spans="1:6" x14ac:dyDescent="0.25">
      <c r="A7556" s="349" t="s">
        <v>738</v>
      </c>
      <c r="B7556" s="361" t="s">
        <v>713</v>
      </c>
      <c r="C7556" s="361" t="s">
        <v>746</v>
      </c>
      <c r="D7556" s="361">
        <v>16</v>
      </c>
      <c r="E7556" s="590">
        <v>46905</v>
      </c>
      <c r="F7556" s="592">
        <v>191</v>
      </c>
    </row>
    <row r="7557" spans="1:6" x14ac:dyDescent="0.25">
      <c r="A7557" s="349" t="s">
        <v>752</v>
      </c>
      <c r="B7557" s="361" t="s">
        <v>759</v>
      </c>
      <c r="C7557" s="361" t="s">
        <v>737</v>
      </c>
      <c r="D7557" s="361">
        <v>16</v>
      </c>
      <c r="E7557" s="590">
        <v>46907</v>
      </c>
      <c r="F7557" s="592">
        <v>179</v>
      </c>
    </row>
    <row r="7558" spans="1:6" x14ac:dyDescent="0.25">
      <c r="A7558" s="349" t="s">
        <v>738</v>
      </c>
      <c r="B7558" s="361" t="s">
        <v>713</v>
      </c>
      <c r="C7558" s="361" t="s">
        <v>746</v>
      </c>
      <c r="D7558" s="361">
        <v>16</v>
      </c>
      <c r="E7558" s="590">
        <v>46910</v>
      </c>
      <c r="F7558" s="592">
        <v>131</v>
      </c>
    </row>
    <row r="7559" spans="1:6" x14ac:dyDescent="0.25">
      <c r="A7559" s="349" t="s">
        <v>748</v>
      </c>
      <c r="B7559" s="361" t="s">
        <v>749</v>
      </c>
      <c r="C7559" s="361" t="s">
        <v>745</v>
      </c>
      <c r="D7559" s="361">
        <v>8</v>
      </c>
      <c r="E7559" s="590">
        <v>46915</v>
      </c>
      <c r="F7559" s="592">
        <v>48</v>
      </c>
    </row>
    <row r="7560" spans="1:6" x14ac:dyDescent="0.25">
      <c r="A7560" s="349" t="s">
        <v>752</v>
      </c>
      <c r="B7560" s="361" t="s">
        <v>762</v>
      </c>
      <c r="C7560" s="361" t="s">
        <v>761</v>
      </c>
      <c r="D7560" s="361">
        <v>16</v>
      </c>
      <c r="E7560" s="590">
        <v>46918</v>
      </c>
      <c r="F7560" s="592">
        <v>139</v>
      </c>
    </row>
    <row r="7561" spans="1:6" x14ac:dyDescent="0.25">
      <c r="A7561" s="349" t="s">
        <v>748</v>
      </c>
      <c r="B7561" s="361" t="s">
        <v>754</v>
      </c>
      <c r="C7561" s="361" t="s">
        <v>755</v>
      </c>
      <c r="D7561" s="361">
        <v>16</v>
      </c>
      <c r="E7561" s="590">
        <v>46920</v>
      </c>
      <c r="F7561" s="592">
        <v>139</v>
      </c>
    </row>
    <row r="7562" spans="1:6" x14ac:dyDescent="0.25">
      <c r="A7562" s="349" t="s">
        <v>728</v>
      </c>
      <c r="B7562" s="361" t="s">
        <v>729</v>
      </c>
      <c r="C7562" s="361" t="s">
        <v>730</v>
      </c>
      <c r="D7562" s="361">
        <v>10</v>
      </c>
      <c r="E7562" s="590">
        <v>46920</v>
      </c>
      <c r="F7562" s="592">
        <v>15</v>
      </c>
    </row>
    <row r="7563" spans="1:6" x14ac:dyDescent="0.25">
      <c r="A7563" s="349" t="s">
        <v>564</v>
      </c>
      <c r="B7563" s="361" t="s">
        <v>569</v>
      </c>
      <c r="C7563" s="361" t="s">
        <v>744</v>
      </c>
      <c r="D7563" s="361">
        <v>16</v>
      </c>
      <c r="E7563" s="590">
        <v>46921</v>
      </c>
      <c r="F7563" s="592">
        <v>165</v>
      </c>
    </row>
    <row r="7564" spans="1:6" x14ac:dyDescent="0.25">
      <c r="A7564" s="349" t="s">
        <v>738</v>
      </c>
      <c r="B7564" s="361" t="s">
        <v>719</v>
      </c>
      <c r="C7564" s="361" t="s">
        <v>744</v>
      </c>
      <c r="D7564" s="361">
        <v>8</v>
      </c>
      <c r="E7564" s="590">
        <v>46924</v>
      </c>
      <c r="F7564" s="360">
        <v>71</v>
      </c>
    </row>
    <row r="7565" spans="1:6" x14ac:dyDescent="0.25">
      <c r="A7565" s="349" t="s">
        <v>738</v>
      </c>
      <c r="B7565" s="361" t="s">
        <v>718</v>
      </c>
      <c r="C7565" s="361" t="s">
        <v>747</v>
      </c>
      <c r="D7565" s="361">
        <v>8</v>
      </c>
      <c r="E7565" s="590">
        <v>46924</v>
      </c>
      <c r="F7565" s="592">
        <v>174</v>
      </c>
    </row>
    <row r="7566" spans="1:6" x14ac:dyDescent="0.25">
      <c r="A7566" s="349" t="s">
        <v>748</v>
      </c>
      <c r="B7566" s="361" t="s">
        <v>749</v>
      </c>
      <c r="C7566" s="361" t="s">
        <v>745</v>
      </c>
      <c r="D7566" s="361">
        <v>8</v>
      </c>
      <c r="E7566" s="590">
        <v>46933</v>
      </c>
      <c r="F7566" s="592">
        <v>114</v>
      </c>
    </row>
    <row r="7567" spans="1:6" x14ac:dyDescent="0.25">
      <c r="A7567" s="349" t="s">
        <v>756</v>
      </c>
      <c r="B7567" s="361" t="s">
        <v>758</v>
      </c>
      <c r="C7567" s="361" t="s">
        <v>746</v>
      </c>
      <c r="D7567" s="361">
        <v>16</v>
      </c>
      <c r="E7567" s="350">
        <v>46933</v>
      </c>
      <c r="F7567" s="360">
        <v>143</v>
      </c>
    </row>
    <row r="7568" spans="1:6" x14ac:dyDescent="0.25">
      <c r="A7568" s="349" t="s">
        <v>738</v>
      </c>
      <c r="B7568" s="361" t="s">
        <v>715</v>
      </c>
      <c r="C7568" s="361" t="s">
        <v>745</v>
      </c>
      <c r="D7568" s="361">
        <v>16</v>
      </c>
      <c r="E7568" s="590">
        <v>46934</v>
      </c>
      <c r="F7568" s="592">
        <v>42</v>
      </c>
    </row>
    <row r="7569" spans="1:6" x14ac:dyDescent="0.25">
      <c r="A7569" s="349" t="s">
        <v>738</v>
      </c>
      <c r="B7569" s="361" t="s">
        <v>713</v>
      </c>
      <c r="C7569" s="361" t="s">
        <v>746</v>
      </c>
      <c r="D7569" s="361">
        <v>16</v>
      </c>
      <c r="E7569" s="590">
        <v>46936</v>
      </c>
      <c r="F7569" s="592">
        <v>26</v>
      </c>
    </row>
    <row r="7570" spans="1:6" x14ac:dyDescent="0.25">
      <c r="A7570" s="349" t="s">
        <v>756</v>
      </c>
      <c r="B7570" s="361" t="s">
        <v>757</v>
      </c>
      <c r="C7570" s="361" t="s">
        <v>755</v>
      </c>
      <c r="D7570" s="361">
        <v>16</v>
      </c>
      <c r="E7570" s="590">
        <v>46936</v>
      </c>
      <c r="F7570" s="592">
        <v>113</v>
      </c>
    </row>
    <row r="7571" spans="1:6" x14ac:dyDescent="0.25">
      <c r="A7571" s="349" t="s">
        <v>564</v>
      </c>
      <c r="B7571" s="361" t="s">
        <v>568</v>
      </c>
      <c r="C7571" s="361" t="s">
        <v>745</v>
      </c>
      <c r="D7571" s="361">
        <v>16</v>
      </c>
      <c r="E7571" s="590">
        <v>46941</v>
      </c>
      <c r="F7571" s="592">
        <v>11</v>
      </c>
    </row>
    <row r="7572" spans="1:6" x14ac:dyDescent="0.25">
      <c r="A7572" s="349" t="s">
        <v>738</v>
      </c>
      <c r="B7572" s="361" t="s">
        <v>723</v>
      </c>
      <c r="C7572" s="361" t="s">
        <v>745</v>
      </c>
      <c r="D7572" s="361">
        <v>8</v>
      </c>
      <c r="E7572" s="590">
        <v>46944</v>
      </c>
      <c r="F7572" s="592">
        <v>42</v>
      </c>
    </row>
    <row r="7573" spans="1:6" x14ac:dyDescent="0.25">
      <c r="A7573" s="349" t="s">
        <v>752</v>
      </c>
      <c r="B7573" s="361" t="s">
        <v>763</v>
      </c>
      <c r="C7573" s="361" t="s">
        <v>745</v>
      </c>
      <c r="D7573" s="361">
        <v>16</v>
      </c>
      <c r="E7573" s="590">
        <v>46946</v>
      </c>
      <c r="F7573" s="592">
        <v>94</v>
      </c>
    </row>
    <row r="7574" spans="1:6" x14ac:dyDescent="0.25">
      <c r="A7574" s="349" t="s">
        <v>564</v>
      </c>
      <c r="B7574" s="361" t="s">
        <v>565</v>
      </c>
      <c r="C7574" s="361" t="s">
        <v>745</v>
      </c>
      <c r="D7574" s="361">
        <v>16</v>
      </c>
      <c r="E7574" s="590">
        <v>46949</v>
      </c>
      <c r="F7574" s="592">
        <v>105</v>
      </c>
    </row>
    <row r="7575" spans="1:6" x14ac:dyDescent="0.25">
      <c r="A7575" s="349" t="s">
        <v>752</v>
      </c>
      <c r="B7575" s="361" t="s">
        <v>760</v>
      </c>
      <c r="C7575" s="361" t="s">
        <v>761</v>
      </c>
      <c r="D7575" s="361">
        <v>16</v>
      </c>
      <c r="E7575" s="590">
        <v>46949</v>
      </c>
      <c r="F7575" s="592">
        <v>113</v>
      </c>
    </row>
    <row r="7576" spans="1:6" x14ac:dyDescent="0.25">
      <c r="A7576" s="349" t="s">
        <v>748</v>
      </c>
      <c r="B7576" s="361" t="s">
        <v>749</v>
      </c>
      <c r="C7576" s="361" t="s">
        <v>745</v>
      </c>
      <c r="D7576" s="361">
        <v>8</v>
      </c>
      <c r="E7576" s="590">
        <v>46953</v>
      </c>
      <c r="F7576" s="592">
        <v>151</v>
      </c>
    </row>
    <row r="7577" spans="1:6" x14ac:dyDescent="0.25">
      <c r="A7577" s="349" t="s">
        <v>771</v>
      </c>
      <c r="B7577" s="361" t="s">
        <v>773</v>
      </c>
      <c r="C7577" s="361" t="s">
        <v>747</v>
      </c>
      <c r="D7577" s="361">
        <v>8</v>
      </c>
      <c r="E7577" s="350">
        <v>46953</v>
      </c>
      <c r="F7577" s="360">
        <v>173</v>
      </c>
    </row>
    <row r="7578" spans="1:6" x14ac:dyDescent="0.25">
      <c r="A7578" s="349" t="s">
        <v>771</v>
      </c>
      <c r="B7578" s="361" t="s">
        <v>772</v>
      </c>
      <c r="C7578" s="361" t="s">
        <v>747</v>
      </c>
      <c r="D7578" s="361">
        <v>12</v>
      </c>
      <c r="E7578" s="590">
        <v>46955</v>
      </c>
      <c r="F7578" s="592">
        <v>82</v>
      </c>
    </row>
    <row r="7579" spans="1:6" x14ac:dyDescent="0.25">
      <c r="A7579" s="349" t="s">
        <v>756</v>
      </c>
      <c r="B7579" s="361" t="s">
        <v>757</v>
      </c>
      <c r="C7579" s="361" t="s">
        <v>755</v>
      </c>
      <c r="D7579" s="361">
        <v>16</v>
      </c>
      <c r="E7579" s="590">
        <v>46958</v>
      </c>
      <c r="F7579" s="592">
        <v>25</v>
      </c>
    </row>
    <row r="7580" spans="1:6" x14ac:dyDescent="0.25">
      <c r="A7580" s="349" t="s">
        <v>733</v>
      </c>
      <c r="B7580" s="361" t="s">
        <v>736</v>
      </c>
      <c r="C7580" s="361" t="s">
        <v>737</v>
      </c>
      <c r="D7580" s="361">
        <v>8</v>
      </c>
      <c r="E7580" s="590">
        <v>46958</v>
      </c>
      <c r="F7580" s="592">
        <v>157</v>
      </c>
    </row>
    <row r="7581" spans="1:6" x14ac:dyDescent="0.25">
      <c r="A7581" s="349" t="s">
        <v>738</v>
      </c>
      <c r="B7581" s="361" t="s">
        <v>722</v>
      </c>
      <c r="C7581" s="361" t="s">
        <v>747</v>
      </c>
      <c r="D7581" s="361">
        <v>8</v>
      </c>
      <c r="E7581" s="350">
        <v>46963</v>
      </c>
      <c r="F7581" s="360">
        <v>70</v>
      </c>
    </row>
    <row r="7582" spans="1:6" x14ac:dyDescent="0.25">
      <c r="A7582" s="349" t="s">
        <v>738</v>
      </c>
      <c r="B7582" s="361" t="s">
        <v>720</v>
      </c>
      <c r="C7582" s="361" t="s">
        <v>747</v>
      </c>
      <c r="D7582" s="361">
        <v>8</v>
      </c>
      <c r="E7582" s="590">
        <v>46963</v>
      </c>
      <c r="F7582" s="360">
        <v>21</v>
      </c>
    </row>
    <row r="7583" spans="1:6" x14ac:dyDescent="0.25">
      <c r="A7583" s="349" t="s">
        <v>738</v>
      </c>
      <c r="B7583" s="361" t="s">
        <v>716</v>
      </c>
      <c r="C7583" s="361" t="s">
        <v>745</v>
      </c>
      <c r="D7583" s="361">
        <v>16</v>
      </c>
      <c r="E7583" s="590">
        <v>46963</v>
      </c>
      <c r="F7583" s="592">
        <v>146</v>
      </c>
    </row>
    <row r="7584" spans="1:6" x14ac:dyDescent="0.25">
      <c r="A7584" s="349" t="s">
        <v>742</v>
      </c>
      <c r="B7584" s="361" t="s">
        <v>743</v>
      </c>
      <c r="C7584" s="361" t="s">
        <v>744</v>
      </c>
      <c r="D7584" s="361">
        <v>8</v>
      </c>
      <c r="E7584" s="590">
        <v>46967</v>
      </c>
      <c r="F7584" s="592">
        <v>155</v>
      </c>
    </row>
    <row r="7585" spans="1:6" x14ac:dyDescent="0.25">
      <c r="A7585" s="349" t="s">
        <v>564</v>
      </c>
      <c r="B7585" s="361" t="s">
        <v>569</v>
      </c>
      <c r="C7585" s="361" t="s">
        <v>744</v>
      </c>
      <c r="D7585" s="361">
        <v>16</v>
      </c>
      <c r="E7585" s="590">
        <v>46968</v>
      </c>
      <c r="F7585" s="592">
        <v>54</v>
      </c>
    </row>
    <row r="7586" spans="1:6" x14ac:dyDescent="0.25">
      <c r="A7586" s="349" t="s">
        <v>765</v>
      </c>
      <c r="B7586" s="361" t="s">
        <v>766</v>
      </c>
      <c r="C7586" s="361" t="s">
        <v>744</v>
      </c>
      <c r="D7586" s="361">
        <v>16</v>
      </c>
      <c r="E7586" s="590">
        <v>46968</v>
      </c>
      <c r="F7586" s="592">
        <v>29</v>
      </c>
    </row>
    <row r="7587" spans="1:6" x14ac:dyDescent="0.25">
      <c r="A7587" s="349" t="s">
        <v>733</v>
      </c>
      <c r="B7587" s="361" t="s">
        <v>734</v>
      </c>
      <c r="C7587" s="361" t="s">
        <v>735</v>
      </c>
      <c r="D7587" s="361">
        <v>8</v>
      </c>
      <c r="E7587" s="590">
        <v>46970</v>
      </c>
      <c r="F7587" s="592">
        <v>121</v>
      </c>
    </row>
    <row r="7588" spans="1:6" x14ac:dyDescent="0.25">
      <c r="A7588" s="349" t="s">
        <v>738</v>
      </c>
      <c r="B7588" s="361" t="s">
        <v>715</v>
      </c>
      <c r="C7588" s="361" t="s">
        <v>745</v>
      </c>
      <c r="D7588" s="361">
        <v>16</v>
      </c>
      <c r="E7588" s="590">
        <v>46972</v>
      </c>
      <c r="F7588" s="592">
        <v>190</v>
      </c>
    </row>
    <row r="7589" spans="1:6" x14ac:dyDescent="0.25">
      <c r="A7589" s="349" t="s">
        <v>738</v>
      </c>
      <c r="B7589" s="361" t="s">
        <v>719</v>
      </c>
      <c r="C7589" s="361" t="s">
        <v>744</v>
      </c>
      <c r="D7589" s="361">
        <v>8</v>
      </c>
      <c r="E7589" s="590">
        <v>46974</v>
      </c>
      <c r="F7589" s="592">
        <v>113</v>
      </c>
    </row>
    <row r="7590" spans="1:6" x14ac:dyDescent="0.25">
      <c r="A7590" s="349" t="s">
        <v>564</v>
      </c>
      <c r="B7590" s="361" t="s">
        <v>567</v>
      </c>
      <c r="C7590" s="361" t="s">
        <v>737</v>
      </c>
      <c r="D7590" s="361">
        <v>16</v>
      </c>
      <c r="E7590" s="590">
        <v>46976</v>
      </c>
      <c r="F7590" s="592">
        <v>102</v>
      </c>
    </row>
    <row r="7591" spans="1:6" x14ac:dyDescent="0.25">
      <c r="A7591" s="349" t="s">
        <v>728</v>
      </c>
      <c r="B7591" s="361" t="s">
        <v>729</v>
      </c>
      <c r="C7591" s="361" t="s">
        <v>730</v>
      </c>
      <c r="D7591" s="361">
        <v>10</v>
      </c>
      <c r="E7591" s="590">
        <v>46977</v>
      </c>
      <c r="F7591" s="592">
        <v>91</v>
      </c>
    </row>
    <row r="7592" spans="1:6" x14ac:dyDescent="0.25">
      <c r="A7592" s="349" t="s">
        <v>767</v>
      </c>
      <c r="B7592" s="361" t="s">
        <v>768</v>
      </c>
      <c r="C7592" s="361" t="s">
        <v>737</v>
      </c>
      <c r="D7592" s="361">
        <v>16</v>
      </c>
      <c r="E7592" s="590">
        <v>46979</v>
      </c>
      <c r="F7592" s="592">
        <v>96</v>
      </c>
    </row>
    <row r="7593" spans="1:6" x14ac:dyDescent="0.25">
      <c r="A7593" s="349" t="s">
        <v>748</v>
      </c>
      <c r="B7593" s="361" t="s">
        <v>754</v>
      </c>
      <c r="C7593" s="361" t="s">
        <v>755</v>
      </c>
      <c r="D7593" s="361">
        <v>16</v>
      </c>
      <c r="E7593" s="590">
        <v>46980</v>
      </c>
      <c r="F7593" s="592">
        <v>195</v>
      </c>
    </row>
    <row r="7594" spans="1:6" x14ac:dyDescent="0.25">
      <c r="A7594" s="349" t="s">
        <v>752</v>
      </c>
      <c r="B7594" s="361" t="s">
        <v>763</v>
      </c>
      <c r="C7594" s="361" t="s">
        <v>745</v>
      </c>
      <c r="D7594" s="361">
        <v>16</v>
      </c>
      <c r="E7594" s="590">
        <v>46980</v>
      </c>
      <c r="F7594" s="360">
        <v>174</v>
      </c>
    </row>
    <row r="7595" spans="1:6" x14ac:dyDescent="0.25">
      <c r="A7595" s="349" t="s">
        <v>738</v>
      </c>
      <c r="B7595" s="361" t="s">
        <v>720</v>
      </c>
      <c r="C7595" s="361" t="s">
        <v>747</v>
      </c>
      <c r="D7595" s="361">
        <v>8</v>
      </c>
      <c r="E7595" s="590">
        <v>46983</v>
      </c>
      <c r="F7595" s="592">
        <v>171</v>
      </c>
    </row>
    <row r="7596" spans="1:6" x14ac:dyDescent="0.25">
      <c r="A7596" s="349" t="s">
        <v>738</v>
      </c>
      <c r="B7596" s="361" t="s">
        <v>719</v>
      </c>
      <c r="C7596" s="361" t="s">
        <v>744</v>
      </c>
      <c r="D7596" s="361">
        <v>8</v>
      </c>
      <c r="E7596" s="590">
        <v>46993</v>
      </c>
      <c r="F7596" s="592">
        <v>10</v>
      </c>
    </row>
    <row r="7597" spans="1:6" x14ac:dyDescent="0.25">
      <c r="A7597" s="349" t="s">
        <v>738</v>
      </c>
      <c r="B7597" s="361" t="s">
        <v>713</v>
      </c>
      <c r="C7597" s="361" t="s">
        <v>746</v>
      </c>
      <c r="D7597" s="361">
        <v>16</v>
      </c>
      <c r="E7597" s="590">
        <v>46997</v>
      </c>
      <c r="F7597" s="592">
        <v>164</v>
      </c>
    </row>
    <row r="7598" spans="1:6" x14ac:dyDescent="0.25">
      <c r="A7598" s="349" t="s">
        <v>738</v>
      </c>
      <c r="B7598" s="361" t="s">
        <v>716</v>
      </c>
      <c r="C7598" s="361" t="s">
        <v>745</v>
      </c>
      <c r="D7598" s="361">
        <v>16</v>
      </c>
      <c r="E7598" s="350">
        <v>47002</v>
      </c>
      <c r="F7598" s="360">
        <v>158</v>
      </c>
    </row>
    <row r="7599" spans="1:6" x14ac:dyDescent="0.25">
      <c r="A7599" s="349" t="s">
        <v>738</v>
      </c>
      <c r="B7599" s="361" t="s">
        <v>723</v>
      </c>
      <c r="C7599" s="361" t="s">
        <v>745</v>
      </c>
      <c r="D7599" s="361">
        <v>8</v>
      </c>
      <c r="E7599" s="350">
        <v>47005</v>
      </c>
      <c r="F7599" s="360">
        <v>198</v>
      </c>
    </row>
    <row r="7600" spans="1:6" x14ac:dyDescent="0.25">
      <c r="A7600" s="349" t="s">
        <v>765</v>
      </c>
      <c r="B7600" s="361" t="s">
        <v>766</v>
      </c>
      <c r="C7600" s="361" t="s">
        <v>744</v>
      </c>
      <c r="D7600" s="361">
        <v>16</v>
      </c>
      <c r="E7600" s="590">
        <v>47005</v>
      </c>
      <c r="F7600" s="592">
        <v>33</v>
      </c>
    </row>
    <row r="7601" spans="1:6" x14ac:dyDescent="0.25">
      <c r="A7601" s="349" t="s">
        <v>739</v>
      </c>
      <c r="B7601" s="361" t="s">
        <v>740</v>
      </c>
      <c r="C7601" s="361" t="s">
        <v>741</v>
      </c>
      <c r="D7601" s="361">
        <v>8</v>
      </c>
      <c r="E7601" s="590">
        <v>47007</v>
      </c>
      <c r="F7601" s="592">
        <v>152</v>
      </c>
    </row>
    <row r="7602" spans="1:6" x14ac:dyDescent="0.25">
      <c r="A7602" s="349" t="s">
        <v>738</v>
      </c>
      <c r="B7602" s="361" t="s">
        <v>723</v>
      </c>
      <c r="C7602" s="361" t="s">
        <v>745</v>
      </c>
      <c r="D7602" s="361">
        <v>8</v>
      </c>
      <c r="E7602" s="590">
        <v>47010</v>
      </c>
      <c r="F7602" s="592">
        <v>54</v>
      </c>
    </row>
    <row r="7603" spans="1:6" x14ac:dyDescent="0.25">
      <c r="A7603" s="349" t="s">
        <v>765</v>
      </c>
      <c r="B7603" s="361" t="s">
        <v>766</v>
      </c>
      <c r="C7603" s="361" t="s">
        <v>744</v>
      </c>
      <c r="D7603" s="361">
        <v>16</v>
      </c>
      <c r="E7603" s="590">
        <v>47012</v>
      </c>
      <c r="F7603" s="592">
        <v>186</v>
      </c>
    </row>
    <row r="7604" spans="1:6" x14ac:dyDescent="0.25">
      <c r="A7604" s="349" t="s">
        <v>748</v>
      </c>
      <c r="B7604" s="361" t="s">
        <v>753</v>
      </c>
      <c r="C7604" s="361" t="s">
        <v>732</v>
      </c>
      <c r="D7604" s="361">
        <v>16</v>
      </c>
      <c r="E7604" s="350">
        <v>47016</v>
      </c>
      <c r="F7604" s="360">
        <v>145</v>
      </c>
    </row>
    <row r="7605" spans="1:6" x14ac:dyDescent="0.25">
      <c r="A7605" s="349" t="s">
        <v>738</v>
      </c>
      <c r="B7605" s="361" t="s">
        <v>716</v>
      </c>
      <c r="C7605" s="361" t="s">
        <v>745</v>
      </c>
      <c r="D7605" s="361">
        <v>16</v>
      </c>
      <c r="E7605" s="590">
        <v>47017</v>
      </c>
      <c r="F7605" s="360">
        <v>159</v>
      </c>
    </row>
    <row r="7606" spans="1:6" x14ac:dyDescent="0.25">
      <c r="A7606" s="349" t="s">
        <v>733</v>
      </c>
      <c r="B7606" s="361" t="s">
        <v>734</v>
      </c>
      <c r="C7606" s="361" t="s">
        <v>735</v>
      </c>
      <c r="D7606" s="361">
        <v>8</v>
      </c>
      <c r="E7606" s="590">
        <v>47021</v>
      </c>
      <c r="F7606" s="592">
        <v>51</v>
      </c>
    </row>
    <row r="7607" spans="1:6" x14ac:dyDescent="0.25">
      <c r="A7607" s="349" t="s">
        <v>738</v>
      </c>
      <c r="B7607" s="361" t="s">
        <v>723</v>
      </c>
      <c r="C7607" s="361" t="s">
        <v>745</v>
      </c>
      <c r="D7607" s="361">
        <v>8</v>
      </c>
      <c r="E7607" s="590">
        <v>47022</v>
      </c>
      <c r="F7607" s="592">
        <v>78</v>
      </c>
    </row>
    <row r="7608" spans="1:6" x14ac:dyDescent="0.25">
      <c r="A7608" s="349" t="s">
        <v>748</v>
      </c>
      <c r="B7608" s="361" t="s">
        <v>751</v>
      </c>
      <c r="C7608" s="361" t="s">
        <v>747</v>
      </c>
      <c r="D7608" s="361">
        <v>8</v>
      </c>
      <c r="E7608" s="350">
        <v>47022</v>
      </c>
      <c r="F7608" s="360">
        <v>50</v>
      </c>
    </row>
    <row r="7609" spans="1:6" x14ac:dyDescent="0.25">
      <c r="A7609" s="349" t="s">
        <v>738</v>
      </c>
      <c r="B7609" s="361" t="s">
        <v>719</v>
      </c>
      <c r="C7609" s="361" t="s">
        <v>744</v>
      </c>
      <c r="D7609" s="361">
        <v>8</v>
      </c>
      <c r="E7609" s="590">
        <v>47024</v>
      </c>
      <c r="F7609" s="592">
        <v>164</v>
      </c>
    </row>
    <row r="7610" spans="1:6" x14ac:dyDescent="0.25">
      <c r="A7610" s="349" t="s">
        <v>738</v>
      </c>
      <c r="B7610" s="361" t="s">
        <v>719</v>
      </c>
      <c r="C7610" s="361" t="s">
        <v>744</v>
      </c>
      <c r="D7610" s="361">
        <v>8</v>
      </c>
      <c r="E7610" s="590">
        <v>47027</v>
      </c>
      <c r="F7610" s="592">
        <v>82</v>
      </c>
    </row>
    <row r="7611" spans="1:6" x14ac:dyDescent="0.25">
      <c r="A7611" s="349" t="s">
        <v>738</v>
      </c>
      <c r="B7611" s="361" t="s">
        <v>718</v>
      </c>
      <c r="C7611" s="361" t="s">
        <v>747</v>
      </c>
      <c r="D7611" s="361">
        <v>8</v>
      </c>
      <c r="E7611" s="350">
        <v>47029</v>
      </c>
      <c r="F7611" s="360">
        <v>40</v>
      </c>
    </row>
    <row r="7612" spans="1:6" x14ac:dyDescent="0.25">
      <c r="A7612" s="349" t="s">
        <v>733</v>
      </c>
      <c r="B7612" s="361" t="s">
        <v>734</v>
      </c>
      <c r="C7612" s="361" t="s">
        <v>735</v>
      </c>
      <c r="D7612" s="361">
        <v>8</v>
      </c>
      <c r="E7612" s="590">
        <v>47029</v>
      </c>
      <c r="F7612" s="360">
        <v>170</v>
      </c>
    </row>
    <row r="7613" spans="1:6" x14ac:dyDescent="0.25">
      <c r="A7613" s="349" t="s">
        <v>748</v>
      </c>
      <c r="B7613" s="361" t="s">
        <v>753</v>
      </c>
      <c r="C7613" s="361" t="s">
        <v>732</v>
      </c>
      <c r="D7613" s="361">
        <v>16</v>
      </c>
      <c r="E7613" s="590">
        <v>47030</v>
      </c>
      <c r="F7613" s="592">
        <v>146</v>
      </c>
    </row>
    <row r="7614" spans="1:6" x14ac:dyDescent="0.25">
      <c r="A7614" s="349" t="s">
        <v>752</v>
      </c>
      <c r="B7614" s="361" t="s">
        <v>764</v>
      </c>
      <c r="C7614" s="361" t="s">
        <v>737</v>
      </c>
      <c r="D7614" s="361">
        <v>32</v>
      </c>
      <c r="E7614" s="590">
        <v>47031</v>
      </c>
      <c r="F7614" s="592">
        <v>151</v>
      </c>
    </row>
    <row r="7615" spans="1:6" x14ac:dyDescent="0.25">
      <c r="A7615" s="349" t="s">
        <v>738</v>
      </c>
      <c r="B7615" s="361" t="s">
        <v>722</v>
      </c>
      <c r="C7615" s="361" t="s">
        <v>747</v>
      </c>
      <c r="D7615" s="361">
        <v>8</v>
      </c>
      <c r="E7615" s="590">
        <v>47032</v>
      </c>
      <c r="F7615" s="592">
        <v>152</v>
      </c>
    </row>
    <row r="7616" spans="1:6" x14ac:dyDescent="0.25">
      <c r="A7616" s="349" t="s">
        <v>769</v>
      </c>
      <c r="B7616" s="361" t="s">
        <v>770</v>
      </c>
      <c r="C7616" s="361" t="s">
        <v>745</v>
      </c>
      <c r="D7616" s="361">
        <v>16</v>
      </c>
      <c r="E7616" s="350">
        <v>47034</v>
      </c>
      <c r="F7616" s="360">
        <v>167</v>
      </c>
    </row>
    <row r="7617" spans="1:6" x14ac:dyDescent="0.25">
      <c r="A7617" s="349" t="s">
        <v>728</v>
      </c>
      <c r="B7617" s="361" t="s">
        <v>731</v>
      </c>
      <c r="C7617" s="361" t="s">
        <v>732</v>
      </c>
      <c r="D7617" s="361">
        <v>8</v>
      </c>
      <c r="E7617" s="590">
        <v>47034</v>
      </c>
      <c r="F7617" s="592">
        <v>38</v>
      </c>
    </row>
    <row r="7618" spans="1:6" x14ac:dyDescent="0.25">
      <c r="A7618" s="349" t="s">
        <v>738</v>
      </c>
      <c r="B7618" s="361" t="s">
        <v>718</v>
      </c>
      <c r="C7618" s="361" t="s">
        <v>747</v>
      </c>
      <c r="D7618" s="361">
        <v>8</v>
      </c>
      <c r="E7618" s="590">
        <v>47036</v>
      </c>
      <c r="F7618" s="592">
        <v>176</v>
      </c>
    </row>
    <row r="7619" spans="1:6" x14ac:dyDescent="0.25">
      <c r="A7619" s="349" t="s">
        <v>756</v>
      </c>
      <c r="B7619" s="361" t="s">
        <v>757</v>
      </c>
      <c r="C7619" s="361" t="s">
        <v>755</v>
      </c>
      <c r="D7619" s="361">
        <v>16</v>
      </c>
      <c r="E7619" s="590">
        <v>47036</v>
      </c>
      <c r="F7619" s="592">
        <v>195</v>
      </c>
    </row>
    <row r="7620" spans="1:6" x14ac:dyDescent="0.25">
      <c r="A7620" s="349" t="s">
        <v>738</v>
      </c>
      <c r="B7620" s="361" t="s">
        <v>723</v>
      </c>
      <c r="C7620" s="361" t="s">
        <v>745</v>
      </c>
      <c r="D7620" s="361">
        <v>8</v>
      </c>
      <c r="E7620" s="590">
        <v>47038</v>
      </c>
      <c r="F7620" s="592">
        <v>54</v>
      </c>
    </row>
    <row r="7621" spans="1:6" x14ac:dyDescent="0.25">
      <c r="A7621" s="349" t="s">
        <v>752</v>
      </c>
      <c r="B7621" s="361" t="s">
        <v>759</v>
      </c>
      <c r="C7621" s="361" t="s">
        <v>737</v>
      </c>
      <c r="D7621" s="361">
        <v>16</v>
      </c>
      <c r="E7621" s="590">
        <v>47039</v>
      </c>
      <c r="F7621" s="360">
        <v>138</v>
      </c>
    </row>
    <row r="7622" spans="1:6" x14ac:dyDescent="0.25">
      <c r="A7622" s="349" t="s">
        <v>564</v>
      </c>
      <c r="B7622" s="361" t="s">
        <v>566</v>
      </c>
      <c r="C7622" s="361" t="s">
        <v>737</v>
      </c>
      <c r="D7622" s="361">
        <v>16</v>
      </c>
      <c r="E7622" s="590">
        <v>47040</v>
      </c>
      <c r="F7622" s="592">
        <v>144</v>
      </c>
    </row>
    <row r="7623" spans="1:6" x14ac:dyDescent="0.25">
      <c r="A7623" s="349" t="s">
        <v>748</v>
      </c>
      <c r="B7623" s="361" t="s">
        <v>751</v>
      </c>
      <c r="C7623" s="361" t="s">
        <v>747</v>
      </c>
      <c r="D7623" s="361">
        <v>8</v>
      </c>
      <c r="E7623" s="590">
        <v>47040</v>
      </c>
      <c r="F7623" s="592">
        <v>191</v>
      </c>
    </row>
    <row r="7624" spans="1:6" x14ac:dyDescent="0.25">
      <c r="A7624" s="349" t="s">
        <v>564</v>
      </c>
      <c r="B7624" s="361" t="s">
        <v>567</v>
      </c>
      <c r="C7624" s="361" t="s">
        <v>737</v>
      </c>
      <c r="D7624" s="361">
        <v>16</v>
      </c>
      <c r="E7624" s="590">
        <v>47041</v>
      </c>
      <c r="F7624" s="592">
        <v>35</v>
      </c>
    </row>
    <row r="7625" spans="1:6" x14ac:dyDescent="0.25">
      <c r="A7625" s="354" t="s">
        <v>728</v>
      </c>
      <c r="B7625" s="353" t="s">
        <v>731</v>
      </c>
      <c r="C7625" s="353" t="s">
        <v>732</v>
      </c>
      <c r="D7625" s="353">
        <v>8</v>
      </c>
      <c r="E7625" s="591">
        <v>47048</v>
      </c>
      <c r="F7625" s="351">
        <v>146</v>
      </c>
    </row>
    <row r="7626" spans="1:6" x14ac:dyDescent="0.25">
      <c r="A7626" s="349" t="s">
        <v>564</v>
      </c>
      <c r="B7626" s="361" t="s">
        <v>565</v>
      </c>
      <c r="C7626" s="361" t="s">
        <v>745</v>
      </c>
      <c r="D7626" s="361">
        <v>16</v>
      </c>
      <c r="E7626" s="590">
        <v>47052</v>
      </c>
      <c r="F7626" s="592">
        <v>22</v>
      </c>
    </row>
    <row r="7627" spans="1:6" x14ac:dyDescent="0.25">
      <c r="A7627" s="349" t="s">
        <v>738</v>
      </c>
      <c r="B7627" s="361" t="s">
        <v>717</v>
      </c>
      <c r="C7627" s="361" t="s">
        <v>745</v>
      </c>
      <c r="D7627" s="361">
        <v>16</v>
      </c>
      <c r="E7627" s="590">
        <v>47053</v>
      </c>
      <c r="F7627" s="592">
        <v>62</v>
      </c>
    </row>
    <row r="7628" spans="1:6" x14ac:dyDescent="0.25">
      <c r="A7628" s="349" t="s">
        <v>738</v>
      </c>
      <c r="B7628" s="361" t="s">
        <v>716</v>
      </c>
      <c r="C7628" s="361" t="s">
        <v>745</v>
      </c>
      <c r="D7628" s="361">
        <v>16</v>
      </c>
      <c r="E7628" s="590">
        <v>47056</v>
      </c>
      <c r="F7628" s="592">
        <v>103</v>
      </c>
    </row>
    <row r="7629" spans="1:6" x14ac:dyDescent="0.25">
      <c r="A7629" s="349" t="s">
        <v>738</v>
      </c>
      <c r="B7629" s="361" t="s">
        <v>713</v>
      </c>
      <c r="C7629" s="361" t="s">
        <v>746</v>
      </c>
      <c r="D7629" s="361">
        <v>16</v>
      </c>
      <c r="E7629" s="590">
        <v>47058</v>
      </c>
      <c r="F7629" s="592">
        <v>194</v>
      </c>
    </row>
    <row r="7630" spans="1:6" x14ac:dyDescent="0.25">
      <c r="A7630" s="349" t="s">
        <v>752</v>
      </c>
      <c r="B7630" s="361" t="s">
        <v>763</v>
      </c>
      <c r="C7630" s="361" t="s">
        <v>745</v>
      </c>
      <c r="D7630" s="361">
        <v>16</v>
      </c>
      <c r="E7630" s="590">
        <v>47059</v>
      </c>
      <c r="F7630" s="592">
        <v>90</v>
      </c>
    </row>
    <row r="7631" spans="1:6" x14ac:dyDescent="0.25">
      <c r="A7631" s="349" t="s">
        <v>742</v>
      </c>
      <c r="B7631" s="361" t="s">
        <v>743</v>
      </c>
      <c r="C7631" s="361" t="s">
        <v>744</v>
      </c>
      <c r="D7631" s="361">
        <v>8</v>
      </c>
      <c r="E7631" s="590">
        <v>47059</v>
      </c>
      <c r="F7631" s="592">
        <v>44</v>
      </c>
    </row>
    <row r="7632" spans="1:6" x14ac:dyDescent="0.25">
      <c r="A7632" s="349" t="s">
        <v>738</v>
      </c>
      <c r="B7632" s="361" t="s">
        <v>712</v>
      </c>
      <c r="C7632" s="361" t="s">
        <v>744</v>
      </c>
      <c r="D7632" s="361">
        <v>8</v>
      </c>
      <c r="E7632" s="590">
        <v>47060</v>
      </c>
      <c r="F7632" s="592">
        <v>185</v>
      </c>
    </row>
    <row r="7633" spans="1:6" x14ac:dyDescent="0.25">
      <c r="A7633" s="349" t="s">
        <v>752</v>
      </c>
      <c r="B7633" s="361" t="s">
        <v>760</v>
      </c>
      <c r="C7633" s="361" t="s">
        <v>761</v>
      </c>
      <c r="D7633" s="361">
        <v>16</v>
      </c>
      <c r="E7633" s="590">
        <v>47060</v>
      </c>
      <c r="F7633" s="592">
        <v>9</v>
      </c>
    </row>
    <row r="7634" spans="1:6" x14ac:dyDescent="0.25">
      <c r="A7634" s="349" t="s">
        <v>738</v>
      </c>
      <c r="B7634" s="361" t="s">
        <v>723</v>
      </c>
      <c r="C7634" s="361" t="s">
        <v>745</v>
      </c>
      <c r="D7634" s="361">
        <v>8</v>
      </c>
      <c r="E7634" s="350">
        <v>47063</v>
      </c>
      <c r="F7634" s="360">
        <v>191</v>
      </c>
    </row>
    <row r="7635" spans="1:6" x14ac:dyDescent="0.25">
      <c r="A7635" s="349" t="s">
        <v>752</v>
      </c>
      <c r="B7635" s="361" t="s">
        <v>759</v>
      </c>
      <c r="C7635" s="361" t="s">
        <v>737</v>
      </c>
      <c r="D7635" s="361">
        <v>16</v>
      </c>
      <c r="E7635" s="590">
        <v>47064</v>
      </c>
      <c r="F7635" s="592">
        <v>92</v>
      </c>
    </row>
    <row r="7636" spans="1:6" x14ac:dyDescent="0.25">
      <c r="A7636" s="349" t="s">
        <v>752</v>
      </c>
      <c r="B7636" s="361" t="s">
        <v>760</v>
      </c>
      <c r="C7636" s="361" t="s">
        <v>761</v>
      </c>
      <c r="D7636" s="361">
        <v>16</v>
      </c>
      <c r="E7636" s="590">
        <v>47065</v>
      </c>
      <c r="F7636" s="360">
        <v>188</v>
      </c>
    </row>
    <row r="7637" spans="1:6" x14ac:dyDescent="0.25">
      <c r="A7637" s="349" t="s">
        <v>752</v>
      </c>
      <c r="B7637" s="361" t="s">
        <v>760</v>
      </c>
      <c r="C7637" s="361" t="s">
        <v>761</v>
      </c>
      <c r="D7637" s="361">
        <v>16</v>
      </c>
      <c r="E7637" s="590">
        <v>47068</v>
      </c>
      <c r="F7637" s="592">
        <v>108</v>
      </c>
    </row>
    <row r="7638" spans="1:6" x14ac:dyDescent="0.25">
      <c r="A7638" s="349" t="s">
        <v>728</v>
      </c>
      <c r="B7638" s="361" t="s">
        <v>729</v>
      </c>
      <c r="C7638" s="361" t="s">
        <v>730</v>
      </c>
      <c r="D7638" s="361">
        <v>10</v>
      </c>
      <c r="E7638" s="590">
        <v>47068</v>
      </c>
      <c r="F7638" s="360">
        <v>81</v>
      </c>
    </row>
    <row r="7639" spans="1:6" x14ac:dyDescent="0.25">
      <c r="A7639" s="349" t="s">
        <v>738</v>
      </c>
      <c r="B7639" s="361" t="s">
        <v>714</v>
      </c>
      <c r="C7639" s="361" t="s">
        <v>744</v>
      </c>
      <c r="D7639" s="361">
        <v>8</v>
      </c>
      <c r="E7639" s="590">
        <v>47069</v>
      </c>
      <c r="F7639" s="592">
        <v>127</v>
      </c>
    </row>
    <row r="7640" spans="1:6" x14ac:dyDescent="0.25">
      <c r="A7640" s="349" t="s">
        <v>756</v>
      </c>
      <c r="B7640" s="361" t="s">
        <v>757</v>
      </c>
      <c r="C7640" s="361" t="s">
        <v>755</v>
      </c>
      <c r="D7640" s="361">
        <v>16</v>
      </c>
      <c r="E7640" s="590">
        <v>47069</v>
      </c>
      <c r="F7640" s="360">
        <v>137</v>
      </c>
    </row>
    <row r="7641" spans="1:6" x14ac:dyDescent="0.25">
      <c r="A7641" s="349" t="s">
        <v>748</v>
      </c>
      <c r="B7641" s="361" t="s">
        <v>751</v>
      </c>
      <c r="C7641" s="361" t="s">
        <v>747</v>
      </c>
      <c r="D7641" s="361">
        <v>8</v>
      </c>
      <c r="E7641" s="590">
        <v>47069</v>
      </c>
      <c r="F7641" s="360">
        <v>194</v>
      </c>
    </row>
    <row r="7642" spans="1:6" x14ac:dyDescent="0.25">
      <c r="A7642" s="349" t="s">
        <v>738</v>
      </c>
      <c r="B7642" s="361" t="s">
        <v>715</v>
      </c>
      <c r="C7642" s="361" t="s">
        <v>745</v>
      </c>
      <c r="D7642" s="361">
        <v>16</v>
      </c>
      <c r="E7642" s="590">
        <v>47072</v>
      </c>
      <c r="F7642" s="592">
        <v>50</v>
      </c>
    </row>
    <row r="7643" spans="1:6" x14ac:dyDescent="0.25">
      <c r="A7643" s="349" t="s">
        <v>771</v>
      </c>
      <c r="B7643" s="361" t="s">
        <v>772</v>
      </c>
      <c r="C7643" s="361" t="s">
        <v>747</v>
      </c>
      <c r="D7643" s="361">
        <v>12</v>
      </c>
      <c r="E7643" s="590">
        <v>47079</v>
      </c>
      <c r="F7643" s="360">
        <v>175</v>
      </c>
    </row>
    <row r="7644" spans="1:6" x14ac:dyDescent="0.25">
      <c r="A7644" s="349" t="s">
        <v>564</v>
      </c>
      <c r="B7644" s="361" t="s">
        <v>569</v>
      </c>
      <c r="C7644" s="361" t="s">
        <v>744</v>
      </c>
      <c r="D7644" s="361">
        <v>16</v>
      </c>
      <c r="E7644" s="590">
        <v>47080</v>
      </c>
      <c r="F7644" s="592">
        <v>156</v>
      </c>
    </row>
    <row r="7645" spans="1:6" x14ac:dyDescent="0.25">
      <c r="A7645" s="349" t="s">
        <v>738</v>
      </c>
      <c r="B7645" s="361" t="s">
        <v>723</v>
      </c>
      <c r="C7645" s="361" t="s">
        <v>745</v>
      </c>
      <c r="D7645" s="361">
        <v>8</v>
      </c>
      <c r="E7645" s="590">
        <v>47081</v>
      </c>
      <c r="F7645" s="592">
        <v>41</v>
      </c>
    </row>
    <row r="7646" spans="1:6" x14ac:dyDescent="0.25">
      <c r="A7646" s="349" t="s">
        <v>752</v>
      </c>
      <c r="B7646" s="361" t="s">
        <v>764</v>
      </c>
      <c r="C7646" s="361" t="s">
        <v>737</v>
      </c>
      <c r="D7646" s="361">
        <v>32</v>
      </c>
      <c r="E7646" s="590">
        <v>47081</v>
      </c>
      <c r="F7646" s="592">
        <v>115</v>
      </c>
    </row>
    <row r="7647" spans="1:6" x14ac:dyDescent="0.25">
      <c r="A7647" s="349" t="s">
        <v>564</v>
      </c>
      <c r="B7647" s="361" t="s">
        <v>565</v>
      </c>
      <c r="C7647" s="361" t="s">
        <v>745</v>
      </c>
      <c r="D7647" s="361">
        <v>16</v>
      </c>
      <c r="E7647" s="590">
        <v>47086</v>
      </c>
      <c r="F7647" s="592">
        <v>9</v>
      </c>
    </row>
    <row r="7648" spans="1:6" x14ac:dyDescent="0.25">
      <c r="A7648" s="349" t="s">
        <v>564</v>
      </c>
      <c r="B7648" s="361" t="s">
        <v>565</v>
      </c>
      <c r="C7648" s="361" t="s">
        <v>745</v>
      </c>
      <c r="D7648" s="361">
        <v>16</v>
      </c>
      <c r="E7648" s="590">
        <v>47087</v>
      </c>
      <c r="F7648" s="592">
        <v>120</v>
      </c>
    </row>
    <row r="7649" spans="1:6" x14ac:dyDescent="0.25">
      <c r="A7649" s="349" t="s">
        <v>765</v>
      </c>
      <c r="B7649" s="361" t="s">
        <v>766</v>
      </c>
      <c r="C7649" s="361" t="s">
        <v>744</v>
      </c>
      <c r="D7649" s="361">
        <v>16</v>
      </c>
      <c r="E7649" s="590">
        <v>47087</v>
      </c>
      <c r="F7649" s="592">
        <v>133</v>
      </c>
    </row>
    <row r="7650" spans="1:6" x14ac:dyDescent="0.25">
      <c r="A7650" s="349" t="s">
        <v>756</v>
      </c>
      <c r="B7650" s="361" t="s">
        <v>758</v>
      </c>
      <c r="C7650" s="361" t="s">
        <v>746</v>
      </c>
      <c r="D7650" s="361">
        <v>16</v>
      </c>
      <c r="E7650" s="590">
        <v>47088</v>
      </c>
      <c r="F7650" s="592">
        <v>122</v>
      </c>
    </row>
    <row r="7651" spans="1:6" x14ac:dyDescent="0.25">
      <c r="A7651" s="349" t="s">
        <v>742</v>
      </c>
      <c r="B7651" s="361" t="s">
        <v>743</v>
      </c>
      <c r="C7651" s="361" t="s">
        <v>744</v>
      </c>
      <c r="D7651" s="361">
        <v>8</v>
      </c>
      <c r="E7651" s="590">
        <v>47090</v>
      </c>
      <c r="F7651" s="592">
        <v>6</v>
      </c>
    </row>
    <row r="7652" spans="1:6" x14ac:dyDescent="0.25">
      <c r="A7652" s="349" t="s">
        <v>738</v>
      </c>
      <c r="B7652" s="361" t="s">
        <v>721</v>
      </c>
      <c r="C7652" s="361" t="s">
        <v>747</v>
      </c>
      <c r="D7652" s="361">
        <v>8</v>
      </c>
      <c r="E7652" s="350">
        <v>47091</v>
      </c>
      <c r="F7652" s="360">
        <v>47</v>
      </c>
    </row>
    <row r="7653" spans="1:6" x14ac:dyDescent="0.25">
      <c r="A7653" s="349" t="s">
        <v>738</v>
      </c>
      <c r="B7653" s="361" t="s">
        <v>722</v>
      </c>
      <c r="C7653" s="361" t="s">
        <v>747</v>
      </c>
      <c r="D7653" s="361">
        <v>8</v>
      </c>
      <c r="E7653" s="590">
        <v>47092</v>
      </c>
      <c r="F7653" s="592">
        <v>92</v>
      </c>
    </row>
    <row r="7654" spans="1:6" x14ac:dyDescent="0.25">
      <c r="A7654" s="349" t="s">
        <v>748</v>
      </c>
      <c r="B7654" s="361" t="s">
        <v>750</v>
      </c>
      <c r="C7654" s="361" t="s">
        <v>737</v>
      </c>
      <c r="D7654" s="361">
        <v>16</v>
      </c>
      <c r="E7654" s="590">
        <v>47094</v>
      </c>
      <c r="F7654" s="592">
        <v>86</v>
      </c>
    </row>
    <row r="7655" spans="1:6" x14ac:dyDescent="0.25">
      <c r="A7655" s="349" t="s">
        <v>564</v>
      </c>
      <c r="B7655" s="361" t="s">
        <v>568</v>
      </c>
      <c r="C7655" s="361" t="s">
        <v>745</v>
      </c>
      <c r="D7655" s="361">
        <v>16</v>
      </c>
      <c r="E7655" s="590">
        <v>47099</v>
      </c>
      <c r="F7655" s="592">
        <v>93</v>
      </c>
    </row>
    <row r="7656" spans="1:6" x14ac:dyDescent="0.25">
      <c r="A7656" s="349" t="s">
        <v>752</v>
      </c>
      <c r="B7656" s="361" t="s">
        <v>759</v>
      </c>
      <c r="C7656" s="361" t="s">
        <v>737</v>
      </c>
      <c r="D7656" s="361">
        <v>16</v>
      </c>
      <c r="E7656" s="590">
        <v>47103</v>
      </c>
      <c r="F7656" s="592">
        <v>70</v>
      </c>
    </row>
    <row r="7657" spans="1:6" x14ac:dyDescent="0.25">
      <c r="A7657" s="349" t="s">
        <v>771</v>
      </c>
      <c r="B7657" s="361" t="s">
        <v>773</v>
      </c>
      <c r="C7657" s="361" t="s">
        <v>747</v>
      </c>
      <c r="D7657" s="361">
        <v>8</v>
      </c>
      <c r="E7657" s="590">
        <v>47104</v>
      </c>
      <c r="F7657" s="592">
        <v>103</v>
      </c>
    </row>
    <row r="7658" spans="1:6" x14ac:dyDescent="0.25">
      <c r="A7658" s="349" t="s">
        <v>748</v>
      </c>
      <c r="B7658" s="361" t="s">
        <v>749</v>
      </c>
      <c r="C7658" s="361" t="s">
        <v>745</v>
      </c>
      <c r="D7658" s="361">
        <v>8</v>
      </c>
      <c r="E7658" s="590">
        <v>47105</v>
      </c>
      <c r="F7658" s="592">
        <v>38</v>
      </c>
    </row>
    <row r="7659" spans="1:6" x14ac:dyDescent="0.25">
      <c r="A7659" s="349" t="s">
        <v>564</v>
      </c>
      <c r="B7659" s="361" t="s">
        <v>565</v>
      </c>
      <c r="C7659" s="361" t="s">
        <v>745</v>
      </c>
      <c r="D7659" s="361">
        <v>16</v>
      </c>
      <c r="E7659" s="350">
        <v>47105</v>
      </c>
      <c r="F7659" s="360">
        <v>145</v>
      </c>
    </row>
    <row r="7660" spans="1:6" x14ac:dyDescent="0.25">
      <c r="A7660" s="349" t="s">
        <v>564</v>
      </c>
      <c r="B7660" s="361" t="s">
        <v>567</v>
      </c>
      <c r="C7660" s="361" t="s">
        <v>737</v>
      </c>
      <c r="D7660" s="361">
        <v>16</v>
      </c>
      <c r="E7660" s="590">
        <v>47105</v>
      </c>
      <c r="F7660" s="592">
        <v>51</v>
      </c>
    </row>
    <row r="7661" spans="1:6" x14ac:dyDescent="0.25">
      <c r="A7661" s="349" t="s">
        <v>564</v>
      </c>
      <c r="B7661" s="361" t="s">
        <v>569</v>
      </c>
      <c r="C7661" s="361" t="s">
        <v>744</v>
      </c>
      <c r="D7661" s="361">
        <v>16</v>
      </c>
      <c r="E7661" s="350">
        <v>47107</v>
      </c>
      <c r="F7661" s="360">
        <v>176</v>
      </c>
    </row>
    <row r="7662" spans="1:6" x14ac:dyDescent="0.25">
      <c r="A7662" s="349" t="s">
        <v>752</v>
      </c>
      <c r="B7662" s="361" t="s">
        <v>763</v>
      </c>
      <c r="C7662" s="361" t="s">
        <v>745</v>
      </c>
      <c r="D7662" s="361">
        <v>16</v>
      </c>
      <c r="E7662" s="590">
        <v>47110</v>
      </c>
      <c r="F7662" s="592">
        <v>24</v>
      </c>
    </row>
    <row r="7663" spans="1:6" x14ac:dyDescent="0.25">
      <c r="A7663" s="349" t="s">
        <v>769</v>
      </c>
      <c r="B7663" s="361" t="s">
        <v>770</v>
      </c>
      <c r="C7663" s="361" t="s">
        <v>745</v>
      </c>
      <c r="D7663" s="361">
        <v>16</v>
      </c>
      <c r="E7663" s="590">
        <v>47112</v>
      </c>
      <c r="F7663" s="592">
        <v>96</v>
      </c>
    </row>
    <row r="7664" spans="1:6" x14ac:dyDescent="0.25">
      <c r="A7664" s="349" t="s">
        <v>742</v>
      </c>
      <c r="B7664" s="361" t="s">
        <v>743</v>
      </c>
      <c r="C7664" s="361" t="s">
        <v>744</v>
      </c>
      <c r="D7664" s="361">
        <v>8</v>
      </c>
      <c r="E7664" s="590">
        <v>47113</v>
      </c>
      <c r="F7664" s="592">
        <v>130</v>
      </c>
    </row>
    <row r="7665" spans="1:6" x14ac:dyDescent="0.25">
      <c r="A7665" s="354" t="s">
        <v>738</v>
      </c>
      <c r="B7665" s="353" t="s">
        <v>712</v>
      </c>
      <c r="C7665" s="353" t="s">
        <v>744</v>
      </c>
      <c r="D7665" s="353">
        <v>8</v>
      </c>
      <c r="E7665" s="352">
        <v>47115</v>
      </c>
      <c r="F7665" s="351">
        <v>49</v>
      </c>
    </row>
    <row r="7666" spans="1:6" x14ac:dyDescent="0.25">
      <c r="A7666" s="349" t="s">
        <v>748</v>
      </c>
      <c r="B7666" s="361" t="s">
        <v>753</v>
      </c>
      <c r="C7666" s="361" t="s">
        <v>732</v>
      </c>
      <c r="D7666" s="361">
        <v>16</v>
      </c>
      <c r="E7666" s="590">
        <v>47117</v>
      </c>
      <c r="F7666" s="592">
        <v>183</v>
      </c>
    </row>
    <row r="7667" spans="1:6" x14ac:dyDescent="0.25">
      <c r="A7667" s="349" t="s">
        <v>752</v>
      </c>
      <c r="B7667" s="361" t="s">
        <v>760</v>
      </c>
      <c r="C7667" s="361" t="s">
        <v>761</v>
      </c>
      <c r="D7667" s="361">
        <v>16</v>
      </c>
      <c r="E7667" s="590">
        <v>47118</v>
      </c>
      <c r="F7667" s="592">
        <v>165</v>
      </c>
    </row>
    <row r="7668" spans="1:6" x14ac:dyDescent="0.25">
      <c r="A7668" s="349" t="s">
        <v>564</v>
      </c>
      <c r="B7668" s="361" t="s">
        <v>567</v>
      </c>
      <c r="C7668" s="361" t="s">
        <v>737</v>
      </c>
      <c r="D7668" s="361">
        <v>16</v>
      </c>
      <c r="E7668" s="350">
        <v>47119</v>
      </c>
      <c r="F7668" s="360">
        <v>121</v>
      </c>
    </row>
    <row r="7669" spans="1:6" x14ac:dyDescent="0.25">
      <c r="A7669" s="349" t="s">
        <v>738</v>
      </c>
      <c r="B7669" s="361" t="s">
        <v>721</v>
      </c>
      <c r="C7669" s="361" t="s">
        <v>747</v>
      </c>
      <c r="D7669" s="361">
        <v>8</v>
      </c>
      <c r="E7669" s="590">
        <v>47120</v>
      </c>
      <c r="F7669" s="592">
        <v>155</v>
      </c>
    </row>
    <row r="7670" spans="1:6" x14ac:dyDescent="0.25">
      <c r="A7670" s="349" t="s">
        <v>564</v>
      </c>
      <c r="B7670" s="361" t="s">
        <v>567</v>
      </c>
      <c r="C7670" s="361" t="s">
        <v>737</v>
      </c>
      <c r="D7670" s="361">
        <v>16</v>
      </c>
      <c r="E7670" s="590">
        <v>47121</v>
      </c>
      <c r="F7670" s="592">
        <v>40</v>
      </c>
    </row>
    <row r="7671" spans="1:6" x14ac:dyDescent="0.25">
      <c r="A7671" s="349" t="s">
        <v>752</v>
      </c>
      <c r="B7671" s="361" t="s">
        <v>763</v>
      </c>
      <c r="C7671" s="361" t="s">
        <v>745</v>
      </c>
      <c r="D7671" s="361">
        <v>16</v>
      </c>
      <c r="E7671" s="590">
        <v>47121</v>
      </c>
      <c r="F7671" s="592">
        <v>15</v>
      </c>
    </row>
    <row r="7672" spans="1:6" x14ac:dyDescent="0.25">
      <c r="A7672" s="349" t="s">
        <v>738</v>
      </c>
      <c r="B7672" s="361" t="s">
        <v>715</v>
      </c>
      <c r="C7672" s="361" t="s">
        <v>745</v>
      </c>
      <c r="D7672" s="361">
        <v>16</v>
      </c>
      <c r="E7672" s="590">
        <v>47124</v>
      </c>
      <c r="F7672" s="592">
        <v>186</v>
      </c>
    </row>
    <row r="7673" spans="1:6" x14ac:dyDescent="0.25">
      <c r="A7673" s="349" t="s">
        <v>771</v>
      </c>
      <c r="B7673" s="361" t="s">
        <v>773</v>
      </c>
      <c r="C7673" s="361" t="s">
        <v>747</v>
      </c>
      <c r="D7673" s="361">
        <v>8</v>
      </c>
      <c r="E7673" s="590">
        <v>47131</v>
      </c>
      <c r="F7673" s="592">
        <v>79</v>
      </c>
    </row>
    <row r="7674" spans="1:6" x14ac:dyDescent="0.25">
      <c r="A7674" s="349" t="s">
        <v>752</v>
      </c>
      <c r="B7674" s="361" t="s">
        <v>763</v>
      </c>
      <c r="C7674" s="361" t="s">
        <v>745</v>
      </c>
      <c r="D7674" s="361">
        <v>16</v>
      </c>
      <c r="E7674" s="590">
        <v>47135</v>
      </c>
      <c r="F7674" s="360">
        <v>76</v>
      </c>
    </row>
    <row r="7675" spans="1:6" x14ac:dyDescent="0.25">
      <c r="A7675" s="349" t="s">
        <v>748</v>
      </c>
      <c r="B7675" s="361" t="s">
        <v>753</v>
      </c>
      <c r="C7675" s="361" t="s">
        <v>732</v>
      </c>
      <c r="D7675" s="361">
        <v>16</v>
      </c>
      <c r="E7675" s="590">
        <v>47137</v>
      </c>
      <c r="F7675" s="592">
        <v>14</v>
      </c>
    </row>
    <row r="7676" spans="1:6" x14ac:dyDescent="0.25">
      <c r="A7676" s="349" t="s">
        <v>738</v>
      </c>
      <c r="B7676" s="361" t="s">
        <v>723</v>
      </c>
      <c r="C7676" s="361" t="s">
        <v>745</v>
      </c>
      <c r="D7676" s="361">
        <v>8</v>
      </c>
      <c r="E7676" s="590">
        <v>47140</v>
      </c>
      <c r="F7676" s="592">
        <v>47</v>
      </c>
    </row>
    <row r="7677" spans="1:6" x14ac:dyDescent="0.25">
      <c r="A7677" s="349" t="s">
        <v>738</v>
      </c>
      <c r="B7677" s="361" t="s">
        <v>721</v>
      </c>
      <c r="C7677" s="361" t="s">
        <v>747</v>
      </c>
      <c r="D7677" s="361">
        <v>8</v>
      </c>
      <c r="E7677" s="590">
        <v>47147</v>
      </c>
      <c r="F7677" s="592">
        <v>94</v>
      </c>
    </row>
    <row r="7678" spans="1:6" x14ac:dyDescent="0.25">
      <c r="A7678" s="349" t="s">
        <v>752</v>
      </c>
      <c r="B7678" s="361" t="s">
        <v>763</v>
      </c>
      <c r="C7678" s="361" t="s">
        <v>745</v>
      </c>
      <c r="D7678" s="361">
        <v>16</v>
      </c>
      <c r="E7678" s="590">
        <v>47147</v>
      </c>
      <c r="F7678" s="592">
        <v>26</v>
      </c>
    </row>
    <row r="7679" spans="1:6" x14ac:dyDescent="0.25">
      <c r="A7679" s="349" t="s">
        <v>733</v>
      </c>
      <c r="B7679" s="361" t="s">
        <v>734</v>
      </c>
      <c r="C7679" s="361" t="s">
        <v>735</v>
      </c>
      <c r="D7679" s="361">
        <v>8</v>
      </c>
      <c r="E7679" s="590">
        <v>47148</v>
      </c>
      <c r="F7679" s="592">
        <v>54</v>
      </c>
    </row>
    <row r="7680" spans="1:6" x14ac:dyDescent="0.25">
      <c r="A7680" s="349" t="s">
        <v>748</v>
      </c>
      <c r="B7680" s="361" t="s">
        <v>753</v>
      </c>
      <c r="C7680" s="361" t="s">
        <v>732</v>
      </c>
      <c r="D7680" s="361">
        <v>16</v>
      </c>
      <c r="E7680" s="590">
        <v>47149</v>
      </c>
      <c r="F7680" s="592">
        <v>91</v>
      </c>
    </row>
    <row r="7681" spans="1:6" x14ac:dyDescent="0.25">
      <c r="A7681" s="349" t="s">
        <v>738</v>
      </c>
      <c r="B7681" s="361" t="s">
        <v>715</v>
      </c>
      <c r="C7681" s="361" t="s">
        <v>745</v>
      </c>
      <c r="D7681" s="361">
        <v>16</v>
      </c>
      <c r="E7681" s="590">
        <v>47151</v>
      </c>
      <c r="F7681" s="592">
        <v>107</v>
      </c>
    </row>
    <row r="7682" spans="1:6" x14ac:dyDescent="0.25">
      <c r="A7682" s="349" t="s">
        <v>771</v>
      </c>
      <c r="B7682" s="361" t="s">
        <v>773</v>
      </c>
      <c r="C7682" s="361" t="s">
        <v>747</v>
      </c>
      <c r="D7682" s="361">
        <v>8</v>
      </c>
      <c r="E7682" s="590">
        <v>47151</v>
      </c>
      <c r="F7682" s="592">
        <v>29</v>
      </c>
    </row>
    <row r="7683" spans="1:6" x14ac:dyDescent="0.25">
      <c r="A7683" s="349" t="s">
        <v>733</v>
      </c>
      <c r="B7683" s="361" t="s">
        <v>734</v>
      </c>
      <c r="C7683" s="361" t="s">
        <v>735</v>
      </c>
      <c r="D7683" s="361">
        <v>8</v>
      </c>
      <c r="E7683" s="590">
        <v>47151</v>
      </c>
      <c r="F7683" s="592">
        <v>95</v>
      </c>
    </row>
    <row r="7684" spans="1:6" x14ac:dyDescent="0.25">
      <c r="A7684" s="349" t="s">
        <v>748</v>
      </c>
      <c r="B7684" s="361" t="s">
        <v>751</v>
      </c>
      <c r="C7684" s="361" t="s">
        <v>747</v>
      </c>
      <c r="D7684" s="361">
        <v>8</v>
      </c>
      <c r="E7684" s="590">
        <v>47156</v>
      </c>
      <c r="F7684" s="592">
        <v>107</v>
      </c>
    </row>
    <row r="7685" spans="1:6" x14ac:dyDescent="0.25">
      <c r="A7685" s="349" t="s">
        <v>738</v>
      </c>
      <c r="B7685" s="361" t="s">
        <v>712</v>
      </c>
      <c r="C7685" s="361" t="s">
        <v>744</v>
      </c>
      <c r="D7685" s="361">
        <v>8</v>
      </c>
      <c r="E7685" s="590">
        <v>47159</v>
      </c>
      <c r="F7685" s="592">
        <v>89</v>
      </c>
    </row>
    <row r="7686" spans="1:6" x14ac:dyDescent="0.25">
      <c r="A7686" s="349" t="s">
        <v>564</v>
      </c>
      <c r="B7686" s="361" t="s">
        <v>569</v>
      </c>
      <c r="C7686" s="361" t="s">
        <v>744</v>
      </c>
      <c r="D7686" s="361">
        <v>16</v>
      </c>
      <c r="E7686" s="590">
        <v>47165</v>
      </c>
      <c r="F7686" s="360">
        <v>151</v>
      </c>
    </row>
    <row r="7687" spans="1:6" x14ac:dyDescent="0.25">
      <c r="A7687" s="349" t="s">
        <v>738</v>
      </c>
      <c r="B7687" s="361" t="s">
        <v>717</v>
      </c>
      <c r="C7687" s="361" t="s">
        <v>745</v>
      </c>
      <c r="D7687" s="361">
        <v>16</v>
      </c>
      <c r="E7687" s="350">
        <v>47166</v>
      </c>
      <c r="F7687" s="360">
        <v>119</v>
      </c>
    </row>
    <row r="7688" spans="1:6" x14ac:dyDescent="0.25">
      <c r="A7688" s="349" t="s">
        <v>771</v>
      </c>
      <c r="B7688" s="361" t="s">
        <v>772</v>
      </c>
      <c r="C7688" s="361" t="s">
        <v>747</v>
      </c>
      <c r="D7688" s="361">
        <v>12</v>
      </c>
      <c r="E7688" s="590">
        <v>47168</v>
      </c>
      <c r="F7688" s="360">
        <v>26</v>
      </c>
    </row>
    <row r="7689" spans="1:6" x14ac:dyDescent="0.25">
      <c r="A7689" s="349" t="s">
        <v>756</v>
      </c>
      <c r="B7689" s="361" t="s">
        <v>757</v>
      </c>
      <c r="C7689" s="361" t="s">
        <v>755</v>
      </c>
      <c r="D7689" s="361">
        <v>16</v>
      </c>
      <c r="E7689" s="590">
        <v>47169</v>
      </c>
      <c r="F7689" s="592">
        <v>167</v>
      </c>
    </row>
    <row r="7690" spans="1:6" x14ac:dyDescent="0.25">
      <c r="A7690" s="349" t="s">
        <v>733</v>
      </c>
      <c r="B7690" s="361" t="s">
        <v>734</v>
      </c>
      <c r="C7690" s="361" t="s">
        <v>735</v>
      </c>
      <c r="D7690" s="361">
        <v>8</v>
      </c>
      <c r="E7690" s="590">
        <v>47177</v>
      </c>
      <c r="F7690" s="592">
        <v>26</v>
      </c>
    </row>
    <row r="7691" spans="1:6" x14ac:dyDescent="0.25">
      <c r="A7691" s="349" t="s">
        <v>738</v>
      </c>
      <c r="B7691" s="361" t="s">
        <v>715</v>
      </c>
      <c r="C7691" s="361" t="s">
        <v>745</v>
      </c>
      <c r="D7691" s="361">
        <v>16</v>
      </c>
      <c r="E7691" s="590">
        <v>47179</v>
      </c>
      <c r="F7691" s="592">
        <v>195</v>
      </c>
    </row>
    <row r="7692" spans="1:6" x14ac:dyDescent="0.25">
      <c r="A7692" s="349" t="s">
        <v>733</v>
      </c>
      <c r="B7692" s="361" t="s">
        <v>736</v>
      </c>
      <c r="C7692" s="361" t="s">
        <v>737</v>
      </c>
      <c r="D7692" s="361">
        <v>8</v>
      </c>
      <c r="E7692" s="590">
        <v>47184</v>
      </c>
      <c r="F7692" s="592">
        <v>28</v>
      </c>
    </row>
    <row r="7693" spans="1:6" x14ac:dyDescent="0.25">
      <c r="A7693" s="349" t="s">
        <v>767</v>
      </c>
      <c r="B7693" s="361" t="s">
        <v>768</v>
      </c>
      <c r="C7693" s="361" t="s">
        <v>737</v>
      </c>
      <c r="D7693" s="361">
        <v>16</v>
      </c>
      <c r="E7693" s="590">
        <v>47185</v>
      </c>
      <c r="F7693" s="592">
        <v>113</v>
      </c>
    </row>
    <row r="7694" spans="1:6" x14ac:dyDescent="0.25">
      <c r="A7694" s="349" t="s">
        <v>564</v>
      </c>
      <c r="B7694" s="361" t="s">
        <v>569</v>
      </c>
      <c r="C7694" s="361" t="s">
        <v>744</v>
      </c>
      <c r="D7694" s="361">
        <v>16</v>
      </c>
      <c r="E7694" s="590">
        <v>47190</v>
      </c>
      <c r="F7694" s="592">
        <v>36</v>
      </c>
    </row>
    <row r="7695" spans="1:6" x14ac:dyDescent="0.25">
      <c r="A7695" s="349" t="s">
        <v>738</v>
      </c>
      <c r="B7695" s="361" t="s">
        <v>719</v>
      </c>
      <c r="C7695" s="361" t="s">
        <v>744</v>
      </c>
      <c r="D7695" s="361">
        <v>8</v>
      </c>
      <c r="E7695" s="590">
        <v>47193</v>
      </c>
      <c r="F7695" s="592">
        <v>164</v>
      </c>
    </row>
    <row r="7696" spans="1:6" x14ac:dyDescent="0.25">
      <c r="A7696" s="349" t="s">
        <v>738</v>
      </c>
      <c r="B7696" s="361" t="s">
        <v>717</v>
      </c>
      <c r="C7696" s="361" t="s">
        <v>745</v>
      </c>
      <c r="D7696" s="361">
        <v>16</v>
      </c>
      <c r="E7696" s="590">
        <v>47193</v>
      </c>
      <c r="F7696" s="592">
        <v>160</v>
      </c>
    </row>
    <row r="7697" spans="1:6" x14ac:dyDescent="0.25">
      <c r="A7697" s="349" t="s">
        <v>748</v>
      </c>
      <c r="B7697" s="361" t="s">
        <v>751</v>
      </c>
      <c r="C7697" s="361" t="s">
        <v>747</v>
      </c>
      <c r="D7697" s="361">
        <v>8</v>
      </c>
      <c r="E7697" s="590">
        <v>47195</v>
      </c>
      <c r="F7697" s="592">
        <v>141</v>
      </c>
    </row>
    <row r="7698" spans="1:6" x14ac:dyDescent="0.25">
      <c r="A7698" s="349" t="s">
        <v>765</v>
      </c>
      <c r="B7698" s="361" t="s">
        <v>766</v>
      </c>
      <c r="C7698" s="361" t="s">
        <v>744</v>
      </c>
      <c r="D7698" s="361">
        <v>16</v>
      </c>
      <c r="E7698" s="590">
        <v>47197</v>
      </c>
      <c r="F7698" s="592">
        <v>51</v>
      </c>
    </row>
    <row r="7699" spans="1:6" x14ac:dyDescent="0.25">
      <c r="A7699" s="349" t="s">
        <v>564</v>
      </c>
      <c r="B7699" s="361" t="s">
        <v>567</v>
      </c>
      <c r="C7699" s="361" t="s">
        <v>737</v>
      </c>
      <c r="D7699" s="361">
        <v>16</v>
      </c>
      <c r="E7699" s="590">
        <v>47198</v>
      </c>
      <c r="F7699" s="592">
        <v>92</v>
      </c>
    </row>
    <row r="7700" spans="1:6" x14ac:dyDescent="0.25">
      <c r="A7700" s="349" t="s">
        <v>748</v>
      </c>
      <c r="B7700" s="361" t="s">
        <v>754</v>
      </c>
      <c r="C7700" s="361" t="s">
        <v>755</v>
      </c>
      <c r="D7700" s="361">
        <v>16</v>
      </c>
      <c r="E7700" s="590">
        <v>47200</v>
      </c>
      <c r="F7700" s="592">
        <v>84</v>
      </c>
    </row>
    <row r="7701" spans="1:6" x14ac:dyDescent="0.25">
      <c r="A7701" s="349" t="s">
        <v>752</v>
      </c>
      <c r="B7701" s="361" t="s">
        <v>763</v>
      </c>
      <c r="C7701" s="361" t="s">
        <v>745</v>
      </c>
      <c r="D7701" s="361">
        <v>16</v>
      </c>
      <c r="E7701" s="350">
        <v>47209</v>
      </c>
      <c r="F7701" s="360">
        <v>109</v>
      </c>
    </row>
    <row r="7702" spans="1:6" x14ac:dyDescent="0.25">
      <c r="A7702" s="349" t="s">
        <v>752</v>
      </c>
      <c r="B7702" s="361" t="s">
        <v>760</v>
      </c>
      <c r="C7702" s="361" t="s">
        <v>761</v>
      </c>
      <c r="D7702" s="361">
        <v>16</v>
      </c>
      <c r="E7702" s="590">
        <v>47211</v>
      </c>
      <c r="F7702" s="592">
        <v>12</v>
      </c>
    </row>
    <row r="7703" spans="1:6" x14ac:dyDescent="0.25">
      <c r="A7703" s="349" t="s">
        <v>767</v>
      </c>
      <c r="B7703" s="361" t="s">
        <v>768</v>
      </c>
      <c r="C7703" s="361" t="s">
        <v>737</v>
      </c>
      <c r="D7703" s="361">
        <v>16</v>
      </c>
      <c r="E7703" s="590">
        <v>47213</v>
      </c>
      <c r="F7703" s="592">
        <v>100</v>
      </c>
    </row>
    <row r="7704" spans="1:6" x14ac:dyDescent="0.25">
      <c r="A7704" s="349" t="s">
        <v>738</v>
      </c>
      <c r="B7704" s="361" t="s">
        <v>712</v>
      </c>
      <c r="C7704" s="361" t="s">
        <v>744</v>
      </c>
      <c r="D7704" s="361">
        <v>8</v>
      </c>
      <c r="E7704" s="590">
        <v>47213</v>
      </c>
      <c r="F7704" s="360">
        <v>80</v>
      </c>
    </row>
    <row r="7705" spans="1:6" x14ac:dyDescent="0.25">
      <c r="A7705" s="349" t="s">
        <v>752</v>
      </c>
      <c r="B7705" s="361" t="s">
        <v>760</v>
      </c>
      <c r="C7705" s="361" t="s">
        <v>761</v>
      </c>
      <c r="D7705" s="361">
        <v>16</v>
      </c>
      <c r="E7705" s="590">
        <v>47215</v>
      </c>
      <c r="F7705" s="592">
        <v>13</v>
      </c>
    </row>
    <row r="7706" spans="1:6" x14ac:dyDescent="0.25">
      <c r="A7706" s="349" t="s">
        <v>738</v>
      </c>
      <c r="B7706" s="361" t="s">
        <v>714</v>
      </c>
      <c r="C7706" s="361" t="s">
        <v>744</v>
      </c>
      <c r="D7706" s="361">
        <v>8</v>
      </c>
      <c r="E7706" s="590">
        <v>47219</v>
      </c>
      <c r="F7706" s="360">
        <v>142</v>
      </c>
    </row>
    <row r="7707" spans="1:6" x14ac:dyDescent="0.25">
      <c r="A7707" s="349" t="s">
        <v>765</v>
      </c>
      <c r="B7707" s="361" t="s">
        <v>766</v>
      </c>
      <c r="C7707" s="361" t="s">
        <v>744</v>
      </c>
      <c r="D7707" s="361">
        <v>16</v>
      </c>
      <c r="E7707" s="590">
        <v>47223</v>
      </c>
      <c r="F7707" s="592">
        <v>60</v>
      </c>
    </row>
    <row r="7708" spans="1:6" x14ac:dyDescent="0.25">
      <c r="A7708" s="349" t="s">
        <v>748</v>
      </c>
      <c r="B7708" s="361" t="s">
        <v>751</v>
      </c>
      <c r="C7708" s="361" t="s">
        <v>747</v>
      </c>
      <c r="D7708" s="361">
        <v>8</v>
      </c>
      <c r="E7708" s="590">
        <v>47226</v>
      </c>
      <c r="F7708" s="592">
        <v>176</v>
      </c>
    </row>
    <row r="7709" spans="1:6" x14ac:dyDescent="0.25">
      <c r="A7709" s="349" t="s">
        <v>564</v>
      </c>
      <c r="B7709" s="361" t="s">
        <v>566</v>
      </c>
      <c r="C7709" s="361" t="s">
        <v>737</v>
      </c>
      <c r="D7709" s="361">
        <v>16</v>
      </c>
      <c r="E7709" s="590">
        <v>47227</v>
      </c>
      <c r="F7709" s="592">
        <v>7</v>
      </c>
    </row>
    <row r="7710" spans="1:6" x14ac:dyDescent="0.25">
      <c r="A7710" s="349" t="s">
        <v>752</v>
      </c>
      <c r="B7710" s="361" t="s">
        <v>762</v>
      </c>
      <c r="C7710" s="361" t="s">
        <v>761</v>
      </c>
      <c r="D7710" s="361">
        <v>16</v>
      </c>
      <c r="E7710" s="590">
        <v>47229</v>
      </c>
      <c r="F7710" s="592">
        <v>92</v>
      </c>
    </row>
    <row r="7711" spans="1:6" x14ac:dyDescent="0.25">
      <c r="A7711" s="349" t="s">
        <v>767</v>
      </c>
      <c r="B7711" s="361" t="s">
        <v>768</v>
      </c>
      <c r="C7711" s="361" t="s">
        <v>737</v>
      </c>
      <c r="D7711" s="361">
        <v>16</v>
      </c>
      <c r="E7711" s="590">
        <v>47231</v>
      </c>
      <c r="F7711" s="592">
        <v>29</v>
      </c>
    </row>
    <row r="7712" spans="1:6" x14ac:dyDescent="0.25">
      <c r="A7712" s="349" t="s">
        <v>756</v>
      </c>
      <c r="B7712" s="361" t="s">
        <v>757</v>
      </c>
      <c r="C7712" s="361" t="s">
        <v>755</v>
      </c>
      <c r="D7712" s="361">
        <v>16</v>
      </c>
      <c r="E7712" s="590">
        <v>47232</v>
      </c>
      <c r="F7712" s="592">
        <v>36</v>
      </c>
    </row>
    <row r="7713" spans="1:6" x14ac:dyDescent="0.25">
      <c r="A7713" s="349" t="s">
        <v>738</v>
      </c>
      <c r="B7713" s="361" t="s">
        <v>714</v>
      </c>
      <c r="C7713" s="361" t="s">
        <v>744</v>
      </c>
      <c r="D7713" s="361">
        <v>8</v>
      </c>
      <c r="E7713" s="590">
        <v>47237</v>
      </c>
      <c r="F7713" s="592">
        <v>169</v>
      </c>
    </row>
    <row r="7714" spans="1:6" x14ac:dyDescent="0.25">
      <c r="A7714" s="349" t="s">
        <v>767</v>
      </c>
      <c r="B7714" s="361" t="s">
        <v>768</v>
      </c>
      <c r="C7714" s="361" t="s">
        <v>737</v>
      </c>
      <c r="D7714" s="361">
        <v>16</v>
      </c>
      <c r="E7714" s="590">
        <v>47240</v>
      </c>
      <c r="F7714" s="592">
        <v>152</v>
      </c>
    </row>
    <row r="7715" spans="1:6" x14ac:dyDescent="0.25">
      <c r="A7715" s="349" t="s">
        <v>738</v>
      </c>
      <c r="B7715" s="361" t="s">
        <v>715</v>
      </c>
      <c r="C7715" s="361" t="s">
        <v>745</v>
      </c>
      <c r="D7715" s="361">
        <v>16</v>
      </c>
      <c r="E7715" s="590">
        <v>47242</v>
      </c>
      <c r="F7715" s="592">
        <v>173</v>
      </c>
    </row>
    <row r="7716" spans="1:6" x14ac:dyDescent="0.25">
      <c r="A7716" s="349" t="s">
        <v>771</v>
      </c>
      <c r="B7716" s="361" t="s">
        <v>772</v>
      </c>
      <c r="C7716" s="361" t="s">
        <v>747</v>
      </c>
      <c r="D7716" s="361">
        <v>12</v>
      </c>
      <c r="E7716" s="590">
        <v>47245</v>
      </c>
      <c r="F7716" s="592">
        <v>186</v>
      </c>
    </row>
    <row r="7717" spans="1:6" x14ac:dyDescent="0.25">
      <c r="A7717" s="349" t="s">
        <v>564</v>
      </c>
      <c r="B7717" s="361" t="s">
        <v>568</v>
      </c>
      <c r="C7717" s="361" t="s">
        <v>745</v>
      </c>
      <c r="D7717" s="361">
        <v>16</v>
      </c>
      <c r="E7717" s="590">
        <v>47249</v>
      </c>
      <c r="F7717" s="592">
        <v>116</v>
      </c>
    </row>
    <row r="7718" spans="1:6" x14ac:dyDescent="0.25">
      <c r="A7718" s="349" t="s">
        <v>738</v>
      </c>
      <c r="B7718" s="361" t="s">
        <v>718</v>
      </c>
      <c r="C7718" s="361" t="s">
        <v>747</v>
      </c>
      <c r="D7718" s="361">
        <v>8</v>
      </c>
      <c r="E7718" s="590">
        <v>47252</v>
      </c>
      <c r="F7718" s="592">
        <v>23</v>
      </c>
    </row>
    <row r="7719" spans="1:6" x14ac:dyDescent="0.25">
      <c r="A7719" s="349" t="s">
        <v>564</v>
      </c>
      <c r="B7719" s="361" t="s">
        <v>568</v>
      </c>
      <c r="C7719" s="361" t="s">
        <v>745</v>
      </c>
      <c r="D7719" s="361">
        <v>16</v>
      </c>
      <c r="E7719" s="590">
        <v>47252</v>
      </c>
      <c r="F7719" s="592">
        <v>112</v>
      </c>
    </row>
    <row r="7720" spans="1:6" x14ac:dyDescent="0.25">
      <c r="A7720" s="349" t="s">
        <v>738</v>
      </c>
      <c r="B7720" s="361" t="s">
        <v>722</v>
      </c>
      <c r="C7720" s="361" t="s">
        <v>747</v>
      </c>
      <c r="D7720" s="361">
        <v>8</v>
      </c>
      <c r="E7720" s="590">
        <v>47258</v>
      </c>
      <c r="F7720" s="592">
        <v>179</v>
      </c>
    </row>
    <row r="7721" spans="1:6" x14ac:dyDescent="0.25">
      <c r="A7721" s="349" t="s">
        <v>752</v>
      </c>
      <c r="B7721" s="361" t="s">
        <v>760</v>
      </c>
      <c r="C7721" s="361" t="s">
        <v>761</v>
      </c>
      <c r="D7721" s="361">
        <v>16</v>
      </c>
      <c r="E7721" s="590">
        <v>47260</v>
      </c>
      <c r="F7721" s="592">
        <v>109</v>
      </c>
    </row>
    <row r="7722" spans="1:6" x14ac:dyDescent="0.25">
      <c r="A7722" s="349" t="s">
        <v>738</v>
      </c>
      <c r="B7722" s="361" t="s">
        <v>717</v>
      </c>
      <c r="C7722" s="361" t="s">
        <v>745</v>
      </c>
      <c r="D7722" s="361">
        <v>16</v>
      </c>
      <c r="E7722" s="590">
        <v>47262</v>
      </c>
      <c r="F7722" s="592">
        <v>12</v>
      </c>
    </row>
    <row r="7723" spans="1:6" x14ac:dyDescent="0.25">
      <c r="A7723" s="349" t="s">
        <v>738</v>
      </c>
      <c r="B7723" s="361" t="s">
        <v>718</v>
      </c>
      <c r="C7723" s="361" t="s">
        <v>747</v>
      </c>
      <c r="D7723" s="361">
        <v>8</v>
      </c>
      <c r="E7723" s="590">
        <v>47262</v>
      </c>
      <c r="F7723" s="592">
        <v>180</v>
      </c>
    </row>
    <row r="7724" spans="1:6" x14ac:dyDescent="0.25">
      <c r="A7724" s="349" t="s">
        <v>756</v>
      </c>
      <c r="B7724" s="361" t="s">
        <v>757</v>
      </c>
      <c r="C7724" s="361" t="s">
        <v>755</v>
      </c>
      <c r="D7724" s="361">
        <v>16</v>
      </c>
      <c r="E7724" s="590">
        <v>47265</v>
      </c>
      <c r="F7724" s="592">
        <v>186</v>
      </c>
    </row>
    <row r="7725" spans="1:6" x14ac:dyDescent="0.25">
      <c r="A7725" s="349" t="s">
        <v>738</v>
      </c>
      <c r="B7725" s="361" t="s">
        <v>719</v>
      </c>
      <c r="C7725" s="361" t="s">
        <v>744</v>
      </c>
      <c r="D7725" s="361">
        <v>8</v>
      </c>
      <c r="E7725" s="590">
        <v>47267</v>
      </c>
      <c r="F7725" s="592">
        <v>197</v>
      </c>
    </row>
    <row r="7726" spans="1:6" x14ac:dyDescent="0.25">
      <c r="A7726" s="349" t="s">
        <v>752</v>
      </c>
      <c r="B7726" s="361" t="s">
        <v>764</v>
      </c>
      <c r="C7726" s="361" t="s">
        <v>737</v>
      </c>
      <c r="D7726" s="361">
        <v>32</v>
      </c>
      <c r="E7726" s="590">
        <v>47268</v>
      </c>
      <c r="F7726" s="592">
        <v>175</v>
      </c>
    </row>
    <row r="7727" spans="1:6" x14ac:dyDescent="0.25">
      <c r="A7727" s="349" t="s">
        <v>771</v>
      </c>
      <c r="B7727" s="361" t="s">
        <v>772</v>
      </c>
      <c r="C7727" s="361" t="s">
        <v>747</v>
      </c>
      <c r="D7727" s="361">
        <v>12</v>
      </c>
      <c r="E7727" s="590">
        <v>47269</v>
      </c>
      <c r="F7727" s="592">
        <v>139</v>
      </c>
    </row>
    <row r="7728" spans="1:6" x14ac:dyDescent="0.25">
      <c r="A7728" s="349" t="s">
        <v>738</v>
      </c>
      <c r="B7728" s="361" t="s">
        <v>719</v>
      </c>
      <c r="C7728" s="361" t="s">
        <v>744</v>
      </c>
      <c r="D7728" s="361">
        <v>8</v>
      </c>
      <c r="E7728" s="590">
        <v>47278</v>
      </c>
      <c r="F7728" s="592">
        <v>160</v>
      </c>
    </row>
    <row r="7729" spans="1:6" x14ac:dyDescent="0.25">
      <c r="A7729" s="349" t="s">
        <v>738</v>
      </c>
      <c r="B7729" s="361" t="s">
        <v>718</v>
      </c>
      <c r="C7729" s="361" t="s">
        <v>747</v>
      </c>
      <c r="D7729" s="361">
        <v>8</v>
      </c>
      <c r="E7729" s="590">
        <v>47278</v>
      </c>
      <c r="F7729" s="592">
        <v>44</v>
      </c>
    </row>
    <row r="7730" spans="1:6" x14ac:dyDescent="0.25">
      <c r="A7730" s="349" t="s">
        <v>738</v>
      </c>
      <c r="B7730" s="361" t="s">
        <v>717</v>
      </c>
      <c r="C7730" s="361" t="s">
        <v>745</v>
      </c>
      <c r="D7730" s="361">
        <v>16</v>
      </c>
      <c r="E7730" s="590">
        <v>47280</v>
      </c>
      <c r="F7730" s="592">
        <v>176</v>
      </c>
    </row>
    <row r="7731" spans="1:6" x14ac:dyDescent="0.25">
      <c r="A7731" s="349" t="s">
        <v>738</v>
      </c>
      <c r="B7731" s="361" t="s">
        <v>714</v>
      </c>
      <c r="C7731" s="361" t="s">
        <v>744</v>
      </c>
      <c r="D7731" s="361">
        <v>8</v>
      </c>
      <c r="E7731" s="590">
        <v>47285</v>
      </c>
      <c r="F7731" s="592">
        <v>88</v>
      </c>
    </row>
    <row r="7732" spans="1:6" x14ac:dyDescent="0.25">
      <c r="A7732" s="349" t="s">
        <v>752</v>
      </c>
      <c r="B7732" s="361" t="s">
        <v>760</v>
      </c>
      <c r="C7732" s="361" t="s">
        <v>761</v>
      </c>
      <c r="D7732" s="361">
        <v>16</v>
      </c>
      <c r="E7732" s="350">
        <v>47293</v>
      </c>
      <c r="F7732" s="360">
        <v>195</v>
      </c>
    </row>
    <row r="7733" spans="1:6" x14ac:dyDescent="0.25">
      <c r="A7733" s="349" t="s">
        <v>752</v>
      </c>
      <c r="B7733" s="361" t="s">
        <v>759</v>
      </c>
      <c r="C7733" s="361" t="s">
        <v>737</v>
      </c>
      <c r="D7733" s="361">
        <v>16</v>
      </c>
      <c r="E7733" s="590">
        <v>47294</v>
      </c>
      <c r="F7733" s="592">
        <v>60</v>
      </c>
    </row>
    <row r="7734" spans="1:6" x14ac:dyDescent="0.25">
      <c r="A7734" s="349" t="s">
        <v>756</v>
      </c>
      <c r="B7734" s="361" t="s">
        <v>757</v>
      </c>
      <c r="C7734" s="361" t="s">
        <v>755</v>
      </c>
      <c r="D7734" s="361">
        <v>16</v>
      </c>
      <c r="E7734" s="590">
        <v>47296</v>
      </c>
      <c r="F7734" s="592">
        <v>59</v>
      </c>
    </row>
    <row r="7735" spans="1:6" x14ac:dyDescent="0.25">
      <c r="A7735" s="349" t="s">
        <v>748</v>
      </c>
      <c r="B7735" s="361" t="s">
        <v>754</v>
      </c>
      <c r="C7735" s="361" t="s">
        <v>755</v>
      </c>
      <c r="D7735" s="361">
        <v>16</v>
      </c>
      <c r="E7735" s="590">
        <v>47296</v>
      </c>
      <c r="F7735" s="592">
        <v>66</v>
      </c>
    </row>
    <row r="7736" spans="1:6" x14ac:dyDescent="0.25">
      <c r="A7736" s="349" t="s">
        <v>748</v>
      </c>
      <c r="B7736" s="361" t="s">
        <v>751</v>
      </c>
      <c r="C7736" s="361" t="s">
        <v>747</v>
      </c>
      <c r="D7736" s="361">
        <v>8</v>
      </c>
      <c r="E7736" s="590">
        <v>47298</v>
      </c>
      <c r="F7736" s="592">
        <v>26</v>
      </c>
    </row>
    <row r="7737" spans="1:6" x14ac:dyDescent="0.25">
      <c r="A7737" s="349" t="s">
        <v>738</v>
      </c>
      <c r="B7737" s="361" t="s">
        <v>717</v>
      </c>
      <c r="C7737" s="361" t="s">
        <v>745</v>
      </c>
      <c r="D7737" s="361">
        <v>16</v>
      </c>
      <c r="E7737" s="590">
        <v>47302</v>
      </c>
      <c r="F7737" s="360">
        <v>162</v>
      </c>
    </row>
    <row r="7738" spans="1:6" x14ac:dyDescent="0.25">
      <c r="A7738" s="349" t="s">
        <v>738</v>
      </c>
      <c r="B7738" s="361" t="s">
        <v>722</v>
      </c>
      <c r="C7738" s="361" t="s">
        <v>747</v>
      </c>
      <c r="D7738" s="361">
        <v>8</v>
      </c>
      <c r="E7738" s="590">
        <v>47304</v>
      </c>
      <c r="F7738" s="592">
        <v>197</v>
      </c>
    </row>
    <row r="7739" spans="1:6" x14ac:dyDescent="0.25">
      <c r="A7739" s="349" t="s">
        <v>748</v>
      </c>
      <c r="B7739" s="361" t="s">
        <v>750</v>
      </c>
      <c r="C7739" s="361" t="s">
        <v>737</v>
      </c>
      <c r="D7739" s="361">
        <v>16</v>
      </c>
      <c r="E7739" s="590">
        <v>47305</v>
      </c>
      <c r="F7739" s="592">
        <v>111</v>
      </c>
    </row>
    <row r="7740" spans="1:6" x14ac:dyDescent="0.25">
      <c r="A7740" s="349" t="s">
        <v>752</v>
      </c>
      <c r="B7740" s="361" t="s">
        <v>763</v>
      </c>
      <c r="C7740" s="361" t="s">
        <v>745</v>
      </c>
      <c r="D7740" s="361">
        <v>16</v>
      </c>
      <c r="E7740" s="590">
        <v>47305</v>
      </c>
      <c r="F7740" s="592">
        <v>151</v>
      </c>
    </row>
    <row r="7741" spans="1:6" x14ac:dyDescent="0.25">
      <c r="A7741" s="349" t="s">
        <v>765</v>
      </c>
      <c r="B7741" s="361" t="s">
        <v>766</v>
      </c>
      <c r="C7741" s="361" t="s">
        <v>744</v>
      </c>
      <c r="D7741" s="361">
        <v>16</v>
      </c>
      <c r="E7741" s="590">
        <v>47309</v>
      </c>
      <c r="F7741" s="592">
        <v>87</v>
      </c>
    </row>
    <row r="7742" spans="1:6" x14ac:dyDescent="0.25">
      <c r="A7742" s="349" t="s">
        <v>748</v>
      </c>
      <c r="B7742" s="361" t="s">
        <v>750</v>
      </c>
      <c r="C7742" s="361" t="s">
        <v>737</v>
      </c>
      <c r="D7742" s="361">
        <v>16</v>
      </c>
      <c r="E7742" s="590">
        <v>47313</v>
      </c>
      <c r="F7742" s="360">
        <v>167</v>
      </c>
    </row>
    <row r="7743" spans="1:6" x14ac:dyDescent="0.25">
      <c r="A7743" s="349" t="s">
        <v>738</v>
      </c>
      <c r="B7743" s="361" t="s">
        <v>717</v>
      </c>
      <c r="C7743" s="361" t="s">
        <v>745</v>
      </c>
      <c r="D7743" s="361">
        <v>16</v>
      </c>
      <c r="E7743" s="590">
        <v>47315</v>
      </c>
      <c r="F7743" s="592">
        <v>128</v>
      </c>
    </row>
    <row r="7744" spans="1:6" x14ac:dyDescent="0.25">
      <c r="A7744" s="349" t="s">
        <v>738</v>
      </c>
      <c r="B7744" s="361" t="s">
        <v>723</v>
      </c>
      <c r="C7744" s="361" t="s">
        <v>745</v>
      </c>
      <c r="D7744" s="361">
        <v>8</v>
      </c>
      <c r="E7744" s="590">
        <v>47316</v>
      </c>
      <c r="F7744" s="592">
        <v>183</v>
      </c>
    </row>
    <row r="7745" spans="1:6" x14ac:dyDescent="0.25">
      <c r="A7745" s="354" t="s">
        <v>738</v>
      </c>
      <c r="B7745" s="353" t="s">
        <v>717</v>
      </c>
      <c r="C7745" s="353" t="s">
        <v>745</v>
      </c>
      <c r="D7745" s="353">
        <v>16</v>
      </c>
      <c r="E7745" s="591">
        <v>47318</v>
      </c>
      <c r="F7745" s="593">
        <v>97</v>
      </c>
    </row>
    <row r="7746" spans="1:6" x14ac:dyDescent="0.25">
      <c r="A7746" s="349" t="s">
        <v>738</v>
      </c>
      <c r="B7746" s="361" t="s">
        <v>717</v>
      </c>
      <c r="C7746" s="361" t="s">
        <v>745</v>
      </c>
      <c r="D7746" s="361">
        <v>16</v>
      </c>
      <c r="E7746" s="590">
        <v>47322</v>
      </c>
      <c r="F7746" s="592">
        <v>15</v>
      </c>
    </row>
    <row r="7747" spans="1:6" x14ac:dyDescent="0.25">
      <c r="A7747" s="349" t="s">
        <v>564</v>
      </c>
      <c r="B7747" s="361" t="s">
        <v>568</v>
      </c>
      <c r="C7747" s="361" t="s">
        <v>745</v>
      </c>
      <c r="D7747" s="361">
        <v>16</v>
      </c>
      <c r="E7747" s="590">
        <v>47322</v>
      </c>
      <c r="F7747" s="592">
        <v>35</v>
      </c>
    </row>
    <row r="7748" spans="1:6" x14ac:dyDescent="0.25">
      <c r="A7748" s="349" t="s">
        <v>739</v>
      </c>
      <c r="B7748" s="361" t="s">
        <v>740</v>
      </c>
      <c r="C7748" s="361" t="s">
        <v>741</v>
      </c>
      <c r="D7748" s="361">
        <v>8</v>
      </c>
      <c r="E7748" s="590">
        <v>47323</v>
      </c>
      <c r="F7748" s="592">
        <v>128</v>
      </c>
    </row>
    <row r="7749" spans="1:6" x14ac:dyDescent="0.25">
      <c r="A7749" s="349" t="s">
        <v>728</v>
      </c>
      <c r="B7749" s="361" t="s">
        <v>731</v>
      </c>
      <c r="C7749" s="361" t="s">
        <v>732</v>
      </c>
      <c r="D7749" s="361">
        <v>8</v>
      </c>
      <c r="E7749" s="590">
        <v>47325</v>
      </c>
      <c r="F7749" s="592">
        <v>129</v>
      </c>
    </row>
    <row r="7750" spans="1:6" x14ac:dyDescent="0.25">
      <c r="A7750" s="349" t="s">
        <v>564</v>
      </c>
      <c r="B7750" s="361" t="s">
        <v>568</v>
      </c>
      <c r="C7750" s="361" t="s">
        <v>745</v>
      </c>
      <c r="D7750" s="361">
        <v>16</v>
      </c>
      <c r="E7750" s="590">
        <v>47334</v>
      </c>
      <c r="F7750" s="592">
        <v>21</v>
      </c>
    </row>
    <row r="7751" spans="1:6" x14ac:dyDescent="0.25">
      <c r="A7751" s="349" t="s">
        <v>738</v>
      </c>
      <c r="B7751" s="361" t="s">
        <v>713</v>
      </c>
      <c r="C7751" s="361" t="s">
        <v>746</v>
      </c>
      <c r="D7751" s="361">
        <v>16</v>
      </c>
      <c r="E7751" s="590">
        <v>47337</v>
      </c>
      <c r="F7751" s="592">
        <v>60</v>
      </c>
    </row>
    <row r="7752" spans="1:6" x14ac:dyDescent="0.25">
      <c r="A7752" s="349" t="s">
        <v>738</v>
      </c>
      <c r="B7752" s="361" t="s">
        <v>715</v>
      </c>
      <c r="C7752" s="361" t="s">
        <v>745</v>
      </c>
      <c r="D7752" s="361">
        <v>16</v>
      </c>
      <c r="E7752" s="590">
        <v>47341</v>
      </c>
      <c r="F7752" s="360">
        <v>63</v>
      </c>
    </row>
    <row r="7753" spans="1:6" x14ac:dyDescent="0.25">
      <c r="A7753" s="349" t="s">
        <v>738</v>
      </c>
      <c r="B7753" s="361" t="s">
        <v>714</v>
      </c>
      <c r="C7753" s="361" t="s">
        <v>744</v>
      </c>
      <c r="D7753" s="361">
        <v>8</v>
      </c>
      <c r="E7753" s="590">
        <v>47345</v>
      </c>
      <c r="F7753" s="592">
        <v>49</v>
      </c>
    </row>
    <row r="7754" spans="1:6" x14ac:dyDescent="0.25">
      <c r="A7754" s="349" t="s">
        <v>564</v>
      </c>
      <c r="B7754" s="361" t="s">
        <v>565</v>
      </c>
      <c r="C7754" s="361" t="s">
        <v>745</v>
      </c>
      <c r="D7754" s="361">
        <v>16</v>
      </c>
      <c r="E7754" s="590">
        <v>47348</v>
      </c>
      <c r="F7754" s="592">
        <v>185</v>
      </c>
    </row>
    <row r="7755" spans="1:6" x14ac:dyDescent="0.25">
      <c r="A7755" s="349" t="s">
        <v>738</v>
      </c>
      <c r="B7755" s="361" t="s">
        <v>720</v>
      </c>
      <c r="C7755" s="361" t="s">
        <v>747</v>
      </c>
      <c r="D7755" s="361">
        <v>8</v>
      </c>
      <c r="E7755" s="590">
        <v>47349</v>
      </c>
      <c r="F7755" s="592">
        <v>38</v>
      </c>
    </row>
    <row r="7756" spans="1:6" x14ac:dyDescent="0.25">
      <c r="A7756" s="349" t="s">
        <v>738</v>
      </c>
      <c r="B7756" s="361" t="s">
        <v>718</v>
      </c>
      <c r="C7756" s="361" t="s">
        <v>747</v>
      </c>
      <c r="D7756" s="361">
        <v>8</v>
      </c>
      <c r="E7756" s="590">
        <v>47349</v>
      </c>
      <c r="F7756" s="592">
        <v>125</v>
      </c>
    </row>
    <row r="7757" spans="1:6" x14ac:dyDescent="0.25">
      <c r="A7757" s="349" t="s">
        <v>767</v>
      </c>
      <c r="B7757" s="361" t="s">
        <v>768</v>
      </c>
      <c r="C7757" s="361" t="s">
        <v>737</v>
      </c>
      <c r="D7757" s="361">
        <v>16</v>
      </c>
      <c r="E7757" s="590">
        <v>47350</v>
      </c>
      <c r="F7757" s="592">
        <v>52</v>
      </c>
    </row>
    <row r="7758" spans="1:6" x14ac:dyDescent="0.25">
      <c r="A7758" s="349" t="s">
        <v>738</v>
      </c>
      <c r="B7758" s="361" t="s">
        <v>722</v>
      </c>
      <c r="C7758" s="361" t="s">
        <v>747</v>
      </c>
      <c r="D7758" s="361">
        <v>8</v>
      </c>
      <c r="E7758" s="590">
        <v>47351</v>
      </c>
      <c r="F7758" s="592">
        <v>187</v>
      </c>
    </row>
    <row r="7759" spans="1:6" x14ac:dyDescent="0.25">
      <c r="A7759" s="349" t="s">
        <v>738</v>
      </c>
      <c r="B7759" s="361" t="s">
        <v>723</v>
      </c>
      <c r="C7759" s="361" t="s">
        <v>745</v>
      </c>
      <c r="D7759" s="361">
        <v>8</v>
      </c>
      <c r="E7759" s="590">
        <v>47358</v>
      </c>
      <c r="F7759" s="592">
        <v>113</v>
      </c>
    </row>
    <row r="7760" spans="1:6" x14ac:dyDescent="0.25">
      <c r="A7760" s="349" t="s">
        <v>564</v>
      </c>
      <c r="B7760" s="361" t="s">
        <v>565</v>
      </c>
      <c r="C7760" s="361" t="s">
        <v>745</v>
      </c>
      <c r="D7760" s="361">
        <v>16</v>
      </c>
      <c r="E7760" s="590">
        <v>47359</v>
      </c>
      <c r="F7760" s="360">
        <v>7</v>
      </c>
    </row>
    <row r="7761" spans="1:6" x14ac:dyDescent="0.25">
      <c r="A7761" s="349" t="s">
        <v>765</v>
      </c>
      <c r="B7761" s="361" t="s">
        <v>766</v>
      </c>
      <c r="C7761" s="361" t="s">
        <v>744</v>
      </c>
      <c r="D7761" s="361">
        <v>16</v>
      </c>
      <c r="E7761" s="590">
        <v>47359</v>
      </c>
      <c r="F7761" s="592">
        <v>163</v>
      </c>
    </row>
    <row r="7762" spans="1:6" x14ac:dyDescent="0.25">
      <c r="A7762" s="349" t="s">
        <v>738</v>
      </c>
      <c r="B7762" s="361" t="s">
        <v>712</v>
      </c>
      <c r="C7762" s="361" t="s">
        <v>744</v>
      </c>
      <c r="D7762" s="361">
        <v>8</v>
      </c>
      <c r="E7762" s="590">
        <v>47360</v>
      </c>
      <c r="F7762" s="592">
        <v>14</v>
      </c>
    </row>
    <row r="7763" spans="1:6" x14ac:dyDescent="0.25">
      <c r="A7763" s="349" t="s">
        <v>748</v>
      </c>
      <c r="B7763" s="361" t="s">
        <v>749</v>
      </c>
      <c r="C7763" s="361" t="s">
        <v>745</v>
      </c>
      <c r="D7763" s="361">
        <v>8</v>
      </c>
      <c r="E7763" s="590">
        <v>47363</v>
      </c>
      <c r="F7763" s="592">
        <v>126</v>
      </c>
    </row>
    <row r="7764" spans="1:6" x14ac:dyDescent="0.25">
      <c r="A7764" s="349" t="s">
        <v>738</v>
      </c>
      <c r="B7764" s="361" t="s">
        <v>714</v>
      </c>
      <c r="C7764" s="361" t="s">
        <v>744</v>
      </c>
      <c r="D7764" s="361">
        <v>8</v>
      </c>
      <c r="E7764" s="590">
        <v>47363</v>
      </c>
      <c r="F7764" s="592">
        <v>90</v>
      </c>
    </row>
    <row r="7765" spans="1:6" x14ac:dyDescent="0.25">
      <c r="A7765" s="349" t="s">
        <v>564</v>
      </c>
      <c r="B7765" s="361" t="s">
        <v>567</v>
      </c>
      <c r="C7765" s="361" t="s">
        <v>737</v>
      </c>
      <c r="D7765" s="361">
        <v>16</v>
      </c>
      <c r="E7765" s="590">
        <v>47363</v>
      </c>
      <c r="F7765" s="592">
        <v>76</v>
      </c>
    </row>
    <row r="7766" spans="1:6" x14ac:dyDescent="0.25">
      <c r="A7766" s="349" t="s">
        <v>728</v>
      </c>
      <c r="B7766" s="361" t="s">
        <v>731</v>
      </c>
      <c r="C7766" s="361" t="s">
        <v>732</v>
      </c>
      <c r="D7766" s="361">
        <v>8</v>
      </c>
      <c r="E7766" s="350">
        <v>47369</v>
      </c>
      <c r="F7766" s="360">
        <v>198</v>
      </c>
    </row>
    <row r="7767" spans="1:6" x14ac:dyDescent="0.25">
      <c r="A7767" s="349" t="s">
        <v>738</v>
      </c>
      <c r="B7767" s="361" t="s">
        <v>715</v>
      </c>
      <c r="C7767" s="361" t="s">
        <v>745</v>
      </c>
      <c r="D7767" s="361">
        <v>16</v>
      </c>
      <c r="E7767" s="590">
        <v>47376</v>
      </c>
      <c r="F7767" s="592">
        <v>69</v>
      </c>
    </row>
    <row r="7768" spans="1:6" x14ac:dyDescent="0.25">
      <c r="A7768" s="349" t="s">
        <v>728</v>
      </c>
      <c r="B7768" s="361" t="s">
        <v>731</v>
      </c>
      <c r="C7768" s="361" t="s">
        <v>732</v>
      </c>
      <c r="D7768" s="361">
        <v>8</v>
      </c>
      <c r="E7768" s="590">
        <v>47378</v>
      </c>
      <c r="F7768" s="592">
        <v>175</v>
      </c>
    </row>
    <row r="7769" spans="1:6" x14ac:dyDescent="0.25">
      <c r="A7769" s="349" t="s">
        <v>564</v>
      </c>
      <c r="B7769" s="361" t="s">
        <v>567</v>
      </c>
      <c r="C7769" s="361" t="s">
        <v>737</v>
      </c>
      <c r="D7769" s="361">
        <v>16</v>
      </c>
      <c r="E7769" s="590">
        <v>47384</v>
      </c>
      <c r="F7769" s="592">
        <v>69</v>
      </c>
    </row>
    <row r="7770" spans="1:6" x14ac:dyDescent="0.25">
      <c r="A7770" s="349" t="s">
        <v>728</v>
      </c>
      <c r="B7770" s="361" t="s">
        <v>731</v>
      </c>
      <c r="C7770" s="361" t="s">
        <v>732</v>
      </c>
      <c r="D7770" s="361">
        <v>8</v>
      </c>
      <c r="E7770" s="590">
        <v>47384</v>
      </c>
      <c r="F7770" s="592">
        <v>52</v>
      </c>
    </row>
    <row r="7771" spans="1:6" x14ac:dyDescent="0.25">
      <c r="A7771" s="349" t="s">
        <v>738</v>
      </c>
      <c r="B7771" s="361" t="s">
        <v>714</v>
      </c>
      <c r="C7771" s="361" t="s">
        <v>744</v>
      </c>
      <c r="D7771" s="361">
        <v>8</v>
      </c>
      <c r="E7771" s="590">
        <v>47388</v>
      </c>
      <c r="F7771" s="592">
        <v>133</v>
      </c>
    </row>
    <row r="7772" spans="1:6" x14ac:dyDescent="0.25">
      <c r="A7772" s="349" t="s">
        <v>771</v>
      </c>
      <c r="B7772" s="361" t="s">
        <v>772</v>
      </c>
      <c r="C7772" s="361" t="s">
        <v>747</v>
      </c>
      <c r="D7772" s="361">
        <v>12</v>
      </c>
      <c r="E7772" s="590">
        <v>47390</v>
      </c>
      <c r="F7772" s="592">
        <v>179</v>
      </c>
    </row>
    <row r="7773" spans="1:6" x14ac:dyDescent="0.25">
      <c r="A7773" s="349" t="s">
        <v>748</v>
      </c>
      <c r="B7773" s="361" t="s">
        <v>751</v>
      </c>
      <c r="C7773" s="361" t="s">
        <v>747</v>
      </c>
      <c r="D7773" s="361">
        <v>8</v>
      </c>
      <c r="E7773" s="590">
        <v>47392</v>
      </c>
      <c r="F7773" s="592">
        <v>24</v>
      </c>
    </row>
    <row r="7774" spans="1:6" x14ac:dyDescent="0.25">
      <c r="A7774" s="349" t="s">
        <v>752</v>
      </c>
      <c r="B7774" s="361" t="s">
        <v>760</v>
      </c>
      <c r="C7774" s="361" t="s">
        <v>761</v>
      </c>
      <c r="D7774" s="361">
        <v>16</v>
      </c>
      <c r="E7774" s="590">
        <v>47392</v>
      </c>
      <c r="F7774" s="592">
        <v>118</v>
      </c>
    </row>
    <row r="7775" spans="1:6" x14ac:dyDescent="0.25">
      <c r="A7775" s="349" t="s">
        <v>738</v>
      </c>
      <c r="B7775" s="361" t="s">
        <v>719</v>
      </c>
      <c r="C7775" s="361" t="s">
        <v>744</v>
      </c>
      <c r="D7775" s="361">
        <v>8</v>
      </c>
      <c r="E7775" s="590">
        <v>47393</v>
      </c>
      <c r="F7775" s="592">
        <v>48</v>
      </c>
    </row>
    <row r="7776" spans="1:6" x14ac:dyDescent="0.25">
      <c r="A7776" s="349" t="s">
        <v>748</v>
      </c>
      <c r="B7776" s="361" t="s">
        <v>751</v>
      </c>
      <c r="C7776" s="361" t="s">
        <v>747</v>
      </c>
      <c r="D7776" s="361">
        <v>8</v>
      </c>
      <c r="E7776" s="590">
        <v>47393</v>
      </c>
      <c r="F7776" s="360">
        <v>128</v>
      </c>
    </row>
    <row r="7777" spans="1:6" x14ac:dyDescent="0.25">
      <c r="A7777" s="349" t="s">
        <v>564</v>
      </c>
      <c r="B7777" s="361" t="s">
        <v>567</v>
      </c>
      <c r="C7777" s="361" t="s">
        <v>737</v>
      </c>
      <c r="D7777" s="361">
        <v>16</v>
      </c>
      <c r="E7777" s="590">
        <v>47393</v>
      </c>
      <c r="F7777" s="592">
        <v>104</v>
      </c>
    </row>
    <row r="7778" spans="1:6" x14ac:dyDescent="0.25">
      <c r="A7778" s="349" t="s">
        <v>738</v>
      </c>
      <c r="B7778" s="361" t="s">
        <v>718</v>
      </c>
      <c r="C7778" s="361" t="s">
        <v>747</v>
      </c>
      <c r="D7778" s="361">
        <v>8</v>
      </c>
      <c r="E7778" s="590">
        <v>47398</v>
      </c>
      <c r="F7778" s="592">
        <v>33</v>
      </c>
    </row>
    <row r="7779" spans="1:6" x14ac:dyDescent="0.25">
      <c r="A7779" s="349" t="s">
        <v>738</v>
      </c>
      <c r="B7779" s="361" t="s">
        <v>722</v>
      </c>
      <c r="C7779" s="361" t="s">
        <v>747</v>
      </c>
      <c r="D7779" s="361">
        <v>8</v>
      </c>
      <c r="E7779" s="590">
        <v>47401</v>
      </c>
      <c r="F7779" s="360">
        <v>159</v>
      </c>
    </row>
    <row r="7780" spans="1:6" x14ac:dyDescent="0.25">
      <c r="A7780" s="349" t="s">
        <v>771</v>
      </c>
      <c r="B7780" s="361" t="s">
        <v>772</v>
      </c>
      <c r="C7780" s="361" t="s">
        <v>747</v>
      </c>
      <c r="D7780" s="361">
        <v>12</v>
      </c>
      <c r="E7780" s="590">
        <v>47401</v>
      </c>
      <c r="F7780" s="592">
        <v>191</v>
      </c>
    </row>
    <row r="7781" spans="1:6" x14ac:dyDescent="0.25">
      <c r="A7781" s="349" t="s">
        <v>738</v>
      </c>
      <c r="B7781" s="361" t="s">
        <v>723</v>
      </c>
      <c r="C7781" s="361" t="s">
        <v>745</v>
      </c>
      <c r="D7781" s="361">
        <v>8</v>
      </c>
      <c r="E7781" s="590">
        <v>47402</v>
      </c>
      <c r="F7781" s="592">
        <v>175</v>
      </c>
    </row>
    <row r="7782" spans="1:6" x14ac:dyDescent="0.25">
      <c r="A7782" s="349" t="s">
        <v>748</v>
      </c>
      <c r="B7782" s="361" t="s">
        <v>754</v>
      </c>
      <c r="C7782" s="361" t="s">
        <v>755</v>
      </c>
      <c r="D7782" s="361">
        <v>16</v>
      </c>
      <c r="E7782" s="590">
        <v>47402</v>
      </c>
      <c r="F7782" s="592">
        <v>12</v>
      </c>
    </row>
    <row r="7783" spans="1:6" x14ac:dyDescent="0.25">
      <c r="A7783" s="349" t="s">
        <v>752</v>
      </c>
      <c r="B7783" s="361" t="s">
        <v>764</v>
      </c>
      <c r="C7783" s="361" t="s">
        <v>737</v>
      </c>
      <c r="D7783" s="361">
        <v>32</v>
      </c>
      <c r="E7783" s="350">
        <v>47408</v>
      </c>
      <c r="F7783" s="360">
        <v>14</v>
      </c>
    </row>
    <row r="7784" spans="1:6" x14ac:dyDescent="0.25">
      <c r="A7784" s="349" t="s">
        <v>733</v>
      </c>
      <c r="B7784" s="361" t="s">
        <v>734</v>
      </c>
      <c r="C7784" s="361" t="s">
        <v>735</v>
      </c>
      <c r="D7784" s="361">
        <v>8</v>
      </c>
      <c r="E7784" s="350">
        <v>47408</v>
      </c>
      <c r="F7784" s="360">
        <v>71</v>
      </c>
    </row>
    <row r="7785" spans="1:6" x14ac:dyDescent="0.25">
      <c r="A7785" s="349" t="s">
        <v>752</v>
      </c>
      <c r="B7785" s="361" t="s">
        <v>762</v>
      </c>
      <c r="C7785" s="361" t="s">
        <v>761</v>
      </c>
      <c r="D7785" s="361">
        <v>16</v>
      </c>
      <c r="E7785" s="590">
        <v>47410</v>
      </c>
      <c r="F7785" s="592">
        <v>168</v>
      </c>
    </row>
    <row r="7786" spans="1:6" x14ac:dyDescent="0.25">
      <c r="A7786" s="349" t="s">
        <v>733</v>
      </c>
      <c r="B7786" s="361" t="s">
        <v>736</v>
      </c>
      <c r="C7786" s="361" t="s">
        <v>737</v>
      </c>
      <c r="D7786" s="361">
        <v>8</v>
      </c>
      <c r="E7786" s="590">
        <v>47410</v>
      </c>
      <c r="F7786" s="592">
        <v>30</v>
      </c>
    </row>
    <row r="7787" spans="1:6" x14ac:dyDescent="0.25">
      <c r="A7787" s="349" t="s">
        <v>728</v>
      </c>
      <c r="B7787" s="361" t="s">
        <v>729</v>
      </c>
      <c r="C7787" s="361" t="s">
        <v>730</v>
      </c>
      <c r="D7787" s="361">
        <v>10</v>
      </c>
      <c r="E7787" s="590">
        <v>47412</v>
      </c>
      <c r="F7787" s="592">
        <v>194</v>
      </c>
    </row>
    <row r="7788" spans="1:6" x14ac:dyDescent="0.25">
      <c r="A7788" s="349" t="s">
        <v>765</v>
      </c>
      <c r="B7788" s="361" t="s">
        <v>766</v>
      </c>
      <c r="C7788" s="361" t="s">
        <v>744</v>
      </c>
      <c r="D7788" s="361">
        <v>16</v>
      </c>
      <c r="E7788" s="590">
        <v>47412</v>
      </c>
      <c r="F7788" s="592">
        <v>156</v>
      </c>
    </row>
    <row r="7789" spans="1:6" x14ac:dyDescent="0.25">
      <c r="A7789" s="349" t="s">
        <v>738</v>
      </c>
      <c r="B7789" s="361" t="s">
        <v>717</v>
      </c>
      <c r="C7789" s="361" t="s">
        <v>745</v>
      </c>
      <c r="D7789" s="361">
        <v>16</v>
      </c>
      <c r="E7789" s="590">
        <v>47415</v>
      </c>
      <c r="F7789" s="592">
        <v>83</v>
      </c>
    </row>
    <row r="7790" spans="1:6" x14ac:dyDescent="0.25">
      <c r="A7790" s="349" t="s">
        <v>748</v>
      </c>
      <c r="B7790" s="361" t="s">
        <v>750</v>
      </c>
      <c r="C7790" s="361" t="s">
        <v>737</v>
      </c>
      <c r="D7790" s="361">
        <v>16</v>
      </c>
      <c r="E7790" s="590">
        <v>47415</v>
      </c>
      <c r="F7790" s="592">
        <v>88</v>
      </c>
    </row>
    <row r="7791" spans="1:6" x14ac:dyDescent="0.25">
      <c r="A7791" s="349" t="s">
        <v>728</v>
      </c>
      <c r="B7791" s="361" t="s">
        <v>731</v>
      </c>
      <c r="C7791" s="361" t="s">
        <v>732</v>
      </c>
      <c r="D7791" s="361">
        <v>8</v>
      </c>
      <c r="E7791" s="590">
        <v>47421</v>
      </c>
      <c r="F7791" s="592">
        <v>65</v>
      </c>
    </row>
    <row r="7792" spans="1:6" x14ac:dyDescent="0.25">
      <c r="A7792" s="349" t="s">
        <v>738</v>
      </c>
      <c r="B7792" s="361" t="s">
        <v>716</v>
      </c>
      <c r="C7792" s="361" t="s">
        <v>745</v>
      </c>
      <c r="D7792" s="361">
        <v>16</v>
      </c>
      <c r="E7792" s="590">
        <v>47425</v>
      </c>
      <c r="F7792" s="592">
        <v>13</v>
      </c>
    </row>
    <row r="7793" spans="1:6" x14ac:dyDescent="0.25">
      <c r="A7793" s="349" t="s">
        <v>738</v>
      </c>
      <c r="B7793" s="361" t="s">
        <v>717</v>
      </c>
      <c r="C7793" s="361" t="s">
        <v>745</v>
      </c>
      <c r="D7793" s="361">
        <v>16</v>
      </c>
      <c r="E7793" s="590">
        <v>47428</v>
      </c>
      <c r="F7793" s="592">
        <v>142</v>
      </c>
    </row>
    <row r="7794" spans="1:6" x14ac:dyDescent="0.25">
      <c r="A7794" s="349" t="s">
        <v>771</v>
      </c>
      <c r="B7794" s="361" t="s">
        <v>772</v>
      </c>
      <c r="C7794" s="361" t="s">
        <v>747</v>
      </c>
      <c r="D7794" s="361">
        <v>12</v>
      </c>
      <c r="E7794" s="590">
        <v>47429</v>
      </c>
      <c r="F7794" s="360">
        <v>164</v>
      </c>
    </row>
    <row r="7795" spans="1:6" x14ac:dyDescent="0.25">
      <c r="A7795" s="349" t="s">
        <v>748</v>
      </c>
      <c r="B7795" s="361" t="s">
        <v>751</v>
      </c>
      <c r="C7795" s="361" t="s">
        <v>747</v>
      </c>
      <c r="D7795" s="361">
        <v>8</v>
      </c>
      <c r="E7795" s="590">
        <v>47431</v>
      </c>
      <c r="F7795" s="592">
        <v>80</v>
      </c>
    </row>
    <row r="7796" spans="1:6" x14ac:dyDescent="0.25">
      <c r="A7796" s="349" t="s">
        <v>748</v>
      </c>
      <c r="B7796" s="361" t="s">
        <v>750</v>
      </c>
      <c r="C7796" s="361" t="s">
        <v>737</v>
      </c>
      <c r="D7796" s="361">
        <v>16</v>
      </c>
      <c r="E7796" s="590">
        <v>47440</v>
      </c>
      <c r="F7796" s="592">
        <v>19</v>
      </c>
    </row>
    <row r="7797" spans="1:6" x14ac:dyDescent="0.25">
      <c r="A7797" s="349" t="s">
        <v>752</v>
      </c>
      <c r="B7797" s="361" t="s">
        <v>759</v>
      </c>
      <c r="C7797" s="361" t="s">
        <v>737</v>
      </c>
      <c r="D7797" s="361">
        <v>16</v>
      </c>
      <c r="E7797" s="590">
        <v>47445</v>
      </c>
      <c r="F7797" s="592">
        <v>74</v>
      </c>
    </row>
    <row r="7798" spans="1:6" x14ac:dyDescent="0.25">
      <c r="A7798" s="349" t="s">
        <v>564</v>
      </c>
      <c r="B7798" s="361" t="s">
        <v>569</v>
      </c>
      <c r="C7798" s="361" t="s">
        <v>744</v>
      </c>
      <c r="D7798" s="361">
        <v>16</v>
      </c>
      <c r="E7798" s="590">
        <v>47446</v>
      </c>
      <c r="F7798" s="592">
        <v>161</v>
      </c>
    </row>
    <row r="7799" spans="1:6" x14ac:dyDescent="0.25">
      <c r="A7799" s="349" t="s">
        <v>769</v>
      </c>
      <c r="B7799" s="361" t="s">
        <v>770</v>
      </c>
      <c r="C7799" s="361" t="s">
        <v>745</v>
      </c>
      <c r="D7799" s="361">
        <v>16</v>
      </c>
      <c r="E7799" s="590">
        <v>47446</v>
      </c>
      <c r="F7799" s="592">
        <v>51</v>
      </c>
    </row>
    <row r="7800" spans="1:6" x14ac:dyDescent="0.25">
      <c r="A7800" s="349" t="s">
        <v>767</v>
      </c>
      <c r="B7800" s="361" t="s">
        <v>768</v>
      </c>
      <c r="C7800" s="361" t="s">
        <v>737</v>
      </c>
      <c r="D7800" s="361">
        <v>16</v>
      </c>
      <c r="E7800" s="590">
        <v>47448</v>
      </c>
      <c r="F7800" s="592">
        <v>163</v>
      </c>
    </row>
    <row r="7801" spans="1:6" x14ac:dyDescent="0.25">
      <c r="A7801" s="349" t="s">
        <v>752</v>
      </c>
      <c r="B7801" s="361" t="s">
        <v>763</v>
      </c>
      <c r="C7801" s="361" t="s">
        <v>745</v>
      </c>
      <c r="D7801" s="361">
        <v>16</v>
      </c>
      <c r="E7801" s="590">
        <v>47451</v>
      </c>
      <c r="F7801" s="592">
        <v>66</v>
      </c>
    </row>
    <row r="7802" spans="1:6" x14ac:dyDescent="0.25">
      <c r="A7802" s="349" t="s">
        <v>738</v>
      </c>
      <c r="B7802" s="361" t="s">
        <v>720</v>
      </c>
      <c r="C7802" s="361" t="s">
        <v>747</v>
      </c>
      <c r="D7802" s="361">
        <v>8</v>
      </c>
      <c r="E7802" s="590">
        <v>47456</v>
      </c>
      <c r="F7802" s="592">
        <v>11</v>
      </c>
    </row>
    <row r="7803" spans="1:6" x14ac:dyDescent="0.25">
      <c r="A7803" s="349" t="s">
        <v>738</v>
      </c>
      <c r="B7803" s="361" t="s">
        <v>719</v>
      </c>
      <c r="C7803" s="361" t="s">
        <v>744</v>
      </c>
      <c r="D7803" s="361">
        <v>8</v>
      </c>
      <c r="E7803" s="590">
        <v>47459</v>
      </c>
      <c r="F7803" s="592">
        <v>131</v>
      </c>
    </row>
    <row r="7804" spans="1:6" x14ac:dyDescent="0.25">
      <c r="A7804" s="349" t="s">
        <v>733</v>
      </c>
      <c r="B7804" s="361" t="s">
        <v>734</v>
      </c>
      <c r="C7804" s="361" t="s">
        <v>735</v>
      </c>
      <c r="D7804" s="361">
        <v>8</v>
      </c>
      <c r="E7804" s="590">
        <v>47459</v>
      </c>
      <c r="F7804" s="592">
        <v>94</v>
      </c>
    </row>
    <row r="7805" spans="1:6" x14ac:dyDescent="0.25">
      <c r="A7805" s="349" t="s">
        <v>752</v>
      </c>
      <c r="B7805" s="361" t="s">
        <v>763</v>
      </c>
      <c r="C7805" s="361" t="s">
        <v>745</v>
      </c>
      <c r="D7805" s="361">
        <v>16</v>
      </c>
      <c r="E7805" s="590">
        <v>47461</v>
      </c>
      <c r="F7805" s="592">
        <v>25</v>
      </c>
    </row>
    <row r="7806" spans="1:6" x14ac:dyDescent="0.25">
      <c r="A7806" s="349" t="s">
        <v>752</v>
      </c>
      <c r="B7806" s="361" t="s">
        <v>763</v>
      </c>
      <c r="C7806" s="361" t="s">
        <v>745</v>
      </c>
      <c r="D7806" s="361">
        <v>16</v>
      </c>
      <c r="E7806" s="350">
        <v>47461</v>
      </c>
      <c r="F7806" s="360">
        <v>79</v>
      </c>
    </row>
    <row r="7807" spans="1:6" x14ac:dyDescent="0.25">
      <c r="A7807" s="349" t="s">
        <v>738</v>
      </c>
      <c r="B7807" s="361" t="s">
        <v>722</v>
      </c>
      <c r="C7807" s="361" t="s">
        <v>747</v>
      </c>
      <c r="D7807" s="361">
        <v>8</v>
      </c>
      <c r="E7807" s="590">
        <v>47468</v>
      </c>
      <c r="F7807" s="360">
        <v>196</v>
      </c>
    </row>
    <row r="7808" spans="1:6" x14ac:dyDescent="0.25">
      <c r="A7808" s="349" t="s">
        <v>738</v>
      </c>
      <c r="B7808" s="361" t="s">
        <v>716</v>
      </c>
      <c r="C7808" s="361" t="s">
        <v>745</v>
      </c>
      <c r="D7808" s="361">
        <v>16</v>
      </c>
      <c r="E7808" s="590">
        <v>47469</v>
      </c>
      <c r="F7808" s="592">
        <v>135</v>
      </c>
    </row>
    <row r="7809" spans="1:6" x14ac:dyDescent="0.25">
      <c r="A7809" s="349" t="s">
        <v>748</v>
      </c>
      <c r="B7809" s="361" t="s">
        <v>751</v>
      </c>
      <c r="C7809" s="361" t="s">
        <v>747</v>
      </c>
      <c r="D7809" s="361">
        <v>8</v>
      </c>
      <c r="E7809" s="590">
        <v>47480</v>
      </c>
      <c r="F7809" s="592">
        <v>80</v>
      </c>
    </row>
    <row r="7810" spans="1:6" x14ac:dyDescent="0.25">
      <c r="A7810" s="349" t="s">
        <v>564</v>
      </c>
      <c r="B7810" s="361" t="s">
        <v>566</v>
      </c>
      <c r="C7810" s="361" t="s">
        <v>737</v>
      </c>
      <c r="D7810" s="361">
        <v>16</v>
      </c>
      <c r="E7810" s="590">
        <v>47483</v>
      </c>
      <c r="F7810" s="592">
        <v>7</v>
      </c>
    </row>
    <row r="7811" spans="1:6" x14ac:dyDescent="0.25">
      <c r="A7811" s="349" t="s">
        <v>752</v>
      </c>
      <c r="B7811" s="361" t="s">
        <v>762</v>
      </c>
      <c r="C7811" s="361" t="s">
        <v>761</v>
      </c>
      <c r="D7811" s="361">
        <v>16</v>
      </c>
      <c r="E7811" s="590">
        <v>47487</v>
      </c>
      <c r="F7811" s="592">
        <v>77</v>
      </c>
    </row>
    <row r="7812" spans="1:6" x14ac:dyDescent="0.25">
      <c r="A7812" s="349" t="s">
        <v>765</v>
      </c>
      <c r="B7812" s="361" t="s">
        <v>766</v>
      </c>
      <c r="C7812" s="361" t="s">
        <v>744</v>
      </c>
      <c r="D7812" s="361">
        <v>16</v>
      </c>
      <c r="E7812" s="590">
        <v>47487</v>
      </c>
      <c r="F7812" s="592">
        <v>14</v>
      </c>
    </row>
    <row r="7813" spans="1:6" x14ac:dyDescent="0.25">
      <c r="A7813" s="349" t="s">
        <v>738</v>
      </c>
      <c r="B7813" s="361" t="s">
        <v>716</v>
      </c>
      <c r="C7813" s="361" t="s">
        <v>745</v>
      </c>
      <c r="D7813" s="361">
        <v>16</v>
      </c>
      <c r="E7813" s="590">
        <v>47488</v>
      </c>
      <c r="F7813" s="592">
        <v>119</v>
      </c>
    </row>
    <row r="7814" spans="1:6" x14ac:dyDescent="0.25">
      <c r="A7814" s="349" t="s">
        <v>752</v>
      </c>
      <c r="B7814" s="361" t="s">
        <v>759</v>
      </c>
      <c r="C7814" s="361" t="s">
        <v>737</v>
      </c>
      <c r="D7814" s="361">
        <v>16</v>
      </c>
      <c r="E7814" s="590">
        <v>47491</v>
      </c>
      <c r="F7814" s="592">
        <v>25</v>
      </c>
    </row>
    <row r="7815" spans="1:6" x14ac:dyDescent="0.25">
      <c r="A7815" s="349" t="s">
        <v>728</v>
      </c>
      <c r="B7815" s="361" t="s">
        <v>729</v>
      </c>
      <c r="C7815" s="361" t="s">
        <v>730</v>
      </c>
      <c r="D7815" s="361">
        <v>10</v>
      </c>
      <c r="E7815" s="590">
        <v>47493</v>
      </c>
      <c r="F7815" s="592">
        <v>97</v>
      </c>
    </row>
    <row r="7816" spans="1:6" x14ac:dyDescent="0.25">
      <c r="A7816" s="349" t="s">
        <v>748</v>
      </c>
      <c r="B7816" s="361" t="s">
        <v>750</v>
      </c>
      <c r="C7816" s="361" t="s">
        <v>737</v>
      </c>
      <c r="D7816" s="361">
        <v>16</v>
      </c>
      <c r="E7816" s="590">
        <v>47495</v>
      </c>
      <c r="F7816" s="592">
        <v>99</v>
      </c>
    </row>
    <row r="7817" spans="1:6" x14ac:dyDescent="0.25">
      <c r="A7817" s="349" t="s">
        <v>738</v>
      </c>
      <c r="B7817" s="361" t="s">
        <v>723</v>
      </c>
      <c r="C7817" s="361" t="s">
        <v>745</v>
      </c>
      <c r="D7817" s="361">
        <v>8</v>
      </c>
      <c r="E7817" s="590">
        <v>47497</v>
      </c>
      <c r="F7817" s="592">
        <v>31</v>
      </c>
    </row>
    <row r="7818" spans="1:6" x14ac:dyDescent="0.25">
      <c r="A7818" s="349" t="s">
        <v>756</v>
      </c>
      <c r="B7818" s="361" t="s">
        <v>757</v>
      </c>
      <c r="C7818" s="361" t="s">
        <v>755</v>
      </c>
      <c r="D7818" s="361">
        <v>16</v>
      </c>
      <c r="E7818" s="590">
        <v>47497</v>
      </c>
      <c r="F7818" s="592">
        <v>112</v>
      </c>
    </row>
    <row r="7819" spans="1:6" x14ac:dyDescent="0.25">
      <c r="A7819" s="349" t="s">
        <v>728</v>
      </c>
      <c r="B7819" s="361" t="s">
        <v>729</v>
      </c>
      <c r="C7819" s="361" t="s">
        <v>730</v>
      </c>
      <c r="D7819" s="361">
        <v>10</v>
      </c>
      <c r="E7819" s="590">
        <v>47499</v>
      </c>
      <c r="F7819" s="592">
        <v>21</v>
      </c>
    </row>
    <row r="7820" spans="1:6" x14ac:dyDescent="0.25">
      <c r="A7820" s="349" t="s">
        <v>564</v>
      </c>
      <c r="B7820" s="361" t="s">
        <v>565</v>
      </c>
      <c r="C7820" s="361" t="s">
        <v>745</v>
      </c>
      <c r="D7820" s="361">
        <v>16</v>
      </c>
      <c r="E7820" s="590">
        <v>47501</v>
      </c>
      <c r="F7820" s="592">
        <v>37</v>
      </c>
    </row>
    <row r="7821" spans="1:6" x14ac:dyDescent="0.25">
      <c r="A7821" s="349" t="s">
        <v>738</v>
      </c>
      <c r="B7821" s="361" t="s">
        <v>722</v>
      </c>
      <c r="C7821" s="361" t="s">
        <v>747</v>
      </c>
      <c r="D7821" s="361">
        <v>8</v>
      </c>
      <c r="E7821" s="590">
        <v>47505</v>
      </c>
      <c r="F7821" s="592">
        <v>40</v>
      </c>
    </row>
    <row r="7822" spans="1:6" x14ac:dyDescent="0.25">
      <c r="A7822" s="349" t="s">
        <v>564</v>
      </c>
      <c r="B7822" s="361" t="s">
        <v>566</v>
      </c>
      <c r="C7822" s="361" t="s">
        <v>737</v>
      </c>
      <c r="D7822" s="361">
        <v>16</v>
      </c>
      <c r="E7822" s="590">
        <v>47505</v>
      </c>
      <c r="F7822" s="592">
        <v>128</v>
      </c>
    </row>
    <row r="7823" spans="1:6" x14ac:dyDescent="0.25">
      <c r="A7823" s="349" t="s">
        <v>748</v>
      </c>
      <c r="B7823" s="361" t="s">
        <v>749</v>
      </c>
      <c r="C7823" s="361" t="s">
        <v>745</v>
      </c>
      <c r="D7823" s="361">
        <v>8</v>
      </c>
      <c r="E7823" s="590">
        <v>47508</v>
      </c>
      <c r="F7823" s="592">
        <v>31</v>
      </c>
    </row>
    <row r="7824" spans="1:6" x14ac:dyDescent="0.25">
      <c r="A7824" s="349" t="s">
        <v>748</v>
      </c>
      <c r="B7824" s="361" t="s">
        <v>751</v>
      </c>
      <c r="C7824" s="361" t="s">
        <v>747</v>
      </c>
      <c r="D7824" s="361">
        <v>8</v>
      </c>
      <c r="E7824" s="590">
        <v>47508</v>
      </c>
      <c r="F7824" s="592">
        <v>75</v>
      </c>
    </row>
    <row r="7825" spans="1:6" x14ac:dyDescent="0.25">
      <c r="A7825" s="354" t="s">
        <v>748</v>
      </c>
      <c r="B7825" s="353" t="s">
        <v>754</v>
      </c>
      <c r="C7825" s="353" t="s">
        <v>755</v>
      </c>
      <c r="D7825" s="353">
        <v>16</v>
      </c>
      <c r="E7825" s="591">
        <v>47509</v>
      </c>
      <c r="F7825" s="593">
        <v>113</v>
      </c>
    </row>
    <row r="7826" spans="1:6" x14ac:dyDescent="0.25">
      <c r="A7826" s="349" t="s">
        <v>739</v>
      </c>
      <c r="B7826" s="361" t="s">
        <v>740</v>
      </c>
      <c r="C7826" s="361" t="s">
        <v>741</v>
      </c>
      <c r="D7826" s="361">
        <v>8</v>
      </c>
      <c r="E7826" s="590">
        <v>47509</v>
      </c>
      <c r="F7826" s="592">
        <v>114</v>
      </c>
    </row>
    <row r="7827" spans="1:6" x14ac:dyDescent="0.25">
      <c r="A7827" s="349" t="s">
        <v>738</v>
      </c>
      <c r="B7827" s="361" t="s">
        <v>715</v>
      </c>
      <c r="C7827" s="361" t="s">
        <v>745</v>
      </c>
      <c r="D7827" s="361">
        <v>16</v>
      </c>
      <c r="E7827" s="590">
        <v>47511</v>
      </c>
      <c r="F7827" s="592">
        <v>135</v>
      </c>
    </row>
    <row r="7828" spans="1:6" x14ac:dyDescent="0.25">
      <c r="A7828" s="349" t="s">
        <v>738</v>
      </c>
      <c r="B7828" s="361" t="s">
        <v>723</v>
      </c>
      <c r="C7828" s="361" t="s">
        <v>745</v>
      </c>
      <c r="D7828" s="361">
        <v>8</v>
      </c>
      <c r="E7828" s="590">
        <v>47511</v>
      </c>
      <c r="F7828" s="592">
        <v>104</v>
      </c>
    </row>
    <row r="7829" spans="1:6" x14ac:dyDescent="0.25">
      <c r="A7829" s="349" t="s">
        <v>564</v>
      </c>
      <c r="B7829" s="361" t="s">
        <v>568</v>
      </c>
      <c r="C7829" s="361" t="s">
        <v>745</v>
      </c>
      <c r="D7829" s="361">
        <v>16</v>
      </c>
      <c r="E7829" s="590">
        <v>47513</v>
      </c>
      <c r="F7829" s="592">
        <v>193</v>
      </c>
    </row>
    <row r="7830" spans="1:6" x14ac:dyDescent="0.25">
      <c r="A7830" s="349" t="s">
        <v>564</v>
      </c>
      <c r="B7830" s="361" t="s">
        <v>566</v>
      </c>
      <c r="C7830" s="361" t="s">
        <v>737</v>
      </c>
      <c r="D7830" s="361">
        <v>16</v>
      </c>
      <c r="E7830" s="590">
        <v>47514</v>
      </c>
      <c r="F7830" s="592">
        <v>62</v>
      </c>
    </row>
    <row r="7831" spans="1:6" x14ac:dyDescent="0.25">
      <c r="A7831" s="349" t="s">
        <v>739</v>
      </c>
      <c r="B7831" s="361" t="s">
        <v>740</v>
      </c>
      <c r="C7831" s="361" t="s">
        <v>741</v>
      </c>
      <c r="D7831" s="361">
        <v>8</v>
      </c>
      <c r="E7831" s="590">
        <v>47515</v>
      </c>
      <c r="F7831" s="592">
        <v>165</v>
      </c>
    </row>
    <row r="7832" spans="1:6" x14ac:dyDescent="0.25">
      <c r="A7832" s="349" t="s">
        <v>765</v>
      </c>
      <c r="B7832" s="361" t="s">
        <v>766</v>
      </c>
      <c r="C7832" s="361" t="s">
        <v>744</v>
      </c>
      <c r="D7832" s="361">
        <v>16</v>
      </c>
      <c r="E7832" s="590">
        <v>47515</v>
      </c>
      <c r="F7832" s="592">
        <v>157</v>
      </c>
    </row>
    <row r="7833" spans="1:6" x14ac:dyDescent="0.25">
      <c r="A7833" s="349" t="s">
        <v>733</v>
      </c>
      <c r="B7833" s="361" t="s">
        <v>734</v>
      </c>
      <c r="C7833" s="361" t="s">
        <v>735</v>
      </c>
      <c r="D7833" s="361">
        <v>8</v>
      </c>
      <c r="E7833" s="590">
        <v>47518</v>
      </c>
      <c r="F7833" s="592">
        <v>45</v>
      </c>
    </row>
    <row r="7834" spans="1:6" x14ac:dyDescent="0.25">
      <c r="A7834" s="349" t="s">
        <v>738</v>
      </c>
      <c r="B7834" s="361" t="s">
        <v>712</v>
      </c>
      <c r="C7834" s="361" t="s">
        <v>744</v>
      </c>
      <c r="D7834" s="361">
        <v>8</v>
      </c>
      <c r="E7834" s="590">
        <v>47519</v>
      </c>
      <c r="F7834" s="592">
        <v>74</v>
      </c>
    </row>
    <row r="7835" spans="1:6" x14ac:dyDescent="0.25">
      <c r="A7835" s="349" t="s">
        <v>748</v>
      </c>
      <c r="B7835" s="361" t="s">
        <v>751</v>
      </c>
      <c r="C7835" s="361" t="s">
        <v>747</v>
      </c>
      <c r="D7835" s="361">
        <v>8</v>
      </c>
      <c r="E7835" s="590">
        <v>47529</v>
      </c>
      <c r="F7835" s="592">
        <v>86</v>
      </c>
    </row>
    <row r="7836" spans="1:6" x14ac:dyDescent="0.25">
      <c r="A7836" s="349" t="s">
        <v>748</v>
      </c>
      <c r="B7836" s="361" t="s">
        <v>749</v>
      </c>
      <c r="C7836" s="361" t="s">
        <v>745</v>
      </c>
      <c r="D7836" s="361">
        <v>8</v>
      </c>
      <c r="E7836" s="590">
        <v>47530</v>
      </c>
      <c r="F7836" s="360">
        <v>93</v>
      </c>
    </row>
    <row r="7837" spans="1:6" x14ac:dyDescent="0.25">
      <c r="A7837" s="349" t="s">
        <v>738</v>
      </c>
      <c r="B7837" s="361" t="s">
        <v>719</v>
      </c>
      <c r="C7837" s="361" t="s">
        <v>744</v>
      </c>
      <c r="D7837" s="361">
        <v>8</v>
      </c>
      <c r="E7837" s="590">
        <v>47531</v>
      </c>
      <c r="F7837" s="592">
        <v>31</v>
      </c>
    </row>
    <row r="7838" spans="1:6" x14ac:dyDescent="0.25">
      <c r="A7838" s="349" t="s">
        <v>738</v>
      </c>
      <c r="B7838" s="361" t="s">
        <v>720</v>
      </c>
      <c r="C7838" s="361" t="s">
        <v>747</v>
      </c>
      <c r="D7838" s="361">
        <v>8</v>
      </c>
      <c r="E7838" s="590">
        <v>47533</v>
      </c>
      <c r="F7838" s="360">
        <v>45</v>
      </c>
    </row>
    <row r="7839" spans="1:6" x14ac:dyDescent="0.25">
      <c r="A7839" s="349" t="s">
        <v>564</v>
      </c>
      <c r="B7839" s="361" t="s">
        <v>567</v>
      </c>
      <c r="C7839" s="361" t="s">
        <v>737</v>
      </c>
      <c r="D7839" s="361">
        <v>16</v>
      </c>
      <c r="E7839" s="350">
        <v>47534</v>
      </c>
      <c r="F7839" s="360">
        <v>167</v>
      </c>
    </row>
    <row r="7840" spans="1:6" x14ac:dyDescent="0.25">
      <c r="A7840" s="349" t="s">
        <v>728</v>
      </c>
      <c r="B7840" s="361" t="s">
        <v>729</v>
      </c>
      <c r="C7840" s="361" t="s">
        <v>730</v>
      </c>
      <c r="D7840" s="361">
        <v>10</v>
      </c>
      <c r="E7840" s="590">
        <v>47536</v>
      </c>
      <c r="F7840" s="592">
        <v>24</v>
      </c>
    </row>
    <row r="7841" spans="1:6" x14ac:dyDescent="0.25">
      <c r="A7841" s="349" t="s">
        <v>564</v>
      </c>
      <c r="B7841" s="361" t="s">
        <v>566</v>
      </c>
      <c r="C7841" s="361" t="s">
        <v>737</v>
      </c>
      <c r="D7841" s="361">
        <v>16</v>
      </c>
      <c r="E7841" s="350">
        <v>47544</v>
      </c>
      <c r="F7841" s="360">
        <v>61</v>
      </c>
    </row>
    <row r="7842" spans="1:6" x14ac:dyDescent="0.25">
      <c r="A7842" s="349" t="s">
        <v>748</v>
      </c>
      <c r="B7842" s="361" t="s">
        <v>753</v>
      </c>
      <c r="C7842" s="361" t="s">
        <v>732</v>
      </c>
      <c r="D7842" s="361">
        <v>16</v>
      </c>
      <c r="E7842" s="590">
        <v>47545</v>
      </c>
      <c r="F7842" s="592">
        <v>81</v>
      </c>
    </row>
    <row r="7843" spans="1:6" x14ac:dyDescent="0.25">
      <c r="A7843" s="349" t="s">
        <v>756</v>
      </c>
      <c r="B7843" s="361" t="s">
        <v>757</v>
      </c>
      <c r="C7843" s="361" t="s">
        <v>755</v>
      </c>
      <c r="D7843" s="361">
        <v>16</v>
      </c>
      <c r="E7843" s="590">
        <v>47548</v>
      </c>
      <c r="F7843" s="592">
        <v>26</v>
      </c>
    </row>
    <row r="7844" spans="1:6" x14ac:dyDescent="0.25">
      <c r="A7844" s="349" t="s">
        <v>771</v>
      </c>
      <c r="B7844" s="361" t="s">
        <v>772</v>
      </c>
      <c r="C7844" s="361" t="s">
        <v>747</v>
      </c>
      <c r="D7844" s="361">
        <v>12</v>
      </c>
      <c r="E7844" s="590">
        <v>47549</v>
      </c>
      <c r="F7844" s="592">
        <v>156</v>
      </c>
    </row>
    <row r="7845" spans="1:6" x14ac:dyDescent="0.25">
      <c r="A7845" s="349" t="s">
        <v>738</v>
      </c>
      <c r="B7845" s="361" t="s">
        <v>712</v>
      </c>
      <c r="C7845" s="361" t="s">
        <v>744</v>
      </c>
      <c r="D7845" s="361">
        <v>8</v>
      </c>
      <c r="E7845" s="590">
        <v>47552</v>
      </c>
      <c r="F7845" s="360">
        <v>60</v>
      </c>
    </row>
    <row r="7846" spans="1:6" x14ac:dyDescent="0.25">
      <c r="A7846" s="349" t="s">
        <v>771</v>
      </c>
      <c r="B7846" s="361" t="s">
        <v>773</v>
      </c>
      <c r="C7846" s="361" t="s">
        <v>747</v>
      </c>
      <c r="D7846" s="361">
        <v>8</v>
      </c>
      <c r="E7846" s="350">
        <v>47555</v>
      </c>
      <c r="F7846" s="360">
        <v>22</v>
      </c>
    </row>
    <row r="7847" spans="1:6" x14ac:dyDescent="0.25">
      <c r="A7847" s="349" t="s">
        <v>752</v>
      </c>
      <c r="B7847" s="361" t="s">
        <v>763</v>
      </c>
      <c r="C7847" s="361" t="s">
        <v>745</v>
      </c>
      <c r="D7847" s="361">
        <v>16</v>
      </c>
      <c r="E7847" s="590">
        <v>47555</v>
      </c>
      <c r="F7847" s="592">
        <v>150</v>
      </c>
    </row>
    <row r="7848" spans="1:6" x14ac:dyDescent="0.25">
      <c r="A7848" s="349" t="s">
        <v>748</v>
      </c>
      <c r="B7848" s="361" t="s">
        <v>751</v>
      </c>
      <c r="C7848" s="361" t="s">
        <v>747</v>
      </c>
      <c r="D7848" s="361">
        <v>8</v>
      </c>
      <c r="E7848" s="590">
        <v>47556</v>
      </c>
      <c r="F7848" s="592">
        <v>82</v>
      </c>
    </row>
    <row r="7849" spans="1:6" x14ac:dyDescent="0.25">
      <c r="A7849" s="349" t="s">
        <v>564</v>
      </c>
      <c r="B7849" s="361" t="s">
        <v>567</v>
      </c>
      <c r="C7849" s="361" t="s">
        <v>737</v>
      </c>
      <c r="D7849" s="361">
        <v>16</v>
      </c>
      <c r="E7849" s="590">
        <v>47556</v>
      </c>
      <c r="F7849" s="592">
        <v>40</v>
      </c>
    </row>
    <row r="7850" spans="1:6" x14ac:dyDescent="0.25">
      <c r="A7850" s="349" t="s">
        <v>748</v>
      </c>
      <c r="B7850" s="361" t="s">
        <v>751</v>
      </c>
      <c r="C7850" s="361" t="s">
        <v>747</v>
      </c>
      <c r="D7850" s="361">
        <v>8</v>
      </c>
      <c r="E7850" s="590">
        <v>47560</v>
      </c>
      <c r="F7850" s="592">
        <v>131</v>
      </c>
    </row>
    <row r="7851" spans="1:6" x14ac:dyDescent="0.25">
      <c r="A7851" s="349" t="s">
        <v>748</v>
      </c>
      <c r="B7851" s="361" t="s">
        <v>754</v>
      </c>
      <c r="C7851" s="361" t="s">
        <v>755</v>
      </c>
      <c r="D7851" s="361">
        <v>16</v>
      </c>
      <c r="E7851" s="590">
        <v>47564</v>
      </c>
      <c r="F7851" s="592">
        <v>54</v>
      </c>
    </row>
    <row r="7852" spans="1:6" x14ac:dyDescent="0.25">
      <c r="A7852" s="349" t="s">
        <v>752</v>
      </c>
      <c r="B7852" s="361" t="s">
        <v>762</v>
      </c>
      <c r="C7852" s="361" t="s">
        <v>761</v>
      </c>
      <c r="D7852" s="361">
        <v>16</v>
      </c>
      <c r="E7852" s="590">
        <v>47565</v>
      </c>
      <c r="F7852" s="592">
        <v>79</v>
      </c>
    </row>
    <row r="7853" spans="1:6" x14ac:dyDescent="0.25">
      <c r="A7853" s="349" t="s">
        <v>771</v>
      </c>
      <c r="B7853" s="361" t="s">
        <v>772</v>
      </c>
      <c r="C7853" s="361" t="s">
        <v>747</v>
      </c>
      <c r="D7853" s="361">
        <v>12</v>
      </c>
      <c r="E7853" s="590">
        <v>47566</v>
      </c>
      <c r="F7853" s="592">
        <v>186</v>
      </c>
    </row>
    <row r="7854" spans="1:6" x14ac:dyDescent="0.25">
      <c r="A7854" s="349" t="s">
        <v>738</v>
      </c>
      <c r="B7854" s="361" t="s">
        <v>712</v>
      </c>
      <c r="C7854" s="361" t="s">
        <v>744</v>
      </c>
      <c r="D7854" s="361">
        <v>8</v>
      </c>
      <c r="E7854" s="590">
        <v>47567</v>
      </c>
      <c r="F7854" s="592">
        <v>112</v>
      </c>
    </row>
    <row r="7855" spans="1:6" x14ac:dyDescent="0.25">
      <c r="A7855" s="349" t="s">
        <v>752</v>
      </c>
      <c r="B7855" s="361" t="s">
        <v>764</v>
      </c>
      <c r="C7855" s="361" t="s">
        <v>737</v>
      </c>
      <c r="D7855" s="361">
        <v>32</v>
      </c>
      <c r="E7855" s="590">
        <v>47571</v>
      </c>
      <c r="F7855" s="592">
        <v>97</v>
      </c>
    </row>
    <row r="7856" spans="1:6" x14ac:dyDescent="0.25">
      <c r="A7856" s="349" t="s">
        <v>771</v>
      </c>
      <c r="B7856" s="361" t="s">
        <v>772</v>
      </c>
      <c r="C7856" s="361" t="s">
        <v>747</v>
      </c>
      <c r="D7856" s="361">
        <v>12</v>
      </c>
      <c r="E7856" s="590">
        <v>47575</v>
      </c>
      <c r="F7856" s="592">
        <v>28</v>
      </c>
    </row>
    <row r="7857" spans="1:6" x14ac:dyDescent="0.25">
      <c r="A7857" s="349" t="s">
        <v>738</v>
      </c>
      <c r="B7857" s="361" t="s">
        <v>713</v>
      </c>
      <c r="C7857" s="361" t="s">
        <v>746</v>
      </c>
      <c r="D7857" s="361">
        <v>16</v>
      </c>
      <c r="E7857" s="590">
        <v>47576</v>
      </c>
      <c r="F7857" s="592">
        <v>41</v>
      </c>
    </row>
    <row r="7858" spans="1:6" x14ac:dyDescent="0.25">
      <c r="A7858" s="349" t="s">
        <v>738</v>
      </c>
      <c r="B7858" s="361" t="s">
        <v>718</v>
      </c>
      <c r="C7858" s="361" t="s">
        <v>747</v>
      </c>
      <c r="D7858" s="361">
        <v>8</v>
      </c>
      <c r="E7858" s="590">
        <v>47576</v>
      </c>
      <c r="F7858" s="360">
        <v>84</v>
      </c>
    </row>
    <row r="7859" spans="1:6" x14ac:dyDescent="0.25">
      <c r="A7859" s="349" t="s">
        <v>771</v>
      </c>
      <c r="B7859" s="361" t="s">
        <v>773</v>
      </c>
      <c r="C7859" s="361" t="s">
        <v>747</v>
      </c>
      <c r="D7859" s="361">
        <v>8</v>
      </c>
      <c r="E7859" s="590">
        <v>47578</v>
      </c>
      <c r="F7859" s="592">
        <v>176</v>
      </c>
    </row>
    <row r="7860" spans="1:6" x14ac:dyDescent="0.25">
      <c r="A7860" s="349" t="s">
        <v>733</v>
      </c>
      <c r="B7860" s="361" t="s">
        <v>734</v>
      </c>
      <c r="C7860" s="361" t="s">
        <v>735</v>
      </c>
      <c r="D7860" s="361">
        <v>8</v>
      </c>
      <c r="E7860" s="590">
        <v>47584</v>
      </c>
      <c r="F7860" s="592">
        <v>23</v>
      </c>
    </row>
    <row r="7861" spans="1:6" x14ac:dyDescent="0.25">
      <c r="A7861" s="349" t="s">
        <v>564</v>
      </c>
      <c r="B7861" s="361" t="s">
        <v>566</v>
      </c>
      <c r="C7861" s="361" t="s">
        <v>737</v>
      </c>
      <c r="D7861" s="361">
        <v>16</v>
      </c>
      <c r="E7861" s="590">
        <v>47588</v>
      </c>
      <c r="F7861" s="592">
        <v>10</v>
      </c>
    </row>
    <row r="7862" spans="1:6" x14ac:dyDescent="0.25">
      <c r="A7862" s="349" t="s">
        <v>752</v>
      </c>
      <c r="B7862" s="361" t="s">
        <v>764</v>
      </c>
      <c r="C7862" s="361" t="s">
        <v>737</v>
      </c>
      <c r="D7862" s="361">
        <v>32</v>
      </c>
      <c r="E7862" s="590">
        <v>47589</v>
      </c>
      <c r="F7862" s="592">
        <v>105</v>
      </c>
    </row>
    <row r="7863" spans="1:6" x14ac:dyDescent="0.25">
      <c r="A7863" s="349" t="s">
        <v>739</v>
      </c>
      <c r="B7863" s="361" t="s">
        <v>740</v>
      </c>
      <c r="C7863" s="361" t="s">
        <v>741</v>
      </c>
      <c r="D7863" s="361">
        <v>8</v>
      </c>
      <c r="E7863" s="590">
        <v>47589</v>
      </c>
      <c r="F7863" s="592">
        <v>78</v>
      </c>
    </row>
    <row r="7864" spans="1:6" x14ac:dyDescent="0.25">
      <c r="A7864" s="349" t="s">
        <v>738</v>
      </c>
      <c r="B7864" s="361" t="s">
        <v>720</v>
      </c>
      <c r="C7864" s="361" t="s">
        <v>747</v>
      </c>
      <c r="D7864" s="361">
        <v>8</v>
      </c>
      <c r="E7864" s="590">
        <v>47590</v>
      </c>
      <c r="F7864" s="592">
        <v>25</v>
      </c>
    </row>
    <row r="7865" spans="1:6" x14ac:dyDescent="0.25">
      <c r="A7865" s="349" t="s">
        <v>748</v>
      </c>
      <c r="B7865" s="361" t="s">
        <v>754</v>
      </c>
      <c r="C7865" s="361" t="s">
        <v>755</v>
      </c>
      <c r="D7865" s="361">
        <v>16</v>
      </c>
      <c r="E7865" s="590">
        <v>47593</v>
      </c>
      <c r="F7865" s="592">
        <v>19</v>
      </c>
    </row>
    <row r="7866" spans="1:6" x14ac:dyDescent="0.25">
      <c r="A7866" s="349" t="s">
        <v>765</v>
      </c>
      <c r="B7866" s="361" t="s">
        <v>766</v>
      </c>
      <c r="C7866" s="361" t="s">
        <v>744</v>
      </c>
      <c r="D7866" s="361">
        <v>16</v>
      </c>
      <c r="E7866" s="590">
        <v>47594</v>
      </c>
      <c r="F7866" s="592">
        <v>36</v>
      </c>
    </row>
    <row r="7867" spans="1:6" x14ac:dyDescent="0.25">
      <c r="A7867" s="349" t="s">
        <v>756</v>
      </c>
      <c r="B7867" s="361" t="s">
        <v>758</v>
      </c>
      <c r="C7867" s="361" t="s">
        <v>746</v>
      </c>
      <c r="D7867" s="361">
        <v>16</v>
      </c>
      <c r="E7867" s="590">
        <v>47596</v>
      </c>
      <c r="F7867" s="592">
        <v>187</v>
      </c>
    </row>
    <row r="7868" spans="1:6" x14ac:dyDescent="0.25">
      <c r="A7868" s="349" t="s">
        <v>738</v>
      </c>
      <c r="B7868" s="361" t="s">
        <v>715</v>
      </c>
      <c r="C7868" s="361" t="s">
        <v>745</v>
      </c>
      <c r="D7868" s="361">
        <v>16</v>
      </c>
      <c r="E7868" s="590">
        <v>47597</v>
      </c>
      <c r="F7868" s="592">
        <v>157</v>
      </c>
    </row>
    <row r="7869" spans="1:6" x14ac:dyDescent="0.25">
      <c r="A7869" s="349" t="s">
        <v>739</v>
      </c>
      <c r="B7869" s="361" t="s">
        <v>740</v>
      </c>
      <c r="C7869" s="361" t="s">
        <v>741</v>
      </c>
      <c r="D7869" s="361">
        <v>8</v>
      </c>
      <c r="E7869" s="590">
        <v>47601</v>
      </c>
      <c r="F7869" s="360">
        <v>176</v>
      </c>
    </row>
    <row r="7870" spans="1:6" x14ac:dyDescent="0.25">
      <c r="A7870" s="349" t="s">
        <v>564</v>
      </c>
      <c r="B7870" s="361" t="s">
        <v>565</v>
      </c>
      <c r="C7870" s="361" t="s">
        <v>745</v>
      </c>
      <c r="D7870" s="361">
        <v>16</v>
      </c>
      <c r="E7870" s="590">
        <v>47602</v>
      </c>
      <c r="F7870" s="592">
        <v>35</v>
      </c>
    </row>
    <row r="7871" spans="1:6" x14ac:dyDescent="0.25">
      <c r="A7871" s="349" t="s">
        <v>739</v>
      </c>
      <c r="B7871" s="361" t="s">
        <v>740</v>
      </c>
      <c r="C7871" s="361" t="s">
        <v>741</v>
      </c>
      <c r="D7871" s="361">
        <v>8</v>
      </c>
      <c r="E7871" s="590">
        <v>47603</v>
      </c>
      <c r="F7871" s="592">
        <v>147</v>
      </c>
    </row>
    <row r="7872" spans="1:6" x14ac:dyDescent="0.25">
      <c r="A7872" s="349" t="s">
        <v>756</v>
      </c>
      <c r="B7872" s="361" t="s">
        <v>758</v>
      </c>
      <c r="C7872" s="361" t="s">
        <v>746</v>
      </c>
      <c r="D7872" s="361">
        <v>16</v>
      </c>
      <c r="E7872" s="590">
        <v>47609</v>
      </c>
      <c r="F7872" s="592">
        <v>150</v>
      </c>
    </row>
    <row r="7873" spans="1:6" x14ac:dyDescent="0.25">
      <c r="A7873" s="349" t="s">
        <v>564</v>
      </c>
      <c r="B7873" s="361" t="s">
        <v>565</v>
      </c>
      <c r="C7873" s="361" t="s">
        <v>745</v>
      </c>
      <c r="D7873" s="361">
        <v>16</v>
      </c>
      <c r="E7873" s="590">
        <v>47610</v>
      </c>
      <c r="F7873" s="592">
        <v>83</v>
      </c>
    </row>
    <row r="7874" spans="1:6" x14ac:dyDescent="0.25">
      <c r="A7874" s="349" t="s">
        <v>748</v>
      </c>
      <c r="B7874" s="361" t="s">
        <v>754</v>
      </c>
      <c r="C7874" s="361" t="s">
        <v>755</v>
      </c>
      <c r="D7874" s="361">
        <v>16</v>
      </c>
      <c r="E7874" s="590">
        <v>47612</v>
      </c>
      <c r="F7874" s="592">
        <v>118</v>
      </c>
    </row>
    <row r="7875" spans="1:6" x14ac:dyDescent="0.25">
      <c r="A7875" s="349" t="s">
        <v>733</v>
      </c>
      <c r="B7875" s="361" t="s">
        <v>736</v>
      </c>
      <c r="C7875" s="361" t="s">
        <v>737</v>
      </c>
      <c r="D7875" s="361">
        <v>8</v>
      </c>
      <c r="E7875" s="590">
        <v>47614</v>
      </c>
      <c r="F7875" s="360">
        <v>40</v>
      </c>
    </row>
    <row r="7876" spans="1:6" x14ac:dyDescent="0.25">
      <c r="A7876" s="349" t="s">
        <v>733</v>
      </c>
      <c r="B7876" s="361" t="s">
        <v>734</v>
      </c>
      <c r="C7876" s="361" t="s">
        <v>735</v>
      </c>
      <c r="D7876" s="361">
        <v>8</v>
      </c>
      <c r="E7876" s="590">
        <v>47615</v>
      </c>
      <c r="F7876" s="360">
        <v>131</v>
      </c>
    </row>
    <row r="7877" spans="1:6" x14ac:dyDescent="0.25">
      <c r="A7877" s="349" t="s">
        <v>733</v>
      </c>
      <c r="B7877" s="361" t="s">
        <v>736</v>
      </c>
      <c r="C7877" s="361" t="s">
        <v>737</v>
      </c>
      <c r="D7877" s="361">
        <v>8</v>
      </c>
      <c r="E7877" s="590">
        <v>47617</v>
      </c>
      <c r="F7877" s="592">
        <v>66</v>
      </c>
    </row>
    <row r="7878" spans="1:6" x14ac:dyDescent="0.25">
      <c r="A7878" s="349" t="s">
        <v>738</v>
      </c>
      <c r="B7878" s="361" t="s">
        <v>716</v>
      </c>
      <c r="C7878" s="361" t="s">
        <v>745</v>
      </c>
      <c r="D7878" s="361">
        <v>16</v>
      </c>
      <c r="E7878" s="590">
        <v>47619</v>
      </c>
      <c r="F7878" s="592">
        <v>143</v>
      </c>
    </row>
    <row r="7879" spans="1:6" x14ac:dyDescent="0.25">
      <c r="A7879" s="349" t="s">
        <v>738</v>
      </c>
      <c r="B7879" s="361" t="s">
        <v>723</v>
      </c>
      <c r="C7879" s="361" t="s">
        <v>745</v>
      </c>
      <c r="D7879" s="361">
        <v>8</v>
      </c>
      <c r="E7879" s="350">
        <v>47628</v>
      </c>
      <c r="F7879" s="360">
        <v>35</v>
      </c>
    </row>
    <row r="7880" spans="1:6" x14ac:dyDescent="0.25">
      <c r="A7880" s="349" t="s">
        <v>769</v>
      </c>
      <c r="B7880" s="361" t="s">
        <v>770</v>
      </c>
      <c r="C7880" s="361" t="s">
        <v>745</v>
      </c>
      <c r="D7880" s="361">
        <v>16</v>
      </c>
      <c r="E7880" s="590">
        <v>47628</v>
      </c>
      <c r="F7880" s="592">
        <v>153</v>
      </c>
    </row>
    <row r="7881" spans="1:6" x14ac:dyDescent="0.25">
      <c r="A7881" s="349" t="s">
        <v>769</v>
      </c>
      <c r="B7881" s="361" t="s">
        <v>770</v>
      </c>
      <c r="C7881" s="361" t="s">
        <v>745</v>
      </c>
      <c r="D7881" s="361">
        <v>16</v>
      </c>
      <c r="E7881" s="590">
        <v>47630</v>
      </c>
      <c r="F7881" s="592">
        <v>133</v>
      </c>
    </row>
    <row r="7882" spans="1:6" x14ac:dyDescent="0.25">
      <c r="A7882" s="349" t="s">
        <v>748</v>
      </c>
      <c r="B7882" s="361" t="s">
        <v>750</v>
      </c>
      <c r="C7882" s="361" t="s">
        <v>737</v>
      </c>
      <c r="D7882" s="361">
        <v>16</v>
      </c>
      <c r="E7882" s="590">
        <v>47631</v>
      </c>
      <c r="F7882" s="592">
        <v>49</v>
      </c>
    </row>
    <row r="7883" spans="1:6" x14ac:dyDescent="0.25">
      <c r="A7883" s="349" t="s">
        <v>738</v>
      </c>
      <c r="B7883" s="361" t="s">
        <v>720</v>
      </c>
      <c r="C7883" s="361" t="s">
        <v>747</v>
      </c>
      <c r="D7883" s="361">
        <v>8</v>
      </c>
      <c r="E7883" s="590">
        <v>47634</v>
      </c>
      <c r="F7883" s="592">
        <v>107</v>
      </c>
    </row>
    <row r="7884" spans="1:6" x14ac:dyDescent="0.25">
      <c r="A7884" s="349" t="s">
        <v>756</v>
      </c>
      <c r="B7884" s="361" t="s">
        <v>757</v>
      </c>
      <c r="C7884" s="361" t="s">
        <v>755</v>
      </c>
      <c r="D7884" s="361">
        <v>16</v>
      </c>
      <c r="E7884" s="590">
        <v>47642</v>
      </c>
      <c r="F7884" s="592">
        <v>194</v>
      </c>
    </row>
    <row r="7885" spans="1:6" x14ac:dyDescent="0.25">
      <c r="A7885" s="349" t="s">
        <v>767</v>
      </c>
      <c r="B7885" s="361" t="s">
        <v>768</v>
      </c>
      <c r="C7885" s="361" t="s">
        <v>737</v>
      </c>
      <c r="D7885" s="361">
        <v>16</v>
      </c>
      <c r="E7885" s="590">
        <v>47646</v>
      </c>
      <c r="F7885" s="592">
        <v>194</v>
      </c>
    </row>
    <row r="7886" spans="1:6" x14ac:dyDescent="0.25">
      <c r="A7886" s="349" t="s">
        <v>748</v>
      </c>
      <c r="B7886" s="361" t="s">
        <v>749</v>
      </c>
      <c r="C7886" s="361" t="s">
        <v>745</v>
      </c>
      <c r="D7886" s="361">
        <v>8</v>
      </c>
      <c r="E7886" s="590">
        <v>47649</v>
      </c>
      <c r="F7886" s="592">
        <v>174</v>
      </c>
    </row>
    <row r="7887" spans="1:6" x14ac:dyDescent="0.25">
      <c r="A7887" s="349" t="s">
        <v>738</v>
      </c>
      <c r="B7887" s="361" t="s">
        <v>721</v>
      </c>
      <c r="C7887" s="361" t="s">
        <v>747</v>
      </c>
      <c r="D7887" s="361">
        <v>8</v>
      </c>
      <c r="E7887" s="590">
        <v>47649</v>
      </c>
      <c r="F7887" s="592">
        <v>73</v>
      </c>
    </row>
    <row r="7888" spans="1:6" x14ac:dyDescent="0.25">
      <c r="A7888" s="349" t="s">
        <v>738</v>
      </c>
      <c r="B7888" s="361" t="s">
        <v>719</v>
      </c>
      <c r="C7888" s="361" t="s">
        <v>744</v>
      </c>
      <c r="D7888" s="361">
        <v>8</v>
      </c>
      <c r="E7888" s="590">
        <v>47650</v>
      </c>
      <c r="F7888" s="592">
        <v>161</v>
      </c>
    </row>
    <row r="7889" spans="1:6" x14ac:dyDescent="0.25">
      <c r="A7889" s="349" t="s">
        <v>738</v>
      </c>
      <c r="B7889" s="361" t="s">
        <v>722</v>
      </c>
      <c r="C7889" s="361" t="s">
        <v>747</v>
      </c>
      <c r="D7889" s="361">
        <v>8</v>
      </c>
      <c r="E7889" s="350">
        <v>47652</v>
      </c>
      <c r="F7889" s="360">
        <v>169</v>
      </c>
    </row>
    <row r="7890" spans="1:6" x14ac:dyDescent="0.25">
      <c r="A7890" s="349" t="s">
        <v>748</v>
      </c>
      <c r="B7890" s="361" t="s">
        <v>751</v>
      </c>
      <c r="C7890" s="361" t="s">
        <v>747</v>
      </c>
      <c r="D7890" s="361">
        <v>8</v>
      </c>
      <c r="E7890" s="590">
        <v>47652</v>
      </c>
      <c r="F7890" s="592">
        <v>48</v>
      </c>
    </row>
    <row r="7891" spans="1:6" x14ac:dyDescent="0.25">
      <c r="A7891" s="349" t="s">
        <v>564</v>
      </c>
      <c r="B7891" s="361" t="s">
        <v>565</v>
      </c>
      <c r="C7891" s="361" t="s">
        <v>745</v>
      </c>
      <c r="D7891" s="361">
        <v>16</v>
      </c>
      <c r="E7891" s="350">
        <v>47653</v>
      </c>
      <c r="F7891" s="360">
        <v>120</v>
      </c>
    </row>
    <row r="7892" spans="1:6" x14ac:dyDescent="0.25">
      <c r="A7892" s="349" t="s">
        <v>738</v>
      </c>
      <c r="B7892" s="361" t="s">
        <v>721</v>
      </c>
      <c r="C7892" s="361" t="s">
        <v>747</v>
      </c>
      <c r="D7892" s="361">
        <v>8</v>
      </c>
      <c r="E7892" s="590">
        <v>47656</v>
      </c>
      <c r="F7892" s="360">
        <v>122</v>
      </c>
    </row>
    <row r="7893" spans="1:6" x14ac:dyDescent="0.25">
      <c r="A7893" s="349" t="s">
        <v>564</v>
      </c>
      <c r="B7893" s="361" t="s">
        <v>566</v>
      </c>
      <c r="C7893" s="361" t="s">
        <v>737</v>
      </c>
      <c r="D7893" s="361">
        <v>16</v>
      </c>
      <c r="E7893" s="590">
        <v>47658</v>
      </c>
      <c r="F7893" s="592">
        <v>96</v>
      </c>
    </row>
    <row r="7894" spans="1:6" x14ac:dyDescent="0.25">
      <c r="A7894" s="349" t="s">
        <v>756</v>
      </c>
      <c r="B7894" s="361" t="s">
        <v>757</v>
      </c>
      <c r="C7894" s="361" t="s">
        <v>755</v>
      </c>
      <c r="D7894" s="361">
        <v>16</v>
      </c>
      <c r="E7894" s="590">
        <v>47660</v>
      </c>
      <c r="F7894" s="592">
        <v>51</v>
      </c>
    </row>
    <row r="7895" spans="1:6" x14ac:dyDescent="0.25">
      <c r="A7895" s="349" t="s">
        <v>738</v>
      </c>
      <c r="B7895" s="361" t="s">
        <v>712</v>
      </c>
      <c r="C7895" s="361" t="s">
        <v>744</v>
      </c>
      <c r="D7895" s="361">
        <v>8</v>
      </c>
      <c r="E7895" s="590">
        <v>47661</v>
      </c>
      <c r="F7895" s="592">
        <v>61</v>
      </c>
    </row>
    <row r="7896" spans="1:6" x14ac:dyDescent="0.25">
      <c r="A7896" s="349" t="s">
        <v>564</v>
      </c>
      <c r="B7896" s="361" t="s">
        <v>568</v>
      </c>
      <c r="C7896" s="361" t="s">
        <v>745</v>
      </c>
      <c r="D7896" s="361">
        <v>16</v>
      </c>
      <c r="E7896" s="590">
        <v>47663</v>
      </c>
      <c r="F7896" s="592">
        <v>88</v>
      </c>
    </row>
    <row r="7897" spans="1:6" x14ac:dyDescent="0.25">
      <c r="A7897" s="349" t="s">
        <v>771</v>
      </c>
      <c r="B7897" s="361" t="s">
        <v>773</v>
      </c>
      <c r="C7897" s="361" t="s">
        <v>747</v>
      </c>
      <c r="D7897" s="361">
        <v>8</v>
      </c>
      <c r="E7897" s="590">
        <v>47664</v>
      </c>
      <c r="F7897" s="592">
        <v>196</v>
      </c>
    </row>
    <row r="7898" spans="1:6" x14ac:dyDescent="0.25">
      <c r="A7898" s="349" t="s">
        <v>767</v>
      </c>
      <c r="B7898" s="361" t="s">
        <v>768</v>
      </c>
      <c r="C7898" s="361" t="s">
        <v>737</v>
      </c>
      <c r="D7898" s="361">
        <v>16</v>
      </c>
      <c r="E7898" s="590">
        <v>47665</v>
      </c>
      <c r="F7898" s="592">
        <v>53</v>
      </c>
    </row>
    <row r="7899" spans="1:6" x14ac:dyDescent="0.25">
      <c r="A7899" s="349" t="s">
        <v>771</v>
      </c>
      <c r="B7899" s="361" t="s">
        <v>772</v>
      </c>
      <c r="C7899" s="361" t="s">
        <v>747</v>
      </c>
      <c r="D7899" s="361">
        <v>12</v>
      </c>
      <c r="E7899" s="590">
        <v>47677</v>
      </c>
      <c r="F7899" s="592">
        <v>76</v>
      </c>
    </row>
    <row r="7900" spans="1:6" x14ac:dyDescent="0.25">
      <c r="A7900" s="349" t="s">
        <v>738</v>
      </c>
      <c r="B7900" s="361" t="s">
        <v>713</v>
      </c>
      <c r="C7900" s="361" t="s">
        <v>746</v>
      </c>
      <c r="D7900" s="361">
        <v>16</v>
      </c>
      <c r="E7900" s="590">
        <v>47681</v>
      </c>
      <c r="F7900" s="592">
        <v>101</v>
      </c>
    </row>
    <row r="7901" spans="1:6" x14ac:dyDescent="0.25">
      <c r="A7901" s="349" t="s">
        <v>738</v>
      </c>
      <c r="B7901" s="361" t="s">
        <v>714</v>
      </c>
      <c r="C7901" s="361" t="s">
        <v>744</v>
      </c>
      <c r="D7901" s="361">
        <v>8</v>
      </c>
      <c r="E7901" s="590">
        <v>47681</v>
      </c>
      <c r="F7901" s="592">
        <v>10</v>
      </c>
    </row>
    <row r="7902" spans="1:6" x14ac:dyDescent="0.25">
      <c r="A7902" s="349" t="s">
        <v>742</v>
      </c>
      <c r="B7902" s="361" t="s">
        <v>743</v>
      </c>
      <c r="C7902" s="361" t="s">
        <v>744</v>
      </c>
      <c r="D7902" s="361">
        <v>8</v>
      </c>
      <c r="E7902" s="590">
        <v>47683</v>
      </c>
      <c r="F7902" s="592">
        <v>36</v>
      </c>
    </row>
    <row r="7903" spans="1:6" x14ac:dyDescent="0.25">
      <c r="A7903" s="349" t="s">
        <v>739</v>
      </c>
      <c r="B7903" s="361" t="s">
        <v>740</v>
      </c>
      <c r="C7903" s="361" t="s">
        <v>741</v>
      </c>
      <c r="D7903" s="361">
        <v>8</v>
      </c>
      <c r="E7903" s="590">
        <v>47688</v>
      </c>
      <c r="F7903" s="592">
        <v>24</v>
      </c>
    </row>
    <row r="7904" spans="1:6" x14ac:dyDescent="0.25">
      <c r="A7904" s="349" t="s">
        <v>752</v>
      </c>
      <c r="B7904" s="361" t="s">
        <v>763</v>
      </c>
      <c r="C7904" s="361" t="s">
        <v>745</v>
      </c>
      <c r="D7904" s="361">
        <v>16</v>
      </c>
      <c r="E7904" s="590">
        <v>47689</v>
      </c>
      <c r="F7904" s="592">
        <v>79</v>
      </c>
    </row>
    <row r="7905" spans="1:6" x14ac:dyDescent="0.25">
      <c r="A7905" s="354" t="s">
        <v>748</v>
      </c>
      <c r="B7905" s="353" t="s">
        <v>750</v>
      </c>
      <c r="C7905" s="353" t="s">
        <v>737</v>
      </c>
      <c r="D7905" s="353">
        <v>16</v>
      </c>
      <c r="E7905" s="352">
        <v>47690</v>
      </c>
      <c r="F7905" s="351">
        <v>51</v>
      </c>
    </row>
    <row r="7906" spans="1:6" x14ac:dyDescent="0.25">
      <c r="A7906" s="349" t="s">
        <v>738</v>
      </c>
      <c r="B7906" s="361" t="s">
        <v>720</v>
      </c>
      <c r="C7906" s="361" t="s">
        <v>747</v>
      </c>
      <c r="D7906" s="361">
        <v>8</v>
      </c>
      <c r="E7906" s="590">
        <v>47691</v>
      </c>
      <c r="F7906" s="592">
        <v>182</v>
      </c>
    </row>
    <row r="7907" spans="1:6" x14ac:dyDescent="0.25">
      <c r="A7907" s="349" t="s">
        <v>738</v>
      </c>
      <c r="B7907" s="361" t="s">
        <v>712</v>
      </c>
      <c r="C7907" s="361" t="s">
        <v>744</v>
      </c>
      <c r="D7907" s="361">
        <v>8</v>
      </c>
      <c r="E7907" s="350">
        <v>47692</v>
      </c>
      <c r="F7907" s="360">
        <v>46</v>
      </c>
    </row>
    <row r="7908" spans="1:6" x14ac:dyDescent="0.25">
      <c r="A7908" s="349" t="s">
        <v>738</v>
      </c>
      <c r="B7908" s="361" t="s">
        <v>717</v>
      </c>
      <c r="C7908" s="361" t="s">
        <v>745</v>
      </c>
      <c r="D7908" s="361">
        <v>16</v>
      </c>
      <c r="E7908" s="590">
        <v>47698</v>
      </c>
      <c r="F7908" s="592">
        <v>73</v>
      </c>
    </row>
    <row r="7909" spans="1:6" x14ac:dyDescent="0.25">
      <c r="A7909" s="349" t="s">
        <v>564</v>
      </c>
      <c r="B7909" s="361" t="s">
        <v>565</v>
      </c>
      <c r="C7909" s="361" t="s">
        <v>745</v>
      </c>
      <c r="D7909" s="361">
        <v>16</v>
      </c>
      <c r="E7909" s="590">
        <v>47699</v>
      </c>
      <c r="F7909" s="592">
        <v>130</v>
      </c>
    </row>
    <row r="7910" spans="1:6" x14ac:dyDescent="0.25">
      <c r="A7910" s="349" t="s">
        <v>564</v>
      </c>
      <c r="B7910" s="361" t="s">
        <v>567</v>
      </c>
      <c r="C7910" s="361" t="s">
        <v>737</v>
      </c>
      <c r="D7910" s="361">
        <v>16</v>
      </c>
      <c r="E7910" s="590">
        <v>47699</v>
      </c>
      <c r="F7910" s="592">
        <v>179</v>
      </c>
    </row>
    <row r="7911" spans="1:6" x14ac:dyDescent="0.25">
      <c r="A7911" s="349" t="s">
        <v>733</v>
      </c>
      <c r="B7911" s="361" t="s">
        <v>736</v>
      </c>
      <c r="C7911" s="361" t="s">
        <v>737</v>
      </c>
      <c r="D7911" s="361">
        <v>8</v>
      </c>
      <c r="E7911" s="590">
        <v>47702</v>
      </c>
      <c r="F7911" s="592">
        <v>13</v>
      </c>
    </row>
    <row r="7912" spans="1:6" x14ac:dyDescent="0.25">
      <c r="A7912" s="349" t="s">
        <v>771</v>
      </c>
      <c r="B7912" s="361" t="s">
        <v>773</v>
      </c>
      <c r="C7912" s="361" t="s">
        <v>747</v>
      </c>
      <c r="D7912" s="361">
        <v>8</v>
      </c>
      <c r="E7912" s="590">
        <v>47704</v>
      </c>
      <c r="F7912" s="592">
        <v>185</v>
      </c>
    </row>
    <row r="7913" spans="1:6" x14ac:dyDescent="0.25">
      <c r="A7913" s="349" t="s">
        <v>733</v>
      </c>
      <c r="B7913" s="361" t="s">
        <v>734</v>
      </c>
      <c r="C7913" s="361" t="s">
        <v>735</v>
      </c>
      <c r="D7913" s="361">
        <v>8</v>
      </c>
      <c r="E7913" s="350">
        <v>47705</v>
      </c>
      <c r="F7913" s="360">
        <v>127</v>
      </c>
    </row>
    <row r="7914" spans="1:6" x14ac:dyDescent="0.25">
      <c r="A7914" s="349" t="s">
        <v>771</v>
      </c>
      <c r="B7914" s="361" t="s">
        <v>772</v>
      </c>
      <c r="C7914" s="361" t="s">
        <v>747</v>
      </c>
      <c r="D7914" s="361">
        <v>12</v>
      </c>
      <c r="E7914" s="590">
        <v>47706</v>
      </c>
      <c r="F7914" s="592">
        <v>48</v>
      </c>
    </row>
    <row r="7915" spans="1:6" x14ac:dyDescent="0.25">
      <c r="A7915" s="349" t="s">
        <v>756</v>
      </c>
      <c r="B7915" s="361" t="s">
        <v>757</v>
      </c>
      <c r="C7915" s="361" t="s">
        <v>755</v>
      </c>
      <c r="D7915" s="361">
        <v>16</v>
      </c>
      <c r="E7915" s="590">
        <v>47709</v>
      </c>
      <c r="F7915" s="592">
        <v>136</v>
      </c>
    </row>
    <row r="7916" spans="1:6" x14ac:dyDescent="0.25">
      <c r="A7916" s="349" t="s">
        <v>748</v>
      </c>
      <c r="B7916" s="361" t="s">
        <v>753</v>
      </c>
      <c r="C7916" s="361" t="s">
        <v>732</v>
      </c>
      <c r="D7916" s="361">
        <v>16</v>
      </c>
      <c r="E7916" s="590">
        <v>47713</v>
      </c>
      <c r="F7916" s="360">
        <v>9</v>
      </c>
    </row>
    <row r="7917" spans="1:6" x14ac:dyDescent="0.25">
      <c r="A7917" s="349" t="s">
        <v>738</v>
      </c>
      <c r="B7917" s="361" t="s">
        <v>713</v>
      </c>
      <c r="C7917" s="361" t="s">
        <v>746</v>
      </c>
      <c r="D7917" s="361">
        <v>16</v>
      </c>
      <c r="E7917" s="590">
        <v>47713</v>
      </c>
      <c r="F7917" s="592">
        <v>37</v>
      </c>
    </row>
    <row r="7918" spans="1:6" x14ac:dyDescent="0.25">
      <c r="A7918" s="349" t="s">
        <v>748</v>
      </c>
      <c r="B7918" s="361" t="s">
        <v>750</v>
      </c>
      <c r="C7918" s="361" t="s">
        <v>737</v>
      </c>
      <c r="D7918" s="361">
        <v>16</v>
      </c>
      <c r="E7918" s="590">
        <v>47715</v>
      </c>
      <c r="F7918" s="592">
        <v>159</v>
      </c>
    </row>
    <row r="7919" spans="1:6" x14ac:dyDescent="0.25">
      <c r="A7919" s="349" t="s">
        <v>738</v>
      </c>
      <c r="B7919" s="361" t="s">
        <v>717</v>
      </c>
      <c r="C7919" s="361" t="s">
        <v>745</v>
      </c>
      <c r="D7919" s="361">
        <v>16</v>
      </c>
      <c r="E7919" s="590">
        <v>47717</v>
      </c>
      <c r="F7919" s="592">
        <v>18</v>
      </c>
    </row>
    <row r="7920" spans="1:6" x14ac:dyDescent="0.25">
      <c r="A7920" s="349" t="s">
        <v>564</v>
      </c>
      <c r="B7920" s="361" t="s">
        <v>568</v>
      </c>
      <c r="C7920" s="361" t="s">
        <v>745</v>
      </c>
      <c r="D7920" s="361">
        <v>16</v>
      </c>
      <c r="E7920" s="590">
        <v>47719</v>
      </c>
      <c r="F7920" s="592">
        <v>30</v>
      </c>
    </row>
    <row r="7921" spans="1:6" x14ac:dyDescent="0.25">
      <c r="A7921" s="349" t="s">
        <v>733</v>
      </c>
      <c r="B7921" s="361" t="s">
        <v>734</v>
      </c>
      <c r="C7921" s="361" t="s">
        <v>735</v>
      </c>
      <c r="D7921" s="361">
        <v>8</v>
      </c>
      <c r="E7921" s="590">
        <v>47721</v>
      </c>
      <c r="F7921" s="592">
        <v>186</v>
      </c>
    </row>
    <row r="7922" spans="1:6" x14ac:dyDescent="0.25">
      <c r="A7922" s="349" t="s">
        <v>752</v>
      </c>
      <c r="B7922" s="361" t="s">
        <v>763</v>
      </c>
      <c r="C7922" s="361" t="s">
        <v>745</v>
      </c>
      <c r="D7922" s="361">
        <v>16</v>
      </c>
      <c r="E7922" s="590">
        <v>47722</v>
      </c>
      <c r="F7922" s="592">
        <v>11</v>
      </c>
    </row>
    <row r="7923" spans="1:6" x14ac:dyDescent="0.25">
      <c r="A7923" s="349" t="s">
        <v>771</v>
      </c>
      <c r="B7923" s="361" t="s">
        <v>772</v>
      </c>
      <c r="C7923" s="361" t="s">
        <v>747</v>
      </c>
      <c r="D7923" s="361">
        <v>12</v>
      </c>
      <c r="E7923" s="590">
        <v>47725</v>
      </c>
      <c r="F7923" s="592">
        <v>54</v>
      </c>
    </row>
    <row r="7924" spans="1:6" x14ac:dyDescent="0.25">
      <c r="A7924" s="349" t="s">
        <v>738</v>
      </c>
      <c r="B7924" s="361" t="s">
        <v>716</v>
      </c>
      <c r="C7924" s="361" t="s">
        <v>745</v>
      </c>
      <c r="D7924" s="361">
        <v>16</v>
      </c>
      <c r="E7924" s="590">
        <v>47728</v>
      </c>
      <c r="F7924" s="592">
        <v>112</v>
      </c>
    </row>
    <row r="7925" spans="1:6" x14ac:dyDescent="0.25">
      <c r="A7925" s="349" t="s">
        <v>738</v>
      </c>
      <c r="B7925" s="361" t="s">
        <v>720</v>
      </c>
      <c r="C7925" s="361" t="s">
        <v>747</v>
      </c>
      <c r="D7925" s="361">
        <v>8</v>
      </c>
      <c r="E7925" s="350">
        <v>47730</v>
      </c>
      <c r="F7925" s="360">
        <v>120</v>
      </c>
    </row>
    <row r="7926" spans="1:6" x14ac:dyDescent="0.25">
      <c r="A7926" s="349" t="s">
        <v>564</v>
      </c>
      <c r="B7926" s="361" t="s">
        <v>567</v>
      </c>
      <c r="C7926" s="361" t="s">
        <v>737</v>
      </c>
      <c r="D7926" s="361">
        <v>16</v>
      </c>
      <c r="E7926" s="590">
        <v>47734</v>
      </c>
      <c r="F7926" s="592">
        <v>172</v>
      </c>
    </row>
    <row r="7927" spans="1:6" x14ac:dyDescent="0.25">
      <c r="A7927" s="349" t="s">
        <v>738</v>
      </c>
      <c r="B7927" s="361" t="s">
        <v>714</v>
      </c>
      <c r="C7927" s="361" t="s">
        <v>744</v>
      </c>
      <c r="D7927" s="361">
        <v>8</v>
      </c>
      <c r="E7927" s="590">
        <v>47735</v>
      </c>
      <c r="F7927" s="592">
        <v>149</v>
      </c>
    </row>
    <row r="7928" spans="1:6" x14ac:dyDescent="0.25">
      <c r="A7928" s="349" t="s">
        <v>752</v>
      </c>
      <c r="B7928" s="361" t="s">
        <v>759</v>
      </c>
      <c r="C7928" s="361" t="s">
        <v>737</v>
      </c>
      <c r="D7928" s="361">
        <v>16</v>
      </c>
      <c r="E7928" s="590">
        <v>47735</v>
      </c>
      <c r="F7928" s="592">
        <v>102</v>
      </c>
    </row>
    <row r="7929" spans="1:6" x14ac:dyDescent="0.25">
      <c r="A7929" s="349" t="s">
        <v>767</v>
      </c>
      <c r="B7929" s="361" t="s">
        <v>768</v>
      </c>
      <c r="C7929" s="361" t="s">
        <v>737</v>
      </c>
      <c r="D7929" s="361">
        <v>16</v>
      </c>
      <c r="E7929" s="590">
        <v>47737</v>
      </c>
      <c r="F7929" s="592">
        <v>46</v>
      </c>
    </row>
    <row r="7930" spans="1:6" x14ac:dyDescent="0.25">
      <c r="A7930" s="349" t="s">
        <v>748</v>
      </c>
      <c r="B7930" s="361" t="s">
        <v>751</v>
      </c>
      <c r="C7930" s="361" t="s">
        <v>747</v>
      </c>
      <c r="D7930" s="361">
        <v>8</v>
      </c>
      <c r="E7930" s="590">
        <v>47742</v>
      </c>
      <c r="F7930" s="592">
        <v>55</v>
      </c>
    </row>
    <row r="7931" spans="1:6" x14ac:dyDescent="0.25">
      <c r="A7931" s="349" t="s">
        <v>733</v>
      </c>
      <c r="B7931" s="361" t="s">
        <v>734</v>
      </c>
      <c r="C7931" s="361" t="s">
        <v>735</v>
      </c>
      <c r="D7931" s="361">
        <v>8</v>
      </c>
      <c r="E7931" s="350">
        <v>47746</v>
      </c>
      <c r="F7931" s="360">
        <v>120</v>
      </c>
    </row>
    <row r="7932" spans="1:6" x14ac:dyDescent="0.25">
      <c r="A7932" s="349" t="s">
        <v>771</v>
      </c>
      <c r="B7932" s="361" t="s">
        <v>772</v>
      </c>
      <c r="C7932" s="361" t="s">
        <v>747</v>
      </c>
      <c r="D7932" s="361">
        <v>12</v>
      </c>
      <c r="E7932" s="590">
        <v>47750</v>
      </c>
      <c r="F7932" s="592">
        <v>142</v>
      </c>
    </row>
    <row r="7933" spans="1:6" x14ac:dyDescent="0.25">
      <c r="A7933" s="349" t="s">
        <v>748</v>
      </c>
      <c r="B7933" s="361" t="s">
        <v>753</v>
      </c>
      <c r="C7933" s="361" t="s">
        <v>732</v>
      </c>
      <c r="D7933" s="361">
        <v>16</v>
      </c>
      <c r="E7933" s="590">
        <v>47753</v>
      </c>
      <c r="F7933" s="592">
        <v>34</v>
      </c>
    </row>
    <row r="7934" spans="1:6" x14ac:dyDescent="0.25">
      <c r="A7934" s="349" t="s">
        <v>771</v>
      </c>
      <c r="B7934" s="361" t="s">
        <v>773</v>
      </c>
      <c r="C7934" s="361" t="s">
        <v>747</v>
      </c>
      <c r="D7934" s="361">
        <v>8</v>
      </c>
      <c r="E7934" s="590">
        <v>47758</v>
      </c>
      <c r="F7934" s="592">
        <v>79</v>
      </c>
    </row>
    <row r="7935" spans="1:6" x14ac:dyDescent="0.25">
      <c r="A7935" s="349" t="s">
        <v>769</v>
      </c>
      <c r="B7935" s="361" t="s">
        <v>770</v>
      </c>
      <c r="C7935" s="361" t="s">
        <v>745</v>
      </c>
      <c r="D7935" s="361">
        <v>16</v>
      </c>
      <c r="E7935" s="590">
        <v>47759</v>
      </c>
      <c r="F7935" s="592">
        <v>27</v>
      </c>
    </row>
    <row r="7936" spans="1:6" x14ac:dyDescent="0.25">
      <c r="A7936" s="349" t="s">
        <v>564</v>
      </c>
      <c r="B7936" s="361" t="s">
        <v>569</v>
      </c>
      <c r="C7936" s="361" t="s">
        <v>744</v>
      </c>
      <c r="D7936" s="361">
        <v>16</v>
      </c>
      <c r="E7936" s="590">
        <v>47761</v>
      </c>
      <c r="F7936" s="592">
        <v>87</v>
      </c>
    </row>
    <row r="7937" spans="1:6" x14ac:dyDescent="0.25">
      <c r="A7937" s="349" t="s">
        <v>564</v>
      </c>
      <c r="B7937" s="361" t="s">
        <v>569</v>
      </c>
      <c r="C7937" s="361" t="s">
        <v>744</v>
      </c>
      <c r="D7937" s="361">
        <v>16</v>
      </c>
      <c r="E7937" s="590">
        <v>47763</v>
      </c>
      <c r="F7937" s="592">
        <v>109</v>
      </c>
    </row>
    <row r="7938" spans="1:6" x14ac:dyDescent="0.25">
      <c r="A7938" s="349" t="s">
        <v>738</v>
      </c>
      <c r="B7938" s="361" t="s">
        <v>720</v>
      </c>
      <c r="C7938" s="361" t="s">
        <v>747</v>
      </c>
      <c r="D7938" s="361">
        <v>8</v>
      </c>
      <c r="E7938" s="590">
        <v>47768</v>
      </c>
      <c r="F7938" s="360">
        <v>102</v>
      </c>
    </row>
    <row r="7939" spans="1:6" x14ac:dyDescent="0.25">
      <c r="A7939" s="349" t="s">
        <v>738</v>
      </c>
      <c r="B7939" s="361" t="s">
        <v>712</v>
      </c>
      <c r="C7939" s="361" t="s">
        <v>744</v>
      </c>
      <c r="D7939" s="361">
        <v>8</v>
      </c>
      <c r="E7939" s="350">
        <v>47768</v>
      </c>
      <c r="F7939" s="360">
        <v>25</v>
      </c>
    </row>
    <row r="7940" spans="1:6" x14ac:dyDescent="0.25">
      <c r="A7940" s="349" t="s">
        <v>748</v>
      </c>
      <c r="B7940" s="361" t="s">
        <v>754</v>
      </c>
      <c r="C7940" s="361" t="s">
        <v>755</v>
      </c>
      <c r="D7940" s="361">
        <v>16</v>
      </c>
      <c r="E7940" s="590">
        <v>47769</v>
      </c>
      <c r="F7940" s="592">
        <v>16</v>
      </c>
    </row>
    <row r="7941" spans="1:6" x14ac:dyDescent="0.25">
      <c r="A7941" s="349" t="s">
        <v>738</v>
      </c>
      <c r="B7941" s="361" t="s">
        <v>722</v>
      </c>
      <c r="C7941" s="361" t="s">
        <v>747</v>
      </c>
      <c r="D7941" s="361">
        <v>8</v>
      </c>
      <c r="E7941" s="590">
        <v>47779</v>
      </c>
      <c r="F7941" s="592">
        <v>148</v>
      </c>
    </row>
    <row r="7942" spans="1:6" x14ac:dyDescent="0.25">
      <c r="A7942" s="349" t="s">
        <v>733</v>
      </c>
      <c r="B7942" s="361" t="s">
        <v>734</v>
      </c>
      <c r="C7942" s="361" t="s">
        <v>735</v>
      </c>
      <c r="D7942" s="361">
        <v>8</v>
      </c>
      <c r="E7942" s="590">
        <v>47779</v>
      </c>
      <c r="F7942" s="592">
        <v>177</v>
      </c>
    </row>
    <row r="7943" spans="1:6" x14ac:dyDescent="0.25">
      <c r="A7943" s="349" t="s">
        <v>738</v>
      </c>
      <c r="B7943" s="361" t="s">
        <v>721</v>
      </c>
      <c r="C7943" s="361" t="s">
        <v>747</v>
      </c>
      <c r="D7943" s="361">
        <v>8</v>
      </c>
      <c r="E7943" s="590">
        <v>47784</v>
      </c>
      <c r="F7943" s="592">
        <v>104</v>
      </c>
    </row>
    <row r="7944" spans="1:6" x14ac:dyDescent="0.25">
      <c r="A7944" s="349" t="s">
        <v>767</v>
      </c>
      <c r="B7944" s="361" t="s">
        <v>768</v>
      </c>
      <c r="C7944" s="361" t="s">
        <v>737</v>
      </c>
      <c r="D7944" s="361">
        <v>16</v>
      </c>
      <c r="E7944" s="590">
        <v>47789</v>
      </c>
      <c r="F7944" s="592">
        <v>152</v>
      </c>
    </row>
    <row r="7945" spans="1:6" x14ac:dyDescent="0.25">
      <c r="A7945" s="349" t="s">
        <v>738</v>
      </c>
      <c r="B7945" s="361" t="s">
        <v>715</v>
      </c>
      <c r="C7945" s="361" t="s">
        <v>745</v>
      </c>
      <c r="D7945" s="361">
        <v>16</v>
      </c>
      <c r="E7945" s="590">
        <v>47790</v>
      </c>
      <c r="F7945" s="592">
        <v>47</v>
      </c>
    </row>
    <row r="7946" spans="1:6" x14ac:dyDescent="0.25">
      <c r="A7946" s="349" t="s">
        <v>767</v>
      </c>
      <c r="B7946" s="361" t="s">
        <v>768</v>
      </c>
      <c r="C7946" s="361" t="s">
        <v>737</v>
      </c>
      <c r="D7946" s="361">
        <v>16</v>
      </c>
      <c r="E7946" s="350">
        <v>47790</v>
      </c>
      <c r="F7946" s="360">
        <v>73</v>
      </c>
    </row>
    <row r="7947" spans="1:6" x14ac:dyDescent="0.25">
      <c r="A7947" s="349" t="s">
        <v>564</v>
      </c>
      <c r="B7947" s="361" t="s">
        <v>565</v>
      </c>
      <c r="C7947" s="361" t="s">
        <v>745</v>
      </c>
      <c r="D7947" s="361">
        <v>16</v>
      </c>
      <c r="E7947" s="590">
        <v>47796</v>
      </c>
      <c r="F7947" s="592">
        <v>128</v>
      </c>
    </row>
    <row r="7948" spans="1:6" x14ac:dyDescent="0.25">
      <c r="A7948" s="349" t="s">
        <v>738</v>
      </c>
      <c r="B7948" s="361" t="s">
        <v>716</v>
      </c>
      <c r="C7948" s="361" t="s">
        <v>745</v>
      </c>
      <c r="D7948" s="361">
        <v>16</v>
      </c>
      <c r="E7948" s="590">
        <v>47802</v>
      </c>
      <c r="F7948" s="592">
        <v>163</v>
      </c>
    </row>
    <row r="7949" spans="1:6" x14ac:dyDescent="0.25">
      <c r="A7949" s="349" t="s">
        <v>765</v>
      </c>
      <c r="B7949" s="361" t="s">
        <v>766</v>
      </c>
      <c r="C7949" s="361" t="s">
        <v>744</v>
      </c>
      <c r="D7949" s="361">
        <v>16</v>
      </c>
      <c r="E7949" s="590">
        <v>47805</v>
      </c>
      <c r="F7949" s="592">
        <v>25</v>
      </c>
    </row>
    <row r="7950" spans="1:6" x14ac:dyDescent="0.25">
      <c r="A7950" s="349" t="s">
        <v>738</v>
      </c>
      <c r="B7950" s="361" t="s">
        <v>720</v>
      </c>
      <c r="C7950" s="361" t="s">
        <v>747</v>
      </c>
      <c r="D7950" s="361">
        <v>8</v>
      </c>
      <c r="E7950" s="350">
        <v>47807</v>
      </c>
      <c r="F7950" s="360">
        <v>181</v>
      </c>
    </row>
    <row r="7951" spans="1:6" x14ac:dyDescent="0.25">
      <c r="A7951" s="349" t="s">
        <v>738</v>
      </c>
      <c r="B7951" s="361" t="s">
        <v>715</v>
      </c>
      <c r="C7951" s="361" t="s">
        <v>745</v>
      </c>
      <c r="D7951" s="361">
        <v>16</v>
      </c>
      <c r="E7951" s="590">
        <v>47810</v>
      </c>
      <c r="F7951" s="592">
        <v>119</v>
      </c>
    </row>
    <row r="7952" spans="1:6" x14ac:dyDescent="0.25">
      <c r="A7952" s="349" t="s">
        <v>738</v>
      </c>
      <c r="B7952" s="361" t="s">
        <v>712</v>
      </c>
      <c r="C7952" s="361" t="s">
        <v>744</v>
      </c>
      <c r="D7952" s="361">
        <v>8</v>
      </c>
      <c r="E7952" s="590">
        <v>47810</v>
      </c>
      <c r="F7952" s="592">
        <v>20</v>
      </c>
    </row>
    <row r="7953" spans="1:6" x14ac:dyDescent="0.25">
      <c r="A7953" s="349" t="s">
        <v>752</v>
      </c>
      <c r="B7953" s="361" t="s">
        <v>762</v>
      </c>
      <c r="C7953" s="361" t="s">
        <v>761</v>
      </c>
      <c r="D7953" s="361">
        <v>16</v>
      </c>
      <c r="E7953" s="590">
        <v>47810</v>
      </c>
      <c r="F7953" s="592">
        <v>193</v>
      </c>
    </row>
    <row r="7954" spans="1:6" x14ac:dyDescent="0.25">
      <c r="A7954" s="349" t="s">
        <v>748</v>
      </c>
      <c r="B7954" s="361" t="s">
        <v>750</v>
      </c>
      <c r="C7954" s="361" t="s">
        <v>737</v>
      </c>
      <c r="D7954" s="361">
        <v>16</v>
      </c>
      <c r="E7954" s="590">
        <v>47811</v>
      </c>
      <c r="F7954" s="592">
        <v>70</v>
      </c>
    </row>
    <row r="7955" spans="1:6" x14ac:dyDescent="0.25">
      <c r="A7955" s="349" t="s">
        <v>748</v>
      </c>
      <c r="B7955" s="361" t="s">
        <v>750</v>
      </c>
      <c r="C7955" s="361" t="s">
        <v>737</v>
      </c>
      <c r="D7955" s="361">
        <v>16</v>
      </c>
      <c r="E7955" s="590">
        <v>47813</v>
      </c>
      <c r="F7955" s="592">
        <v>193</v>
      </c>
    </row>
    <row r="7956" spans="1:6" x14ac:dyDescent="0.25">
      <c r="A7956" s="349" t="s">
        <v>738</v>
      </c>
      <c r="B7956" s="361" t="s">
        <v>718</v>
      </c>
      <c r="C7956" s="361" t="s">
        <v>747</v>
      </c>
      <c r="D7956" s="361">
        <v>8</v>
      </c>
      <c r="E7956" s="590">
        <v>47818</v>
      </c>
      <c r="F7956" s="592">
        <v>53</v>
      </c>
    </row>
    <row r="7957" spans="1:6" x14ac:dyDescent="0.25">
      <c r="A7957" s="349" t="s">
        <v>752</v>
      </c>
      <c r="B7957" s="361" t="s">
        <v>764</v>
      </c>
      <c r="C7957" s="361" t="s">
        <v>737</v>
      </c>
      <c r="D7957" s="361">
        <v>32</v>
      </c>
      <c r="E7957" s="350">
        <v>47818</v>
      </c>
      <c r="F7957" s="360">
        <v>163</v>
      </c>
    </row>
    <row r="7958" spans="1:6" x14ac:dyDescent="0.25">
      <c r="A7958" s="349" t="s">
        <v>748</v>
      </c>
      <c r="B7958" s="361" t="s">
        <v>749</v>
      </c>
      <c r="C7958" s="361" t="s">
        <v>745</v>
      </c>
      <c r="D7958" s="361">
        <v>8</v>
      </c>
      <c r="E7958" s="590">
        <v>47821</v>
      </c>
      <c r="F7958" s="592">
        <v>180</v>
      </c>
    </row>
    <row r="7959" spans="1:6" x14ac:dyDescent="0.25">
      <c r="A7959" s="349" t="s">
        <v>765</v>
      </c>
      <c r="B7959" s="361" t="s">
        <v>766</v>
      </c>
      <c r="C7959" s="361" t="s">
        <v>744</v>
      </c>
      <c r="D7959" s="361">
        <v>16</v>
      </c>
      <c r="E7959" s="590">
        <v>47821</v>
      </c>
      <c r="F7959" s="592">
        <v>159</v>
      </c>
    </row>
    <row r="7960" spans="1:6" x14ac:dyDescent="0.25">
      <c r="A7960" s="349" t="s">
        <v>748</v>
      </c>
      <c r="B7960" s="361" t="s">
        <v>753</v>
      </c>
      <c r="C7960" s="361" t="s">
        <v>732</v>
      </c>
      <c r="D7960" s="361">
        <v>16</v>
      </c>
      <c r="E7960" s="590">
        <v>47824</v>
      </c>
      <c r="F7960" s="360">
        <v>43</v>
      </c>
    </row>
    <row r="7961" spans="1:6" x14ac:dyDescent="0.25">
      <c r="A7961" s="349" t="s">
        <v>752</v>
      </c>
      <c r="B7961" s="361" t="s">
        <v>760</v>
      </c>
      <c r="C7961" s="361" t="s">
        <v>761</v>
      </c>
      <c r="D7961" s="361">
        <v>16</v>
      </c>
      <c r="E7961" s="590">
        <v>47824</v>
      </c>
      <c r="F7961" s="592">
        <v>42</v>
      </c>
    </row>
    <row r="7962" spans="1:6" x14ac:dyDescent="0.25">
      <c r="A7962" s="349" t="s">
        <v>564</v>
      </c>
      <c r="B7962" s="361" t="s">
        <v>566</v>
      </c>
      <c r="C7962" s="361" t="s">
        <v>737</v>
      </c>
      <c r="D7962" s="361">
        <v>16</v>
      </c>
      <c r="E7962" s="350">
        <v>47827</v>
      </c>
      <c r="F7962" s="360">
        <v>39</v>
      </c>
    </row>
    <row r="7963" spans="1:6" x14ac:dyDescent="0.25">
      <c r="A7963" s="349" t="s">
        <v>738</v>
      </c>
      <c r="B7963" s="361" t="s">
        <v>718</v>
      </c>
      <c r="C7963" s="361" t="s">
        <v>747</v>
      </c>
      <c r="D7963" s="361">
        <v>8</v>
      </c>
      <c r="E7963" s="590">
        <v>47827</v>
      </c>
      <c r="F7963" s="592">
        <v>124</v>
      </c>
    </row>
    <row r="7964" spans="1:6" x14ac:dyDescent="0.25">
      <c r="A7964" s="349" t="s">
        <v>771</v>
      </c>
      <c r="B7964" s="361" t="s">
        <v>772</v>
      </c>
      <c r="C7964" s="361" t="s">
        <v>747</v>
      </c>
      <c r="D7964" s="361">
        <v>12</v>
      </c>
      <c r="E7964" s="590">
        <v>47828</v>
      </c>
      <c r="F7964" s="360">
        <v>129</v>
      </c>
    </row>
    <row r="7965" spans="1:6" x14ac:dyDescent="0.25">
      <c r="A7965" s="349" t="s">
        <v>756</v>
      </c>
      <c r="B7965" s="361" t="s">
        <v>758</v>
      </c>
      <c r="C7965" s="361" t="s">
        <v>746</v>
      </c>
      <c r="D7965" s="361">
        <v>16</v>
      </c>
      <c r="E7965" s="590">
        <v>47831</v>
      </c>
      <c r="F7965" s="592">
        <v>92</v>
      </c>
    </row>
    <row r="7966" spans="1:6" x14ac:dyDescent="0.25">
      <c r="A7966" s="349" t="s">
        <v>739</v>
      </c>
      <c r="B7966" s="361" t="s">
        <v>740</v>
      </c>
      <c r="C7966" s="361" t="s">
        <v>741</v>
      </c>
      <c r="D7966" s="361">
        <v>8</v>
      </c>
      <c r="E7966" s="350">
        <v>47833</v>
      </c>
      <c r="F7966" s="360">
        <v>9</v>
      </c>
    </row>
    <row r="7967" spans="1:6" x14ac:dyDescent="0.25">
      <c r="A7967" s="349" t="s">
        <v>564</v>
      </c>
      <c r="B7967" s="361" t="s">
        <v>567</v>
      </c>
      <c r="C7967" s="361" t="s">
        <v>737</v>
      </c>
      <c r="D7967" s="361">
        <v>16</v>
      </c>
      <c r="E7967" s="590">
        <v>47834</v>
      </c>
      <c r="F7967" s="592">
        <v>25</v>
      </c>
    </row>
    <row r="7968" spans="1:6" x14ac:dyDescent="0.25">
      <c r="A7968" s="349" t="s">
        <v>752</v>
      </c>
      <c r="B7968" s="361" t="s">
        <v>759</v>
      </c>
      <c r="C7968" s="361" t="s">
        <v>737</v>
      </c>
      <c r="D7968" s="361">
        <v>16</v>
      </c>
      <c r="E7968" s="590">
        <v>47834</v>
      </c>
      <c r="F7968" s="592">
        <v>50</v>
      </c>
    </row>
    <row r="7969" spans="1:6" x14ac:dyDescent="0.25">
      <c r="A7969" s="349" t="s">
        <v>739</v>
      </c>
      <c r="B7969" s="361" t="s">
        <v>740</v>
      </c>
      <c r="C7969" s="361" t="s">
        <v>741</v>
      </c>
      <c r="D7969" s="361">
        <v>8</v>
      </c>
      <c r="E7969" s="590">
        <v>47838</v>
      </c>
      <c r="F7969" s="592">
        <v>35</v>
      </c>
    </row>
    <row r="7970" spans="1:6" x14ac:dyDescent="0.25">
      <c r="A7970" s="349" t="s">
        <v>739</v>
      </c>
      <c r="B7970" s="361" t="s">
        <v>740</v>
      </c>
      <c r="C7970" s="361" t="s">
        <v>741</v>
      </c>
      <c r="D7970" s="361">
        <v>8</v>
      </c>
      <c r="E7970" s="590">
        <v>47838</v>
      </c>
      <c r="F7970" s="592">
        <v>68</v>
      </c>
    </row>
    <row r="7971" spans="1:6" x14ac:dyDescent="0.25">
      <c r="A7971" s="349" t="s">
        <v>748</v>
      </c>
      <c r="B7971" s="361" t="s">
        <v>754</v>
      </c>
      <c r="C7971" s="361" t="s">
        <v>755</v>
      </c>
      <c r="D7971" s="361">
        <v>16</v>
      </c>
      <c r="E7971" s="590">
        <v>47844</v>
      </c>
      <c r="F7971" s="592">
        <v>68</v>
      </c>
    </row>
    <row r="7972" spans="1:6" x14ac:dyDescent="0.25">
      <c r="A7972" s="349" t="s">
        <v>728</v>
      </c>
      <c r="B7972" s="361" t="s">
        <v>731</v>
      </c>
      <c r="C7972" s="361" t="s">
        <v>732</v>
      </c>
      <c r="D7972" s="361">
        <v>8</v>
      </c>
      <c r="E7972" s="590">
        <v>47844</v>
      </c>
      <c r="F7972" s="592">
        <v>16</v>
      </c>
    </row>
    <row r="7973" spans="1:6" x14ac:dyDescent="0.25">
      <c r="A7973" s="349" t="s">
        <v>738</v>
      </c>
      <c r="B7973" s="361" t="s">
        <v>722</v>
      </c>
      <c r="C7973" s="361" t="s">
        <v>747</v>
      </c>
      <c r="D7973" s="361">
        <v>8</v>
      </c>
      <c r="E7973" s="350">
        <v>47847</v>
      </c>
      <c r="F7973" s="360">
        <v>13</v>
      </c>
    </row>
    <row r="7974" spans="1:6" x14ac:dyDescent="0.25">
      <c r="A7974" s="349" t="s">
        <v>738</v>
      </c>
      <c r="B7974" s="361" t="s">
        <v>720</v>
      </c>
      <c r="C7974" s="361" t="s">
        <v>747</v>
      </c>
      <c r="D7974" s="361">
        <v>8</v>
      </c>
      <c r="E7974" s="590">
        <v>47853</v>
      </c>
      <c r="F7974" s="592">
        <v>142</v>
      </c>
    </row>
    <row r="7975" spans="1:6" x14ac:dyDescent="0.25">
      <c r="A7975" s="349" t="s">
        <v>765</v>
      </c>
      <c r="B7975" s="361" t="s">
        <v>766</v>
      </c>
      <c r="C7975" s="361" t="s">
        <v>744</v>
      </c>
      <c r="D7975" s="361">
        <v>16</v>
      </c>
      <c r="E7975" s="590">
        <v>47855</v>
      </c>
      <c r="F7975" s="592">
        <v>177</v>
      </c>
    </row>
    <row r="7976" spans="1:6" x14ac:dyDescent="0.25">
      <c r="A7976" s="349" t="s">
        <v>765</v>
      </c>
      <c r="B7976" s="361" t="s">
        <v>766</v>
      </c>
      <c r="C7976" s="361" t="s">
        <v>744</v>
      </c>
      <c r="D7976" s="361">
        <v>16</v>
      </c>
      <c r="E7976" s="590">
        <v>47859</v>
      </c>
      <c r="F7976" s="592">
        <v>139</v>
      </c>
    </row>
    <row r="7977" spans="1:6" x14ac:dyDescent="0.25">
      <c r="A7977" s="349" t="s">
        <v>738</v>
      </c>
      <c r="B7977" s="361" t="s">
        <v>719</v>
      </c>
      <c r="C7977" s="361" t="s">
        <v>744</v>
      </c>
      <c r="D7977" s="361">
        <v>8</v>
      </c>
      <c r="E7977" s="590">
        <v>47860</v>
      </c>
      <c r="F7977" s="592">
        <v>21</v>
      </c>
    </row>
    <row r="7978" spans="1:6" x14ac:dyDescent="0.25">
      <c r="A7978" s="349" t="s">
        <v>564</v>
      </c>
      <c r="B7978" s="361" t="s">
        <v>569</v>
      </c>
      <c r="C7978" s="361" t="s">
        <v>744</v>
      </c>
      <c r="D7978" s="361">
        <v>16</v>
      </c>
      <c r="E7978" s="350">
        <v>47867</v>
      </c>
      <c r="F7978" s="360">
        <v>142</v>
      </c>
    </row>
    <row r="7979" spans="1:6" x14ac:dyDescent="0.25">
      <c r="A7979" s="349" t="s">
        <v>748</v>
      </c>
      <c r="B7979" s="361" t="s">
        <v>750</v>
      </c>
      <c r="C7979" s="361" t="s">
        <v>737</v>
      </c>
      <c r="D7979" s="361">
        <v>16</v>
      </c>
      <c r="E7979" s="590">
        <v>47868</v>
      </c>
      <c r="F7979" s="592">
        <v>45</v>
      </c>
    </row>
    <row r="7980" spans="1:6" x14ac:dyDescent="0.25">
      <c r="A7980" s="349" t="s">
        <v>769</v>
      </c>
      <c r="B7980" s="361" t="s">
        <v>770</v>
      </c>
      <c r="C7980" s="361" t="s">
        <v>745</v>
      </c>
      <c r="D7980" s="361">
        <v>16</v>
      </c>
      <c r="E7980" s="590">
        <v>47868</v>
      </c>
      <c r="F7980" s="592">
        <v>6</v>
      </c>
    </row>
    <row r="7981" spans="1:6" x14ac:dyDescent="0.25">
      <c r="A7981" s="349" t="s">
        <v>733</v>
      </c>
      <c r="B7981" s="361" t="s">
        <v>734</v>
      </c>
      <c r="C7981" s="361" t="s">
        <v>735</v>
      </c>
      <c r="D7981" s="361">
        <v>8</v>
      </c>
      <c r="E7981" s="590">
        <v>47869</v>
      </c>
      <c r="F7981" s="592">
        <v>8</v>
      </c>
    </row>
    <row r="7982" spans="1:6" x14ac:dyDescent="0.25">
      <c r="A7982" s="349" t="s">
        <v>756</v>
      </c>
      <c r="B7982" s="361" t="s">
        <v>758</v>
      </c>
      <c r="C7982" s="361" t="s">
        <v>746</v>
      </c>
      <c r="D7982" s="361">
        <v>16</v>
      </c>
      <c r="E7982" s="590">
        <v>47873</v>
      </c>
      <c r="F7982" s="592">
        <v>200</v>
      </c>
    </row>
    <row r="7983" spans="1:6" x14ac:dyDescent="0.25">
      <c r="A7983" s="349" t="s">
        <v>748</v>
      </c>
      <c r="B7983" s="361" t="s">
        <v>750</v>
      </c>
      <c r="C7983" s="361" t="s">
        <v>737</v>
      </c>
      <c r="D7983" s="361">
        <v>16</v>
      </c>
      <c r="E7983" s="590">
        <v>47878</v>
      </c>
      <c r="F7983" s="592">
        <v>47</v>
      </c>
    </row>
    <row r="7984" spans="1:6" x14ac:dyDescent="0.25">
      <c r="A7984" s="349" t="s">
        <v>564</v>
      </c>
      <c r="B7984" s="361" t="s">
        <v>569</v>
      </c>
      <c r="C7984" s="361" t="s">
        <v>744</v>
      </c>
      <c r="D7984" s="361">
        <v>16</v>
      </c>
      <c r="E7984" s="590">
        <v>47879</v>
      </c>
      <c r="F7984" s="592">
        <v>97</v>
      </c>
    </row>
    <row r="7985" spans="1:6" x14ac:dyDescent="0.25">
      <c r="A7985" s="349" t="s">
        <v>738</v>
      </c>
      <c r="B7985" s="361" t="s">
        <v>713</v>
      </c>
      <c r="C7985" s="361" t="s">
        <v>746</v>
      </c>
      <c r="D7985" s="361">
        <v>16</v>
      </c>
      <c r="E7985" s="590">
        <v>47881</v>
      </c>
      <c r="F7985" s="592">
        <v>16</v>
      </c>
    </row>
    <row r="7986" spans="1:6" x14ac:dyDescent="0.25">
      <c r="A7986" s="349" t="s">
        <v>739</v>
      </c>
      <c r="B7986" s="361" t="s">
        <v>740</v>
      </c>
      <c r="C7986" s="361" t="s">
        <v>741</v>
      </c>
      <c r="D7986" s="361">
        <v>8</v>
      </c>
      <c r="E7986" s="590">
        <v>47885</v>
      </c>
      <c r="F7986" s="360">
        <v>111</v>
      </c>
    </row>
    <row r="7987" spans="1:6" x14ac:dyDescent="0.25">
      <c r="A7987" s="349" t="s">
        <v>756</v>
      </c>
      <c r="B7987" s="361" t="s">
        <v>758</v>
      </c>
      <c r="C7987" s="361" t="s">
        <v>746</v>
      </c>
      <c r="D7987" s="361">
        <v>16</v>
      </c>
      <c r="E7987" s="590">
        <v>47887</v>
      </c>
      <c r="F7987" s="592">
        <v>172</v>
      </c>
    </row>
    <row r="7988" spans="1:6" x14ac:dyDescent="0.25">
      <c r="A7988" s="349" t="s">
        <v>765</v>
      </c>
      <c r="B7988" s="361" t="s">
        <v>766</v>
      </c>
      <c r="C7988" s="361" t="s">
        <v>744</v>
      </c>
      <c r="D7988" s="361">
        <v>16</v>
      </c>
      <c r="E7988" s="590">
        <v>47888</v>
      </c>
      <c r="F7988" s="592">
        <v>83</v>
      </c>
    </row>
    <row r="7989" spans="1:6" x14ac:dyDescent="0.25">
      <c r="A7989" s="349" t="s">
        <v>771</v>
      </c>
      <c r="B7989" s="361" t="s">
        <v>773</v>
      </c>
      <c r="C7989" s="361" t="s">
        <v>747</v>
      </c>
      <c r="D7989" s="361">
        <v>8</v>
      </c>
      <c r="E7989" s="590">
        <v>47890</v>
      </c>
      <c r="F7989" s="592">
        <v>109</v>
      </c>
    </row>
    <row r="7990" spans="1:6" x14ac:dyDescent="0.25">
      <c r="A7990" s="349" t="s">
        <v>728</v>
      </c>
      <c r="B7990" s="361" t="s">
        <v>731</v>
      </c>
      <c r="C7990" s="361" t="s">
        <v>732</v>
      </c>
      <c r="D7990" s="361">
        <v>8</v>
      </c>
      <c r="E7990" s="590">
        <v>47891</v>
      </c>
      <c r="F7990" s="360">
        <v>143</v>
      </c>
    </row>
    <row r="7991" spans="1:6" x14ac:dyDescent="0.25">
      <c r="A7991" s="349" t="s">
        <v>748</v>
      </c>
      <c r="B7991" s="361" t="s">
        <v>749</v>
      </c>
      <c r="C7991" s="361" t="s">
        <v>745</v>
      </c>
      <c r="D7991" s="361">
        <v>8</v>
      </c>
      <c r="E7991" s="590">
        <v>47893</v>
      </c>
      <c r="F7991" s="592">
        <v>22</v>
      </c>
    </row>
    <row r="7992" spans="1:6" x14ac:dyDescent="0.25">
      <c r="A7992" s="349" t="s">
        <v>564</v>
      </c>
      <c r="B7992" s="361" t="s">
        <v>567</v>
      </c>
      <c r="C7992" s="361" t="s">
        <v>737</v>
      </c>
      <c r="D7992" s="361">
        <v>16</v>
      </c>
      <c r="E7992" s="590">
        <v>47900</v>
      </c>
      <c r="F7992" s="592">
        <v>16</v>
      </c>
    </row>
    <row r="7993" spans="1:6" x14ac:dyDescent="0.25">
      <c r="A7993" s="349" t="s">
        <v>739</v>
      </c>
      <c r="B7993" s="361" t="s">
        <v>740</v>
      </c>
      <c r="C7993" s="361" t="s">
        <v>741</v>
      </c>
      <c r="D7993" s="361">
        <v>8</v>
      </c>
      <c r="E7993" s="590">
        <v>47900</v>
      </c>
      <c r="F7993" s="592">
        <v>151</v>
      </c>
    </row>
    <row r="7994" spans="1:6" x14ac:dyDescent="0.25">
      <c r="A7994" s="349" t="s">
        <v>748</v>
      </c>
      <c r="B7994" s="361" t="s">
        <v>750</v>
      </c>
      <c r="C7994" s="361" t="s">
        <v>737</v>
      </c>
      <c r="D7994" s="361">
        <v>16</v>
      </c>
      <c r="E7994" s="590">
        <v>47904</v>
      </c>
      <c r="F7994" s="592">
        <v>46</v>
      </c>
    </row>
    <row r="7995" spans="1:6" x14ac:dyDescent="0.25">
      <c r="A7995" s="349" t="s">
        <v>738</v>
      </c>
      <c r="B7995" s="361" t="s">
        <v>719</v>
      </c>
      <c r="C7995" s="361" t="s">
        <v>744</v>
      </c>
      <c r="D7995" s="361">
        <v>8</v>
      </c>
      <c r="E7995" s="590">
        <v>47911</v>
      </c>
      <c r="F7995" s="592">
        <v>156</v>
      </c>
    </row>
    <row r="7996" spans="1:6" x14ac:dyDescent="0.25">
      <c r="A7996" s="349" t="s">
        <v>752</v>
      </c>
      <c r="B7996" s="361" t="s">
        <v>760</v>
      </c>
      <c r="C7996" s="361" t="s">
        <v>761</v>
      </c>
      <c r="D7996" s="361">
        <v>16</v>
      </c>
      <c r="E7996" s="590">
        <v>47911</v>
      </c>
      <c r="F7996" s="592">
        <v>48</v>
      </c>
    </row>
    <row r="7997" spans="1:6" x14ac:dyDescent="0.25">
      <c r="A7997" s="349" t="s">
        <v>752</v>
      </c>
      <c r="B7997" s="361" t="s">
        <v>764</v>
      </c>
      <c r="C7997" s="361" t="s">
        <v>737</v>
      </c>
      <c r="D7997" s="361">
        <v>32</v>
      </c>
      <c r="E7997" s="590">
        <v>47913</v>
      </c>
      <c r="F7997" s="592">
        <v>62</v>
      </c>
    </row>
    <row r="7998" spans="1:6" x14ac:dyDescent="0.25">
      <c r="A7998" s="349" t="s">
        <v>564</v>
      </c>
      <c r="B7998" s="361" t="s">
        <v>569</v>
      </c>
      <c r="C7998" s="361" t="s">
        <v>744</v>
      </c>
      <c r="D7998" s="361">
        <v>16</v>
      </c>
      <c r="E7998" s="590">
        <v>47918</v>
      </c>
      <c r="F7998" s="360">
        <v>60</v>
      </c>
    </row>
    <row r="7999" spans="1:6" x14ac:dyDescent="0.25">
      <c r="A7999" s="349" t="s">
        <v>748</v>
      </c>
      <c r="B7999" s="361" t="s">
        <v>754</v>
      </c>
      <c r="C7999" s="361" t="s">
        <v>755</v>
      </c>
      <c r="D7999" s="361">
        <v>16</v>
      </c>
      <c r="E7999" s="590">
        <v>47919</v>
      </c>
      <c r="F7999" s="592">
        <v>159</v>
      </c>
    </row>
    <row r="8000" spans="1:6" x14ac:dyDescent="0.25">
      <c r="A8000" s="349" t="s">
        <v>738</v>
      </c>
      <c r="B8000" s="361" t="s">
        <v>717</v>
      </c>
      <c r="C8000" s="361" t="s">
        <v>745</v>
      </c>
      <c r="D8000" s="361">
        <v>16</v>
      </c>
      <c r="E8000" s="590">
        <v>47926</v>
      </c>
      <c r="F8000" s="592">
        <v>199</v>
      </c>
    </row>
    <row r="8001" spans="1:6" x14ac:dyDescent="0.25">
      <c r="A8001" s="349" t="s">
        <v>738</v>
      </c>
      <c r="B8001" s="361" t="s">
        <v>716</v>
      </c>
      <c r="C8001" s="361" t="s">
        <v>745</v>
      </c>
      <c r="D8001" s="361">
        <v>16</v>
      </c>
      <c r="E8001" s="590">
        <v>47928</v>
      </c>
      <c r="F8001" s="592">
        <v>51</v>
      </c>
    </row>
    <row r="8002" spans="1:6" x14ac:dyDescent="0.25">
      <c r="A8002" s="349" t="s">
        <v>771</v>
      </c>
      <c r="B8002" s="361" t="s">
        <v>772</v>
      </c>
      <c r="C8002" s="361" t="s">
        <v>747</v>
      </c>
      <c r="D8002" s="361">
        <v>12</v>
      </c>
      <c r="E8002" s="590">
        <v>47931</v>
      </c>
      <c r="F8002" s="592">
        <v>60</v>
      </c>
    </row>
    <row r="8003" spans="1:6" x14ac:dyDescent="0.25">
      <c r="A8003" s="349" t="s">
        <v>756</v>
      </c>
      <c r="B8003" s="361" t="s">
        <v>758</v>
      </c>
      <c r="C8003" s="361" t="s">
        <v>746</v>
      </c>
      <c r="D8003" s="361">
        <v>16</v>
      </c>
      <c r="E8003" s="590">
        <v>47935</v>
      </c>
      <c r="F8003" s="360">
        <v>7</v>
      </c>
    </row>
    <row r="8004" spans="1:6" x14ac:dyDescent="0.25">
      <c r="A8004" s="349" t="s">
        <v>728</v>
      </c>
      <c r="B8004" s="361" t="s">
        <v>731</v>
      </c>
      <c r="C8004" s="361" t="s">
        <v>732</v>
      </c>
      <c r="D8004" s="361">
        <v>8</v>
      </c>
      <c r="E8004" s="590">
        <v>47937</v>
      </c>
      <c r="F8004" s="360">
        <v>174</v>
      </c>
    </row>
    <row r="8005" spans="1:6" x14ac:dyDescent="0.25">
      <c r="A8005" s="349" t="s">
        <v>748</v>
      </c>
      <c r="B8005" s="361" t="s">
        <v>751</v>
      </c>
      <c r="C8005" s="361" t="s">
        <v>747</v>
      </c>
      <c r="D8005" s="361">
        <v>8</v>
      </c>
      <c r="E8005" s="590">
        <v>47939</v>
      </c>
      <c r="F8005" s="592">
        <v>111</v>
      </c>
    </row>
    <row r="8006" spans="1:6" x14ac:dyDescent="0.25">
      <c r="A8006" s="349" t="s">
        <v>738</v>
      </c>
      <c r="B8006" s="361" t="s">
        <v>723</v>
      </c>
      <c r="C8006" s="361" t="s">
        <v>745</v>
      </c>
      <c r="D8006" s="361">
        <v>8</v>
      </c>
      <c r="E8006" s="590">
        <v>47945</v>
      </c>
      <c r="F8006" s="592">
        <v>68</v>
      </c>
    </row>
    <row r="8007" spans="1:6" x14ac:dyDescent="0.25">
      <c r="A8007" s="349" t="s">
        <v>738</v>
      </c>
      <c r="B8007" s="361" t="s">
        <v>722</v>
      </c>
      <c r="C8007" s="361" t="s">
        <v>747</v>
      </c>
      <c r="D8007" s="361">
        <v>8</v>
      </c>
      <c r="E8007" s="590">
        <v>47946</v>
      </c>
      <c r="F8007" s="592">
        <v>111</v>
      </c>
    </row>
    <row r="8008" spans="1:6" x14ac:dyDescent="0.25">
      <c r="A8008" s="349" t="s">
        <v>752</v>
      </c>
      <c r="B8008" s="361" t="s">
        <v>759</v>
      </c>
      <c r="C8008" s="361" t="s">
        <v>737</v>
      </c>
      <c r="D8008" s="361">
        <v>16</v>
      </c>
      <c r="E8008" s="590">
        <v>47947</v>
      </c>
      <c r="F8008" s="360">
        <v>11</v>
      </c>
    </row>
    <row r="8009" spans="1:6" x14ac:dyDescent="0.25">
      <c r="A8009" s="349" t="s">
        <v>738</v>
      </c>
      <c r="B8009" s="361" t="s">
        <v>718</v>
      </c>
      <c r="C8009" s="361" t="s">
        <v>747</v>
      </c>
      <c r="D8009" s="361">
        <v>8</v>
      </c>
      <c r="E8009" s="590">
        <v>47949</v>
      </c>
      <c r="F8009" s="592">
        <v>134</v>
      </c>
    </row>
    <row r="8010" spans="1:6" x14ac:dyDescent="0.25">
      <c r="A8010" s="349" t="s">
        <v>752</v>
      </c>
      <c r="B8010" s="361" t="s">
        <v>763</v>
      </c>
      <c r="C8010" s="361" t="s">
        <v>745</v>
      </c>
      <c r="D8010" s="361">
        <v>16</v>
      </c>
      <c r="E8010" s="590">
        <v>47949</v>
      </c>
      <c r="F8010" s="592">
        <v>176</v>
      </c>
    </row>
    <row r="8011" spans="1:6" x14ac:dyDescent="0.25">
      <c r="A8011" s="349" t="s">
        <v>728</v>
      </c>
      <c r="B8011" s="361" t="s">
        <v>731</v>
      </c>
      <c r="C8011" s="361" t="s">
        <v>732</v>
      </c>
      <c r="D8011" s="361">
        <v>8</v>
      </c>
      <c r="E8011" s="590">
        <v>47950</v>
      </c>
      <c r="F8011" s="592">
        <v>17</v>
      </c>
    </row>
    <row r="8012" spans="1:6" x14ac:dyDescent="0.25">
      <c r="A8012" s="349" t="s">
        <v>756</v>
      </c>
      <c r="B8012" s="361" t="s">
        <v>757</v>
      </c>
      <c r="C8012" s="361" t="s">
        <v>755</v>
      </c>
      <c r="D8012" s="361">
        <v>16</v>
      </c>
      <c r="E8012" s="590">
        <v>47958</v>
      </c>
      <c r="F8012" s="592">
        <v>66</v>
      </c>
    </row>
    <row r="8013" spans="1:6" x14ac:dyDescent="0.25">
      <c r="A8013" s="349" t="s">
        <v>738</v>
      </c>
      <c r="B8013" s="361" t="s">
        <v>718</v>
      </c>
      <c r="C8013" s="361" t="s">
        <v>747</v>
      </c>
      <c r="D8013" s="361">
        <v>8</v>
      </c>
      <c r="E8013" s="590">
        <v>47964</v>
      </c>
      <c r="F8013" s="592">
        <v>71</v>
      </c>
    </row>
    <row r="8014" spans="1:6" x14ac:dyDescent="0.25">
      <c r="A8014" s="349" t="s">
        <v>752</v>
      </c>
      <c r="B8014" s="361" t="s">
        <v>759</v>
      </c>
      <c r="C8014" s="361" t="s">
        <v>737</v>
      </c>
      <c r="D8014" s="361">
        <v>16</v>
      </c>
      <c r="E8014" s="590">
        <v>47967</v>
      </c>
      <c r="F8014" s="592">
        <v>38</v>
      </c>
    </row>
    <row r="8015" spans="1:6" x14ac:dyDescent="0.25">
      <c r="A8015" s="349" t="s">
        <v>769</v>
      </c>
      <c r="B8015" s="361" t="s">
        <v>770</v>
      </c>
      <c r="C8015" s="361" t="s">
        <v>745</v>
      </c>
      <c r="D8015" s="361">
        <v>16</v>
      </c>
      <c r="E8015" s="590">
        <v>47968</v>
      </c>
      <c r="F8015" s="592">
        <v>102</v>
      </c>
    </row>
    <row r="8016" spans="1:6" x14ac:dyDescent="0.25">
      <c r="A8016" s="349" t="s">
        <v>752</v>
      </c>
      <c r="B8016" s="361" t="s">
        <v>764</v>
      </c>
      <c r="C8016" s="361" t="s">
        <v>737</v>
      </c>
      <c r="D8016" s="361">
        <v>32</v>
      </c>
      <c r="E8016" s="590">
        <v>47969</v>
      </c>
      <c r="F8016" s="360">
        <v>100</v>
      </c>
    </row>
    <row r="8017" spans="1:6" x14ac:dyDescent="0.25">
      <c r="A8017" s="349" t="s">
        <v>728</v>
      </c>
      <c r="B8017" s="361" t="s">
        <v>729</v>
      </c>
      <c r="C8017" s="361" t="s">
        <v>730</v>
      </c>
      <c r="D8017" s="361">
        <v>10</v>
      </c>
      <c r="E8017" s="590">
        <v>47974</v>
      </c>
      <c r="F8017" s="592">
        <v>70</v>
      </c>
    </row>
    <row r="8018" spans="1:6" x14ac:dyDescent="0.25">
      <c r="A8018" s="349" t="s">
        <v>564</v>
      </c>
      <c r="B8018" s="361" t="s">
        <v>567</v>
      </c>
      <c r="C8018" s="361" t="s">
        <v>737</v>
      </c>
      <c r="D8018" s="361">
        <v>16</v>
      </c>
      <c r="E8018" s="590">
        <v>47988</v>
      </c>
      <c r="F8018" s="592">
        <v>21</v>
      </c>
    </row>
    <row r="8019" spans="1:6" x14ac:dyDescent="0.25">
      <c r="A8019" s="349" t="s">
        <v>748</v>
      </c>
      <c r="B8019" s="361" t="s">
        <v>750</v>
      </c>
      <c r="C8019" s="361" t="s">
        <v>737</v>
      </c>
      <c r="D8019" s="361">
        <v>16</v>
      </c>
      <c r="E8019" s="590">
        <v>47991</v>
      </c>
      <c r="F8019" s="592">
        <v>51</v>
      </c>
    </row>
    <row r="8020" spans="1:6" x14ac:dyDescent="0.25">
      <c r="A8020" s="349" t="s">
        <v>738</v>
      </c>
      <c r="B8020" s="361" t="s">
        <v>723</v>
      </c>
      <c r="C8020" s="361" t="s">
        <v>745</v>
      </c>
      <c r="D8020" s="361">
        <v>8</v>
      </c>
      <c r="E8020" s="590">
        <v>47993</v>
      </c>
      <c r="F8020" s="360">
        <v>87</v>
      </c>
    </row>
    <row r="8021" spans="1:6" x14ac:dyDescent="0.25">
      <c r="A8021" s="349" t="s">
        <v>733</v>
      </c>
      <c r="B8021" s="361" t="s">
        <v>734</v>
      </c>
      <c r="C8021" s="361" t="s">
        <v>735</v>
      </c>
      <c r="D8021" s="361">
        <v>8</v>
      </c>
      <c r="E8021" s="590">
        <v>47993</v>
      </c>
      <c r="F8021" s="592">
        <v>142</v>
      </c>
    </row>
    <row r="8022" spans="1:6" x14ac:dyDescent="0.25">
      <c r="A8022" s="349" t="s">
        <v>756</v>
      </c>
      <c r="B8022" s="361" t="s">
        <v>758</v>
      </c>
      <c r="C8022" s="361" t="s">
        <v>746</v>
      </c>
      <c r="D8022" s="361">
        <v>16</v>
      </c>
      <c r="E8022" s="590">
        <v>48004</v>
      </c>
      <c r="F8022" s="592">
        <v>189</v>
      </c>
    </row>
    <row r="8023" spans="1:6" x14ac:dyDescent="0.25">
      <c r="A8023" s="349" t="s">
        <v>765</v>
      </c>
      <c r="B8023" s="361" t="s">
        <v>766</v>
      </c>
      <c r="C8023" s="361" t="s">
        <v>744</v>
      </c>
      <c r="D8023" s="361">
        <v>16</v>
      </c>
      <c r="E8023" s="590">
        <v>48006</v>
      </c>
      <c r="F8023" s="592">
        <v>120</v>
      </c>
    </row>
    <row r="8024" spans="1:6" x14ac:dyDescent="0.25">
      <c r="A8024" s="354" t="s">
        <v>771</v>
      </c>
      <c r="B8024" s="353" t="s">
        <v>773</v>
      </c>
      <c r="C8024" s="353" t="s">
        <v>747</v>
      </c>
      <c r="D8024" s="353">
        <v>8</v>
      </c>
      <c r="E8024" s="591">
        <v>48007</v>
      </c>
      <c r="F8024" s="593">
        <v>154</v>
      </c>
    </row>
    <row r="8025" spans="1:6" x14ac:dyDescent="0.25">
      <c r="A8025" s="349" t="s">
        <v>728</v>
      </c>
      <c r="B8025" s="361" t="s">
        <v>729</v>
      </c>
      <c r="C8025" s="361" t="s">
        <v>730</v>
      </c>
      <c r="D8025" s="361">
        <v>10</v>
      </c>
      <c r="E8025" s="350">
        <v>48014</v>
      </c>
      <c r="F8025" s="360">
        <v>149</v>
      </c>
    </row>
    <row r="8026" spans="1:6" x14ac:dyDescent="0.25">
      <c r="A8026" s="349" t="s">
        <v>752</v>
      </c>
      <c r="B8026" s="361" t="s">
        <v>759</v>
      </c>
      <c r="C8026" s="361" t="s">
        <v>737</v>
      </c>
      <c r="D8026" s="361">
        <v>16</v>
      </c>
      <c r="E8026" s="590">
        <v>48018</v>
      </c>
      <c r="F8026" s="592">
        <v>167</v>
      </c>
    </row>
    <row r="8027" spans="1:6" x14ac:dyDescent="0.25">
      <c r="A8027" s="349" t="s">
        <v>752</v>
      </c>
      <c r="B8027" s="361" t="s">
        <v>764</v>
      </c>
      <c r="C8027" s="361" t="s">
        <v>737</v>
      </c>
      <c r="D8027" s="361">
        <v>32</v>
      </c>
      <c r="E8027" s="350">
        <v>48019</v>
      </c>
      <c r="F8027" s="360">
        <v>70</v>
      </c>
    </row>
    <row r="8028" spans="1:6" x14ac:dyDescent="0.25">
      <c r="A8028" s="349" t="s">
        <v>738</v>
      </c>
      <c r="B8028" s="361" t="s">
        <v>713</v>
      </c>
      <c r="C8028" s="361" t="s">
        <v>746</v>
      </c>
      <c r="D8028" s="361">
        <v>16</v>
      </c>
      <c r="E8028" s="590">
        <v>48021</v>
      </c>
      <c r="F8028" s="592">
        <v>148</v>
      </c>
    </row>
    <row r="8029" spans="1:6" x14ac:dyDescent="0.25">
      <c r="A8029" s="349" t="s">
        <v>738</v>
      </c>
      <c r="B8029" s="361" t="s">
        <v>719</v>
      </c>
      <c r="C8029" s="361" t="s">
        <v>744</v>
      </c>
      <c r="D8029" s="361">
        <v>8</v>
      </c>
      <c r="E8029" s="590">
        <v>48022</v>
      </c>
      <c r="F8029" s="592">
        <v>76</v>
      </c>
    </row>
    <row r="8030" spans="1:6" x14ac:dyDescent="0.25">
      <c r="A8030" s="349" t="s">
        <v>733</v>
      </c>
      <c r="B8030" s="361" t="s">
        <v>734</v>
      </c>
      <c r="C8030" s="361" t="s">
        <v>735</v>
      </c>
      <c r="D8030" s="361">
        <v>8</v>
      </c>
      <c r="E8030" s="590">
        <v>48022</v>
      </c>
      <c r="F8030" s="592">
        <v>157</v>
      </c>
    </row>
    <row r="8031" spans="1:6" x14ac:dyDescent="0.25">
      <c r="A8031" s="349" t="s">
        <v>733</v>
      </c>
      <c r="B8031" s="361" t="s">
        <v>736</v>
      </c>
      <c r="C8031" s="361" t="s">
        <v>737</v>
      </c>
      <c r="D8031" s="361">
        <v>8</v>
      </c>
      <c r="E8031" s="590">
        <v>48023</v>
      </c>
      <c r="F8031" s="592">
        <v>121</v>
      </c>
    </row>
    <row r="8032" spans="1:6" x14ac:dyDescent="0.25">
      <c r="A8032" s="349" t="s">
        <v>564</v>
      </c>
      <c r="B8032" s="361" t="s">
        <v>567</v>
      </c>
      <c r="C8032" s="361" t="s">
        <v>737</v>
      </c>
      <c r="D8032" s="361">
        <v>16</v>
      </c>
      <c r="E8032" s="590">
        <v>48024</v>
      </c>
      <c r="F8032" s="592">
        <v>88</v>
      </c>
    </row>
    <row r="8033" spans="1:6" x14ac:dyDescent="0.25">
      <c r="A8033" s="349" t="s">
        <v>752</v>
      </c>
      <c r="B8033" s="361" t="s">
        <v>764</v>
      </c>
      <c r="C8033" s="361" t="s">
        <v>737</v>
      </c>
      <c r="D8033" s="361">
        <v>32</v>
      </c>
      <c r="E8033" s="590">
        <v>48026</v>
      </c>
      <c r="F8033" s="592">
        <v>6</v>
      </c>
    </row>
    <row r="8034" spans="1:6" x14ac:dyDescent="0.25">
      <c r="A8034" s="349" t="s">
        <v>771</v>
      </c>
      <c r="B8034" s="361" t="s">
        <v>773</v>
      </c>
      <c r="C8034" s="361" t="s">
        <v>747</v>
      </c>
      <c r="D8034" s="361">
        <v>8</v>
      </c>
      <c r="E8034" s="590">
        <v>48039</v>
      </c>
      <c r="F8034" s="592">
        <v>129</v>
      </c>
    </row>
    <row r="8035" spans="1:6" x14ac:dyDescent="0.25">
      <c r="A8035" s="349" t="s">
        <v>564</v>
      </c>
      <c r="B8035" s="361" t="s">
        <v>567</v>
      </c>
      <c r="C8035" s="361" t="s">
        <v>737</v>
      </c>
      <c r="D8035" s="361">
        <v>16</v>
      </c>
      <c r="E8035" s="590">
        <v>48039</v>
      </c>
      <c r="F8035" s="592">
        <v>66</v>
      </c>
    </row>
    <row r="8036" spans="1:6" x14ac:dyDescent="0.25">
      <c r="A8036" s="349" t="s">
        <v>728</v>
      </c>
      <c r="B8036" s="361" t="s">
        <v>731</v>
      </c>
      <c r="C8036" s="361" t="s">
        <v>732</v>
      </c>
      <c r="D8036" s="361">
        <v>8</v>
      </c>
      <c r="E8036" s="590">
        <v>48042</v>
      </c>
      <c r="F8036" s="592">
        <v>198</v>
      </c>
    </row>
    <row r="8037" spans="1:6" x14ac:dyDescent="0.25">
      <c r="A8037" s="349" t="s">
        <v>756</v>
      </c>
      <c r="B8037" s="361" t="s">
        <v>758</v>
      </c>
      <c r="C8037" s="361" t="s">
        <v>746</v>
      </c>
      <c r="D8037" s="361">
        <v>16</v>
      </c>
      <c r="E8037" s="350">
        <v>48046</v>
      </c>
      <c r="F8037" s="360">
        <v>112</v>
      </c>
    </row>
    <row r="8038" spans="1:6" x14ac:dyDescent="0.25">
      <c r="A8038" s="349" t="s">
        <v>738</v>
      </c>
      <c r="B8038" s="361" t="s">
        <v>715</v>
      </c>
      <c r="C8038" s="361" t="s">
        <v>745</v>
      </c>
      <c r="D8038" s="361">
        <v>16</v>
      </c>
      <c r="E8038" s="590">
        <v>48047</v>
      </c>
      <c r="F8038" s="592">
        <v>60</v>
      </c>
    </row>
    <row r="8039" spans="1:6" x14ac:dyDescent="0.25">
      <c r="A8039" s="349" t="s">
        <v>738</v>
      </c>
      <c r="B8039" s="361" t="s">
        <v>721</v>
      </c>
      <c r="C8039" s="361" t="s">
        <v>747</v>
      </c>
      <c r="D8039" s="361">
        <v>8</v>
      </c>
      <c r="E8039" s="590">
        <v>48057</v>
      </c>
      <c r="F8039" s="592">
        <v>72</v>
      </c>
    </row>
    <row r="8040" spans="1:6" x14ac:dyDescent="0.25">
      <c r="A8040" s="349" t="s">
        <v>748</v>
      </c>
      <c r="B8040" s="361" t="s">
        <v>754</v>
      </c>
      <c r="C8040" s="361" t="s">
        <v>755</v>
      </c>
      <c r="D8040" s="361">
        <v>16</v>
      </c>
      <c r="E8040" s="590">
        <v>48057</v>
      </c>
      <c r="F8040" s="592">
        <v>169</v>
      </c>
    </row>
    <row r="8041" spans="1:6" x14ac:dyDescent="0.25">
      <c r="A8041" s="349" t="s">
        <v>752</v>
      </c>
      <c r="B8041" s="361" t="s">
        <v>759</v>
      </c>
      <c r="C8041" s="361" t="s">
        <v>737</v>
      </c>
      <c r="D8041" s="361">
        <v>16</v>
      </c>
      <c r="E8041" s="590">
        <v>48057</v>
      </c>
      <c r="F8041" s="592">
        <v>84</v>
      </c>
    </row>
    <row r="8042" spans="1:6" x14ac:dyDescent="0.25">
      <c r="A8042" s="349" t="s">
        <v>738</v>
      </c>
      <c r="B8042" s="361" t="s">
        <v>713</v>
      </c>
      <c r="C8042" s="361" t="s">
        <v>746</v>
      </c>
      <c r="D8042" s="361">
        <v>16</v>
      </c>
      <c r="E8042" s="350">
        <v>48059</v>
      </c>
      <c r="F8042" s="360">
        <v>49</v>
      </c>
    </row>
    <row r="8043" spans="1:6" x14ac:dyDescent="0.25">
      <c r="A8043" s="349" t="s">
        <v>752</v>
      </c>
      <c r="B8043" s="361" t="s">
        <v>763</v>
      </c>
      <c r="C8043" s="361" t="s">
        <v>745</v>
      </c>
      <c r="D8043" s="361">
        <v>16</v>
      </c>
      <c r="E8043" s="590">
        <v>48059</v>
      </c>
      <c r="F8043" s="592">
        <v>152</v>
      </c>
    </row>
    <row r="8044" spans="1:6" x14ac:dyDescent="0.25">
      <c r="A8044" s="349" t="s">
        <v>564</v>
      </c>
      <c r="B8044" s="361" t="s">
        <v>566</v>
      </c>
      <c r="C8044" s="361" t="s">
        <v>737</v>
      </c>
      <c r="D8044" s="361">
        <v>16</v>
      </c>
      <c r="E8044" s="590">
        <v>48061</v>
      </c>
      <c r="F8044" s="592">
        <v>78</v>
      </c>
    </row>
    <row r="8045" spans="1:6" x14ac:dyDescent="0.25">
      <c r="A8045" s="349" t="s">
        <v>742</v>
      </c>
      <c r="B8045" s="361" t="s">
        <v>743</v>
      </c>
      <c r="C8045" s="361" t="s">
        <v>744</v>
      </c>
      <c r="D8045" s="361">
        <v>8</v>
      </c>
      <c r="E8045" s="590">
        <v>48062</v>
      </c>
      <c r="F8045" s="592">
        <v>175</v>
      </c>
    </row>
    <row r="8046" spans="1:6" x14ac:dyDescent="0.25">
      <c r="A8046" s="349" t="s">
        <v>748</v>
      </c>
      <c r="B8046" s="361" t="s">
        <v>749</v>
      </c>
      <c r="C8046" s="361" t="s">
        <v>745</v>
      </c>
      <c r="D8046" s="361">
        <v>8</v>
      </c>
      <c r="E8046" s="590">
        <v>48063</v>
      </c>
      <c r="F8046" s="592">
        <v>53</v>
      </c>
    </row>
    <row r="8047" spans="1:6" x14ac:dyDescent="0.25">
      <c r="A8047" s="349" t="s">
        <v>564</v>
      </c>
      <c r="B8047" s="361" t="s">
        <v>566</v>
      </c>
      <c r="C8047" s="361" t="s">
        <v>737</v>
      </c>
      <c r="D8047" s="361">
        <v>16</v>
      </c>
      <c r="E8047" s="590">
        <v>48063</v>
      </c>
      <c r="F8047" s="592">
        <v>56</v>
      </c>
    </row>
    <row r="8048" spans="1:6" x14ac:dyDescent="0.25">
      <c r="A8048" s="349" t="s">
        <v>748</v>
      </c>
      <c r="B8048" s="361" t="s">
        <v>751</v>
      </c>
      <c r="C8048" s="361" t="s">
        <v>747</v>
      </c>
      <c r="D8048" s="361">
        <v>8</v>
      </c>
      <c r="E8048" s="590">
        <v>48063</v>
      </c>
      <c r="F8048" s="592">
        <v>75</v>
      </c>
    </row>
    <row r="8049" spans="1:6" x14ac:dyDescent="0.25">
      <c r="A8049" s="349" t="s">
        <v>564</v>
      </c>
      <c r="B8049" s="361" t="s">
        <v>569</v>
      </c>
      <c r="C8049" s="361" t="s">
        <v>744</v>
      </c>
      <c r="D8049" s="361">
        <v>16</v>
      </c>
      <c r="E8049" s="590">
        <v>48065</v>
      </c>
      <c r="F8049" s="592">
        <v>107</v>
      </c>
    </row>
    <row r="8050" spans="1:6" x14ac:dyDescent="0.25">
      <c r="A8050" s="349" t="s">
        <v>738</v>
      </c>
      <c r="B8050" s="361" t="s">
        <v>720</v>
      </c>
      <c r="C8050" s="361" t="s">
        <v>747</v>
      </c>
      <c r="D8050" s="361">
        <v>8</v>
      </c>
      <c r="E8050" s="590">
        <v>48068</v>
      </c>
      <c r="F8050" s="360">
        <v>100</v>
      </c>
    </row>
    <row r="8051" spans="1:6" x14ac:dyDescent="0.25">
      <c r="A8051" s="349" t="s">
        <v>733</v>
      </c>
      <c r="B8051" s="361" t="s">
        <v>736</v>
      </c>
      <c r="C8051" s="361" t="s">
        <v>737</v>
      </c>
      <c r="D8051" s="361">
        <v>8</v>
      </c>
      <c r="E8051" s="590">
        <v>48068</v>
      </c>
      <c r="F8051" s="592">
        <v>194</v>
      </c>
    </row>
    <row r="8052" spans="1:6" x14ac:dyDescent="0.25">
      <c r="A8052" s="349" t="s">
        <v>748</v>
      </c>
      <c r="B8052" s="361" t="s">
        <v>749</v>
      </c>
      <c r="C8052" s="361" t="s">
        <v>745</v>
      </c>
      <c r="D8052" s="361">
        <v>8</v>
      </c>
      <c r="E8052" s="590">
        <v>48070</v>
      </c>
      <c r="F8052" s="592">
        <v>105</v>
      </c>
    </row>
    <row r="8053" spans="1:6" x14ac:dyDescent="0.25">
      <c r="A8053" s="349" t="s">
        <v>765</v>
      </c>
      <c r="B8053" s="361" t="s">
        <v>766</v>
      </c>
      <c r="C8053" s="361" t="s">
        <v>744</v>
      </c>
      <c r="D8053" s="361">
        <v>16</v>
      </c>
      <c r="E8053" s="590">
        <v>48071</v>
      </c>
      <c r="F8053" s="592">
        <v>179</v>
      </c>
    </row>
    <row r="8054" spans="1:6" x14ac:dyDescent="0.25">
      <c r="A8054" s="349" t="s">
        <v>756</v>
      </c>
      <c r="B8054" s="361" t="s">
        <v>758</v>
      </c>
      <c r="C8054" s="361" t="s">
        <v>746</v>
      </c>
      <c r="D8054" s="361">
        <v>16</v>
      </c>
      <c r="E8054" s="590">
        <v>48076</v>
      </c>
      <c r="F8054" s="592">
        <v>169</v>
      </c>
    </row>
    <row r="8055" spans="1:6" x14ac:dyDescent="0.25">
      <c r="A8055" s="349" t="s">
        <v>748</v>
      </c>
      <c r="B8055" s="361" t="s">
        <v>753</v>
      </c>
      <c r="C8055" s="361" t="s">
        <v>732</v>
      </c>
      <c r="D8055" s="361">
        <v>16</v>
      </c>
      <c r="E8055" s="590">
        <v>48080</v>
      </c>
      <c r="F8055" s="592">
        <v>140</v>
      </c>
    </row>
    <row r="8056" spans="1:6" x14ac:dyDescent="0.25">
      <c r="A8056" s="349" t="s">
        <v>771</v>
      </c>
      <c r="B8056" s="361" t="s">
        <v>772</v>
      </c>
      <c r="C8056" s="361" t="s">
        <v>747</v>
      </c>
      <c r="D8056" s="361">
        <v>12</v>
      </c>
      <c r="E8056" s="590">
        <v>48080</v>
      </c>
      <c r="F8056" s="592">
        <v>40</v>
      </c>
    </row>
    <row r="8057" spans="1:6" x14ac:dyDescent="0.25">
      <c r="A8057" s="349" t="s">
        <v>564</v>
      </c>
      <c r="B8057" s="361" t="s">
        <v>566</v>
      </c>
      <c r="C8057" s="361" t="s">
        <v>737</v>
      </c>
      <c r="D8057" s="361">
        <v>16</v>
      </c>
      <c r="E8057" s="590">
        <v>48089</v>
      </c>
      <c r="F8057" s="592">
        <v>110</v>
      </c>
    </row>
    <row r="8058" spans="1:6" x14ac:dyDescent="0.25">
      <c r="A8058" s="349" t="s">
        <v>738</v>
      </c>
      <c r="B8058" s="361" t="s">
        <v>723</v>
      </c>
      <c r="C8058" s="361" t="s">
        <v>745</v>
      </c>
      <c r="D8058" s="361">
        <v>8</v>
      </c>
      <c r="E8058" s="590">
        <v>48094</v>
      </c>
      <c r="F8058" s="592">
        <v>186</v>
      </c>
    </row>
    <row r="8059" spans="1:6" x14ac:dyDescent="0.25">
      <c r="A8059" s="349" t="s">
        <v>738</v>
      </c>
      <c r="B8059" s="361" t="s">
        <v>722</v>
      </c>
      <c r="C8059" s="361" t="s">
        <v>747</v>
      </c>
      <c r="D8059" s="361">
        <v>8</v>
      </c>
      <c r="E8059" s="590">
        <v>48096</v>
      </c>
      <c r="F8059" s="360">
        <v>176</v>
      </c>
    </row>
    <row r="8060" spans="1:6" x14ac:dyDescent="0.25">
      <c r="A8060" s="349" t="s">
        <v>752</v>
      </c>
      <c r="B8060" s="361" t="s">
        <v>764</v>
      </c>
      <c r="C8060" s="361" t="s">
        <v>737</v>
      </c>
      <c r="D8060" s="361">
        <v>32</v>
      </c>
      <c r="E8060" s="590">
        <v>48097</v>
      </c>
      <c r="F8060" s="592">
        <v>96</v>
      </c>
    </row>
    <row r="8061" spans="1:6" x14ac:dyDescent="0.25">
      <c r="A8061" s="349" t="s">
        <v>738</v>
      </c>
      <c r="B8061" s="361" t="s">
        <v>723</v>
      </c>
      <c r="C8061" s="361" t="s">
        <v>745</v>
      </c>
      <c r="D8061" s="361">
        <v>8</v>
      </c>
      <c r="E8061" s="590">
        <v>48100</v>
      </c>
      <c r="F8061" s="592">
        <v>93</v>
      </c>
    </row>
    <row r="8062" spans="1:6" x14ac:dyDescent="0.25">
      <c r="A8062" s="349" t="s">
        <v>738</v>
      </c>
      <c r="B8062" s="361" t="s">
        <v>720</v>
      </c>
      <c r="C8062" s="361" t="s">
        <v>747</v>
      </c>
      <c r="D8062" s="361">
        <v>8</v>
      </c>
      <c r="E8062" s="590">
        <v>48105</v>
      </c>
      <c r="F8062" s="592">
        <v>197</v>
      </c>
    </row>
    <row r="8063" spans="1:6" x14ac:dyDescent="0.25">
      <c r="A8063" s="349" t="s">
        <v>752</v>
      </c>
      <c r="B8063" s="361" t="s">
        <v>760</v>
      </c>
      <c r="C8063" s="361" t="s">
        <v>761</v>
      </c>
      <c r="D8063" s="361">
        <v>16</v>
      </c>
      <c r="E8063" s="590">
        <v>48105</v>
      </c>
      <c r="F8063" s="592">
        <v>19</v>
      </c>
    </row>
    <row r="8064" spans="1:6" x14ac:dyDescent="0.25">
      <c r="A8064" s="354" t="s">
        <v>738</v>
      </c>
      <c r="B8064" s="353" t="s">
        <v>718</v>
      </c>
      <c r="C8064" s="353" t="s">
        <v>747</v>
      </c>
      <c r="D8064" s="353">
        <v>8</v>
      </c>
      <c r="E8064" s="591">
        <v>48107</v>
      </c>
      <c r="F8064" s="593">
        <v>25</v>
      </c>
    </row>
    <row r="8065" spans="1:6" x14ac:dyDescent="0.25">
      <c r="A8065" s="349" t="s">
        <v>752</v>
      </c>
      <c r="B8065" s="361" t="s">
        <v>763</v>
      </c>
      <c r="C8065" s="361" t="s">
        <v>745</v>
      </c>
      <c r="D8065" s="361">
        <v>16</v>
      </c>
      <c r="E8065" s="590">
        <v>48111</v>
      </c>
      <c r="F8065" s="360">
        <v>22</v>
      </c>
    </row>
    <row r="8066" spans="1:6" x14ac:dyDescent="0.25">
      <c r="A8066" s="349" t="s">
        <v>738</v>
      </c>
      <c r="B8066" s="361" t="s">
        <v>713</v>
      </c>
      <c r="C8066" s="361" t="s">
        <v>746</v>
      </c>
      <c r="D8066" s="361">
        <v>16</v>
      </c>
      <c r="E8066" s="590">
        <v>48114</v>
      </c>
      <c r="F8066" s="360">
        <v>182</v>
      </c>
    </row>
    <row r="8067" spans="1:6" x14ac:dyDescent="0.25">
      <c r="A8067" s="349" t="s">
        <v>752</v>
      </c>
      <c r="B8067" s="361" t="s">
        <v>764</v>
      </c>
      <c r="C8067" s="361" t="s">
        <v>737</v>
      </c>
      <c r="D8067" s="361">
        <v>32</v>
      </c>
      <c r="E8067" s="590">
        <v>48115</v>
      </c>
      <c r="F8067" s="592">
        <v>91</v>
      </c>
    </row>
    <row r="8068" spans="1:6" x14ac:dyDescent="0.25">
      <c r="A8068" s="349" t="s">
        <v>738</v>
      </c>
      <c r="B8068" s="361" t="s">
        <v>715</v>
      </c>
      <c r="C8068" s="361" t="s">
        <v>745</v>
      </c>
      <c r="D8068" s="361">
        <v>16</v>
      </c>
      <c r="E8068" s="590">
        <v>48120</v>
      </c>
      <c r="F8068" s="592">
        <v>11</v>
      </c>
    </row>
    <row r="8069" spans="1:6" x14ac:dyDescent="0.25">
      <c r="A8069" s="349" t="s">
        <v>738</v>
      </c>
      <c r="B8069" s="361" t="s">
        <v>714</v>
      </c>
      <c r="C8069" s="361" t="s">
        <v>744</v>
      </c>
      <c r="D8069" s="361">
        <v>8</v>
      </c>
      <c r="E8069" s="590">
        <v>48120</v>
      </c>
      <c r="F8069" s="592">
        <v>108</v>
      </c>
    </row>
    <row r="8070" spans="1:6" x14ac:dyDescent="0.25">
      <c r="A8070" s="349" t="s">
        <v>738</v>
      </c>
      <c r="B8070" s="361" t="s">
        <v>713</v>
      </c>
      <c r="C8070" s="361" t="s">
        <v>746</v>
      </c>
      <c r="D8070" s="361">
        <v>16</v>
      </c>
      <c r="E8070" s="590">
        <v>48123</v>
      </c>
      <c r="F8070" s="592">
        <v>91</v>
      </c>
    </row>
    <row r="8071" spans="1:6" x14ac:dyDescent="0.25">
      <c r="A8071" s="349" t="s">
        <v>564</v>
      </c>
      <c r="B8071" s="361" t="s">
        <v>568</v>
      </c>
      <c r="C8071" s="361" t="s">
        <v>745</v>
      </c>
      <c r="D8071" s="361">
        <v>16</v>
      </c>
      <c r="E8071" s="590">
        <v>48124</v>
      </c>
      <c r="F8071" s="592">
        <v>81</v>
      </c>
    </row>
    <row r="8072" spans="1:6" x14ac:dyDescent="0.25">
      <c r="A8072" s="349" t="s">
        <v>748</v>
      </c>
      <c r="B8072" s="361" t="s">
        <v>753</v>
      </c>
      <c r="C8072" s="361" t="s">
        <v>732</v>
      </c>
      <c r="D8072" s="361">
        <v>16</v>
      </c>
      <c r="E8072" s="590">
        <v>48126</v>
      </c>
      <c r="F8072" s="592">
        <v>16</v>
      </c>
    </row>
    <row r="8073" spans="1:6" x14ac:dyDescent="0.25">
      <c r="A8073" s="349" t="s">
        <v>748</v>
      </c>
      <c r="B8073" s="361" t="s">
        <v>751</v>
      </c>
      <c r="C8073" s="361" t="s">
        <v>747</v>
      </c>
      <c r="D8073" s="361">
        <v>8</v>
      </c>
      <c r="E8073" s="590">
        <v>48126</v>
      </c>
      <c r="F8073" s="360">
        <v>41</v>
      </c>
    </row>
    <row r="8074" spans="1:6" x14ac:dyDescent="0.25">
      <c r="A8074" s="349" t="s">
        <v>738</v>
      </c>
      <c r="B8074" s="361" t="s">
        <v>717</v>
      </c>
      <c r="C8074" s="361" t="s">
        <v>745</v>
      </c>
      <c r="D8074" s="361">
        <v>16</v>
      </c>
      <c r="E8074" s="590">
        <v>48127</v>
      </c>
      <c r="F8074" s="592">
        <v>68</v>
      </c>
    </row>
    <row r="8075" spans="1:6" x14ac:dyDescent="0.25">
      <c r="A8075" s="349" t="s">
        <v>756</v>
      </c>
      <c r="B8075" s="361" t="s">
        <v>757</v>
      </c>
      <c r="C8075" s="361" t="s">
        <v>755</v>
      </c>
      <c r="D8075" s="361">
        <v>16</v>
      </c>
      <c r="E8075" s="590">
        <v>48127</v>
      </c>
      <c r="F8075" s="592">
        <v>103</v>
      </c>
    </row>
    <row r="8076" spans="1:6" x14ac:dyDescent="0.25">
      <c r="A8076" s="349" t="s">
        <v>748</v>
      </c>
      <c r="B8076" s="361" t="s">
        <v>751</v>
      </c>
      <c r="C8076" s="361" t="s">
        <v>747</v>
      </c>
      <c r="D8076" s="361">
        <v>8</v>
      </c>
      <c r="E8076" s="590">
        <v>48143</v>
      </c>
      <c r="F8076" s="592">
        <v>69</v>
      </c>
    </row>
    <row r="8077" spans="1:6" x14ac:dyDescent="0.25">
      <c r="A8077" s="349" t="s">
        <v>739</v>
      </c>
      <c r="B8077" s="361" t="s">
        <v>740</v>
      </c>
      <c r="C8077" s="361" t="s">
        <v>741</v>
      </c>
      <c r="D8077" s="361">
        <v>8</v>
      </c>
      <c r="E8077" s="590">
        <v>48144</v>
      </c>
      <c r="F8077" s="592">
        <v>145</v>
      </c>
    </row>
    <row r="8078" spans="1:6" x14ac:dyDescent="0.25">
      <c r="A8078" s="349" t="s">
        <v>752</v>
      </c>
      <c r="B8078" s="361" t="s">
        <v>764</v>
      </c>
      <c r="C8078" s="361" t="s">
        <v>737</v>
      </c>
      <c r="D8078" s="361">
        <v>32</v>
      </c>
      <c r="E8078" s="590">
        <v>48147</v>
      </c>
      <c r="F8078" s="592">
        <v>167</v>
      </c>
    </row>
    <row r="8079" spans="1:6" x14ac:dyDescent="0.25">
      <c r="A8079" s="349" t="s">
        <v>728</v>
      </c>
      <c r="B8079" s="361" t="s">
        <v>729</v>
      </c>
      <c r="C8079" s="361" t="s">
        <v>730</v>
      </c>
      <c r="D8079" s="361">
        <v>10</v>
      </c>
      <c r="E8079" s="590">
        <v>48151</v>
      </c>
      <c r="F8079" s="592">
        <v>13</v>
      </c>
    </row>
    <row r="8080" spans="1:6" x14ac:dyDescent="0.25">
      <c r="A8080" s="349" t="s">
        <v>738</v>
      </c>
      <c r="B8080" s="361" t="s">
        <v>721</v>
      </c>
      <c r="C8080" s="361" t="s">
        <v>747</v>
      </c>
      <c r="D8080" s="361">
        <v>8</v>
      </c>
      <c r="E8080" s="590">
        <v>48155</v>
      </c>
      <c r="F8080" s="360">
        <v>11</v>
      </c>
    </row>
    <row r="8081" spans="1:6" x14ac:dyDescent="0.25">
      <c r="A8081" s="349" t="s">
        <v>752</v>
      </c>
      <c r="B8081" s="361" t="s">
        <v>762</v>
      </c>
      <c r="C8081" s="361" t="s">
        <v>761</v>
      </c>
      <c r="D8081" s="361">
        <v>16</v>
      </c>
      <c r="E8081" s="590">
        <v>48158</v>
      </c>
      <c r="F8081" s="592">
        <v>151</v>
      </c>
    </row>
    <row r="8082" spans="1:6" x14ac:dyDescent="0.25">
      <c r="A8082" s="349" t="s">
        <v>752</v>
      </c>
      <c r="B8082" s="361" t="s">
        <v>759</v>
      </c>
      <c r="C8082" s="361" t="s">
        <v>737</v>
      </c>
      <c r="D8082" s="361">
        <v>16</v>
      </c>
      <c r="E8082" s="590">
        <v>48159</v>
      </c>
      <c r="F8082" s="592">
        <v>148</v>
      </c>
    </row>
    <row r="8083" spans="1:6" x14ac:dyDescent="0.25">
      <c r="A8083" s="349" t="s">
        <v>767</v>
      </c>
      <c r="B8083" s="361" t="s">
        <v>768</v>
      </c>
      <c r="C8083" s="361" t="s">
        <v>737</v>
      </c>
      <c r="D8083" s="361">
        <v>16</v>
      </c>
      <c r="E8083" s="590">
        <v>48163</v>
      </c>
      <c r="F8083" s="592">
        <v>138</v>
      </c>
    </row>
    <row r="8084" spans="1:6" x14ac:dyDescent="0.25">
      <c r="A8084" s="349" t="s">
        <v>748</v>
      </c>
      <c r="B8084" s="361" t="s">
        <v>754</v>
      </c>
      <c r="C8084" s="361" t="s">
        <v>755</v>
      </c>
      <c r="D8084" s="361">
        <v>16</v>
      </c>
      <c r="E8084" s="590">
        <v>48167</v>
      </c>
      <c r="F8084" s="592">
        <v>113</v>
      </c>
    </row>
    <row r="8085" spans="1:6" x14ac:dyDescent="0.25">
      <c r="A8085" s="349" t="s">
        <v>738</v>
      </c>
      <c r="B8085" s="361" t="s">
        <v>718</v>
      </c>
      <c r="C8085" s="361" t="s">
        <v>747</v>
      </c>
      <c r="D8085" s="361">
        <v>8</v>
      </c>
      <c r="E8085" s="590">
        <v>48168</v>
      </c>
      <c r="F8085" s="592">
        <v>67</v>
      </c>
    </row>
    <row r="8086" spans="1:6" x14ac:dyDescent="0.25">
      <c r="A8086" s="349" t="s">
        <v>739</v>
      </c>
      <c r="B8086" s="361" t="s">
        <v>740</v>
      </c>
      <c r="C8086" s="361" t="s">
        <v>741</v>
      </c>
      <c r="D8086" s="361">
        <v>8</v>
      </c>
      <c r="E8086" s="590">
        <v>48172</v>
      </c>
      <c r="F8086" s="592">
        <v>122</v>
      </c>
    </row>
    <row r="8087" spans="1:6" x14ac:dyDescent="0.25">
      <c r="A8087" s="349" t="s">
        <v>564</v>
      </c>
      <c r="B8087" s="361" t="s">
        <v>566</v>
      </c>
      <c r="C8087" s="361" t="s">
        <v>737</v>
      </c>
      <c r="D8087" s="361">
        <v>16</v>
      </c>
      <c r="E8087" s="590">
        <v>48181</v>
      </c>
      <c r="F8087" s="592">
        <v>43</v>
      </c>
    </row>
    <row r="8088" spans="1:6" x14ac:dyDescent="0.25">
      <c r="A8088" s="349" t="s">
        <v>738</v>
      </c>
      <c r="B8088" s="361" t="s">
        <v>719</v>
      </c>
      <c r="C8088" s="361" t="s">
        <v>744</v>
      </c>
      <c r="D8088" s="361">
        <v>8</v>
      </c>
      <c r="E8088" s="590">
        <v>48182</v>
      </c>
      <c r="F8088" s="592">
        <v>26</v>
      </c>
    </row>
    <row r="8089" spans="1:6" x14ac:dyDescent="0.25">
      <c r="A8089" s="349" t="s">
        <v>767</v>
      </c>
      <c r="B8089" s="361" t="s">
        <v>768</v>
      </c>
      <c r="C8089" s="361" t="s">
        <v>737</v>
      </c>
      <c r="D8089" s="361">
        <v>16</v>
      </c>
      <c r="E8089" s="590">
        <v>48187</v>
      </c>
      <c r="F8089" s="360">
        <v>11</v>
      </c>
    </row>
    <row r="8090" spans="1:6" x14ac:dyDescent="0.25">
      <c r="A8090" s="349" t="s">
        <v>756</v>
      </c>
      <c r="B8090" s="361" t="s">
        <v>758</v>
      </c>
      <c r="C8090" s="361" t="s">
        <v>746</v>
      </c>
      <c r="D8090" s="361">
        <v>16</v>
      </c>
      <c r="E8090" s="590">
        <v>48187</v>
      </c>
      <c r="F8090" s="592">
        <v>28</v>
      </c>
    </row>
    <row r="8091" spans="1:6" x14ac:dyDescent="0.25">
      <c r="A8091" s="349" t="s">
        <v>742</v>
      </c>
      <c r="B8091" s="361" t="s">
        <v>743</v>
      </c>
      <c r="C8091" s="361" t="s">
        <v>744</v>
      </c>
      <c r="D8091" s="361">
        <v>8</v>
      </c>
      <c r="E8091" s="590">
        <v>48192</v>
      </c>
      <c r="F8091" s="592">
        <v>91</v>
      </c>
    </row>
    <row r="8092" spans="1:6" x14ac:dyDescent="0.25">
      <c r="A8092" s="349" t="s">
        <v>564</v>
      </c>
      <c r="B8092" s="361" t="s">
        <v>569</v>
      </c>
      <c r="C8092" s="361" t="s">
        <v>744</v>
      </c>
      <c r="D8092" s="361">
        <v>16</v>
      </c>
      <c r="E8092" s="590">
        <v>48195</v>
      </c>
      <c r="F8092" s="592">
        <v>150</v>
      </c>
    </row>
    <row r="8093" spans="1:6" x14ac:dyDescent="0.25">
      <c r="A8093" s="349" t="s">
        <v>738</v>
      </c>
      <c r="B8093" s="361" t="s">
        <v>723</v>
      </c>
      <c r="C8093" s="361" t="s">
        <v>745</v>
      </c>
      <c r="D8093" s="361">
        <v>8</v>
      </c>
      <c r="E8093" s="590">
        <v>48201</v>
      </c>
      <c r="F8093" s="592">
        <v>66</v>
      </c>
    </row>
    <row r="8094" spans="1:6" x14ac:dyDescent="0.25">
      <c r="A8094" s="349" t="s">
        <v>738</v>
      </c>
      <c r="B8094" s="361" t="s">
        <v>718</v>
      </c>
      <c r="C8094" s="361" t="s">
        <v>747</v>
      </c>
      <c r="D8094" s="361">
        <v>8</v>
      </c>
      <c r="E8094" s="590">
        <v>48203</v>
      </c>
      <c r="F8094" s="592">
        <v>45</v>
      </c>
    </row>
    <row r="8095" spans="1:6" x14ac:dyDescent="0.25">
      <c r="A8095" s="349" t="s">
        <v>564</v>
      </c>
      <c r="B8095" s="361" t="s">
        <v>568</v>
      </c>
      <c r="C8095" s="361" t="s">
        <v>745</v>
      </c>
      <c r="D8095" s="361">
        <v>16</v>
      </c>
      <c r="E8095" s="590">
        <v>48204</v>
      </c>
      <c r="F8095" s="592">
        <v>183</v>
      </c>
    </row>
    <row r="8096" spans="1:6" x14ac:dyDescent="0.25">
      <c r="A8096" s="349" t="s">
        <v>733</v>
      </c>
      <c r="B8096" s="361" t="s">
        <v>734</v>
      </c>
      <c r="C8096" s="361" t="s">
        <v>735</v>
      </c>
      <c r="D8096" s="361">
        <v>8</v>
      </c>
      <c r="E8096" s="590">
        <v>48208</v>
      </c>
      <c r="F8096" s="592">
        <v>111</v>
      </c>
    </row>
    <row r="8097" spans="1:6" x14ac:dyDescent="0.25">
      <c r="A8097" s="349" t="s">
        <v>738</v>
      </c>
      <c r="B8097" s="361" t="s">
        <v>715</v>
      </c>
      <c r="C8097" s="361" t="s">
        <v>745</v>
      </c>
      <c r="D8097" s="361">
        <v>16</v>
      </c>
      <c r="E8097" s="590">
        <v>48209</v>
      </c>
      <c r="F8097" s="592">
        <v>116</v>
      </c>
    </row>
    <row r="8098" spans="1:6" x14ac:dyDescent="0.25">
      <c r="A8098" s="349" t="s">
        <v>564</v>
      </c>
      <c r="B8098" s="361" t="s">
        <v>567</v>
      </c>
      <c r="C8098" s="361" t="s">
        <v>737</v>
      </c>
      <c r="D8098" s="361">
        <v>16</v>
      </c>
      <c r="E8098" s="590">
        <v>48218</v>
      </c>
      <c r="F8098" s="592">
        <v>196</v>
      </c>
    </row>
    <row r="8099" spans="1:6" x14ac:dyDescent="0.25">
      <c r="A8099" s="349" t="s">
        <v>752</v>
      </c>
      <c r="B8099" s="361" t="s">
        <v>759</v>
      </c>
      <c r="C8099" s="361" t="s">
        <v>737</v>
      </c>
      <c r="D8099" s="361">
        <v>16</v>
      </c>
      <c r="E8099" s="590">
        <v>48220</v>
      </c>
      <c r="F8099" s="592">
        <v>105</v>
      </c>
    </row>
    <row r="8100" spans="1:6" x14ac:dyDescent="0.25">
      <c r="A8100" s="349" t="s">
        <v>728</v>
      </c>
      <c r="B8100" s="361" t="s">
        <v>729</v>
      </c>
      <c r="C8100" s="361" t="s">
        <v>730</v>
      </c>
      <c r="D8100" s="361">
        <v>10</v>
      </c>
      <c r="E8100" s="590">
        <v>48221</v>
      </c>
      <c r="F8100" s="592">
        <v>111</v>
      </c>
    </row>
    <row r="8101" spans="1:6" x14ac:dyDescent="0.25">
      <c r="A8101" s="349" t="s">
        <v>771</v>
      </c>
      <c r="B8101" s="361" t="s">
        <v>772</v>
      </c>
      <c r="C8101" s="361" t="s">
        <v>747</v>
      </c>
      <c r="D8101" s="361">
        <v>12</v>
      </c>
      <c r="E8101" s="590">
        <v>48222</v>
      </c>
      <c r="F8101" s="592">
        <v>47</v>
      </c>
    </row>
    <row r="8102" spans="1:6" x14ac:dyDescent="0.25">
      <c r="A8102" s="349" t="s">
        <v>738</v>
      </c>
      <c r="B8102" s="361" t="s">
        <v>722</v>
      </c>
      <c r="C8102" s="361" t="s">
        <v>747</v>
      </c>
      <c r="D8102" s="361">
        <v>8</v>
      </c>
      <c r="E8102" s="590">
        <v>48226</v>
      </c>
      <c r="F8102" s="592">
        <v>96</v>
      </c>
    </row>
    <row r="8103" spans="1:6" x14ac:dyDescent="0.25">
      <c r="A8103" s="349" t="s">
        <v>564</v>
      </c>
      <c r="B8103" s="361" t="s">
        <v>569</v>
      </c>
      <c r="C8103" s="361" t="s">
        <v>744</v>
      </c>
      <c r="D8103" s="361">
        <v>16</v>
      </c>
      <c r="E8103" s="590">
        <v>48226</v>
      </c>
      <c r="F8103" s="592">
        <v>37</v>
      </c>
    </row>
    <row r="8104" spans="1:6" x14ac:dyDescent="0.25">
      <c r="A8104" s="349" t="s">
        <v>756</v>
      </c>
      <c r="B8104" s="361" t="s">
        <v>758</v>
      </c>
      <c r="C8104" s="361" t="s">
        <v>746</v>
      </c>
      <c r="D8104" s="361">
        <v>16</v>
      </c>
      <c r="E8104" s="590">
        <v>48227</v>
      </c>
      <c r="F8104" s="592">
        <v>23</v>
      </c>
    </row>
    <row r="8105" spans="1:6" x14ac:dyDescent="0.25">
      <c r="A8105" s="349" t="s">
        <v>738</v>
      </c>
      <c r="B8105" s="361" t="s">
        <v>723</v>
      </c>
      <c r="C8105" s="361" t="s">
        <v>745</v>
      </c>
      <c r="D8105" s="361">
        <v>8</v>
      </c>
      <c r="E8105" s="590">
        <v>48230</v>
      </c>
      <c r="F8105" s="592">
        <v>38</v>
      </c>
    </row>
    <row r="8106" spans="1:6" x14ac:dyDescent="0.25">
      <c r="A8106" s="349" t="s">
        <v>738</v>
      </c>
      <c r="B8106" s="361" t="s">
        <v>722</v>
      </c>
      <c r="C8106" s="361" t="s">
        <v>747</v>
      </c>
      <c r="D8106" s="361">
        <v>8</v>
      </c>
      <c r="E8106" s="590">
        <v>48231</v>
      </c>
      <c r="F8106" s="592">
        <v>61</v>
      </c>
    </row>
    <row r="8107" spans="1:6" x14ac:dyDescent="0.25">
      <c r="A8107" s="349" t="s">
        <v>752</v>
      </c>
      <c r="B8107" s="361" t="s">
        <v>764</v>
      </c>
      <c r="C8107" s="361" t="s">
        <v>737</v>
      </c>
      <c r="D8107" s="361">
        <v>32</v>
      </c>
      <c r="E8107" s="590">
        <v>48231</v>
      </c>
      <c r="F8107" s="592">
        <v>150</v>
      </c>
    </row>
    <row r="8108" spans="1:6" x14ac:dyDescent="0.25">
      <c r="A8108" s="349" t="s">
        <v>564</v>
      </c>
      <c r="B8108" s="361" t="s">
        <v>567</v>
      </c>
      <c r="C8108" s="361" t="s">
        <v>737</v>
      </c>
      <c r="D8108" s="361">
        <v>16</v>
      </c>
      <c r="E8108" s="590">
        <v>48233</v>
      </c>
      <c r="F8108" s="592">
        <v>122</v>
      </c>
    </row>
    <row r="8109" spans="1:6" x14ac:dyDescent="0.25">
      <c r="A8109" s="349" t="s">
        <v>765</v>
      </c>
      <c r="B8109" s="361" t="s">
        <v>766</v>
      </c>
      <c r="C8109" s="361" t="s">
        <v>744</v>
      </c>
      <c r="D8109" s="361">
        <v>16</v>
      </c>
      <c r="E8109" s="590">
        <v>48236</v>
      </c>
      <c r="F8109" s="592">
        <v>104</v>
      </c>
    </row>
    <row r="8110" spans="1:6" x14ac:dyDescent="0.25">
      <c r="A8110" s="349" t="s">
        <v>769</v>
      </c>
      <c r="B8110" s="361" t="s">
        <v>770</v>
      </c>
      <c r="C8110" s="361" t="s">
        <v>745</v>
      </c>
      <c r="D8110" s="361">
        <v>16</v>
      </c>
      <c r="E8110" s="590">
        <v>48237</v>
      </c>
      <c r="F8110" s="592">
        <v>86</v>
      </c>
    </row>
    <row r="8111" spans="1:6" x14ac:dyDescent="0.25">
      <c r="A8111" s="349" t="s">
        <v>767</v>
      </c>
      <c r="B8111" s="361" t="s">
        <v>768</v>
      </c>
      <c r="C8111" s="361" t="s">
        <v>737</v>
      </c>
      <c r="D8111" s="361">
        <v>16</v>
      </c>
      <c r="E8111" s="590">
        <v>48239</v>
      </c>
      <c r="F8111" s="592">
        <v>68</v>
      </c>
    </row>
    <row r="8112" spans="1:6" x14ac:dyDescent="0.25">
      <c r="A8112" s="349" t="s">
        <v>771</v>
      </c>
      <c r="B8112" s="361" t="s">
        <v>772</v>
      </c>
      <c r="C8112" s="361" t="s">
        <v>747</v>
      </c>
      <c r="D8112" s="361">
        <v>12</v>
      </c>
      <c r="E8112" s="590">
        <v>48239</v>
      </c>
      <c r="F8112" s="592">
        <v>95</v>
      </c>
    </row>
    <row r="8113" spans="1:6" x14ac:dyDescent="0.25">
      <c r="A8113" s="349" t="s">
        <v>564</v>
      </c>
      <c r="B8113" s="361" t="s">
        <v>567</v>
      </c>
      <c r="C8113" s="361" t="s">
        <v>737</v>
      </c>
      <c r="D8113" s="361">
        <v>16</v>
      </c>
      <c r="E8113" s="590">
        <v>48241</v>
      </c>
      <c r="F8113" s="592">
        <v>195</v>
      </c>
    </row>
    <row r="8114" spans="1:6" x14ac:dyDescent="0.25">
      <c r="A8114" s="349" t="s">
        <v>752</v>
      </c>
      <c r="B8114" s="361" t="s">
        <v>763</v>
      </c>
      <c r="C8114" s="361" t="s">
        <v>745</v>
      </c>
      <c r="D8114" s="361">
        <v>16</v>
      </c>
      <c r="E8114" s="590">
        <v>48243</v>
      </c>
      <c r="F8114" s="592">
        <v>165</v>
      </c>
    </row>
    <row r="8115" spans="1:6" x14ac:dyDescent="0.25">
      <c r="A8115" s="349" t="s">
        <v>771</v>
      </c>
      <c r="B8115" s="361" t="s">
        <v>773</v>
      </c>
      <c r="C8115" s="361" t="s">
        <v>747</v>
      </c>
      <c r="D8115" s="361">
        <v>8</v>
      </c>
      <c r="E8115" s="590">
        <v>48244</v>
      </c>
      <c r="F8115" s="592">
        <v>56</v>
      </c>
    </row>
    <row r="8116" spans="1:6" x14ac:dyDescent="0.25">
      <c r="A8116" s="349" t="s">
        <v>564</v>
      </c>
      <c r="B8116" s="361" t="s">
        <v>567</v>
      </c>
      <c r="C8116" s="361" t="s">
        <v>737</v>
      </c>
      <c r="D8116" s="361">
        <v>16</v>
      </c>
      <c r="E8116" s="590">
        <v>48247</v>
      </c>
      <c r="F8116" s="592">
        <v>110</v>
      </c>
    </row>
    <row r="8117" spans="1:6" x14ac:dyDescent="0.25">
      <c r="A8117" s="349" t="s">
        <v>738</v>
      </c>
      <c r="B8117" s="361" t="s">
        <v>712</v>
      </c>
      <c r="C8117" s="361" t="s">
        <v>744</v>
      </c>
      <c r="D8117" s="361">
        <v>8</v>
      </c>
      <c r="E8117" s="590">
        <v>48249</v>
      </c>
      <c r="F8117" s="592">
        <v>26</v>
      </c>
    </row>
    <row r="8118" spans="1:6" x14ac:dyDescent="0.25">
      <c r="A8118" s="349" t="s">
        <v>771</v>
      </c>
      <c r="B8118" s="361" t="s">
        <v>772</v>
      </c>
      <c r="C8118" s="361" t="s">
        <v>747</v>
      </c>
      <c r="D8118" s="361">
        <v>12</v>
      </c>
      <c r="E8118" s="590">
        <v>48249</v>
      </c>
      <c r="F8118" s="592">
        <v>35</v>
      </c>
    </row>
    <row r="8119" spans="1:6" x14ac:dyDescent="0.25">
      <c r="A8119" s="349" t="s">
        <v>738</v>
      </c>
      <c r="B8119" s="361" t="s">
        <v>721</v>
      </c>
      <c r="C8119" s="361" t="s">
        <v>747</v>
      </c>
      <c r="D8119" s="361">
        <v>8</v>
      </c>
      <c r="E8119" s="590">
        <v>48251</v>
      </c>
      <c r="F8119" s="592">
        <v>16</v>
      </c>
    </row>
    <row r="8120" spans="1:6" x14ac:dyDescent="0.25">
      <c r="A8120" s="349" t="s">
        <v>752</v>
      </c>
      <c r="B8120" s="361" t="s">
        <v>764</v>
      </c>
      <c r="C8120" s="361" t="s">
        <v>737</v>
      </c>
      <c r="D8120" s="361">
        <v>32</v>
      </c>
      <c r="E8120" s="590">
        <v>48255</v>
      </c>
      <c r="F8120" s="592">
        <v>167</v>
      </c>
    </row>
    <row r="8121" spans="1:6" x14ac:dyDescent="0.25">
      <c r="A8121" s="349" t="s">
        <v>738</v>
      </c>
      <c r="B8121" s="361" t="s">
        <v>717</v>
      </c>
      <c r="C8121" s="361" t="s">
        <v>745</v>
      </c>
      <c r="D8121" s="361">
        <v>16</v>
      </c>
      <c r="E8121" s="590">
        <v>48257</v>
      </c>
      <c r="F8121" s="592">
        <v>120</v>
      </c>
    </row>
    <row r="8122" spans="1:6" x14ac:dyDescent="0.25">
      <c r="A8122" s="349" t="s">
        <v>738</v>
      </c>
      <c r="B8122" s="361" t="s">
        <v>713</v>
      </c>
      <c r="C8122" s="361" t="s">
        <v>746</v>
      </c>
      <c r="D8122" s="361">
        <v>16</v>
      </c>
      <c r="E8122" s="590">
        <v>48258</v>
      </c>
      <c r="F8122" s="592">
        <v>139</v>
      </c>
    </row>
    <row r="8123" spans="1:6" x14ac:dyDescent="0.25">
      <c r="A8123" s="349" t="s">
        <v>738</v>
      </c>
      <c r="B8123" s="361" t="s">
        <v>714</v>
      </c>
      <c r="C8123" s="361" t="s">
        <v>744</v>
      </c>
      <c r="D8123" s="361">
        <v>8</v>
      </c>
      <c r="E8123" s="590">
        <v>48259</v>
      </c>
      <c r="F8123" s="592">
        <v>43</v>
      </c>
    </row>
    <row r="8124" spans="1:6" x14ac:dyDescent="0.25">
      <c r="A8124" s="349" t="s">
        <v>738</v>
      </c>
      <c r="B8124" s="361" t="s">
        <v>715</v>
      </c>
      <c r="C8124" s="361" t="s">
        <v>745</v>
      </c>
      <c r="D8124" s="361">
        <v>16</v>
      </c>
      <c r="E8124" s="590">
        <v>48260</v>
      </c>
      <c r="F8124" s="592">
        <v>199</v>
      </c>
    </row>
    <row r="8125" spans="1:6" x14ac:dyDescent="0.25">
      <c r="A8125" s="349" t="s">
        <v>738</v>
      </c>
      <c r="B8125" s="361" t="s">
        <v>720</v>
      </c>
      <c r="C8125" s="361" t="s">
        <v>747</v>
      </c>
      <c r="D8125" s="361">
        <v>8</v>
      </c>
      <c r="E8125" s="590">
        <v>48261</v>
      </c>
      <c r="F8125" s="592">
        <v>92</v>
      </c>
    </row>
    <row r="8126" spans="1:6" x14ac:dyDescent="0.25">
      <c r="A8126" s="349" t="s">
        <v>738</v>
      </c>
      <c r="B8126" s="361" t="s">
        <v>714</v>
      </c>
      <c r="C8126" s="361" t="s">
        <v>744</v>
      </c>
      <c r="D8126" s="361">
        <v>8</v>
      </c>
      <c r="E8126" s="590">
        <v>48261</v>
      </c>
      <c r="F8126" s="592">
        <v>83</v>
      </c>
    </row>
    <row r="8127" spans="1:6" x14ac:dyDescent="0.25">
      <c r="A8127" s="349" t="s">
        <v>738</v>
      </c>
      <c r="B8127" s="361" t="s">
        <v>713</v>
      </c>
      <c r="C8127" s="361" t="s">
        <v>746</v>
      </c>
      <c r="D8127" s="361">
        <v>16</v>
      </c>
      <c r="E8127" s="590">
        <v>48262</v>
      </c>
      <c r="F8127" s="592">
        <v>20</v>
      </c>
    </row>
    <row r="8128" spans="1:6" x14ac:dyDescent="0.25">
      <c r="A8128" s="349" t="s">
        <v>771</v>
      </c>
      <c r="B8128" s="361" t="s">
        <v>772</v>
      </c>
      <c r="C8128" s="361" t="s">
        <v>747</v>
      </c>
      <c r="D8128" s="361">
        <v>12</v>
      </c>
      <c r="E8128" s="590">
        <v>48266</v>
      </c>
      <c r="F8128" s="592">
        <v>188</v>
      </c>
    </row>
    <row r="8129" spans="1:6" x14ac:dyDescent="0.25">
      <c r="A8129" s="349" t="s">
        <v>756</v>
      </c>
      <c r="B8129" s="361" t="s">
        <v>757</v>
      </c>
      <c r="C8129" s="361" t="s">
        <v>755</v>
      </c>
      <c r="D8129" s="361">
        <v>16</v>
      </c>
      <c r="E8129" s="590">
        <v>48268</v>
      </c>
      <c r="F8129" s="592">
        <v>35</v>
      </c>
    </row>
    <row r="8130" spans="1:6" x14ac:dyDescent="0.25">
      <c r="A8130" s="349" t="s">
        <v>738</v>
      </c>
      <c r="B8130" s="361" t="s">
        <v>715</v>
      </c>
      <c r="C8130" s="361" t="s">
        <v>745</v>
      </c>
      <c r="D8130" s="361">
        <v>16</v>
      </c>
      <c r="E8130" s="590">
        <v>48274</v>
      </c>
      <c r="F8130" s="592">
        <v>147</v>
      </c>
    </row>
    <row r="8131" spans="1:6" x14ac:dyDescent="0.25">
      <c r="A8131" s="349" t="s">
        <v>748</v>
      </c>
      <c r="B8131" s="361" t="s">
        <v>750</v>
      </c>
      <c r="C8131" s="361" t="s">
        <v>737</v>
      </c>
      <c r="D8131" s="361">
        <v>16</v>
      </c>
      <c r="E8131" s="350">
        <v>48274</v>
      </c>
      <c r="F8131" s="360">
        <v>39</v>
      </c>
    </row>
    <row r="8132" spans="1:6" x14ac:dyDescent="0.25">
      <c r="A8132" s="349" t="s">
        <v>742</v>
      </c>
      <c r="B8132" s="361" t="s">
        <v>743</v>
      </c>
      <c r="C8132" s="361" t="s">
        <v>744</v>
      </c>
      <c r="D8132" s="361">
        <v>8</v>
      </c>
      <c r="E8132" s="590">
        <v>48275</v>
      </c>
      <c r="F8132" s="592">
        <v>78</v>
      </c>
    </row>
    <row r="8133" spans="1:6" x14ac:dyDescent="0.25">
      <c r="A8133" s="349" t="s">
        <v>739</v>
      </c>
      <c r="B8133" s="361" t="s">
        <v>740</v>
      </c>
      <c r="C8133" s="361" t="s">
        <v>741</v>
      </c>
      <c r="D8133" s="361">
        <v>8</v>
      </c>
      <c r="E8133" s="590">
        <v>48277</v>
      </c>
      <c r="F8133" s="592">
        <v>118</v>
      </c>
    </row>
    <row r="8134" spans="1:6" x14ac:dyDescent="0.25">
      <c r="A8134" s="349" t="s">
        <v>738</v>
      </c>
      <c r="B8134" s="361" t="s">
        <v>723</v>
      </c>
      <c r="C8134" s="361" t="s">
        <v>745</v>
      </c>
      <c r="D8134" s="361">
        <v>8</v>
      </c>
      <c r="E8134" s="350">
        <v>48279</v>
      </c>
      <c r="F8134" s="360">
        <v>140</v>
      </c>
    </row>
    <row r="8135" spans="1:6" x14ac:dyDescent="0.25">
      <c r="A8135" s="349" t="s">
        <v>739</v>
      </c>
      <c r="B8135" s="361" t="s">
        <v>740</v>
      </c>
      <c r="C8135" s="361" t="s">
        <v>741</v>
      </c>
      <c r="D8135" s="361">
        <v>8</v>
      </c>
      <c r="E8135" s="590">
        <v>48280</v>
      </c>
      <c r="F8135" s="592">
        <v>105</v>
      </c>
    </row>
    <row r="8136" spans="1:6" x14ac:dyDescent="0.25">
      <c r="A8136" s="349" t="s">
        <v>738</v>
      </c>
      <c r="B8136" s="361" t="s">
        <v>719</v>
      </c>
      <c r="C8136" s="361" t="s">
        <v>744</v>
      </c>
      <c r="D8136" s="361">
        <v>8</v>
      </c>
      <c r="E8136" s="590">
        <v>48283</v>
      </c>
      <c r="F8136" s="360">
        <v>72</v>
      </c>
    </row>
    <row r="8137" spans="1:6" x14ac:dyDescent="0.25">
      <c r="A8137" s="349" t="s">
        <v>742</v>
      </c>
      <c r="B8137" s="361" t="s">
        <v>743</v>
      </c>
      <c r="C8137" s="361" t="s">
        <v>744</v>
      </c>
      <c r="D8137" s="361">
        <v>8</v>
      </c>
      <c r="E8137" s="590">
        <v>48284</v>
      </c>
      <c r="F8137" s="592">
        <v>113</v>
      </c>
    </row>
    <row r="8138" spans="1:6" x14ac:dyDescent="0.25">
      <c r="A8138" s="349" t="s">
        <v>738</v>
      </c>
      <c r="B8138" s="361" t="s">
        <v>723</v>
      </c>
      <c r="C8138" s="361" t="s">
        <v>745</v>
      </c>
      <c r="D8138" s="361">
        <v>8</v>
      </c>
      <c r="E8138" s="350">
        <v>48288</v>
      </c>
      <c r="F8138" s="360">
        <v>43</v>
      </c>
    </row>
    <row r="8139" spans="1:6" x14ac:dyDescent="0.25">
      <c r="A8139" s="349" t="s">
        <v>733</v>
      </c>
      <c r="B8139" s="361" t="s">
        <v>734</v>
      </c>
      <c r="C8139" s="361" t="s">
        <v>735</v>
      </c>
      <c r="D8139" s="361">
        <v>8</v>
      </c>
      <c r="E8139" s="590">
        <v>48289</v>
      </c>
      <c r="F8139" s="592">
        <v>151</v>
      </c>
    </row>
    <row r="8140" spans="1:6" x14ac:dyDescent="0.25">
      <c r="A8140" s="349" t="s">
        <v>733</v>
      </c>
      <c r="B8140" s="361" t="s">
        <v>736</v>
      </c>
      <c r="C8140" s="361" t="s">
        <v>737</v>
      </c>
      <c r="D8140" s="361">
        <v>8</v>
      </c>
      <c r="E8140" s="590">
        <v>48296</v>
      </c>
      <c r="F8140" s="592">
        <v>11</v>
      </c>
    </row>
    <row r="8141" spans="1:6" x14ac:dyDescent="0.25">
      <c r="A8141" s="349" t="s">
        <v>769</v>
      </c>
      <c r="B8141" s="361" t="s">
        <v>770</v>
      </c>
      <c r="C8141" s="361" t="s">
        <v>745</v>
      </c>
      <c r="D8141" s="361">
        <v>16</v>
      </c>
      <c r="E8141" s="590">
        <v>48302</v>
      </c>
      <c r="F8141" s="592">
        <v>37</v>
      </c>
    </row>
    <row r="8142" spans="1:6" x14ac:dyDescent="0.25">
      <c r="A8142" s="349" t="s">
        <v>752</v>
      </c>
      <c r="B8142" s="361" t="s">
        <v>764</v>
      </c>
      <c r="C8142" s="361" t="s">
        <v>737</v>
      </c>
      <c r="D8142" s="361">
        <v>32</v>
      </c>
      <c r="E8142" s="590">
        <v>48303</v>
      </c>
      <c r="F8142" s="592">
        <v>167</v>
      </c>
    </row>
    <row r="8143" spans="1:6" x14ac:dyDescent="0.25">
      <c r="A8143" s="349" t="s">
        <v>748</v>
      </c>
      <c r="B8143" s="361" t="s">
        <v>753</v>
      </c>
      <c r="C8143" s="361" t="s">
        <v>732</v>
      </c>
      <c r="D8143" s="361">
        <v>16</v>
      </c>
      <c r="E8143" s="590">
        <v>48315</v>
      </c>
      <c r="F8143" s="592">
        <v>116</v>
      </c>
    </row>
    <row r="8144" spans="1:6" x14ac:dyDescent="0.25">
      <c r="A8144" s="354" t="s">
        <v>738</v>
      </c>
      <c r="B8144" s="353" t="s">
        <v>721</v>
      </c>
      <c r="C8144" s="353" t="s">
        <v>747</v>
      </c>
      <c r="D8144" s="353">
        <v>8</v>
      </c>
      <c r="E8144" s="591">
        <v>48316</v>
      </c>
      <c r="F8144" s="593">
        <v>35</v>
      </c>
    </row>
    <row r="8145" spans="1:6" x14ac:dyDescent="0.25">
      <c r="A8145" s="349" t="s">
        <v>748</v>
      </c>
      <c r="B8145" s="361" t="s">
        <v>754</v>
      </c>
      <c r="C8145" s="361" t="s">
        <v>755</v>
      </c>
      <c r="D8145" s="361">
        <v>16</v>
      </c>
      <c r="E8145" s="590">
        <v>48316</v>
      </c>
      <c r="F8145" s="592">
        <v>91</v>
      </c>
    </row>
    <row r="8146" spans="1:6" x14ac:dyDescent="0.25">
      <c r="A8146" s="349" t="s">
        <v>738</v>
      </c>
      <c r="B8146" s="361" t="s">
        <v>713</v>
      </c>
      <c r="C8146" s="361" t="s">
        <v>746</v>
      </c>
      <c r="D8146" s="361">
        <v>16</v>
      </c>
      <c r="E8146" s="590">
        <v>48317</v>
      </c>
      <c r="F8146" s="592">
        <v>105</v>
      </c>
    </row>
    <row r="8147" spans="1:6" x14ac:dyDescent="0.25">
      <c r="A8147" s="349" t="s">
        <v>752</v>
      </c>
      <c r="B8147" s="361" t="s">
        <v>764</v>
      </c>
      <c r="C8147" s="361" t="s">
        <v>737</v>
      </c>
      <c r="D8147" s="361">
        <v>32</v>
      </c>
      <c r="E8147" s="590">
        <v>48324</v>
      </c>
      <c r="F8147" s="592">
        <v>107</v>
      </c>
    </row>
    <row r="8148" spans="1:6" x14ac:dyDescent="0.25">
      <c r="A8148" s="349" t="s">
        <v>748</v>
      </c>
      <c r="B8148" s="361" t="s">
        <v>750</v>
      </c>
      <c r="C8148" s="361" t="s">
        <v>737</v>
      </c>
      <c r="D8148" s="361">
        <v>16</v>
      </c>
      <c r="E8148" s="350">
        <v>48327</v>
      </c>
      <c r="F8148" s="360">
        <v>150</v>
      </c>
    </row>
    <row r="8149" spans="1:6" x14ac:dyDescent="0.25">
      <c r="A8149" s="349" t="s">
        <v>728</v>
      </c>
      <c r="B8149" s="361" t="s">
        <v>731</v>
      </c>
      <c r="C8149" s="361" t="s">
        <v>732</v>
      </c>
      <c r="D8149" s="361">
        <v>8</v>
      </c>
      <c r="E8149" s="590">
        <v>48329</v>
      </c>
      <c r="F8149" s="592">
        <v>57</v>
      </c>
    </row>
    <row r="8150" spans="1:6" x14ac:dyDescent="0.25">
      <c r="A8150" s="349" t="s">
        <v>767</v>
      </c>
      <c r="B8150" s="361" t="s">
        <v>768</v>
      </c>
      <c r="C8150" s="361" t="s">
        <v>737</v>
      </c>
      <c r="D8150" s="361">
        <v>16</v>
      </c>
      <c r="E8150" s="590">
        <v>48331</v>
      </c>
      <c r="F8150" s="592">
        <v>86</v>
      </c>
    </row>
    <row r="8151" spans="1:6" x14ac:dyDescent="0.25">
      <c r="A8151" s="349" t="s">
        <v>752</v>
      </c>
      <c r="B8151" s="361" t="s">
        <v>760</v>
      </c>
      <c r="C8151" s="361" t="s">
        <v>761</v>
      </c>
      <c r="D8151" s="361">
        <v>16</v>
      </c>
      <c r="E8151" s="590">
        <v>48333</v>
      </c>
      <c r="F8151" s="592">
        <v>150</v>
      </c>
    </row>
    <row r="8152" spans="1:6" x14ac:dyDescent="0.25">
      <c r="A8152" s="349" t="s">
        <v>752</v>
      </c>
      <c r="B8152" s="361" t="s">
        <v>762</v>
      </c>
      <c r="C8152" s="361" t="s">
        <v>761</v>
      </c>
      <c r="D8152" s="361">
        <v>16</v>
      </c>
      <c r="E8152" s="590">
        <v>48335</v>
      </c>
      <c r="F8152" s="592">
        <v>15</v>
      </c>
    </row>
    <row r="8153" spans="1:6" x14ac:dyDescent="0.25">
      <c r="A8153" s="349" t="s">
        <v>728</v>
      </c>
      <c r="B8153" s="361" t="s">
        <v>729</v>
      </c>
      <c r="C8153" s="361" t="s">
        <v>730</v>
      </c>
      <c r="D8153" s="361">
        <v>10</v>
      </c>
      <c r="E8153" s="590">
        <v>48335</v>
      </c>
      <c r="F8153" s="360">
        <v>87</v>
      </c>
    </row>
    <row r="8154" spans="1:6" x14ac:dyDescent="0.25">
      <c r="A8154" s="349" t="s">
        <v>738</v>
      </c>
      <c r="B8154" s="361" t="s">
        <v>720</v>
      </c>
      <c r="C8154" s="361" t="s">
        <v>747</v>
      </c>
      <c r="D8154" s="361">
        <v>8</v>
      </c>
      <c r="E8154" s="590">
        <v>48341</v>
      </c>
      <c r="F8154" s="592">
        <v>198</v>
      </c>
    </row>
    <row r="8155" spans="1:6" x14ac:dyDescent="0.25">
      <c r="A8155" s="349" t="s">
        <v>739</v>
      </c>
      <c r="B8155" s="361" t="s">
        <v>740</v>
      </c>
      <c r="C8155" s="361" t="s">
        <v>741</v>
      </c>
      <c r="D8155" s="361">
        <v>8</v>
      </c>
      <c r="E8155" s="590">
        <v>48345</v>
      </c>
      <c r="F8155" s="592">
        <v>7</v>
      </c>
    </row>
    <row r="8156" spans="1:6" x14ac:dyDescent="0.25">
      <c r="A8156" s="349" t="s">
        <v>748</v>
      </c>
      <c r="B8156" s="361" t="s">
        <v>750</v>
      </c>
      <c r="C8156" s="361" t="s">
        <v>737</v>
      </c>
      <c r="D8156" s="361">
        <v>16</v>
      </c>
      <c r="E8156" s="590">
        <v>48347</v>
      </c>
      <c r="F8156" s="592">
        <v>62</v>
      </c>
    </row>
    <row r="8157" spans="1:6" x14ac:dyDescent="0.25">
      <c r="A8157" s="349" t="s">
        <v>728</v>
      </c>
      <c r="B8157" s="361" t="s">
        <v>731</v>
      </c>
      <c r="C8157" s="361" t="s">
        <v>732</v>
      </c>
      <c r="D8157" s="361">
        <v>8</v>
      </c>
      <c r="E8157" s="590">
        <v>48348</v>
      </c>
      <c r="F8157" s="592">
        <v>94</v>
      </c>
    </row>
    <row r="8158" spans="1:6" x14ac:dyDescent="0.25">
      <c r="A8158" s="349" t="s">
        <v>564</v>
      </c>
      <c r="B8158" s="361" t="s">
        <v>568</v>
      </c>
      <c r="C8158" s="361" t="s">
        <v>745</v>
      </c>
      <c r="D8158" s="361">
        <v>16</v>
      </c>
      <c r="E8158" s="590">
        <v>48349</v>
      </c>
      <c r="F8158" s="592">
        <v>98</v>
      </c>
    </row>
    <row r="8159" spans="1:6" x14ac:dyDescent="0.25">
      <c r="A8159" s="349" t="s">
        <v>756</v>
      </c>
      <c r="B8159" s="361" t="s">
        <v>758</v>
      </c>
      <c r="C8159" s="361" t="s">
        <v>746</v>
      </c>
      <c r="D8159" s="361">
        <v>16</v>
      </c>
      <c r="E8159" s="590">
        <v>48351</v>
      </c>
      <c r="F8159" s="592">
        <v>15</v>
      </c>
    </row>
    <row r="8160" spans="1:6" x14ac:dyDescent="0.25">
      <c r="A8160" s="349" t="s">
        <v>738</v>
      </c>
      <c r="B8160" s="361" t="s">
        <v>720</v>
      </c>
      <c r="C8160" s="361" t="s">
        <v>747</v>
      </c>
      <c r="D8160" s="361">
        <v>8</v>
      </c>
      <c r="E8160" s="590">
        <v>48354</v>
      </c>
      <c r="F8160" s="592">
        <v>48</v>
      </c>
    </row>
    <row r="8161" spans="1:6" x14ac:dyDescent="0.25">
      <c r="A8161" s="349" t="s">
        <v>752</v>
      </c>
      <c r="B8161" s="361" t="s">
        <v>763</v>
      </c>
      <c r="C8161" s="361" t="s">
        <v>745</v>
      </c>
      <c r="D8161" s="361">
        <v>16</v>
      </c>
      <c r="E8161" s="590">
        <v>48356</v>
      </c>
      <c r="F8161" s="592">
        <v>130</v>
      </c>
    </row>
    <row r="8162" spans="1:6" x14ac:dyDescent="0.25">
      <c r="A8162" s="349" t="s">
        <v>738</v>
      </c>
      <c r="B8162" s="361" t="s">
        <v>714</v>
      </c>
      <c r="C8162" s="361" t="s">
        <v>744</v>
      </c>
      <c r="D8162" s="361">
        <v>8</v>
      </c>
      <c r="E8162" s="590">
        <v>48360</v>
      </c>
      <c r="F8162" s="592">
        <v>36</v>
      </c>
    </row>
    <row r="8163" spans="1:6" x14ac:dyDescent="0.25">
      <c r="A8163" s="349" t="s">
        <v>738</v>
      </c>
      <c r="B8163" s="361" t="s">
        <v>713</v>
      </c>
      <c r="C8163" s="361" t="s">
        <v>746</v>
      </c>
      <c r="D8163" s="361">
        <v>16</v>
      </c>
      <c r="E8163" s="350">
        <v>48361</v>
      </c>
      <c r="F8163" s="360">
        <v>83</v>
      </c>
    </row>
    <row r="8164" spans="1:6" x14ac:dyDescent="0.25">
      <c r="A8164" s="349" t="s">
        <v>738</v>
      </c>
      <c r="B8164" s="361" t="s">
        <v>718</v>
      </c>
      <c r="C8164" s="361" t="s">
        <v>747</v>
      </c>
      <c r="D8164" s="361">
        <v>8</v>
      </c>
      <c r="E8164" s="590">
        <v>48361</v>
      </c>
      <c r="F8164" s="592">
        <v>35</v>
      </c>
    </row>
    <row r="8165" spans="1:6" x14ac:dyDescent="0.25">
      <c r="A8165" s="349" t="s">
        <v>738</v>
      </c>
      <c r="B8165" s="361" t="s">
        <v>722</v>
      </c>
      <c r="C8165" s="361" t="s">
        <v>747</v>
      </c>
      <c r="D8165" s="361">
        <v>8</v>
      </c>
      <c r="E8165" s="590">
        <v>48364</v>
      </c>
      <c r="F8165" s="592">
        <v>49</v>
      </c>
    </row>
    <row r="8166" spans="1:6" x14ac:dyDescent="0.25">
      <c r="A8166" s="349" t="s">
        <v>771</v>
      </c>
      <c r="B8166" s="361" t="s">
        <v>772</v>
      </c>
      <c r="C8166" s="361" t="s">
        <v>747</v>
      </c>
      <c r="D8166" s="361">
        <v>12</v>
      </c>
      <c r="E8166" s="590">
        <v>48364</v>
      </c>
      <c r="F8166" s="592">
        <v>131</v>
      </c>
    </row>
    <row r="8167" spans="1:6" x14ac:dyDescent="0.25">
      <c r="A8167" s="349" t="s">
        <v>748</v>
      </c>
      <c r="B8167" s="361" t="s">
        <v>753</v>
      </c>
      <c r="C8167" s="361" t="s">
        <v>732</v>
      </c>
      <c r="D8167" s="361">
        <v>16</v>
      </c>
      <c r="E8167" s="590">
        <v>48365</v>
      </c>
      <c r="F8167" s="592">
        <v>23</v>
      </c>
    </row>
    <row r="8168" spans="1:6" x14ac:dyDescent="0.25">
      <c r="A8168" s="349" t="s">
        <v>756</v>
      </c>
      <c r="B8168" s="361" t="s">
        <v>758</v>
      </c>
      <c r="C8168" s="361" t="s">
        <v>746</v>
      </c>
      <c r="D8168" s="361">
        <v>16</v>
      </c>
      <c r="E8168" s="590">
        <v>48366</v>
      </c>
      <c r="F8168" s="592">
        <v>63</v>
      </c>
    </row>
    <row r="8169" spans="1:6" x14ac:dyDescent="0.25">
      <c r="A8169" s="349" t="s">
        <v>752</v>
      </c>
      <c r="B8169" s="361" t="s">
        <v>760</v>
      </c>
      <c r="C8169" s="361" t="s">
        <v>761</v>
      </c>
      <c r="D8169" s="361">
        <v>16</v>
      </c>
      <c r="E8169" s="590">
        <v>48366</v>
      </c>
      <c r="F8169" s="592">
        <v>190</v>
      </c>
    </row>
    <row r="8170" spans="1:6" x14ac:dyDescent="0.25">
      <c r="A8170" s="349" t="s">
        <v>748</v>
      </c>
      <c r="B8170" s="361" t="s">
        <v>750</v>
      </c>
      <c r="C8170" s="361" t="s">
        <v>737</v>
      </c>
      <c r="D8170" s="361">
        <v>16</v>
      </c>
      <c r="E8170" s="590">
        <v>48368</v>
      </c>
      <c r="F8170" s="592">
        <v>183</v>
      </c>
    </row>
    <row r="8171" spans="1:6" x14ac:dyDescent="0.25">
      <c r="A8171" s="349" t="s">
        <v>738</v>
      </c>
      <c r="B8171" s="361" t="s">
        <v>715</v>
      </c>
      <c r="C8171" s="361" t="s">
        <v>745</v>
      </c>
      <c r="D8171" s="361">
        <v>16</v>
      </c>
      <c r="E8171" s="590">
        <v>48370</v>
      </c>
      <c r="F8171" s="592">
        <v>36</v>
      </c>
    </row>
    <row r="8172" spans="1:6" x14ac:dyDescent="0.25">
      <c r="A8172" s="349" t="s">
        <v>728</v>
      </c>
      <c r="B8172" s="361" t="s">
        <v>731</v>
      </c>
      <c r="C8172" s="361" t="s">
        <v>732</v>
      </c>
      <c r="D8172" s="361">
        <v>8</v>
      </c>
      <c r="E8172" s="350">
        <v>48371</v>
      </c>
      <c r="F8172" s="360">
        <v>107</v>
      </c>
    </row>
    <row r="8173" spans="1:6" x14ac:dyDescent="0.25">
      <c r="A8173" s="349" t="s">
        <v>738</v>
      </c>
      <c r="B8173" s="361" t="s">
        <v>718</v>
      </c>
      <c r="C8173" s="361" t="s">
        <v>747</v>
      </c>
      <c r="D8173" s="361">
        <v>8</v>
      </c>
      <c r="E8173" s="590">
        <v>48372</v>
      </c>
      <c r="F8173" s="592">
        <v>91</v>
      </c>
    </row>
    <row r="8174" spans="1:6" x14ac:dyDescent="0.25">
      <c r="A8174" s="349" t="s">
        <v>771</v>
      </c>
      <c r="B8174" s="361" t="s">
        <v>772</v>
      </c>
      <c r="C8174" s="361" t="s">
        <v>747</v>
      </c>
      <c r="D8174" s="361">
        <v>12</v>
      </c>
      <c r="E8174" s="590">
        <v>48374</v>
      </c>
      <c r="F8174" s="592">
        <v>48</v>
      </c>
    </row>
    <row r="8175" spans="1:6" x14ac:dyDescent="0.25">
      <c r="A8175" s="349" t="s">
        <v>748</v>
      </c>
      <c r="B8175" s="361" t="s">
        <v>749</v>
      </c>
      <c r="C8175" s="361" t="s">
        <v>745</v>
      </c>
      <c r="D8175" s="361">
        <v>8</v>
      </c>
      <c r="E8175" s="590">
        <v>48376</v>
      </c>
      <c r="F8175" s="592">
        <v>49</v>
      </c>
    </row>
    <row r="8176" spans="1:6" x14ac:dyDescent="0.25">
      <c r="A8176" s="349" t="s">
        <v>748</v>
      </c>
      <c r="B8176" s="361" t="s">
        <v>750</v>
      </c>
      <c r="C8176" s="361" t="s">
        <v>737</v>
      </c>
      <c r="D8176" s="361">
        <v>16</v>
      </c>
      <c r="E8176" s="590">
        <v>48382</v>
      </c>
      <c r="F8176" s="592">
        <v>189</v>
      </c>
    </row>
    <row r="8177" spans="1:6" x14ac:dyDescent="0.25">
      <c r="A8177" s="349" t="s">
        <v>771</v>
      </c>
      <c r="B8177" s="361" t="s">
        <v>773</v>
      </c>
      <c r="C8177" s="361" t="s">
        <v>747</v>
      </c>
      <c r="D8177" s="361">
        <v>8</v>
      </c>
      <c r="E8177" s="590">
        <v>48384</v>
      </c>
      <c r="F8177" s="592">
        <v>138</v>
      </c>
    </row>
    <row r="8178" spans="1:6" x14ac:dyDescent="0.25">
      <c r="A8178" s="349" t="s">
        <v>738</v>
      </c>
      <c r="B8178" s="361" t="s">
        <v>721</v>
      </c>
      <c r="C8178" s="361" t="s">
        <v>747</v>
      </c>
      <c r="D8178" s="361">
        <v>8</v>
      </c>
      <c r="E8178" s="590">
        <v>48387</v>
      </c>
      <c r="F8178" s="592">
        <v>111</v>
      </c>
    </row>
    <row r="8179" spans="1:6" x14ac:dyDescent="0.25">
      <c r="A8179" s="349" t="s">
        <v>738</v>
      </c>
      <c r="B8179" s="361" t="s">
        <v>712</v>
      </c>
      <c r="C8179" s="361" t="s">
        <v>744</v>
      </c>
      <c r="D8179" s="361">
        <v>8</v>
      </c>
      <c r="E8179" s="590">
        <v>48387</v>
      </c>
      <c r="F8179" s="592">
        <v>10</v>
      </c>
    </row>
    <row r="8180" spans="1:6" x14ac:dyDescent="0.25">
      <c r="A8180" s="349" t="s">
        <v>752</v>
      </c>
      <c r="B8180" s="361" t="s">
        <v>762</v>
      </c>
      <c r="C8180" s="361" t="s">
        <v>761</v>
      </c>
      <c r="D8180" s="361">
        <v>16</v>
      </c>
      <c r="E8180" s="590">
        <v>48397</v>
      </c>
      <c r="F8180" s="592">
        <v>168</v>
      </c>
    </row>
    <row r="8181" spans="1:6" x14ac:dyDescent="0.25">
      <c r="A8181" s="349" t="s">
        <v>742</v>
      </c>
      <c r="B8181" s="361" t="s">
        <v>743</v>
      </c>
      <c r="C8181" s="361" t="s">
        <v>744</v>
      </c>
      <c r="D8181" s="361">
        <v>8</v>
      </c>
      <c r="E8181" s="590">
        <v>48399</v>
      </c>
      <c r="F8181" s="592">
        <v>175</v>
      </c>
    </row>
    <row r="8182" spans="1:6" x14ac:dyDescent="0.25">
      <c r="A8182" s="349" t="s">
        <v>738</v>
      </c>
      <c r="B8182" s="361" t="s">
        <v>714</v>
      </c>
      <c r="C8182" s="361" t="s">
        <v>744</v>
      </c>
      <c r="D8182" s="361">
        <v>8</v>
      </c>
      <c r="E8182" s="590">
        <v>48400</v>
      </c>
      <c r="F8182" s="592">
        <v>23</v>
      </c>
    </row>
    <row r="8183" spans="1:6" x14ac:dyDescent="0.25">
      <c r="A8183" s="349" t="s">
        <v>738</v>
      </c>
      <c r="B8183" s="361" t="s">
        <v>720</v>
      </c>
      <c r="C8183" s="361" t="s">
        <v>747</v>
      </c>
      <c r="D8183" s="361">
        <v>8</v>
      </c>
      <c r="E8183" s="590">
        <v>48403</v>
      </c>
      <c r="F8183" s="592">
        <v>82</v>
      </c>
    </row>
    <row r="8184" spans="1:6" x14ac:dyDescent="0.25">
      <c r="A8184" s="349" t="s">
        <v>752</v>
      </c>
      <c r="B8184" s="361" t="s">
        <v>764</v>
      </c>
      <c r="C8184" s="361" t="s">
        <v>737</v>
      </c>
      <c r="D8184" s="361">
        <v>32</v>
      </c>
      <c r="E8184" s="590">
        <v>48403</v>
      </c>
      <c r="F8184" s="592">
        <v>89</v>
      </c>
    </row>
    <row r="8185" spans="1:6" x14ac:dyDescent="0.25">
      <c r="A8185" s="349" t="s">
        <v>738</v>
      </c>
      <c r="B8185" s="361" t="s">
        <v>717</v>
      </c>
      <c r="C8185" s="361" t="s">
        <v>745</v>
      </c>
      <c r="D8185" s="361">
        <v>16</v>
      </c>
      <c r="E8185" s="590">
        <v>48404</v>
      </c>
      <c r="F8185" s="592">
        <v>130</v>
      </c>
    </row>
    <row r="8186" spans="1:6" x14ac:dyDescent="0.25">
      <c r="A8186" s="349" t="s">
        <v>765</v>
      </c>
      <c r="B8186" s="361" t="s">
        <v>766</v>
      </c>
      <c r="C8186" s="361" t="s">
        <v>744</v>
      </c>
      <c r="D8186" s="361">
        <v>16</v>
      </c>
      <c r="E8186" s="590">
        <v>48405</v>
      </c>
      <c r="F8186" s="592">
        <v>89</v>
      </c>
    </row>
    <row r="8187" spans="1:6" x14ac:dyDescent="0.25">
      <c r="A8187" s="349" t="s">
        <v>738</v>
      </c>
      <c r="B8187" s="361" t="s">
        <v>721</v>
      </c>
      <c r="C8187" s="361" t="s">
        <v>747</v>
      </c>
      <c r="D8187" s="361">
        <v>8</v>
      </c>
      <c r="E8187" s="590">
        <v>48408</v>
      </c>
      <c r="F8187" s="592">
        <v>20</v>
      </c>
    </row>
    <row r="8188" spans="1:6" x14ac:dyDescent="0.25">
      <c r="A8188" s="349" t="s">
        <v>564</v>
      </c>
      <c r="B8188" s="361" t="s">
        <v>568</v>
      </c>
      <c r="C8188" s="361" t="s">
        <v>745</v>
      </c>
      <c r="D8188" s="361">
        <v>16</v>
      </c>
      <c r="E8188" s="590">
        <v>48411</v>
      </c>
      <c r="F8188" s="592">
        <v>37</v>
      </c>
    </row>
    <row r="8189" spans="1:6" x14ac:dyDescent="0.25">
      <c r="A8189" s="349" t="s">
        <v>738</v>
      </c>
      <c r="B8189" s="361" t="s">
        <v>712</v>
      </c>
      <c r="C8189" s="361" t="s">
        <v>744</v>
      </c>
      <c r="D8189" s="361">
        <v>8</v>
      </c>
      <c r="E8189" s="590">
        <v>48413</v>
      </c>
      <c r="F8189" s="592">
        <v>98</v>
      </c>
    </row>
    <row r="8190" spans="1:6" x14ac:dyDescent="0.25">
      <c r="A8190" s="349" t="s">
        <v>738</v>
      </c>
      <c r="B8190" s="361" t="s">
        <v>722</v>
      </c>
      <c r="C8190" s="361" t="s">
        <v>747</v>
      </c>
      <c r="D8190" s="361">
        <v>8</v>
      </c>
      <c r="E8190" s="590">
        <v>48418</v>
      </c>
      <c r="F8190" s="592">
        <v>161</v>
      </c>
    </row>
    <row r="8191" spans="1:6" x14ac:dyDescent="0.25">
      <c r="A8191" s="349" t="s">
        <v>564</v>
      </c>
      <c r="B8191" s="361" t="s">
        <v>565</v>
      </c>
      <c r="C8191" s="361" t="s">
        <v>745</v>
      </c>
      <c r="D8191" s="361">
        <v>16</v>
      </c>
      <c r="E8191" s="590">
        <v>48426</v>
      </c>
      <c r="F8191" s="360">
        <v>107</v>
      </c>
    </row>
    <row r="8192" spans="1:6" x14ac:dyDescent="0.25">
      <c r="A8192" s="349" t="s">
        <v>765</v>
      </c>
      <c r="B8192" s="361" t="s">
        <v>766</v>
      </c>
      <c r="C8192" s="361" t="s">
        <v>744</v>
      </c>
      <c r="D8192" s="361">
        <v>16</v>
      </c>
      <c r="E8192" s="590">
        <v>48426</v>
      </c>
      <c r="F8192" s="592">
        <v>185</v>
      </c>
    </row>
    <row r="8193" spans="1:6" x14ac:dyDescent="0.25">
      <c r="A8193" s="349" t="s">
        <v>728</v>
      </c>
      <c r="B8193" s="361" t="s">
        <v>731</v>
      </c>
      <c r="C8193" s="361" t="s">
        <v>732</v>
      </c>
      <c r="D8193" s="361">
        <v>8</v>
      </c>
      <c r="E8193" s="590">
        <v>48427</v>
      </c>
      <c r="F8193" s="592">
        <v>41</v>
      </c>
    </row>
    <row r="8194" spans="1:6" x14ac:dyDescent="0.25">
      <c r="A8194" s="349" t="s">
        <v>767</v>
      </c>
      <c r="B8194" s="361" t="s">
        <v>768</v>
      </c>
      <c r="C8194" s="361" t="s">
        <v>737</v>
      </c>
      <c r="D8194" s="361">
        <v>16</v>
      </c>
      <c r="E8194" s="590">
        <v>48429</v>
      </c>
      <c r="F8194" s="592">
        <v>127</v>
      </c>
    </row>
    <row r="8195" spans="1:6" x14ac:dyDescent="0.25">
      <c r="A8195" s="349" t="s">
        <v>564</v>
      </c>
      <c r="B8195" s="361" t="s">
        <v>568</v>
      </c>
      <c r="C8195" s="361" t="s">
        <v>745</v>
      </c>
      <c r="D8195" s="361">
        <v>16</v>
      </c>
      <c r="E8195" s="590">
        <v>48438</v>
      </c>
      <c r="F8195" s="592">
        <v>136</v>
      </c>
    </row>
    <row r="8196" spans="1:6" x14ac:dyDescent="0.25">
      <c r="A8196" s="349" t="s">
        <v>728</v>
      </c>
      <c r="B8196" s="361" t="s">
        <v>731</v>
      </c>
      <c r="C8196" s="361" t="s">
        <v>732</v>
      </c>
      <c r="D8196" s="361">
        <v>8</v>
      </c>
      <c r="E8196" s="590">
        <v>48446</v>
      </c>
      <c r="F8196" s="592">
        <v>24</v>
      </c>
    </row>
    <row r="8197" spans="1:6" x14ac:dyDescent="0.25">
      <c r="A8197" s="349" t="s">
        <v>752</v>
      </c>
      <c r="B8197" s="361" t="s">
        <v>760</v>
      </c>
      <c r="C8197" s="361" t="s">
        <v>761</v>
      </c>
      <c r="D8197" s="361">
        <v>16</v>
      </c>
      <c r="E8197" s="590">
        <v>48451</v>
      </c>
      <c r="F8197" s="592">
        <v>179</v>
      </c>
    </row>
    <row r="8198" spans="1:6" x14ac:dyDescent="0.25">
      <c r="A8198" s="349" t="s">
        <v>748</v>
      </c>
      <c r="B8198" s="361" t="s">
        <v>750</v>
      </c>
      <c r="C8198" s="361" t="s">
        <v>737</v>
      </c>
      <c r="D8198" s="361">
        <v>16</v>
      </c>
      <c r="E8198" s="590">
        <v>48452</v>
      </c>
      <c r="F8198" s="592">
        <v>79</v>
      </c>
    </row>
    <row r="8199" spans="1:6" x14ac:dyDescent="0.25">
      <c r="A8199" s="349" t="s">
        <v>765</v>
      </c>
      <c r="B8199" s="361" t="s">
        <v>766</v>
      </c>
      <c r="C8199" s="361" t="s">
        <v>744</v>
      </c>
      <c r="D8199" s="361">
        <v>16</v>
      </c>
      <c r="E8199" s="590">
        <v>48453</v>
      </c>
      <c r="F8199" s="360">
        <v>106</v>
      </c>
    </row>
    <row r="8200" spans="1:6" x14ac:dyDescent="0.25">
      <c r="A8200" s="349" t="s">
        <v>769</v>
      </c>
      <c r="B8200" s="361" t="s">
        <v>770</v>
      </c>
      <c r="C8200" s="361" t="s">
        <v>745</v>
      </c>
      <c r="D8200" s="361">
        <v>16</v>
      </c>
      <c r="E8200" s="590">
        <v>48454</v>
      </c>
      <c r="F8200" s="592">
        <v>189</v>
      </c>
    </row>
    <row r="8201" spans="1:6" x14ac:dyDescent="0.25">
      <c r="A8201" s="349" t="s">
        <v>733</v>
      </c>
      <c r="B8201" s="361" t="s">
        <v>736</v>
      </c>
      <c r="C8201" s="361" t="s">
        <v>737</v>
      </c>
      <c r="D8201" s="361">
        <v>8</v>
      </c>
      <c r="E8201" s="590">
        <v>48456</v>
      </c>
      <c r="F8201" s="360">
        <v>93</v>
      </c>
    </row>
    <row r="8202" spans="1:6" x14ac:dyDescent="0.25">
      <c r="A8202" s="349" t="s">
        <v>756</v>
      </c>
      <c r="B8202" s="361" t="s">
        <v>757</v>
      </c>
      <c r="C8202" s="361" t="s">
        <v>755</v>
      </c>
      <c r="D8202" s="361">
        <v>16</v>
      </c>
      <c r="E8202" s="590">
        <v>48457</v>
      </c>
      <c r="F8202" s="592">
        <v>107</v>
      </c>
    </row>
    <row r="8203" spans="1:6" x14ac:dyDescent="0.25">
      <c r="A8203" s="349" t="s">
        <v>564</v>
      </c>
      <c r="B8203" s="361" t="s">
        <v>568</v>
      </c>
      <c r="C8203" s="361" t="s">
        <v>745</v>
      </c>
      <c r="D8203" s="361">
        <v>16</v>
      </c>
      <c r="E8203" s="590">
        <v>48457</v>
      </c>
      <c r="F8203" s="360">
        <v>37</v>
      </c>
    </row>
    <row r="8204" spans="1:6" x14ac:dyDescent="0.25">
      <c r="A8204" s="349" t="s">
        <v>728</v>
      </c>
      <c r="B8204" s="361" t="s">
        <v>731</v>
      </c>
      <c r="C8204" s="361" t="s">
        <v>732</v>
      </c>
      <c r="D8204" s="361">
        <v>8</v>
      </c>
      <c r="E8204" s="590">
        <v>48457</v>
      </c>
      <c r="F8204" s="592">
        <v>116</v>
      </c>
    </row>
    <row r="8205" spans="1:6" x14ac:dyDescent="0.25">
      <c r="A8205" s="349" t="s">
        <v>748</v>
      </c>
      <c r="B8205" s="361" t="s">
        <v>749</v>
      </c>
      <c r="C8205" s="361" t="s">
        <v>745</v>
      </c>
      <c r="D8205" s="361">
        <v>8</v>
      </c>
      <c r="E8205" s="590">
        <v>48458</v>
      </c>
      <c r="F8205" s="592">
        <v>143</v>
      </c>
    </row>
    <row r="8206" spans="1:6" x14ac:dyDescent="0.25">
      <c r="A8206" s="349" t="s">
        <v>739</v>
      </c>
      <c r="B8206" s="361" t="s">
        <v>740</v>
      </c>
      <c r="C8206" s="361" t="s">
        <v>741</v>
      </c>
      <c r="D8206" s="361">
        <v>8</v>
      </c>
      <c r="E8206" s="590">
        <v>48459</v>
      </c>
      <c r="F8206" s="592">
        <v>24</v>
      </c>
    </row>
    <row r="8207" spans="1:6" x14ac:dyDescent="0.25">
      <c r="A8207" s="349" t="s">
        <v>738</v>
      </c>
      <c r="B8207" s="361" t="s">
        <v>713</v>
      </c>
      <c r="C8207" s="361" t="s">
        <v>746</v>
      </c>
      <c r="D8207" s="361">
        <v>16</v>
      </c>
      <c r="E8207" s="590">
        <v>48460</v>
      </c>
      <c r="F8207" s="592">
        <v>96</v>
      </c>
    </row>
    <row r="8208" spans="1:6" x14ac:dyDescent="0.25">
      <c r="A8208" s="349" t="s">
        <v>738</v>
      </c>
      <c r="B8208" s="361" t="s">
        <v>720</v>
      </c>
      <c r="C8208" s="361" t="s">
        <v>747</v>
      </c>
      <c r="D8208" s="361">
        <v>8</v>
      </c>
      <c r="E8208" s="590">
        <v>48461</v>
      </c>
      <c r="F8208" s="592">
        <v>70</v>
      </c>
    </row>
    <row r="8209" spans="1:6" x14ac:dyDescent="0.25">
      <c r="A8209" s="349" t="s">
        <v>752</v>
      </c>
      <c r="B8209" s="361" t="s">
        <v>763</v>
      </c>
      <c r="C8209" s="361" t="s">
        <v>745</v>
      </c>
      <c r="D8209" s="361">
        <v>16</v>
      </c>
      <c r="E8209" s="590">
        <v>48463</v>
      </c>
      <c r="F8209" s="592">
        <v>91</v>
      </c>
    </row>
    <row r="8210" spans="1:6" x14ac:dyDescent="0.25">
      <c r="A8210" s="349" t="s">
        <v>738</v>
      </c>
      <c r="B8210" s="361" t="s">
        <v>713</v>
      </c>
      <c r="C8210" s="361" t="s">
        <v>746</v>
      </c>
      <c r="D8210" s="361">
        <v>16</v>
      </c>
      <c r="E8210" s="590">
        <v>48465</v>
      </c>
      <c r="F8210" s="592">
        <v>192</v>
      </c>
    </row>
    <row r="8211" spans="1:6" x14ac:dyDescent="0.25">
      <c r="A8211" s="349" t="s">
        <v>771</v>
      </c>
      <c r="B8211" s="361" t="s">
        <v>773</v>
      </c>
      <c r="C8211" s="361" t="s">
        <v>747</v>
      </c>
      <c r="D8211" s="361">
        <v>8</v>
      </c>
      <c r="E8211" s="590">
        <v>48466</v>
      </c>
      <c r="F8211" s="592">
        <v>199</v>
      </c>
    </row>
    <row r="8212" spans="1:6" x14ac:dyDescent="0.25">
      <c r="A8212" s="349" t="s">
        <v>748</v>
      </c>
      <c r="B8212" s="361" t="s">
        <v>751</v>
      </c>
      <c r="C8212" s="361" t="s">
        <v>747</v>
      </c>
      <c r="D8212" s="361">
        <v>8</v>
      </c>
      <c r="E8212" s="350">
        <v>48469</v>
      </c>
      <c r="F8212" s="360">
        <v>45</v>
      </c>
    </row>
    <row r="8213" spans="1:6" x14ac:dyDescent="0.25">
      <c r="A8213" s="349" t="s">
        <v>738</v>
      </c>
      <c r="B8213" s="361" t="s">
        <v>721</v>
      </c>
      <c r="C8213" s="361" t="s">
        <v>747</v>
      </c>
      <c r="D8213" s="361">
        <v>8</v>
      </c>
      <c r="E8213" s="590">
        <v>48473</v>
      </c>
      <c r="F8213" s="592">
        <v>150</v>
      </c>
    </row>
    <row r="8214" spans="1:6" x14ac:dyDescent="0.25">
      <c r="A8214" s="349" t="s">
        <v>738</v>
      </c>
      <c r="B8214" s="361" t="s">
        <v>722</v>
      </c>
      <c r="C8214" s="361" t="s">
        <v>747</v>
      </c>
      <c r="D8214" s="361">
        <v>8</v>
      </c>
      <c r="E8214" s="590">
        <v>48474</v>
      </c>
      <c r="F8214" s="592">
        <v>18</v>
      </c>
    </row>
    <row r="8215" spans="1:6" x14ac:dyDescent="0.25">
      <c r="A8215" s="349" t="s">
        <v>738</v>
      </c>
      <c r="B8215" s="361" t="s">
        <v>717</v>
      </c>
      <c r="C8215" s="361" t="s">
        <v>745</v>
      </c>
      <c r="D8215" s="361">
        <v>16</v>
      </c>
      <c r="E8215" s="590">
        <v>48474</v>
      </c>
      <c r="F8215" s="592">
        <v>43</v>
      </c>
    </row>
    <row r="8216" spans="1:6" x14ac:dyDescent="0.25">
      <c r="A8216" s="349" t="s">
        <v>752</v>
      </c>
      <c r="B8216" s="361" t="s">
        <v>764</v>
      </c>
      <c r="C8216" s="361" t="s">
        <v>737</v>
      </c>
      <c r="D8216" s="361">
        <v>32</v>
      </c>
      <c r="E8216" s="590">
        <v>48476</v>
      </c>
      <c r="F8216" s="592">
        <v>88</v>
      </c>
    </row>
    <row r="8217" spans="1:6" x14ac:dyDescent="0.25">
      <c r="A8217" s="349" t="s">
        <v>742</v>
      </c>
      <c r="B8217" s="361" t="s">
        <v>743</v>
      </c>
      <c r="C8217" s="361" t="s">
        <v>744</v>
      </c>
      <c r="D8217" s="361">
        <v>8</v>
      </c>
      <c r="E8217" s="590">
        <v>48478</v>
      </c>
      <c r="F8217" s="592">
        <v>88</v>
      </c>
    </row>
    <row r="8218" spans="1:6" x14ac:dyDescent="0.25">
      <c r="A8218" s="349" t="s">
        <v>742</v>
      </c>
      <c r="B8218" s="361" t="s">
        <v>743</v>
      </c>
      <c r="C8218" s="361" t="s">
        <v>744</v>
      </c>
      <c r="D8218" s="361">
        <v>8</v>
      </c>
      <c r="E8218" s="590">
        <v>48478</v>
      </c>
      <c r="F8218" s="592">
        <v>112</v>
      </c>
    </row>
    <row r="8219" spans="1:6" x14ac:dyDescent="0.25">
      <c r="A8219" s="349" t="s">
        <v>728</v>
      </c>
      <c r="B8219" s="361" t="s">
        <v>729</v>
      </c>
      <c r="C8219" s="361" t="s">
        <v>730</v>
      </c>
      <c r="D8219" s="361">
        <v>10</v>
      </c>
      <c r="E8219" s="590">
        <v>48485</v>
      </c>
      <c r="F8219" s="592">
        <v>54</v>
      </c>
    </row>
    <row r="8220" spans="1:6" x14ac:dyDescent="0.25">
      <c r="A8220" s="349" t="s">
        <v>738</v>
      </c>
      <c r="B8220" s="361" t="s">
        <v>712</v>
      </c>
      <c r="C8220" s="361" t="s">
        <v>744</v>
      </c>
      <c r="D8220" s="361">
        <v>8</v>
      </c>
      <c r="E8220" s="590">
        <v>48487</v>
      </c>
      <c r="F8220" s="592">
        <v>7</v>
      </c>
    </row>
    <row r="8221" spans="1:6" x14ac:dyDescent="0.25">
      <c r="A8221" s="349" t="s">
        <v>756</v>
      </c>
      <c r="B8221" s="361" t="s">
        <v>757</v>
      </c>
      <c r="C8221" s="361" t="s">
        <v>755</v>
      </c>
      <c r="D8221" s="361">
        <v>16</v>
      </c>
      <c r="E8221" s="590">
        <v>48489</v>
      </c>
      <c r="F8221" s="360">
        <v>106</v>
      </c>
    </row>
    <row r="8222" spans="1:6" x14ac:dyDescent="0.25">
      <c r="A8222" s="349" t="s">
        <v>767</v>
      </c>
      <c r="B8222" s="361" t="s">
        <v>768</v>
      </c>
      <c r="C8222" s="361" t="s">
        <v>737</v>
      </c>
      <c r="D8222" s="361">
        <v>16</v>
      </c>
      <c r="E8222" s="590">
        <v>48492</v>
      </c>
      <c r="F8222" s="360">
        <v>12</v>
      </c>
    </row>
    <row r="8223" spans="1:6" x14ac:dyDescent="0.25">
      <c r="A8223" s="349" t="s">
        <v>738</v>
      </c>
      <c r="B8223" s="361" t="s">
        <v>722</v>
      </c>
      <c r="C8223" s="361" t="s">
        <v>747</v>
      </c>
      <c r="D8223" s="361">
        <v>8</v>
      </c>
      <c r="E8223" s="590">
        <v>48494</v>
      </c>
      <c r="F8223" s="592">
        <v>120</v>
      </c>
    </row>
    <row r="8224" spans="1:6" x14ac:dyDescent="0.25">
      <c r="A8224" s="354" t="s">
        <v>738</v>
      </c>
      <c r="B8224" s="353" t="s">
        <v>715</v>
      </c>
      <c r="C8224" s="353" t="s">
        <v>745</v>
      </c>
      <c r="D8224" s="353">
        <v>16</v>
      </c>
      <c r="E8224" s="591">
        <v>48495</v>
      </c>
      <c r="F8224" s="593">
        <v>39</v>
      </c>
    </row>
    <row r="8225" spans="1:6" x14ac:dyDescent="0.25">
      <c r="A8225" s="349" t="s">
        <v>748</v>
      </c>
      <c r="B8225" s="361" t="s">
        <v>753</v>
      </c>
      <c r="C8225" s="361" t="s">
        <v>732</v>
      </c>
      <c r="D8225" s="361">
        <v>16</v>
      </c>
      <c r="E8225" s="350">
        <v>48498</v>
      </c>
      <c r="F8225" s="360">
        <v>93</v>
      </c>
    </row>
    <row r="8226" spans="1:6" x14ac:dyDescent="0.25">
      <c r="A8226" s="349" t="s">
        <v>738</v>
      </c>
      <c r="B8226" s="361" t="s">
        <v>714</v>
      </c>
      <c r="C8226" s="361" t="s">
        <v>744</v>
      </c>
      <c r="D8226" s="361">
        <v>8</v>
      </c>
      <c r="E8226" s="590">
        <v>48503</v>
      </c>
      <c r="F8226" s="592">
        <v>53</v>
      </c>
    </row>
    <row r="8227" spans="1:6" x14ac:dyDescent="0.25">
      <c r="A8227" s="349" t="s">
        <v>564</v>
      </c>
      <c r="B8227" s="361" t="s">
        <v>567</v>
      </c>
      <c r="C8227" s="361" t="s">
        <v>737</v>
      </c>
      <c r="D8227" s="361">
        <v>16</v>
      </c>
      <c r="E8227" s="590">
        <v>48507</v>
      </c>
      <c r="F8227" s="360">
        <v>132</v>
      </c>
    </row>
    <row r="8228" spans="1:6" x14ac:dyDescent="0.25">
      <c r="A8228" s="349" t="s">
        <v>748</v>
      </c>
      <c r="B8228" s="361" t="s">
        <v>754</v>
      </c>
      <c r="C8228" s="361" t="s">
        <v>755</v>
      </c>
      <c r="D8228" s="361">
        <v>16</v>
      </c>
      <c r="E8228" s="590">
        <v>48508</v>
      </c>
      <c r="F8228" s="592">
        <v>102</v>
      </c>
    </row>
    <row r="8229" spans="1:6" x14ac:dyDescent="0.25">
      <c r="A8229" s="349" t="s">
        <v>738</v>
      </c>
      <c r="B8229" s="361" t="s">
        <v>714</v>
      </c>
      <c r="C8229" s="361" t="s">
        <v>744</v>
      </c>
      <c r="D8229" s="361">
        <v>8</v>
      </c>
      <c r="E8229" s="590">
        <v>48514</v>
      </c>
      <c r="F8229" s="592">
        <v>73</v>
      </c>
    </row>
    <row r="8230" spans="1:6" x14ac:dyDescent="0.25">
      <c r="A8230" s="349" t="s">
        <v>738</v>
      </c>
      <c r="B8230" s="361" t="s">
        <v>713</v>
      </c>
      <c r="C8230" s="361" t="s">
        <v>746</v>
      </c>
      <c r="D8230" s="361">
        <v>16</v>
      </c>
      <c r="E8230" s="590">
        <v>48518</v>
      </c>
      <c r="F8230" s="592">
        <v>38</v>
      </c>
    </row>
    <row r="8231" spans="1:6" x14ac:dyDescent="0.25">
      <c r="A8231" s="349" t="s">
        <v>564</v>
      </c>
      <c r="B8231" s="361" t="s">
        <v>567</v>
      </c>
      <c r="C8231" s="361" t="s">
        <v>737</v>
      </c>
      <c r="D8231" s="361">
        <v>16</v>
      </c>
      <c r="E8231" s="590">
        <v>48518</v>
      </c>
      <c r="F8231" s="592">
        <v>93</v>
      </c>
    </row>
    <row r="8232" spans="1:6" x14ac:dyDescent="0.25">
      <c r="A8232" s="349" t="s">
        <v>738</v>
      </c>
      <c r="B8232" s="361" t="s">
        <v>718</v>
      </c>
      <c r="C8232" s="361" t="s">
        <v>747</v>
      </c>
      <c r="D8232" s="361">
        <v>8</v>
      </c>
      <c r="E8232" s="590">
        <v>48522</v>
      </c>
      <c r="F8232" s="592">
        <v>166</v>
      </c>
    </row>
    <row r="8233" spans="1:6" x14ac:dyDescent="0.25">
      <c r="A8233" s="349" t="s">
        <v>738</v>
      </c>
      <c r="B8233" s="361" t="s">
        <v>721</v>
      </c>
      <c r="C8233" s="361" t="s">
        <v>747</v>
      </c>
      <c r="D8233" s="361">
        <v>8</v>
      </c>
      <c r="E8233" s="590">
        <v>48523</v>
      </c>
      <c r="F8233" s="592">
        <v>130</v>
      </c>
    </row>
    <row r="8234" spans="1:6" x14ac:dyDescent="0.25">
      <c r="A8234" s="349" t="s">
        <v>564</v>
      </c>
      <c r="B8234" s="361" t="s">
        <v>569</v>
      </c>
      <c r="C8234" s="361" t="s">
        <v>744</v>
      </c>
      <c r="D8234" s="361">
        <v>16</v>
      </c>
      <c r="E8234" s="590">
        <v>48524</v>
      </c>
      <c r="F8234" s="592">
        <v>113</v>
      </c>
    </row>
    <row r="8235" spans="1:6" x14ac:dyDescent="0.25">
      <c r="A8235" s="349" t="s">
        <v>756</v>
      </c>
      <c r="B8235" s="361" t="s">
        <v>757</v>
      </c>
      <c r="C8235" s="361" t="s">
        <v>755</v>
      </c>
      <c r="D8235" s="361">
        <v>16</v>
      </c>
      <c r="E8235" s="590">
        <v>48529</v>
      </c>
      <c r="F8235" s="592">
        <v>32</v>
      </c>
    </row>
    <row r="8236" spans="1:6" x14ac:dyDescent="0.25">
      <c r="A8236" s="349" t="s">
        <v>738</v>
      </c>
      <c r="B8236" s="361" t="s">
        <v>714</v>
      </c>
      <c r="C8236" s="361" t="s">
        <v>744</v>
      </c>
      <c r="D8236" s="361">
        <v>8</v>
      </c>
      <c r="E8236" s="590">
        <v>48538</v>
      </c>
      <c r="F8236" s="592">
        <v>178</v>
      </c>
    </row>
    <row r="8237" spans="1:6" x14ac:dyDescent="0.25">
      <c r="A8237" s="349" t="s">
        <v>738</v>
      </c>
      <c r="B8237" s="361" t="s">
        <v>723</v>
      </c>
      <c r="C8237" s="361" t="s">
        <v>745</v>
      </c>
      <c r="D8237" s="361">
        <v>8</v>
      </c>
      <c r="E8237" s="590">
        <v>48541</v>
      </c>
      <c r="F8237" s="592">
        <v>137</v>
      </c>
    </row>
    <row r="8238" spans="1:6" x14ac:dyDescent="0.25">
      <c r="A8238" s="349" t="s">
        <v>738</v>
      </c>
      <c r="B8238" s="361" t="s">
        <v>713</v>
      </c>
      <c r="C8238" s="361" t="s">
        <v>746</v>
      </c>
      <c r="D8238" s="361">
        <v>16</v>
      </c>
      <c r="E8238" s="350">
        <v>48542</v>
      </c>
      <c r="F8238" s="360">
        <v>176</v>
      </c>
    </row>
    <row r="8239" spans="1:6" x14ac:dyDescent="0.25">
      <c r="A8239" s="349" t="s">
        <v>564</v>
      </c>
      <c r="B8239" s="361" t="s">
        <v>566</v>
      </c>
      <c r="C8239" s="361" t="s">
        <v>737</v>
      </c>
      <c r="D8239" s="361">
        <v>16</v>
      </c>
      <c r="E8239" s="590">
        <v>48542</v>
      </c>
      <c r="F8239" s="592">
        <v>157</v>
      </c>
    </row>
    <row r="8240" spans="1:6" x14ac:dyDescent="0.25">
      <c r="A8240" s="349" t="s">
        <v>748</v>
      </c>
      <c r="B8240" s="361" t="s">
        <v>751</v>
      </c>
      <c r="C8240" s="361" t="s">
        <v>747</v>
      </c>
      <c r="D8240" s="361">
        <v>8</v>
      </c>
      <c r="E8240" s="590">
        <v>48542</v>
      </c>
      <c r="F8240" s="592">
        <v>144</v>
      </c>
    </row>
    <row r="8241" spans="1:6" x14ac:dyDescent="0.25">
      <c r="A8241" s="349" t="s">
        <v>738</v>
      </c>
      <c r="B8241" s="361" t="s">
        <v>714</v>
      </c>
      <c r="C8241" s="361" t="s">
        <v>744</v>
      </c>
      <c r="D8241" s="361">
        <v>8</v>
      </c>
      <c r="E8241" s="350">
        <v>48544</v>
      </c>
      <c r="F8241" s="360">
        <v>113</v>
      </c>
    </row>
    <row r="8242" spans="1:6" x14ac:dyDescent="0.25">
      <c r="A8242" s="349" t="s">
        <v>752</v>
      </c>
      <c r="B8242" s="361" t="s">
        <v>759</v>
      </c>
      <c r="C8242" s="361" t="s">
        <v>737</v>
      </c>
      <c r="D8242" s="361">
        <v>16</v>
      </c>
      <c r="E8242" s="590">
        <v>48544</v>
      </c>
      <c r="F8242" s="592">
        <v>156</v>
      </c>
    </row>
    <row r="8243" spans="1:6" x14ac:dyDescent="0.25">
      <c r="A8243" s="349" t="s">
        <v>728</v>
      </c>
      <c r="B8243" s="361" t="s">
        <v>731</v>
      </c>
      <c r="C8243" s="361" t="s">
        <v>732</v>
      </c>
      <c r="D8243" s="361">
        <v>8</v>
      </c>
      <c r="E8243" s="590">
        <v>48545</v>
      </c>
      <c r="F8243" s="592">
        <v>47</v>
      </c>
    </row>
    <row r="8244" spans="1:6" x14ac:dyDescent="0.25">
      <c r="A8244" s="349" t="s">
        <v>564</v>
      </c>
      <c r="B8244" s="361" t="s">
        <v>568</v>
      </c>
      <c r="C8244" s="361" t="s">
        <v>745</v>
      </c>
      <c r="D8244" s="361">
        <v>16</v>
      </c>
      <c r="E8244" s="590">
        <v>48549</v>
      </c>
      <c r="F8244" s="592">
        <v>64</v>
      </c>
    </row>
    <row r="8245" spans="1:6" x14ac:dyDescent="0.25">
      <c r="A8245" s="349" t="s">
        <v>748</v>
      </c>
      <c r="B8245" s="361" t="s">
        <v>749</v>
      </c>
      <c r="C8245" s="361" t="s">
        <v>745</v>
      </c>
      <c r="D8245" s="361">
        <v>8</v>
      </c>
      <c r="E8245" s="590">
        <v>48550</v>
      </c>
      <c r="F8245" s="592">
        <v>96</v>
      </c>
    </row>
    <row r="8246" spans="1:6" x14ac:dyDescent="0.25">
      <c r="A8246" s="349" t="s">
        <v>738</v>
      </c>
      <c r="B8246" s="361" t="s">
        <v>714</v>
      </c>
      <c r="C8246" s="361" t="s">
        <v>744</v>
      </c>
      <c r="D8246" s="361">
        <v>8</v>
      </c>
      <c r="E8246" s="590">
        <v>48550</v>
      </c>
      <c r="F8246" s="592">
        <v>155</v>
      </c>
    </row>
    <row r="8247" spans="1:6" x14ac:dyDescent="0.25">
      <c r="A8247" s="349" t="s">
        <v>752</v>
      </c>
      <c r="B8247" s="361" t="s">
        <v>760</v>
      </c>
      <c r="C8247" s="361" t="s">
        <v>761</v>
      </c>
      <c r="D8247" s="361">
        <v>16</v>
      </c>
      <c r="E8247" s="590">
        <v>48550</v>
      </c>
      <c r="F8247" s="592">
        <v>21</v>
      </c>
    </row>
    <row r="8248" spans="1:6" x14ac:dyDescent="0.25">
      <c r="A8248" s="349" t="s">
        <v>748</v>
      </c>
      <c r="B8248" s="361" t="s">
        <v>751</v>
      </c>
      <c r="C8248" s="361" t="s">
        <v>747</v>
      </c>
      <c r="D8248" s="361">
        <v>8</v>
      </c>
      <c r="E8248" s="590">
        <v>48552</v>
      </c>
      <c r="F8248" s="592">
        <v>184</v>
      </c>
    </row>
    <row r="8249" spans="1:6" x14ac:dyDescent="0.25">
      <c r="A8249" s="349" t="s">
        <v>748</v>
      </c>
      <c r="B8249" s="361" t="s">
        <v>754</v>
      </c>
      <c r="C8249" s="361" t="s">
        <v>755</v>
      </c>
      <c r="D8249" s="361">
        <v>16</v>
      </c>
      <c r="E8249" s="590">
        <v>48557</v>
      </c>
      <c r="F8249" s="592">
        <v>181</v>
      </c>
    </row>
    <row r="8250" spans="1:6" x14ac:dyDescent="0.25">
      <c r="A8250" s="349" t="s">
        <v>742</v>
      </c>
      <c r="B8250" s="361" t="s">
        <v>743</v>
      </c>
      <c r="C8250" s="361" t="s">
        <v>744</v>
      </c>
      <c r="D8250" s="361">
        <v>8</v>
      </c>
      <c r="E8250" s="590">
        <v>48557</v>
      </c>
      <c r="F8250" s="592">
        <v>44</v>
      </c>
    </row>
    <row r="8251" spans="1:6" x14ac:dyDescent="0.25">
      <c r="A8251" s="349" t="s">
        <v>752</v>
      </c>
      <c r="B8251" s="361" t="s">
        <v>763</v>
      </c>
      <c r="C8251" s="361" t="s">
        <v>745</v>
      </c>
      <c r="D8251" s="361">
        <v>16</v>
      </c>
      <c r="E8251" s="590">
        <v>48564</v>
      </c>
      <c r="F8251" s="592">
        <v>72</v>
      </c>
    </row>
    <row r="8252" spans="1:6" x14ac:dyDescent="0.25">
      <c r="A8252" s="349" t="s">
        <v>752</v>
      </c>
      <c r="B8252" s="361" t="s">
        <v>763</v>
      </c>
      <c r="C8252" s="361" t="s">
        <v>745</v>
      </c>
      <c r="D8252" s="361">
        <v>16</v>
      </c>
      <c r="E8252" s="350">
        <v>48565</v>
      </c>
      <c r="F8252" s="360">
        <v>36</v>
      </c>
    </row>
    <row r="8253" spans="1:6" x14ac:dyDescent="0.25">
      <c r="A8253" s="349" t="s">
        <v>742</v>
      </c>
      <c r="B8253" s="361" t="s">
        <v>743</v>
      </c>
      <c r="C8253" s="361" t="s">
        <v>744</v>
      </c>
      <c r="D8253" s="361">
        <v>8</v>
      </c>
      <c r="E8253" s="590">
        <v>48568</v>
      </c>
      <c r="F8253" s="592">
        <v>71</v>
      </c>
    </row>
    <row r="8254" spans="1:6" x14ac:dyDescent="0.25">
      <c r="A8254" s="349" t="s">
        <v>756</v>
      </c>
      <c r="B8254" s="361" t="s">
        <v>757</v>
      </c>
      <c r="C8254" s="361" t="s">
        <v>755</v>
      </c>
      <c r="D8254" s="361">
        <v>16</v>
      </c>
      <c r="E8254" s="590">
        <v>48570</v>
      </c>
      <c r="F8254" s="592">
        <v>187</v>
      </c>
    </row>
    <row r="8255" spans="1:6" x14ac:dyDescent="0.25">
      <c r="A8255" s="349" t="s">
        <v>733</v>
      </c>
      <c r="B8255" s="361" t="s">
        <v>736</v>
      </c>
      <c r="C8255" s="361" t="s">
        <v>737</v>
      </c>
      <c r="D8255" s="361">
        <v>8</v>
      </c>
      <c r="E8255" s="590">
        <v>48570</v>
      </c>
      <c r="F8255" s="592">
        <v>43</v>
      </c>
    </row>
    <row r="8256" spans="1:6" x14ac:dyDescent="0.25">
      <c r="A8256" s="349" t="s">
        <v>738</v>
      </c>
      <c r="B8256" s="361" t="s">
        <v>719</v>
      </c>
      <c r="C8256" s="361" t="s">
        <v>744</v>
      </c>
      <c r="D8256" s="361">
        <v>8</v>
      </c>
      <c r="E8256" s="590">
        <v>48571</v>
      </c>
      <c r="F8256" s="592">
        <v>86</v>
      </c>
    </row>
    <row r="8257" spans="1:6" x14ac:dyDescent="0.25">
      <c r="A8257" s="349" t="s">
        <v>767</v>
      </c>
      <c r="B8257" s="361" t="s">
        <v>768</v>
      </c>
      <c r="C8257" s="361" t="s">
        <v>737</v>
      </c>
      <c r="D8257" s="361">
        <v>16</v>
      </c>
      <c r="E8257" s="590">
        <v>48571</v>
      </c>
      <c r="F8257" s="592">
        <v>5</v>
      </c>
    </row>
    <row r="8258" spans="1:6" x14ac:dyDescent="0.25">
      <c r="A8258" s="349" t="s">
        <v>564</v>
      </c>
      <c r="B8258" s="361" t="s">
        <v>565</v>
      </c>
      <c r="C8258" s="361" t="s">
        <v>745</v>
      </c>
      <c r="D8258" s="361">
        <v>16</v>
      </c>
      <c r="E8258" s="590">
        <v>48571</v>
      </c>
      <c r="F8258" s="592">
        <v>73</v>
      </c>
    </row>
    <row r="8259" spans="1:6" x14ac:dyDescent="0.25">
      <c r="A8259" s="349" t="s">
        <v>748</v>
      </c>
      <c r="B8259" s="361" t="s">
        <v>751</v>
      </c>
      <c r="C8259" s="361" t="s">
        <v>747</v>
      </c>
      <c r="D8259" s="361">
        <v>8</v>
      </c>
      <c r="E8259" s="590">
        <v>48573</v>
      </c>
      <c r="F8259" s="592">
        <v>139</v>
      </c>
    </row>
    <row r="8260" spans="1:6" x14ac:dyDescent="0.25">
      <c r="A8260" s="349" t="s">
        <v>771</v>
      </c>
      <c r="B8260" s="361" t="s">
        <v>773</v>
      </c>
      <c r="C8260" s="361" t="s">
        <v>747</v>
      </c>
      <c r="D8260" s="361">
        <v>8</v>
      </c>
      <c r="E8260" s="590">
        <v>48574</v>
      </c>
      <c r="F8260" s="592">
        <v>108</v>
      </c>
    </row>
    <row r="8261" spans="1:6" x14ac:dyDescent="0.25">
      <c r="A8261" s="349" t="s">
        <v>739</v>
      </c>
      <c r="B8261" s="361" t="s">
        <v>740</v>
      </c>
      <c r="C8261" s="361" t="s">
        <v>741</v>
      </c>
      <c r="D8261" s="361">
        <v>8</v>
      </c>
      <c r="E8261" s="350">
        <v>48586</v>
      </c>
      <c r="F8261" s="360">
        <v>24</v>
      </c>
    </row>
    <row r="8262" spans="1:6" x14ac:dyDescent="0.25">
      <c r="A8262" s="349" t="s">
        <v>748</v>
      </c>
      <c r="B8262" s="361" t="s">
        <v>754</v>
      </c>
      <c r="C8262" s="361" t="s">
        <v>755</v>
      </c>
      <c r="D8262" s="361">
        <v>16</v>
      </c>
      <c r="E8262" s="590">
        <v>48591</v>
      </c>
      <c r="F8262" s="592">
        <v>107</v>
      </c>
    </row>
    <row r="8263" spans="1:6" x14ac:dyDescent="0.25">
      <c r="A8263" s="349" t="s">
        <v>769</v>
      </c>
      <c r="B8263" s="361" t="s">
        <v>770</v>
      </c>
      <c r="C8263" s="361" t="s">
        <v>745</v>
      </c>
      <c r="D8263" s="361">
        <v>16</v>
      </c>
      <c r="E8263" s="350">
        <v>48593</v>
      </c>
      <c r="F8263" s="360">
        <v>79</v>
      </c>
    </row>
    <row r="8264" spans="1:6" x14ac:dyDescent="0.25">
      <c r="A8264" s="349" t="s">
        <v>738</v>
      </c>
      <c r="B8264" s="361" t="s">
        <v>715</v>
      </c>
      <c r="C8264" s="361" t="s">
        <v>745</v>
      </c>
      <c r="D8264" s="361">
        <v>16</v>
      </c>
      <c r="E8264" s="590">
        <v>48600</v>
      </c>
      <c r="F8264" s="592">
        <v>79</v>
      </c>
    </row>
    <row r="8265" spans="1:6" x14ac:dyDescent="0.25">
      <c r="A8265" s="349" t="s">
        <v>748</v>
      </c>
      <c r="B8265" s="361" t="s">
        <v>749</v>
      </c>
      <c r="C8265" s="361" t="s">
        <v>745</v>
      </c>
      <c r="D8265" s="361">
        <v>8</v>
      </c>
      <c r="E8265" s="350">
        <v>48601</v>
      </c>
      <c r="F8265" s="360">
        <v>199</v>
      </c>
    </row>
    <row r="8266" spans="1:6" x14ac:dyDescent="0.25">
      <c r="A8266" s="349" t="s">
        <v>738</v>
      </c>
      <c r="B8266" s="361" t="s">
        <v>717</v>
      </c>
      <c r="C8266" s="361" t="s">
        <v>745</v>
      </c>
      <c r="D8266" s="361">
        <v>16</v>
      </c>
      <c r="E8266" s="590">
        <v>48604</v>
      </c>
      <c r="F8266" s="592">
        <v>12</v>
      </c>
    </row>
    <row r="8267" spans="1:6" x14ac:dyDescent="0.25">
      <c r="A8267" s="349" t="s">
        <v>564</v>
      </c>
      <c r="B8267" s="361" t="s">
        <v>568</v>
      </c>
      <c r="C8267" s="361" t="s">
        <v>745</v>
      </c>
      <c r="D8267" s="361">
        <v>16</v>
      </c>
      <c r="E8267" s="590">
        <v>48605</v>
      </c>
      <c r="F8267" s="360">
        <v>31</v>
      </c>
    </row>
    <row r="8268" spans="1:6" x14ac:dyDescent="0.25">
      <c r="A8268" s="349" t="s">
        <v>748</v>
      </c>
      <c r="B8268" s="361" t="s">
        <v>750</v>
      </c>
      <c r="C8268" s="361" t="s">
        <v>737</v>
      </c>
      <c r="D8268" s="361">
        <v>16</v>
      </c>
      <c r="E8268" s="590">
        <v>48606</v>
      </c>
      <c r="F8268" s="592">
        <v>81</v>
      </c>
    </row>
    <row r="8269" spans="1:6" x14ac:dyDescent="0.25">
      <c r="A8269" s="349" t="s">
        <v>738</v>
      </c>
      <c r="B8269" s="361" t="s">
        <v>712</v>
      </c>
      <c r="C8269" s="361" t="s">
        <v>744</v>
      </c>
      <c r="D8269" s="361">
        <v>8</v>
      </c>
      <c r="E8269" s="350">
        <v>48608</v>
      </c>
      <c r="F8269" s="360">
        <v>190</v>
      </c>
    </row>
    <row r="8270" spans="1:6" x14ac:dyDescent="0.25">
      <c r="A8270" s="349" t="s">
        <v>728</v>
      </c>
      <c r="B8270" s="361" t="s">
        <v>731</v>
      </c>
      <c r="C8270" s="361" t="s">
        <v>732</v>
      </c>
      <c r="D8270" s="361">
        <v>8</v>
      </c>
      <c r="E8270" s="590">
        <v>48608</v>
      </c>
      <c r="F8270" s="360">
        <v>193</v>
      </c>
    </row>
    <row r="8271" spans="1:6" x14ac:dyDescent="0.25">
      <c r="A8271" s="349" t="s">
        <v>738</v>
      </c>
      <c r="B8271" s="361" t="s">
        <v>723</v>
      </c>
      <c r="C8271" s="361" t="s">
        <v>745</v>
      </c>
      <c r="D8271" s="361">
        <v>8</v>
      </c>
      <c r="E8271" s="590">
        <v>48609</v>
      </c>
      <c r="F8271" s="592">
        <v>88</v>
      </c>
    </row>
    <row r="8272" spans="1:6" x14ac:dyDescent="0.25">
      <c r="A8272" s="349" t="s">
        <v>738</v>
      </c>
      <c r="B8272" s="361" t="s">
        <v>721</v>
      </c>
      <c r="C8272" s="361" t="s">
        <v>747</v>
      </c>
      <c r="D8272" s="361">
        <v>8</v>
      </c>
      <c r="E8272" s="590">
        <v>48613</v>
      </c>
      <c r="F8272" s="592">
        <v>166</v>
      </c>
    </row>
    <row r="8273" spans="1:6" x14ac:dyDescent="0.25">
      <c r="A8273" s="349" t="s">
        <v>738</v>
      </c>
      <c r="B8273" s="361" t="s">
        <v>722</v>
      </c>
      <c r="C8273" s="361" t="s">
        <v>747</v>
      </c>
      <c r="D8273" s="361">
        <v>8</v>
      </c>
      <c r="E8273" s="590">
        <v>48616</v>
      </c>
      <c r="F8273" s="592">
        <v>8</v>
      </c>
    </row>
    <row r="8274" spans="1:6" x14ac:dyDescent="0.25">
      <c r="A8274" s="349" t="s">
        <v>769</v>
      </c>
      <c r="B8274" s="361" t="s">
        <v>770</v>
      </c>
      <c r="C8274" s="361" t="s">
        <v>745</v>
      </c>
      <c r="D8274" s="361">
        <v>16</v>
      </c>
      <c r="E8274" s="590">
        <v>48617</v>
      </c>
      <c r="F8274" s="592">
        <v>9</v>
      </c>
    </row>
    <row r="8275" spans="1:6" x14ac:dyDescent="0.25">
      <c r="A8275" s="349" t="s">
        <v>767</v>
      </c>
      <c r="B8275" s="361" t="s">
        <v>768</v>
      </c>
      <c r="C8275" s="361" t="s">
        <v>737</v>
      </c>
      <c r="D8275" s="361">
        <v>16</v>
      </c>
      <c r="E8275" s="590">
        <v>48618</v>
      </c>
      <c r="F8275" s="592">
        <v>139</v>
      </c>
    </row>
    <row r="8276" spans="1:6" x14ac:dyDescent="0.25">
      <c r="A8276" s="349" t="s">
        <v>738</v>
      </c>
      <c r="B8276" s="361" t="s">
        <v>713</v>
      </c>
      <c r="C8276" s="361" t="s">
        <v>746</v>
      </c>
      <c r="D8276" s="361">
        <v>16</v>
      </c>
      <c r="E8276" s="590">
        <v>48618</v>
      </c>
      <c r="F8276" s="592">
        <v>103</v>
      </c>
    </row>
    <row r="8277" spans="1:6" x14ac:dyDescent="0.25">
      <c r="A8277" s="349" t="s">
        <v>752</v>
      </c>
      <c r="B8277" s="361" t="s">
        <v>759</v>
      </c>
      <c r="C8277" s="361" t="s">
        <v>737</v>
      </c>
      <c r="D8277" s="361">
        <v>16</v>
      </c>
      <c r="E8277" s="590">
        <v>48618</v>
      </c>
      <c r="F8277" s="592">
        <v>89</v>
      </c>
    </row>
    <row r="8278" spans="1:6" x14ac:dyDescent="0.25">
      <c r="A8278" s="349" t="s">
        <v>738</v>
      </c>
      <c r="B8278" s="361" t="s">
        <v>721</v>
      </c>
      <c r="C8278" s="361" t="s">
        <v>747</v>
      </c>
      <c r="D8278" s="361">
        <v>8</v>
      </c>
      <c r="E8278" s="590">
        <v>48622</v>
      </c>
      <c r="F8278" s="592">
        <v>196</v>
      </c>
    </row>
    <row r="8279" spans="1:6" x14ac:dyDescent="0.25">
      <c r="A8279" s="349" t="s">
        <v>769</v>
      </c>
      <c r="B8279" s="361" t="s">
        <v>770</v>
      </c>
      <c r="C8279" s="361" t="s">
        <v>745</v>
      </c>
      <c r="D8279" s="361">
        <v>16</v>
      </c>
      <c r="E8279" s="590">
        <v>48628</v>
      </c>
      <c r="F8279" s="592">
        <v>186</v>
      </c>
    </row>
    <row r="8280" spans="1:6" x14ac:dyDescent="0.25">
      <c r="A8280" s="349" t="s">
        <v>738</v>
      </c>
      <c r="B8280" s="361" t="s">
        <v>715</v>
      </c>
      <c r="C8280" s="361" t="s">
        <v>745</v>
      </c>
      <c r="D8280" s="361">
        <v>16</v>
      </c>
      <c r="E8280" s="590">
        <v>48631</v>
      </c>
      <c r="F8280" s="592">
        <v>138</v>
      </c>
    </row>
    <row r="8281" spans="1:6" x14ac:dyDescent="0.25">
      <c r="A8281" s="349" t="s">
        <v>728</v>
      </c>
      <c r="B8281" s="361" t="s">
        <v>729</v>
      </c>
      <c r="C8281" s="361" t="s">
        <v>730</v>
      </c>
      <c r="D8281" s="361">
        <v>10</v>
      </c>
      <c r="E8281" s="590">
        <v>48636</v>
      </c>
      <c r="F8281" s="592">
        <v>193</v>
      </c>
    </row>
    <row r="8282" spans="1:6" x14ac:dyDescent="0.25">
      <c r="A8282" s="349" t="s">
        <v>752</v>
      </c>
      <c r="B8282" s="361" t="s">
        <v>759</v>
      </c>
      <c r="C8282" s="361" t="s">
        <v>737</v>
      </c>
      <c r="D8282" s="361">
        <v>16</v>
      </c>
      <c r="E8282" s="590">
        <v>48639</v>
      </c>
      <c r="F8282" s="592">
        <v>142</v>
      </c>
    </row>
    <row r="8283" spans="1:6" x14ac:dyDescent="0.25">
      <c r="A8283" s="349" t="s">
        <v>756</v>
      </c>
      <c r="B8283" s="361" t="s">
        <v>758</v>
      </c>
      <c r="C8283" s="361" t="s">
        <v>746</v>
      </c>
      <c r="D8283" s="361">
        <v>16</v>
      </c>
      <c r="E8283" s="590">
        <v>48640</v>
      </c>
      <c r="F8283" s="592">
        <v>160</v>
      </c>
    </row>
    <row r="8284" spans="1:6" x14ac:dyDescent="0.25">
      <c r="A8284" s="349" t="s">
        <v>728</v>
      </c>
      <c r="B8284" s="361" t="s">
        <v>729</v>
      </c>
      <c r="C8284" s="361" t="s">
        <v>730</v>
      </c>
      <c r="D8284" s="361">
        <v>10</v>
      </c>
      <c r="E8284" s="590">
        <v>48640</v>
      </c>
      <c r="F8284" s="592">
        <v>72</v>
      </c>
    </row>
    <row r="8285" spans="1:6" x14ac:dyDescent="0.25">
      <c r="A8285" s="349" t="s">
        <v>738</v>
      </c>
      <c r="B8285" s="361" t="s">
        <v>722</v>
      </c>
      <c r="C8285" s="361" t="s">
        <v>747</v>
      </c>
      <c r="D8285" s="361">
        <v>8</v>
      </c>
      <c r="E8285" s="590">
        <v>48647</v>
      </c>
      <c r="F8285" s="360">
        <v>156</v>
      </c>
    </row>
    <row r="8286" spans="1:6" x14ac:dyDescent="0.25">
      <c r="A8286" s="349" t="s">
        <v>748</v>
      </c>
      <c r="B8286" s="361" t="s">
        <v>751</v>
      </c>
      <c r="C8286" s="361" t="s">
        <v>747</v>
      </c>
      <c r="D8286" s="361">
        <v>8</v>
      </c>
      <c r="E8286" s="590">
        <v>48650</v>
      </c>
      <c r="F8286" s="592">
        <v>31</v>
      </c>
    </row>
    <row r="8287" spans="1:6" x14ac:dyDescent="0.25">
      <c r="A8287" s="349" t="s">
        <v>756</v>
      </c>
      <c r="B8287" s="361" t="s">
        <v>757</v>
      </c>
      <c r="C8287" s="361" t="s">
        <v>755</v>
      </c>
      <c r="D8287" s="361">
        <v>16</v>
      </c>
      <c r="E8287" s="590">
        <v>48653</v>
      </c>
      <c r="F8287" s="592">
        <v>155</v>
      </c>
    </row>
    <row r="8288" spans="1:6" x14ac:dyDescent="0.25">
      <c r="A8288" s="349" t="s">
        <v>738</v>
      </c>
      <c r="B8288" s="361" t="s">
        <v>718</v>
      </c>
      <c r="C8288" s="361" t="s">
        <v>747</v>
      </c>
      <c r="D8288" s="361">
        <v>8</v>
      </c>
      <c r="E8288" s="590">
        <v>48658</v>
      </c>
      <c r="F8288" s="360">
        <v>61</v>
      </c>
    </row>
    <row r="8289" spans="1:6" x14ac:dyDescent="0.25">
      <c r="A8289" s="349" t="s">
        <v>738</v>
      </c>
      <c r="B8289" s="361" t="s">
        <v>718</v>
      </c>
      <c r="C8289" s="361" t="s">
        <v>747</v>
      </c>
      <c r="D8289" s="361">
        <v>8</v>
      </c>
      <c r="E8289" s="590">
        <v>48658</v>
      </c>
      <c r="F8289" s="360">
        <v>28</v>
      </c>
    </row>
    <row r="8290" spans="1:6" x14ac:dyDescent="0.25">
      <c r="A8290" s="349" t="s">
        <v>738</v>
      </c>
      <c r="B8290" s="361" t="s">
        <v>723</v>
      </c>
      <c r="C8290" s="361" t="s">
        <v>745</v>
      </c>
      <c r="D8290" s="361">
        <v>8</v>
      </c>
      <c r="E8290" s="590">
        <v>48660</v>
      </c>
      <c r="F8290" s="592">
        <v>45</v>
      </c>
    </row>
    <row r="8291" spans="1:6" x14ac:dyDescent="0.25">
      <c r="A8291" s="349" t="s">
        <v>738</v>
      </c>
      <c r="B8291" s="361" t="s">
        <v>719</v>
      </c>
      <c r="C8291" s="361" t="s">
        <v>744</v>
      </c>
      <c r="D8291" s="361">
        <v>8</v>
      </c>
      <c r="E8291" s="350">
        <v>48661</v>
      </c>
      <c r="F8291" s="360">
        <v>62</v>
      </c>
    </row>
    <row r="8292" spans="1:6" x14ac:dyDescent="0.25">
      <c r="A8292" s="349" t="s">
        <v>728</v>
      </c>
      <c r="B8292" s="361" t="s">
        <v>729</v>
      </c>
      <c r="C8292" s="361" t="s">
        <v>730</v>
      </c>
      <c r="D8292" s="361">
        <v>10</v>
      </c>
      <c r="E8292" s="590">
        <v>48666</v>
      </c>
      <c r="F8292" s="592">
        <v>178</v>
      </c>
    </row>
    <row r="8293" spans="1:6" x14ac:dyDescent="0.25">
      <c r="A8293" s="349" t="s">
        <v>765</v>
      </c>
      <c r="B8293" s="361" t="s">
        <v>766</v>
      </c>
      <c r="C8293" s="361" t="s">
        <v>744</v>
      </c>
      <c r="D8293" s="361">
        <v>16</v>
      </c>
      <c r="E8293" s="350">
        <v>48683</v>
      </c>
      <c r="F8293" s="360">
        <v>185</v>
      </c>
    </row>
    <row r="8294" spans="1:6" x14ac:dyDescent="0.25">
      <c r="A8294" s="349" t="s">
        <v>756</v>
      </c>
      <c r="B8294" s="361" t="s">
        <v>758</v>
      </c>
      <c r="C8294" s="361" t="s">
        <v>746</v>
      </c>
      <c r="D8294" s="361">
        <v>16</v>
      </c>
      <c r="E8294" s="590">
        <v>48685</v>
      </c>
      <c r="F8294" s="592">
        <v>126</v>
      </c>
    </row>
    <row r="8295" spans="1:6" x14ac:dyDescent="0.25">
      <c r="A8295" s="349" t="s">
        <v>771</v>
      </c>
      <c r="B8295" s="361" t="s">
        <v>772</v>
      </c>
      <c r="C8295" s="361" t="s">
        <v>747</v>
      </c>
      <c r="D8295" s="361">
        <v>12</v>
      </c>
      <c r="E8295" s="590">
        <v>48687</v>
      </c>
      <c r="F8295" s="360">
        <v>56</v>
      </c>
    </row>
    <row r="8296" spans="1:6" x14ac:dyDescent="0.25">
      <c r="A8296" s="349" t="s">
        <v>564</v>
      </c>
      <c r="B8296" s="361" t="s">
        <v>568</v>
      </c>
      <c r="C8296" s="361" t="s">
        <v>745</v>
      </c>
      <c r="D8296" s="361">
        <v>16</v>
      </c>
      <c r="E8296" s="590">
        <v>48699</v>
      </c>
      <c r="F8296" s="592">
        <v>82</v>
      </c>
    </row>
    <row r="8297" spans="1:6" x14ac:dyDescent="0.25">
      <c r="A8297" s="349" t="s">
        <v>564</v>
      </c>
      <c r="B8297" s="361" t="s">
        <v>566</v>
      </c>
      <c r="C8297" s="361" t="s">
        <v>737</v>
      </c>
      <c r="D8297" s="361">
        <v>16</v>
      </c>
      <c r="E8297" s="590">
        <v>48703</v>
      </c>
      <c r="F8297" s="592">
        <v>56</v>
      </c>
    </row>
    <row r="8298" spans="1:6" x14ac:dyDescent="0.25">
      <c r="A8298" s="349" t="s">
        <v>752</v>
      </c>
      <c r="B8298" s="361" t="s">
        <v>762</v>
      </c>
      <c r="C8298" s="361" t="s">
        <v>761</v>
      </c>
      <c r="D8298" s="361">
        <v>16</v>
      </c>
      <c r="E8298" s="590">
        <v>48703</v>
      </c>
      <c r="F8298" s="592">
        <v>107</v>
      </c>
    </row>
    <row r="8299" spans="1:6" x14ac:dyDescent="0.25">
      <c r="A8299" s="349" t="s">
        <v>564</v>
      </c>
      <c r="B8299" s="361" t="s">
        <v>567</v>
      </c>
      <c r="C8299" s="361" t="s">
        <v>737</v>
      </c>
      <c r="D8299" s="361">
        <v>16</v>
      </c>
      <c r="E8299" s="590">
        <v>48709</v>
      </c>
      <c r="F8299" s="592">
        <v>71</v>
      </c>
    </row>
    <row r="8300" spans="1:6" x14ac:dyDescent="0.25">
      <c r="A8300" s="349" t="s">
        <v>752</v>
      </c>
      <c r="B8300" s="361" t="s">
        <v>764</v>
      </c>
      <c r="C8300" s="361" t="s">
        <v>737</v>
      </c>
      <c r="D8300" s="361">
        <v>32</v>
      </c>
      <c r="E8300" s="590">
        <v>48710</v>
      </c>
      <c r="F8300" s="592">
        <v>130</v>
      </c>
    </row>
    <row r="8301" spans="1:6" x14ac:dyDescent="0.25">
      <c r="A8301" s="349" t="s">
        <v>733</v>
      </c>
      <c r="B8301" s="361" t="s">
        <v>734</v>
      </c>
      <c r="C8301" s="361" t="s">
        <v>735</v>
      </c>
      <c r="D8301" s="361">
        <v>8</v>
      </c>
      <c r="E8301" s="590">
        <v>48710</v>
      </c>
      <c r="F8301" s="592">
        <v>24</v>
      </c>
    </row>
    <row r="8302" spans="1:6" x14ac:dyDescent="0.25">
      <c r="A8302" s="349" t="s">
        <v>733</v>
      </c>
      <c r="B8302" s="361" t="s">
        <v>736</v>
      </c>
      <c r="C8302" s="361" t="s">
        <v>737</v>
      </c>
      <c r="D8302" s="361">
        <v>8</v>
      </c>
      <c r="E8302" s="350">
        <v>48713</v>
      </c>
      <c r="F8302" s="360">
        <v>37</v>
      </c>
    </row>
    <row r="8303" spans="1:6" x14ac:dyDescent="0.25">
      <c r="A8303" s="349" t="s">
        <v>769</v>
      </c>
      <c r="B8303" s="361" t="s">
        <v>770</v>
      </c>
      <c r="C8303" s="361" t="s">
        <v>745</v>
      </c>
      <c r="D8303" s="361">
        <v>16</v>
      </c>
      <c r="E8303" s="590">
        <v>48716</v>
      </c>
      <c r="F8303" s="360">
        <v>165</v>
      </c>
    </row>
    <row r="8304" spans="1:6" x14ac:dyDescent="0.25">
      <c r="A8304" s="354" t="s">
        <v>738</v>
      </c>
      <c r="B8304" s="353" t="s">
        <v>719</v>
      </c>
      <c r="C8304" s="353" t="s">
        <v>744</v>
      </c>
      <c r="D8304" s="353">
        <v>8</v>
      </c>
      <c r="E8304" s="591">
        <v>48720</v>
      </c>
      <c r="F8304" s="593">
        <v>11</v>
      </c>
    </row>
    <row r="8305" spans="1:6" x14ac:dyDescent="0.25">
      <c r="A8305" s="349" t="s">
        <v>738</v>
      </c>
      <c r="B8305" s="361" t="s">
        <v>717</v>
      </c>
      <c r="C8305" s="361" t="s">
        <v>745</v>
      </c>
      <c r="D8305" s="361">
        <v>16</v>
      </c>
      <c r="E8305" s="590">
        <v>48720</v>
      </c>
      <c r="F8305" s="592">
        <v>105</v>
      </c>
    </row>
    <row r="8306" spans="1:6" x14ac:dyDescent="0.25">
      <c r="A8306" s="349" t="s">
        <v>756</v>
      </c>
      <c r="B8306" s="361" t="s">
        <v>758</v>
      </c>
      <c r="C8306" s="361" t="s">
        <v>746</v>
      </c>
      <c r="D8306" s="361">
        <v>16</v>
      </c>
      <c r="E8306" s="590">
        <v>48723</v>
      </c>
      <c r="F8306" s="592">
        <v>175</v>
      </c>
    </row>
    <row r="8307" spans="1:6" x14ac:dyDescent="0.25">
      <c r="A8307" s="349" t="s">
        <v>748</v>
      </c>
      <c r="B8307" s="361" t="s">
        <v>750</v>
      </c>
      <c r="C8307" s="361" t="s">
        <v>737</v>
      </c>
      <c r="D8307" s="361">
        <v>16</v>
      </c>
      <c r="E8307" s="590">
        <v>48724</v>
      </c>
      <c r="F8307" s="360">
        <v>9</v>
      </c>
    </row>
    <row r="8308" spans="1:6" x14ac:dyDescent="0.25">
      <c r="A8308" s="349" t="s">
        <v>738</v>
      </c>
      <c r="B8308" s="361" t="s">
        <v>723</v>
      </c>
      <c r="C8308" s="361" t="s">
        <v>745</v>
      </c>
      <c r="D8308" s="361">
        <v>8</v>
      </c>
      <c r="E8308" s="590">
        <v>48726</v>
      </c>
      <c r="F8308" s="592">
        <v>109</v>
      </c>
    </row>
    <row r="8309" spans="1:6" x14ac:dyDescent="0.25">
      <c r="A8309" s="349" t="s">
        <v>738</v>
      </c>
      <c r="B8309" s="361" t="s">
        <v>721</v>
      </c>
      <c r="C8309" s="361" t="s">
        <v>747</v>
      </c>
      <c r="D8309" s="361">
        <v>8</v>
      </c>
      <c r="E8309" s="590">
        <v>48728</v>
      </c>
      <c r="F8309" s="592">
        <v>169</v>
      </c>
    </row>
    <row r="8310" spans="1:6" x14ac:dyDescent="0.25">
      <c r="A8310" s="349" t="s">
        <v>748</v>
      </c>
      <c r="B8310" s="361" t="s">
        <v>749</v>
      </c>
      <c r="C8310" s="361" t="s">
        <v>745</v>
      </c>
      <c r="D8310" s="361">
        <v>8</v>
      </c>
      <c r="E8310" s="590">
        <v>48730</v>
      </c>
      <c r="F8310" s="592">
        <v>93</v>
      </c>
    </row>
    <row r="8311" spans="1:6" x14ac:dyDescent="0.25">
      <c r="A8311" s="349" t="s">
        <v>748</v>
      </c>
      <c r="B8311" s="361" t="s">
        <v>754</v>
      </c>
      <c r="C8311" s="361" t="s">
        <v>755</v>
      </c>
      <c r="D8311" s="361">
        <v>16</v>
      </c>
      <c r="E8311" s="590">
        <v>48731</v>
      </c>
      <c r="F8311" s="592">
        <v>144</v>
      </c>
    </row>
    <row r="8312" spans="1:6" x14ac:dyDescent="0.25">
      <c r="A8312" s="349" t="s">
        <v>738</v>
      </c>
      <c r="B8312" s="361" t="s">
        <v>713</v>
      </c>
      <c r="C8312" s="361" t="s">
        <v>746</v>
      </c>
      <c r="D8312" s="361">
        <v>16</v>
      </c>
      <c r="E8312" s="590">
        <v>48734</v>
      </c>
      <c r="F8312" s="592">
        <v>5</v>
      </c>
    </row>
    <row r="8313" spans="1:6" x14ac:dyDescent="0.25">
      <c r="A8313" s="349" t="s">
        <v>771</v>
      </c>
      <c r="B8313" s="361" t="s">
        <v>772</v>
      </c>
      <c r="C8313" s="361" t="s">
        <v>747</v>
      </c>
      <c r="D8313" s="361">
        <v>12</v>
      </c>
      <c r="E8313" s="590">
        <v>48736</v>
      </c>
      <c r="F8313" s="592">
        <v>120</v>
      </c>
    </row>
    <row r="8314" spans="1:6" x14ac:dyDescent="0.25">
      <c r="A8314" s="349" t="s">
        <v>742</v>
      </c>
      <c r="B8314" s="361" t="s">
        <v>743</v>
      </c>
      <c r="C8314" s="361" t="s">
        <v>744</v>
      </c>
      <c r="D8314" s="361">
        <v>8</v>
      </c>
      <c r="E8314" s="350">
        <v>48737</v>
      </c>
      <c r="F8314" s="360">
        <v>54</v>
      </c>
    </row>
    <row r="8315" spans="1:6" x14ac:dyDescent="0.25">
      <c r="A8315" s="349" t="s">
        <v>738</v>
      </c>
      <c r="B8315" s="361" t="s">
        <v>718</v>
      </c>
      <c r="C8315" s="361" t="s">
        <v>747</v>
      </c>
      <c r="D8315" s="361">
        <v>8</v>
      </c>
      <c r="E8315" s="590">
        <v>48743</v>
      </c>
      <c r="F8315" s="592">
        <v>198</v>
      </c>
    </row>
    <row r="8316" spans="1:6" x14ac:dyDescent="0.25">
      <c r="A8316" s="349" t="s">
        <v>771</v>
      </c>
      <c r="B8316" s="361" t="s">
        <v>772</v>
      </c>
      <c r="C8316" s="361" t="s">
        <v>747</v>
      </c>
      <c r="D8316" s="361">
        <v>12</v>
      </c>
      <c r="E8316" s="350">
        <v>48744</v>
      </c>
      <c r="F8316" s="360">
        <v>95</v>
      </c>
    </row>
    <row r="8317" spans="1:6" x14ac:dyDescent="0.25">
      <c r="A8317" s="349" t="s">
        <v>564</v>
      </c>
      <c r="B8317" s="361" t="s">
        <v>565</v>
      </c>
      <c r="C8317" s="361" t="s">
        <v>745</v>
      </c>
      <c r="D8317" s="361">
        <v>16</v>
      </c>
      <c r="E8317" s="590">
        <v>48748</v>
      </c>
      <c r="F8317" s="592">
        <v>174</v>
      </c>
    </row>
    <row r="8318" spans="1:6" x14ac:dyDescent="0.25">
      <c r="A8318" s="349" t="s">
        <v>742</v>
      </c>
      <c r="B8318" s="361" t="s">
        <v>743</v>
      </c>
      <c r="C8318" s="361" t="s">
        <v>744</v>
      </c>
      <c r="D8318" s="361">
        <v>8</v>
      </c>
      <c r="E8318" s="590">
        <v>48748</v>
      </c>
      <c r="F8318" s="592">
        <v>86</v>
      </c>
    </row>
    <row r="8319" spans="1:6" x14ac:dyDescent="0.25">
      <c r="A8319" s="349" t="s">
        <v>738</v>
      </c>
      <c r="B8319" s="361" t="s">
        <v>720</v>
      </c>
      <c r="C8319" s="361" t="s">
        <v>747</v>
      </c>
      <c r="D8319" s="361">
        <v>8</v>
      </c>
      <c r="E8319" s="590">
        <v>48749</v>
      </c>
      <c r="F8319" s="592">
        <v>71</v>
      </c>
    </row>
    <row r="8320" spans="1:6" x14ac:dyDescent="0.25">
      <c r="A8320" s="349" t="s">
        <v>752</v>
      </c>
      <c r="B8320" s="361" t="s">
        <v>760</v>
      </c>
      <c r="C8320" s="361" t="s">
        <v>761</v>
      </c>
      <c r="D8320" s="361">
        <v>16</v>
      </c>
      <c r="E8320" s="590">
        <v>48749</v>
      </c>
      <c r="F8320" s="360">
        <v>53</v>
      </c>
    </row>
    <row r="8321" spans="1:6" x14ac:dyDescent="0.25">
      <c r="A8321" s="349" t="s">
        <v>564</v>
      </c>
      <c r="B8321" s="361" t="s">
        <v>569</v>
      </c>
      <c r="C8321" s="361" t="s">
        <v>744</v>
      </c>
      <c r="D8321" s="361">
        <v>16</v>
      </c>
      <c r="E8321" s="590">
        <v>48750</v>
      </c>
      <c r="F8321" s="592">
        <v>124</v>
      </c>
    </row>
    <row r="8322" spans="1:6" x14ac:dyDescent="0.25">
      <c r="A8322" s="349" t="s">
        <v>748</v>
      </c>
      <c r="B8322" s="361" t="s">
        <v>749</v>
      </c>
      <c r="C8322" s="361" t="s">
        <v>745</v>
      </c>
      <c r="D8322" s="361">
        <v>8</v>
      </c>
      <c r="E8322" s="590">
        <v>48751</v>
      </c>
      <c r="F8322" s="592">
        <v>27</v>
      </c>
    </row>
    <row r="8323" spans="1:6" x14ac:dyDescent="0.25">
      <c r="A8323" s="349" t="s">
        <v>738</v>
      </c>
      <c r="B8323" s="361" t="s">
        <v>720</v>
      </c>
      <c r="C8323" s="361" t="s">
        <v>747</v>
      </c>
      <c r="D8323" s="361">
        <v>8</v>
      </c>
      <c r="E8323" s="590">
        <v>48755</v>
      </c>
      <c r="F8323" s="592">
        <v>189</v>
      </c>
    </row>
    <row r="8324" spans="1:6" x14ac:dyDescent="0.25">
      <c r="A8324" s="349" t="s">
        <v>738</v>
      </c>
      <c r="B8324" s="361" t="s">
        <v>722</v>
      </c>
      <c r="C8324" s="361" t="s">
        <v>747</v>
      </c>
      <c r="D8324" s="361">
        <v>8</v>
      </c>
      <c r="E8324" s="590">
        <v>48759</v>
      </c>
      <c r="F8324" s="592">
        <v>153</v>
      </c>
    </row>
    <row r="8325" spans="1:6" x14ac:dyDescent="0.25">
      <c r="A8325" s="349" t="s">
        <v>738</v>
      </c>
      <c r="B8325" s="361" t="s">
        <v>717</v>
      </c>
      <c r="C8325" s="361" t="s">
        <v>745</v>
      </c>
      <c r="D8325" s="361">
        <v>16</v>
      </c>
      <c r="E8325" s="590">
        <v>48760</v>
      </c>
      <c r="F8325" s="360">
        <v>82</v>
      </c>
    </row>
    <row r="8326" spans="1:6" x14ac:dyDescent="0.25">
      <c r="A8326" s="349" t="s">
        <v>769</v>
      </c>
      <c r="B8326" s="361" t="s">
        <v>770</v>
      </c>
      <c r="C8326" s="361" t="s">
        <v>745</v>
      </c>
      <c r="D8326" s="361">
        <v>16</v>
      </c>
      <c r="E8326" s="590">
        <v>48763</v>
      </c>
      <c r="F8326" s="592">
        <v>48</v>
      </c>
    </row>
    <row r="8327" spans="1:6" x14ac:dyDescent="0.25">
      <c r="A8327" s="349" t="s">
        <v>564</v>
      </c>
      <c r="B8327" s="361" t="s">
        <v>565</v>
      </c>
      <c r="C8327" s="361" t="s">
        <v>745</v>
      </c>
      <c r="D8327" s="361">
        <v>16</v>
      </c>
      <c r="E8327" s="590">
        <v>48764</v>
      </c>
      <c r="F8327" s="592">
        <v>57</v>
      </c>
    </row>
    <row r="8328" spans="1:6" x14ac:dyDescent="0.25">
      <c r="A8328" s="349" t="s">
        <v>738</v>
      </c>
      <c r="B8328" s="361" t="s">
        <v>715</v>
      </c>
      <c r="C8328" s="361" t="s">
        <v>745</v>
      </c>
      <c r="D8328" s="361">
        <v>16</v>
      </c>
      <c r="E8328" s="590">
        <v>48765</v>
      </c>
      <c r="F8328" s="592">
        <v>146</v>
      </c>
    </row>
    <row r="8329" spans="1:6" x14ac:dyDescent="0.25">
      <c r="A8329" s="349" t="s">
        <v>738</v>
      </c>
      <c r="B8329" s="361" t="s">
        <v>723</v>
      </c>
      <c r="C8329" s="361" t="s">
        <v>745</v>
      </c>
      <c r="D8329" s="361">
        <v>8</v>
      </c>
      <c r="E8329" s="590">
        <v>48765</v>
      </c>
      <c r="F8329" s="592">
        <v>82</v>
      </c>
    </row>
    <row r="8330" spans="1:6" x14ac:dyDescent="0.25">
      <c r="A8330" s="349" t="s">
        <v>748</v>
      </c>
      <c r="B8330" s="361" t="s">
        <v>750</v>
      </c>
      <c r="C8330" s="361" t="s">
        <v>737</v>
      </c>
      <c r="D8330" s="361">
        <v>16</v>
      </c>
      <c r="E8330" s="350">
        <v>48771</v>
      </c>
      <c r="F8330" s="360">
        <v>141</v>
      </c>
    </row>
    <row r="8331" spans="1:6" x14ac:dyDescent="0.25">
      <c r="A8331" s="349" t="s">
        <v>769</v>
      </c>
      <c r="B8331" s="361" t="s">
        <v>770</v>
      </c>
      <c r="C8331" s="361" t="s">
        <v>745</v>
      </c>
      <c r="D8331" s="361">
        <v>16</v>
      </c>
      <c r="E8331" s="590">
        <v>48774</v>
      </c>
      <c r="F8331" s="592">
        <v>86</v>
      </c>
    </row>
    <row r="8332" spans="1:6" x14ac:dyDescent="0.25">
      <c r="A8332" s="349" t="s">
        <v>771</v>
      </c>
      <c r="B8332" s="361" t="s">
        <v>773</v>
      </c>
      <c r="C8332" s="361" t="s">
        <v>747</v>
      </c>
      <c r="D8332" s="361">
        <v>8</v>
      </c>
      <c r="E8332" s="590">
        <v>48777</v>
      </c>
      <c r="F8332" s="592">
        <v>181</v>
      </c>
    </row>
    <row r="8333" spans="1:6" x14ac:dyDescent="0.25">
      <c r="A8333" s="349" t="s">
        <v>733</v>
      </c>
      <c r="B8333" s="361" t="s">
        <v>734</v>
      </c>
      <c r="C8333" s="361" t="s">
        <v>735</v>
      </c>
      <c r="D8333" s="361">
        <v>8</v>
      </c>
      <c r="E8333" s="590">
        <v>48783</v>
      </c>
      <c r="F8333" s="592">
        <v>27</v>
      </c>
    </row>
    <row r="8334" spans="1:6" x14ac:dyDescent="0.25">
      <c r="A8334" s="349" t="s">
        <v>564</v>
      </c>
      <c r="B8334" s="361" t="s">
        <v>566</v>
      </c>
      <c r="C8334" s="361" t="s">
        <v>737</v>
      </c>
      <c r="D8334" s="361">
        <v>16</v>
      </c>
      <c r="E8334" s="590">
        <v>48784</v>
      </c>
      <c r="F8334" s="592">
        <v>114</v>
      </c>
    </row>
    <row r="8335" spans="1:6" x14ac:dyDescent="0.25">
      <c r="A8335" s="349" t="s">
        <v>738</v>
      </c>
      <c r="B8335" s="361" t="s">
        <v>714</v>
      </c>
      <c r="C8335" s="361" t="s">
        <v>744</v>
      </c>
      <c r="D8335" s="361">
        <v>8</v>
      </c>
      <c r="E8335" s="590">
        <v>48784</v>
      </c>
      <c r="F8335" s="592">
        <v>12</v>
      </c>
    </row>
    <row r="8336" spans="1:6" x14ac:dyDescent="0.25">
      <c r="A8336" s="349" t="s">
        <v>738</v>
      </c>
      <c r="B8336" s="361" t="s">
        <v>712</v>
      </c>
      <c r="C8336" s="361" t="s">
        <v>744</v>
      </c>
      <c r="D8336" s="361">
        <v>8</v>
      </c>
      <c r="E8336" s="590">
        <v>48787</v>
      </c>
      <c r="F8336" s="592">
        <v>113</v>
      </c>
    </row>
    <row r="8337" spans="1:6" x14ac:dyDescent="0.25">
      <c r="A8337" s="349" t="s">
        <v>564</v>
      </c>
      <c r="B8337" s="361" t="s">
        <v>569</v>
      </c>
      <c r="C8337" s="361" t="s">
        <v>744</v>
      </c>
      <c r="D8337" s="361">
        <v>16</v>
      </c>
      <c r="E8337" s="590">
        <v>48792</v>
      </c>
      <c r="F8337" s="592">
        <v>100</v>
      </c>
    </row>
    <row r="8338" spans="1:6" x14ac:dyDescent="0.25">
      <c r="A8338" s="349" t="s">
        <v>752</v>
      </c>
      <c r="B8338" s="361" t="s">
        <v>764</v>
      </c>
      <c r="C8338" s="361" t="s">
        <v>737</v>
      </c>
      <c r="D8338" s="361">
        <v>32</v>
      </c>
      <c r="E8338" s="590">
        <v>48792</v>
      </c>
      <c r="F8338" s="592">
        <v>57</v>
      </c>
    </row>
    <row r="8339" spans="1:6" x14ac:dyDescent="0.25">
      <c r="A8339" s="349" t="s">
        <v>752</v>
      </c>
      <c r="B8339" s="361" t="s">
        <v>759</v>
      </c>
      <c r="C8339" s="361" t="s">
        <v>737</v>
      </c>
      <c r="D8339" s="361">
        <v>16</v>
      </c>
      <c r="E8339" s="350">
        <v>48793</v>
      </c>
      <c r="F8339" s="360">
        <v>120</v>
      </c>
    </row>
    <row r="8340" spans="1:6" x14ac:dyDescent="0.25">
      <c r="A8340" s="349" t="s">
        <v>752</v>
      </c>
      <c r="B8340" s="361" t="s">
        <v>762</v>
      </c>
      <c r="C8340" s="361" t="s">
        <v>761</v>
      </c>
      <c r="D8340" s="361">
        <v>16</v>
      </c>
      <c r="E8340" s="590">
        <v>48795</v>
      </c>
      <c r="F8340" s="592">
        <v>139</v>
      </c>
    </row>
    <row r="8341" spans="1:6" x14ac:dyDescent="0.25">
      <c r="A8341" s="349" t="s">
        <v>728</v>
      </c>
      <c r="B8341" s="361" t="s">
        <v>729</v>
      </c>
      <c r="C8341" s="361" t="s">
        <v>730</v>
      </c>
      <c r="D8341" s="361">
        <v>10</v>
      </c>
      <c r="E8341" s="590">
        <v>48795</v>
      </c>
      <c r="F8341" s="592">
        <v>35</v>
      </c>
    </row>
    <row r="8342" spans="1:6" x14ac:dyDescent="0.25">
      <c r="A8342" s="349" t="s">
        <v>769</v>
      </c>
      <c r="B8342" s="361" t="s">
        <v>770</v>
      </c>
      <c r="C8342" s="361" t="s">
        <v>745</v>
      </c>
      <c r="D8342" s="361">
        <v>16</v>
      </c>
      <c r="E8342" s="590">
        <v>48796</v>
      </c>
      <c r="F8342" s="360">
        <v>93</v>
      </c>
    </row>
    <row r="8343" spans="1:6" x14ac:dyDescent="0.25">
      <c r="A8343" s="349" t="s">
        <v>765</v>
      </c>
      <c r="B8343" s="361" t="s">
        <v>766</v>
      </c>
      <c r="C8343" s="361" t="s">
        <v>744</v>
      </c>
      <c r="D8343" s="361">
        <v>16</v>
      </c>
      <c r="E8343" s="590">
        <v>48797</v>
      </c>
      <c r="F8343" s="592">
        <v>134</v>
      </c>
    </row>
    <row r="8344" spans="1:6" x14ac:dyDescent="0.25">
      <c r="A8344" s="349" t="s">
        <v>738</v>
      </c>
      <c r="B8344" s="361" t="s">
        <v>716</v>
      </c>
      <c r="C8344" s="361" t="s">
        <v>745</v>
      </c>
      <c r="D8344" s="361">
        <v>16</v>
      </c>
      <c r="E8344" s="590">
        <v>48798</v>
      </c>
      <c r="F8344" s="592">
        <v>18</v>
      </c>
    </row>
    <row r="8345" spans="1:6" x14ac:dyDescent="0.25">
      <c r="A8345" s="349" t="s">
        <v>738</v>
      </c>
      <c r="B8345" s="361" t="s">
        <v>712</v>
      </c>
      <c r="C8345" s="361" t="s">
        <v>744</v>
      </c>
      <c r="D8345" s="361">
        <v>8</v>
      </c>
      <c r="E8345" s="590">
        <v>48798</v>
      </c>
      <c r="F8345" s="592">
        <v>118</v>
      </c>
    </row>
    <row r="8346" spans="1:6" x14ac:dyDescent="0.25">
      <c r="A8346" s="349" t="s">
        <v>771</v>
      </c>
      <c r="B8346" s="361" t="s">
        <v>773</v>
      </c>
      <c r="C8346" s="361" t="s">
        <v>747</v>
      </c>
      <c r="D8346" s="361">
        <v>8</v>
      </c>
      <c r="E8346" s="590">
        <v>48799</v>
      </c>
      <c r="F8346" s="360">
        <v>129</v>
      </c>
    </row>
    <row r="8347" spans="1:6" x14ac:dyDescent="0.25">
      <c r="A8347" s="349" t="s">
        <v>738</v>
      </c>
      <c r="B8347" s="361" t="s">
        <v>721</v>
      </c>
      <c r="C8347" s="361" t="s">
        <v>747</v>
      </c>
      <c r="D8347" s="361">
        <v>8</v>
      </c>
      <c r="E8347" s="590">
        <v>48804</v>
      </c>
      <c r="F8347" s="592">
        <v>154</v>
      </c>
    </row>
    <row r="8348" spans="1:6" x14ac:dyDescent="0.25">
      <c r="A8348" s="349" t="s">
        <v>752</v>
      </c>
      <c r="B8348" s="361" t="s">
        <v>759</v>
      </c>
      <c r="C8348" s="361" t="s">
        <v>737</v>
      </c>
      <c r="D8348" s="361">
        <v>16</v>
      </c>
      <c r="E8348" s="350">
        <v>48804</v>
      </c>
      <c r="F8348" s="360">
        <v>29</v>
      </c>
    </row>
    <row r="8349" spans="1:6" x14ac:dyDescent="0.25">
      <c r="A8349" s="349" t="s">
        <v>765</v>
      </c>
      <c r="B8349" s="361" t="s">
        <v>766</v>
      </c>
      <c r="C8349" s="361" t="s">
        <v>744</v>
      </c>
      <c r="D8349" s="361">
        <v>16</v>
      </c>
      <c r="E8349" s="590">
        <v>48807</v>
      </c>
      <c r="F8349" s="592">
        <v>144</v>
      </c>
    </row>
    <row r="8350" spans="1:6" x14ac:dyDescent="0.25">
      <c r="A8350" s="349" t="s">
        <v>771</v>
      </c>
      <c r="B8350" s="361" t="s">
        <v>772</v>
      </c>
      <c r="C8350" s="361" t="s">
        <v>747</v>
      </c>
      <c r="D8350" s="361">
        <v>12</v>
      </c>
      <c r="E8350" s="590">
        <v>48808</v>
      </c>
      <c r="F8350" s="360">
        <v>76</v>
      </c>
    </row>
    <row r="8351" spans="1:6" x14ac:dyDescent="0.25">
      <c r="A8351" s="349" t="s">
        <v>728</v>
      </c>
      <c r="B8351" s="361" t="s">
        <v>729</v>
      </c>
      <c r="C8351" s="361" t="s">
        <v>730</v>
      </c>
      <c r="D8351" s="361">
        <v>10</v>
      </c>
      <c r="E8351" s="590">
        <v>48808</v>
      </c>
      <c r="F8351" s="592">
        <v>184</v>
      </c>
    </row>
    <row r="8352" spans="1:6" x14ac:dyDescent="0.25">
      <c r="A8352" s="349" t="s">
        <v>748</v>
      </c>
      <c r="B8352" s="361" t="s">
        <v>753</v>
      </c>
      <c r="C8352" s="361" t="s">
        <v>732</v>
      </c>
      <c r="D8352" s="361">
        <v>16</v>
      </c>
      <c r="E8352" s="590">
        <v>48809</v>
      </c>
      <c r="F8352" s="592">
        <v>107</v>
      </c>
    </row>
    <row r="8353" spans="1:6" x14ac:dyDescent="0.25">
      <c r="A8353" s="349" t="s">
        <v>739</v>
      </c>
      <c r="B8353" s="361" t="s">
        <v>740</v>
      </c>
      <c r="C8353" s="361" t="s">
        <v>741</v>
      </c>
      <c r="D8353" s="361">
        <v>8</v>
      </c>
      <c r="E8353" s="590">
        <v>48811</v>
      </c>
      <c r="F8353" s="592">
        <v>156</v>
      </c>
    </row>
    <row r="8354" spans="1:6" x14ac:dyDescent="0.25">
      <c r="A8354" s="349" t="s">
        <v>738</v>
      </c>
      <c r="B8354" s="361" t="s">
        <v>715</v>
      </c>
      <c r="C8354" s="361" t="s">
        <v>745</v>
      </c>
      <c r="D8354" s="361">
        <v>16</v>
      </c>
      <c r="E8354" s="590">
        <v>48816</v>
      </c>
      <c r="F8354" s="592">
        <v>121</v>
      </c>
    </row>
    <row r="8355" spans="1:6" x14ac:dyDescent="0.25">
      <c r="A8355" s="349" t="s">
        <v>738</v>
      </c>
      <c r="B8355" s="361" t="s">
        <v>715</v>
      </c>
      <c r="C8355" s="361" t="s">
        <v>745</v>
      </c>
      <c r="D8355" s="361">
        <v>16</v>
      </c>
      <c r="E8355" s="350">
        <v>48824</v>
      </c>
      <c r="F8355" s="360">
        <v>63</v>
      </c>
    </row>
    <row r="8356" spans="1:6" x14ac:dyDescent="0.25">
      <c r="A8356" s="349" t="s">
        <v>564</v>
      </c>
      <c r="B8356" s="361" t="s">
        <v>566</v>
      </c>
      <c r="C8356" s="361" t="s">
        <v>737</v>
      </c>
      <c r="D8356" s="361">
        <v>16</v>
      </c>
      <c r="E8356" s="590">
        <v>48826</v>
      </c>
      <c r="F8356" s="592">
        <v>199</v>
      </c>
    </row>
    <row r="8357" spans="1:6" x14ac:dyDescent="0.25">
      <c r="A8357" s="349" t="s">
        <v>738</v>
      </c>
      <c r="B8357" s="361" t="s">
        <v>716</v>
      </c>
      <c r="C8357" s="361" t="s">
        <v>745</v>
      </c>
      <c r="D8357" s="361">
        <v>16</v>
      </c>
      <c r="E8357" s="590">
        <v>48827</v>
      </c>
      <c r="F8357" s="592">
        <v>10</v>
      </c>
    </row>
    <row r="8358" spans="1:6" x14ac:dyDescent="0.25">
      <c r="A8358" s="349" t="s">
        <v>738</v>
      </c>
      <c r="B8358" s="361" t="s">
        <v>716</v>
      </c>
      <c r="C8358" s="361" t="s">
        <v>745</v>
      </c>
      <c r="D8358" s="361">
        <v>16</v>
      </c>
      <c r="E8358" s="590">
        <v>48827</v>
      </c>
      <c r="F8358" s="592">
        <v>175</v>
      </c>
    </row>
    <row r="8359" spans="1:6" x14ac:dyDescent="0.25">
      <c r="A8359" s="349" t="s">
        <v>748</v>
      </c>
      <c r="B8359" s="361" t="s">
        <v>751</v>
      </c>
      <c r="C8359" s="361" t="s">
        <v>747</v>
      </c>
      <c r="D8359" s="361">
        <v>8</v>
      </c>
      <c r="E8359" s="590">
        <v>48827</v>
      </c>
      <c r="F8359" s="592">
        <v>158</v>
      </c>
    </row>
    <row r="8360" spans="1:6" x14ac:dyDescent="0.25">
      <c r="A8360" s="349" t="s">
        <v>733</v>
      </c>
      <c r="B8360" s="361" t="s">
        <v>734</v>
      </c>
      <c r="C8360" s="361" t="s">
        <v>735</v>
      </c>
      <c r="D8360" s="361">
        <v>8</v>
      </c>
      <c r="E8360" s="590">
        <v>48829</v>
      </c>
      <c r="F8360" s="592">
        <v>185</v>
      </c>
    </row>
    <row r="8361" spans="1:6" x14ac:dyDescent="0.25">
      <c r="A8361" s="349" t="s">
        <v>738</v>
      </c>
      <c r="B8361" s="361" t="s">
        <v>719</v>
      </c>
      <c r="C8361" s="361" t="s">
        <v>744</v>
      </c>
      <c r="D8361" s="361">
        <v>8</v>
      </c>
      <c r="E8361" s="590">
        <v>48830</v>
      </c>
      <c r="F8361" s="592">
        <v>15</v>
      </c>
    </row>
    <row r="8362" spans="1:6" x14ac:dyDescent="0.25">
      <c r="A8362" s="349" t="s">
        <v>564</v>
      </c>
      <c r="B8362" s="361" t="s">
        <v>568</v>
      </c>
      <c r="C8362" s="361" t="s">
        <v>745</v>
      </c>
      <c r="D8362" s="361">
        <v>16</v>
      </c>
      <c r="E8362" s="590">
        <v>48831</v>
      </c>
      <c r="F8362" s="592">
        <v>79</v>
      </c>
    </row>
    <row r="8363" spans="1:6" x14ac:dyDescent="0.25">
      <c r="A8363" s="349" t="s">
        <v>738</v>
      </c>
      <c r="B8363" s="361" t="s">
        <v>714</v>
      </c>
      <c r="C8363" s="361" t="s">
        <v>744</v>
      </c>
      <c r="D8363" s="361">
        <v>8</v>
      </c>
      <c r="E8363" s="590">
        <v>48832</v>
      </c>
      <c r="F8363" s="360">
        <v>147</v>
      </c>
    </row>
    <row r="8364" spans="1:6" x14ac:dyDescent="0.25">
      <c r="A8364" s="349" t="s">
        <v>748</v>
      </c>
      <c r="B8364" s="361" t="s">
        <v>750</v>
      </c>
      <c r="C8364" s="361" t="s">
        <v>737</v>
      </c>
      <c r="D8364" s="361">
        <v>16</v>
      </c>
      <c r="E8364" s="590">
        <v>48835</v>
      </c>
      <c r="F8364" s="592">
        <v>73</v>
      </c>
    </row>
    <row r="8365" spans="1:6" x14ac:dyDescent="0.25">
      <c r="A8365" s="349" t="s">
        <v>767</v>
      </c>
      <c r="B8365" s="361" t="s">
        <v>768</v>
      </c>
      <c r="C8365" s="361" t="s">
        <v>737</v>
      </c>
      <c r="D8365" s="361">
        <v>16</v>
      </c>
      <c r="E8365" s="590">
        <v>48838</v>
      </c>
      <c r="F8365" s="592">
        <v>183</v>
      </c>
    </row>
    <row r="8366" spans="1:6" x14ac:dyDescent="0.25">
      <c r="A8366" s="349" t="s">
        <v>564</v>
      </c>
      <c r="B8366" s="361" t="s">
        <v>565</v>
      </c>
      <c r="C8366" s="361" t="s">
        <v>745</v>
      </c>
      <c r="D8366" s="361">
        <v>16</v>
      </c>
      <c r="E8366" s="590">
        <v>48838</v>
      </c>
      <c r="F8366" s="592">
        <v>57</v>
      </c>
    </row>
    <row r="8367" spans="1:6" x14ac:dyDescent="0.25">
      <c r="A8367" s="349" t="s">
        <v>564</v>
      </c>
      <c r="B8367" s="361" t="s">
        <v>568</v>
      </c>
      <c r="C8367" s="361" t="s">
        <v>745</v>
      </c>
      <c r="D8367" s="361">
        <v>16</v>
      </c>
      <c r="E8367" s="590">
        <v>48839</v>
      </c>
      <c r="F8367" s="592">
        <v>153</v>
      </c>
    </row>
    <row r="8368" spans="1:6" x14ac:dyDescent="0.25">
      <c r="A8368" s="349" t="s">
        <v>752</v>
      </c>
      <c r="B8368" s="361" t="s">
        <v>764</v>
      </c>
      <c r="C8368" s="361" t="s">
        <v>737</v>
      </c>
      <c r="D8368" s="361">
        <v>32</v>
      </c>
      <c r="E8368" s="590">
        <v>48840</v>
      </c>
      <c r="F8368" s="592">
        <v>29</v>
      </c>
    </row>
    <row r="8369" spans="1:6" x14ac:dyDescent="0.25">
      <c r="A8369" s="349" t="s">
        <v>738</v>
      </c>
      <c r="B8369" s="361" t="s">
        <v>723</v>
      </c>
      <c r="C8369" s="361" t="s">
        <v>745</v>
      </c>
      <c r="D8369" s="361">
        <v>8</v>
      </c>
      <c r="E8369" s="590">
        <v>48842</v>
      </c>
      <c r="F8369" s="592">
        <v>63</v>
      </c>
    </row>
    <row r="8370" spans="1:6" x14ac:dyDescent="0.25">
      <c r="A8370" s="349" t="s">
        <v>738</v>
      </c>
      <c r="B8370" s="361" t="s">
        <v>713</v>
      </c>
      <c r="C8370" s="361" t="s">
        <v>746</v>
      </c>
      <c r="D8370" s="361">
        <v>16</v>
      </c>
      <c r="E8370" s="590">
        <v>48842</v>
      </c>
      <c r="F8370" s="592">
        <v>109</v>
      </c>
    </row>
    <row r="8371" spans="1:6" x14ac:dyDescent="0.25">
      <c r="A8371" s="349" t="s">
        <v>769</v>
      </c>
      <c r="B8371" s="361" t="s">
        <v>770</v>
      </c>
      <c r="C8371" s="361" t="s">
        <v>745</v>
      </c>
      <c r="D8371" s="361">
        <v>16</v>
      </c>
      <c r="E8371" s="350">
        <v>48843</v>
      </c>
      <c r="F8371" s="360">
        <v>92</v>
      </c>
    </row>
    <row r="8372" spans="1:6" x14ac:dyDescent="0.25">
      <c r="A8372" s="349" t="s">
        <v>756</v>
      </c>
      <c r="B8372" s="361" t="s">
        <v>758</v>
      </c>
      <c r="C8372" s="361" t="s">
        <v>746</v>
      </c>
      <c r="D8372" s="361">
        <v>16</v>
      </c>
      <c r="E8372" s="350">
        <v>48845</v>
      </c>
      <c r="F8372" s="360">
        <v>143</v>
      </c>
    </row>
    <row r="8373" spans="1:6" x14ac:dyDescent="0.25">
      <c r="A8373" s="349" t="s">
        <v>728</v>
      </c>
      <c r="B8373" s="361" t="s">
        <v>731</v>
      </c>
      <c r="C8373" s="361" t="s">
        <v>732</v>
      </c>
      <c r="D8373" s="361">
        <v>8</v>
      </c>
      <c r="E8373" s="590">
        <v>48847</v>
      </c>
      <c r="F8373" s="360">
        <v>138</v>
      </c>
    </row>
    <row r="8374" spans="1:6" x14ac:dyDescent="0.25">
      <c r="A8374" s="349" t="s">
        <v>756</v>
      </c>
      <c r="B8374" s="361" t="s">
        <v>758</v>
      </c>
      <c r="C8374" s="361" t="s">
        <v>746</v>
      </c>
      <c r="D8374" s="361">
        <v>16</v>
      </c>
      <c r="E8374" s="590">
        <v>48852</v>
      </c>
      <c r="F8374" s="592">
        <v>47</v>
      </c>
    </row>
    <row r="8375" spans="1:6" x14ac:dyDescent="0.25">
      <c r="A8375" s="349" t="s">
        <v>739</v>
      </c>
      <c r="B8375" s="361" t="s">
        <v>740</v>
      </c>
      <c r="C8375" s="361" t="s">
        <v>741</v>
      </c>
      <c r="D8375" s="361">
        <v>8</v>
      </c>
      <c r="E8375" s="590">
        <v>48856</v>
      </c>
      <c r="F8375" s="360">
        <v>184</v>
      </c>
    </row>
    <row r="8376" spans="1:6" x14ac:dyDescent="0.25">
      <c r="A8376" s="349" t="s">
        <v>564</v>
      </c>
      <c r="B8376" s="361" t="s">
        <v>565</v>
      </c>
      <c r="C8376" s="361" t="s">
        <v>745</v>
      </c>
      <c r="D8376" s="361">
        <v>16</v>
      </c>
      <c r="E8376" s="590">
        <v>48857</v>
      </c>
      <c r="F8376" s="592">
        <v>87</v>
      </c>
    </row>
    <row r="8377" spans="1:6" x14ac:dyDescent="0.25">
      <c r="A8377" s="349" t="s">
        <v>748</v>
      </c>
      <c r="B8377" s="361" t="s">
        <v>753</v>
      </c>
      <c r="C8377" s="361" t="s">
        <v>732</v>
      </c>
      <c r="D8377" s="361">
        <v>16</v>
      </c>
      <c r="E8377" s="590">
        <v>48859</v>
      </c>
      <c r="F8377" s="592">
        <v>25</v>
      </c>
    </row>
    <row r="8378" spans="1:6" x14ac:dyDescent="0.25">
      <c r="A8378" s="349" t="s">
        <v>765</v>
      </c>
      <c r="B8378" s="361" t="s">
        <v>766</v>
      </c>
      <c r="C8378" s="361" t="s">
        <v>744</v>
      </c>
      <c r="D8378" s="361">
        <v>16</v>
      </c>
      <c r="E8378" s="590">
        <v>48860</v>
      </c>
      <c r="F8378" s="592">
        <v>120</v>
      </c>
    </row>
    <row r="8379" spans="1:6" x14ac:dyDescent="0.25">
      <c r="A8379" s="349" t="s">
        <v>756</v>
      </c>
      <c r="B8379" s="361" t="s">
        <v>757</v>
      </c>
      <c r="C8379" s="361" t="s">
        <v>755</v>
      </c>
      <c r="D8379" s="361">
        <v>16</v>
      </c>
      <c r="E8379" s="590">
        <v>48863</v>
      </c>
      <c r="F8379" s="592">
        <v>30</v>
      </c>
    </row>
    <row r="8380" spans="1:6" x14ac:dyDescent="0.25">
      <c r="A8380" s="349" t="s">
        <v>738</v>
      </c>
      <c r="B8380" s="361" t="s">
        <v>717</v>
      </c>
      <c r="C8380" s="361" t="s">
        <v>745</v>
      </c>
      <c r="D8380" s="361">
        <v>16</v>
      </c>
      <c r="E8380" s="590">
        <v>48870</v>
      </c>
      <c r="F8380" s="592">
        <v>37</v>
      </c>
    </row>
    <row r="8381" spans="1:6" x14ac:dyDescent="0.25">
      <c r="A8381" s="349" t="s">
        <v>748</v>
      </c>
      <c r="B8381" s="361" t="s">
        <v>751</v>
      </c>
      <c r="C8381" s="361" t="s">
        <v>747</v>
      </c>
      <c r="D8381" s="361">
        <v>8</v>
      </c>
      <c r="E8381" s="590">
        <v>48871</v>
      </c>
      <c r="F8381" s="592">
        <v>161</v>
      </c>
    </row>
    <row r="8382" spans="1:6" x14ac:dyDescent="0.25">
      <c r="A8382" s="349" t="s">
        <v>728</v>
      </c>
      <c r="B8382" s="361" t="s">
        <v>731</v>
      </c>
      <c r="C8382" s="361" t="s">
        <v>732</v>
      </c>
      <c r="D8382" s="361">
        <v>8</v>
      </c>
      <c r="E8382" s="590">
        <v>48874</v>
      </c>
      <c r="F8382" s="592">
        <v>52</v>
      </c>
    </row>
    <row r="8383" spans="1:6" x14ac:dyDescent="0.25">
      <c r="A8383" s="349" t="s">
        <v>564</v>
      </c>
      <c r="B8383" s="361" t="s">
        <v>567</v>
      </c>
      <c r="C8383" s="361" t="s">
        <v>737</v>
      </c>
      <c r="D8383" s="361">
        <v>16</v>
      </c>
      <c r="E8383" s="590">
        <v>48875</v>
      </c>
      <c r="F8383" s="592">
        <v>148</v>
      </c>
    </row>
    <row r="8384" spans="1:6" x14ac:dyDescent="0.25">
      <c r="A8384" s="349" t="s">
        <v>564</v>
      </c>
      <c r="B8384" s="361" t="s">
        <v>569</v>
      </c>
      <c r="C8384" s="361" t="s">
        <v>744</v>
      </c>
      <c r="D8384" s="361">
        <v>16</v>
      </c>
      <c r="E8384" s="590">
        <v>48876</v>
      </c>
      <c r="F8384" s="592">
        <v>116</v>
      </c>
    </row>
    <row r="8385" spans="1:6" x14ac:dyDescent="0.25">
      <c r="A8385" s="349" t="s">
        <v>738</v>
      </c>
      <c r="B8385" s="361" t="s">
        <v>717</v>
      </c>
      <c r="C8385" s="361" t="s">
        <v>745</v>
      </c>
      <c r="D8385" s="361">
        <v>16</v>
      </c>
      <c r="E8385" s="590">
        <v>48881</v>
      </c>
      <c r="F8385" s="592">
        <v>55</v>
      </c>
    </row>
    <row r="8386" spans="1:6" x14ac:dyDescent="0.25">
      <c r="A8386" s="349" t="s">
        <v>748</v>
      </c>
      <c r="B8386" s="361" t="s">
        <v>751</v>
      </c>
      <c r="C8386" s="361" t="s">
        <v>747</v>
      </c>
      <c r="D8386" s="361">
        <v>8</v>
      </c>
      <c r="E8386" s="590">
        <v>48882</v>
      </c>
      <c r="F8386" s="360">
        <v>194</v>
      </c>
    </row>
    <row r="8387" spans="1:6" x14ac:dyDescent="0.25">
      <c r="A8387" s="349" t="s">
        <v>752</v>
      </c>
      <c r="B8387" s="361" t="s">
        <v>763</v>
      </c>
      <c r="C8387" s="361" t="s">
        <v>745</v>
      </c>
      <c r="D8387" s="361">
        <v>16</v>
      </c>
      <c r="E8387" s="590">
        <v>48882</v>
      </c>
      <c r="F8387" s="592">
        <v>22</v>
      </c>
    </row>
    <row r="8388" spans="1:6" x14ac:dyDescent="0.25">
      <c r="A8388" s="349" t="s">
        <v>738</v>
      </c>
      <c r="B8388" s="361" t="s">
        <v>713</v>
      </c>
      <c r="C8388" s="361" t="s">
        <v>746</v>
      </c>
      <c r="D8388" s="361">
        <v>16</v>
      </c>
      <c r="E8388" s="590">
        <v>48883</v>
      </c>
      <c r="F8388" s="592">
        <v>8</v>
      </c>
    </row>
    <row r="8389" spans="1:6" x14ac:dyDescent="0.25">
      <c r="A8389" s="349" t="s">
        <v>738</v>
      </c>
      <c r="B8389" s="361" t="s">
        <v>714</v>
      </c>
      <c r="C8389" s="361" t="s">
        <v>744</v>
      </c>
      <c r="D8389" s="361">
        <v>8</v>
      </c>
      <c r="E8389" s="590">
        <v>48883</v>
      </c>
      <c r="F8389" s="592">
        <v>34</v>
      </c>
    </row>
    <row r="8390" spans="1:6" x14ac:dyDescent="0.25">
      <c r="A8390" s="349" t="s">
        <v>765</v>
      </c>
      <c r="B8390" s="361" t="s">
        <v>766</v>
      </c>
      <c r="C8390" s="361" t="s">
        <v>744</v>
      </c>
      <c r="D8390" s="361">
        <v>16</v>
      </c>
      <c r="E8390" s="590">
        <v>48884</v>
      </c>
      <c r="F8390" s="592">
        <v>58</v>
      </c>
    </row>
    <row r="8391" spans="1:6" x14ac:dyDescent="0.25">
      <c r="A8391" s="349" t="s">
        <v>738</v>
      </c>
      <c r="B8391" s="361" t="s">
        <v>721</v>
      </c>
      <c r="C8391" s="361" t="s">
        <v>747</v>
      </c>
      <c r="D8391" s="361">
        <v>8</v>
      </c>
      <c r="E8391" s="590">
        <v>48889</v>
      </c>
      <c r="F8391" s="592">
        <v>152</v>
      </c>
    </row>
    <row r="8392" spans="1:6" x14ac:dyDescent="0.25">
      <c r="A8392" s="349" t="s">
        <v>738</v>
      </c>
      <c r="B8392" s="361" t="s">
        <v>713</v>
      </c>
      <c r="C8392" s="361" t="s">
        <v>746</v>
      </c>
      <c r="D8392" s="361">
        <v>16</v>
      </c>
      <c r="E8392" s="590">
        <v>48894</v>
      </c>
      <c r="F8392" s="592">
        <v>179</v>
      </c>
    </row>
    <row r="8393" spans="1:6" x14ac:dyDescent="0.25">
      <c r="A8393" s="349" t="s">
        <v>733</v>
      </c>
      <c r="B8393" s="361" t="s">
        <v>734</v>
      </c>
      <c r="C8393" s="361" t="s">
        <v>735</v>
      </c>
      <c r="D8393" s="361">
        <v>8</v>
      </c>
      <c r="E8393" s="590">
        <v>48895</v>
      </c>
      <c r="F8393" s="592">
        <v>81</v>
      </c>
    </row>
    <row r="8394" spans="1:6" x14ac:dyDescent="0.25">
      <c r="A8394" s="349" t="s">
        <v>733</v>
      </c>
      <c r="B8394" s="361" t="s">
        <v>734</v>
      </c>
      <c r="C8394" s="361" t="s">
        <v>735</v>
      </c>
      <c r="D8394" s="361">
        <v>8</v>
      </c>
      <c r="E8394" s="350">
        <v>48898</v>
      </c>
      <c r="F8394" s="360">
        <v>180</v>
      </c>
    </row>
    <row r="8395" spans="1:6" x14ac:dyDescent="0.25">
      <c r="A8395" s="349" t="s">
        <v>767</v>
      </c>
      <c r="B8395" s="361" t="s">
        <v>768</v>
      </c>
      <c r="C8395" s="361" t="s">
        <v>737</v>
      </c>
      <c r="D8395" s="361">
        <v>16</v>
      </c>
      <c r="E8395" s="590">
        <v>48900</v>
      </c>
      <c r="F8395" s="592">
        <v>81</v>
      </c>
    </row>
    <row r="8396" spans="1:6" x14ac:dyDescent="0.25">
      <c r="A8396" s="349" t="s">
        <v>752</v>
      </c>
      <c r="B8396" s="361" t="s">
        <v>763</v>
      </c>
      <c r="C8396" s="361" t="s">
        <v>745</v>
      </c>
      <c r="D8396" s="361">
        <v>16</v>
      </c>
      <c r="E8396" s="590">
        <v>48900</v>
      </c>
      <c r="F8396" s="592">
        <v>79</v>
      </c>
    </row>
    <row r="8397" spans="1:6" x14ac:dyDescent="0.25">
      <c r="A8397" s="349" t="s">
        <v>738</v>
      </c>
      <c r="B8397" s="361" t="s">
        <v>714</v>
      </c>
      <c r="C8397" s="361" t="s">
        <v>744</v>
      </c>
      <c r="D8397" s="361">
        <v>8</v>
      </c>
      <c r="E8397" s="590">
        <v>48902</v>
      </c>
      <c r="F8397" s="360">
        <v>41</v>
      </c>
    </row>
    <row r="8398" spans="1:6" x14ac:dyDescent="0.25">
      <c r="A8398" s="349" t="s">
        <v>738</v>
      </c>
      <c r="B8398" s="361" t="s">
        <v>719</v>
      </c>
      <c r="C8398" s="361" t="s">
        <v>744</v>
      </c>
      <c r="D8398" s="361">
        <v>8</v>
      </c>
      <c r="E8398" s="590">
        <v>48905</v>
      </c>
      <c r="F8398" s="592">
        <v>65</v>
      </c>
    </row>
    <row r="8399" spans="1:6" x14ac:dyDescent="0.25">
      <c r="A8399" s="349" t="s">
        <v>738</v>
      </c>
      <c r="B8399" s="361" t="s">
        <v>720</v>
      </c>
      <c r="C8399" s="361" t="s">
        <v>747</v>
      </c>
      <c r="D8399" s="361">
        <v>8</v>
      </c>
      <c r="E8399" s="590">
        <v>48905</v>
      </c>
      <c r="F8399" s="592">
        <v>103</v>
      </c>
    </row>
    <row r="8400" spans="1:6" x14ac:dyDescent="0.25">
      <c r="A8400" s="349" t="s">
        <v>767</v>
      </c>
      <c r="B8400" s="361" t="s">
        <v>768</v>
      </c>
      <c r="C8400" s="361" t="s">
        <v>737</v>
      </c>
      <c r="D8400" s="361">
        <v>16</v>
      </c>
      <c r="E8400" s="590">
        <v>48907</v>
      </c>
      <c r="F8400" s="360">
        <v>83</v>
      </c>
    </row>
    <row r="8401" spans="1:6" x14ac:dyDescent="0.25">
      <c r="A8401" s="349" t="s">
        <v>765</v>
      </c>
      <c r="B8401" s="361" t="s">
        <v>766</v>
      </c>
      <c r="C8401" s="361" t="s">
        <v>744</v>
      </c>
      <c r="D8401" s="361">
        <v>16</v>
      </c>
      <c r="E8401" s="590">
        <v>48907</v>
      </c>
      <c r="F8401" s="592">
        <v>86</v>
      </c>
    </row>
    <row r="8402" spans="1:6" x14ac:dyDescent="0.25">
      <c r="A8402" s="349" t="s">
        <v>738</v>
      </c>
      <c r="B8402" s="361" t="s">
        <v>717</v>
      </c>
      <c r="C8402" s="361" t="s">
        <v>745</v>
      </c>
      <c r="D8402" s="361">
        <v>16</v>
      </c>
      <c r="E8402" s="590">
        <v>48908</v>
      </c>
      <c r="F8402" s="360">
        <v>138</v>
      </c>
    </row>
    <row r="8403" spans="1:6" x14ac:dyDescent="0.25">
      <c r="A8403" s="349" t="s">
        <v>748</v>
      </c>
      <c r="B8403" s="361" t="s">
        <v>753</v>
      </c>
      <c r="C8403" s="361" t="s">
        <v>732</v>
      </c>
      <c r="D8403" s="361">
        <v>16</v>
      </c>
      <c r="E8403" s="590">
        <v>48915</v>
      </c>
      <c r="F8403" s="592">
        <v>12</v>
      </c>
    </row>
    <row r="8404" spans="1:6" x14ac:dyDescent="0.25">
      <c r="A8404" s="349" t="s">
        <v>748</v>
      </c>
      <c r="B8404" s="361" t="s">
        <v>754</v>
      </c>
      <c r="C8404" s="361" t="s">
        <v>755</v>
      </c>
      <c r="D8404" s="361">
        <v>16</v>
      </c>
      <c r="E8404" s="590">
        <v>48915</v>
      </c>
      <c r="F8404" s="592">
        <v>46</v>
      </c>
    </row>
    <row r="8405" spans="1:6" x14ac:dyDescent="0.25">
      <c r="A8405" s="349" t="s">
        <v>738</v>
      </c>
      <c r="B8405" s="361" t="s">
        <v>715</v>
      </c>
      <c r="C8405" s="361" t="s">
        <v>745</v>
      </c>
      <c r="D8405" s="361">
        <v>16</v>
      </c>
      <c r="E8405" s="590">
        <v>48917</v>
      </c>
      <c r="F8405" s="360">
        <v>40</v>
      </c>
    </row>
    <row r="8406" spans="1:6" x14ac:dyDescent="0.25">
      <c r="A8406" s="349" t="s">
        <v>728</v>
      </c>
      <c r="B8406" s="361" t="s">
        <v>729</v>
      </c>
      <c r="C8406" s="361" t="s">
        <v>730</v>
      </c>
      <c r="D8406" s="361">
        <v>10</v>
      </c>
      <c r="E8406" s="590">
        <v>48917</v>
      </c>
      <c r="F8406" s="592">
        <v>10</v>
      </c>
    </row>
    <row r="8407" spans="1:6" x14ac:dyDescent="0.25">
      <c r="A8407" s="349" t="s">
        <v>728</v>
      </c>
      <c r="B8407" s="361" t="s">
        <v>731</v>
      </c>
      <c r="C8407" s="361" t="s">
        <v>732</v>
      </c>
      <c r="D8407" s="361">
        <v>8</v>
      </c>
      <c r="E8407" s="590">
        <v>48917</v>
      </c>
      <c r="F8407" s="592">
        <v>7</v>
      </c>
    </row>
    <row r="8408" spans="1:6" x14ac:dyDescent="0.25">
      <c r="A8408" s="349" t="s">
        <v>564</v>
      </c>
      <c r="B8408" s="361" t="s">
        <v>566</v>
      </c>
      <c r="C8408" s="361" t="s">
        <v>737</v>
      </c>
      <c r="D8408" s="361">
        <v>16</v>
      </c>
      <c r="E8408" s="590">
        <v>48921</v>
      </c>
      <c r="F8408" s="592">
        <v>157</v>
      </c>
    </row>
    <row r="8409" spans="1:6" x14ac:dyDescent="0.25">
      <c r="A8409" s="349" t="s">
        <v>738</v>
      </c>
      <c r="B8409" s="361" t="s">
        <v>716</v>
      </c>
      <c r="C8409" s="361" t="s">
        <v>745</v>
      </c>
      <c r="D8409" s="361">
        <v>16</v>
      </c>
      <c r="E8409" s="350">
        <v>48922</v>
      </c>
      <c r="F8409" s="360">
        <v>72</v>
      </c>
    </row>
    <row r="8410" spans="1:6" x14ac:dyDescent="0.25">
      <c r="A8410" s="349" t="s">
        <v>756</v>
      </c>
      <c r="B8410" s="361" t="s">
        <v>757</v>
      </c>
      <c r="C8410" s="361" t="s">
        <v>755</v>
      </c>
      <c r="D8410" s="361">
        <v>16</v>
      </c>
      <c r="E8410" s="590">
        <v>48923</v>
      </c>
      <c r="F8410" s="592">
        <v>40</v>
      </c>
    </row>
    <row r="8411" spans="1:6" x14ac:dyDescent="0.25">
      <c r="A8411" s="349" t="s">
        <v>767</v>
      </c>
      <c r="B8411" s="361" t="s">
        <v>768</v>
      </c>
      <c r="C8411" s="361" t="s">
        <v>737</v>
      </c>
      <c r="D8411" s="361">
        <v>16</v>
      </c>
      <c r="E8411" s="590">
        <v>48925</v>
      </c>
      <c r="F8411" s="592">
        <v>166</v>
      </c>
    </row>
    <row r="8412" spans="1:6" x14ac:dyDescent="0.25">
      <c r="A8412" s="349" t="s">
        <v>738</v>
      </c>
      <c r="B8412" s="361" t="s">
        <v>712</v>
      </c>
      <c r="C8412" s="361" t="s">
        <v>744</v>
      </c>
      <c r="D8412" s="361">
        <v>8</v>
      </c>
      <c r="E8412" s="590">
        <v>48931</v>
      </c>
      <c r="F8412" s="592">
        <v>104</v>
      </c>
    </row>
    <row r="8413" spans="1:6" x14ac:dyDescent="0.25">
      <c r="A8413" s="349" t="s">
        <v>738</v>
      </c>
      <c r="B8413" s="361" t="s">
        <v>718</v>
      </c>
      <c r="C8413" s="361" t="s">
        <v>747</v>
      </c>
      <c r="D8413" s="361">
        <v>8</v>
      </c>
      <c r="E8413" s="590">
        <v>48932</v>
      </c>
      <c r="F8413" s="592">
        <v>181</v>
      </c>
    </row>
    <row r="8414" spans="1:6" x14ac:dyDescent="0.25">
      <c r="A8414" s="349" t="s">
        <v>738</v>
      </c>
      <c r="B8414" s="361" t="s">
        <v>720</v>
      </c>
      <c r="C8414" s="361" t="s">
        <v>747</v>
      </c>
      <c r="D8414" s="361">
        <v>8</v>
      </c>
      <c r="E8414" s="590">
        <v>48937</v>
      </c>
      <c r="F8414" s="592">
        <v>103</v>
      </c>
    </row>
    <row r="8415" spans="1:6" x14ac:dyDescent="0.25">
      <c r="A8415" s="349" t="s">
        <v>738</v>
      </c>
      <c r="B8415" s="361" t="s">
        <v>713</v>
      </c>
      <c r="C8415" s="361" t="s">
        <v>746</v>
      </c>
      <c r="D8415" s="361">
        <v>16</v>
      </c>
      <c r="E8415" s="590">
        <v>48947</v>
      </c>
      <c r="F8415" s="592">
        <v>17</v>
      </c>
    </row>
    <row r="8416" spans="1:6" x14ac:dyDescent="0.25">
      <c r="A8416" s="349" t="s">
        <v>752</v>
      </c>
      <c r="B8416" s="361" t="s">
        <v>764</v>
      </c>
      <c r="C8416" s="361" t="s">
        <v>737</v>
      </c>
      <c r="D8416" s="361">
        <v>32</v>
      </c>
      <c r="E8416" s="590">
        <v>48949</v>
      </c>
      <c r="F8416" s="592">
        <v>76</v>
      </c>
    </row>
    <row r="8417" spans="1:6" x14ac:dyDescent="0.25">
      <c r="A8417" s="349" t="s">
        <v>738</v>
      </c>
      <c r="B8417" s="361" t="s">
        <v>717</v>
      </c>
      <c r="C8417" s="361" t="s">
        <v>745</v>
      </c>
      <c r="D8417" s="361">
        <v>16</v>
      </c>
      <c r="E8417" s="590">
        <v>48951</v>
      </c>
      <c r="F8417" s="592">
        <v>36</v>
      </c>
    </row>
    <row r="8418" spans="1:6" x14ac:dyDescent="0.25">
      <c r="A8418" s="349" t="s">
        <v>767</v>
      </c>
      <c r="B8418" s="361" t="s">
        <v>768</v>
      </c>
      <c r="C8418" s="361" t="s">
        <v>737</v>
      </c>
      <c r="D8418" s="361">
        <v>16</v>
      </c>
      <c r="E8418" s="590">
        <v>48959</v>
      </c>
      <c r="F8418" s="592">
        <v>148</v>
      </c>
    </row>
    <row r="8419" spans="1:6" x14ac:dyDescent="0.25">
      <c r="A8419" s="349" t="s">
        <v>748</v>
      </c>
      <c r="B8419" s="361" t="s">
        <v>749</v>
      </c>
      <c r="C8419" s="361" t="s">
        <v>745</v>
      </c>
      <c r="D8419" s="361">
        <v>8</v>
      </c>
      <c r="E8419" s="590">
        <v>48961</v>
      </c>
      <c r="F8419" s="592">
        <v>171</v>
      </c>
    </row>
    <row r="8420" spans="1:6" x14ac:dyDescent="0.25">
      <c r="A8420" s="349" t="s">
        <v>738</v>
      </c>
      <c r="B8420" s="361" t="s">
        <v>722</v>
      </c>
      <c r="C8420" s="361" t="s">
        <v>747</v>
      </c>
      <c r="D8420" s="361">
        <v>8</v>
      </c>
      <c r="E8420" s="590">
        <v>48968</v>
      </c>
      <c r="F8420" s="592">
        <v>61</v>
      </c>
    </row>
    <row r="8421" spans="1:6" x14ac:dyDescent="0.25">
      <c r="A8421" s="349" t="s">
        <v>738</v>
      </c>
      <c r="B8421" s="361" t="s">
        <v>716</v>
      </c>
      <c r="C8421" s="361" t="s">
        <v>745</v>
      </c>
      <c r="D8421" s="361">
        <v>16</v>
      </c>
      <c r="E8421" s="590">
        <v>48972</v>
      </c>
      <c r="F8421" s="592">
        <v>118</v>
      </c>
    </row>
    <row r="8422" spans="1:6" x14ac:dyDescent="0.25">
      <c r="A8422" s="349" t="s">
        <v>752</v>
      </c>
      <c r="B8422" s="361" t="s">
        <v>762</v>
      </c>
      <c r="C8422" s="361" t="s">
        <v>761</v>
      </c>
      <c r="D8422" s="361">
        <v>16</v>
      </c>
      <c r="E8422" s="590">
        <v>48974</v>
      </c>
      <c r="F8422" s="592">
        <v>32</v>
      </c>
    </row>
    <row r="8423" spans="1:6" x14ac:dyDescent="0.25">
      <c r="A8423" s="354" t="s">
        <v>767</v>
      </c>
      <c r="B8423" s="353" t="s">
        <v>768</v>
      </c>
      <c r="C8423" s="353" t="s">
        <v>737</v>
      </c>
      <c r="D8423" s="353">
        <v>16</v>
      </c>
      <c r="E8423" s="352">
        <v>48975</v>
      </c>
      <c r="F8423" s="351">
        <v>9</v>
      </c>
    </row>
    <row r="8424" spans="1:6" x14ac:dyDescent="0.25">
      <c r="A8424" s="349" t="s">
        <v>748</v>
      </c>
      <c r="B8424" s="361" t="s">
        <v>750</v>
      </c>
      <c r="C8424" s="361" t="s">
        <v>737</v>
      </c>
      <c r="D8424" s="361">
        <v>16</v>
      </c>
      <c r="E8424" s="350">
        <v>48975</v>
      </c>
      <c r="F8424" s="360">
        <v>9</v>
      </c>
    </row>
    <row r="8425" spans="1:6" x14ac:dyDescent="0.25">
      <c r="A8425" s="349" t="s">
        <v>767</v>
      </c>
      <c r="B8425" s="361" t="s">
        <v>768</v>
      </c>
      <c r="C8425" s="361" t="s">
        <v>737</v>
      </c>
      <c r="D8425" s="361">
        <v>16</v>
      </c>
      <c r="E8425" s="590">
        <v>48977</v>
      </c>
      <c r="F8425" s="592">
        <v>125</v>
      </c>
    </row>
    <row r="8426" spans="1:6" x14ac:dyDescent="0.25">
      <c r="A8426" s="349" t="s">
        <v>738</v>
      </c>
      <c r="B8426" s="361" t="s">
        <v>717</v>
      </c>
      <c r="C8426" s="361" t="s">
        <v>745</v>
      </c>
      <c r="D8426" s="361">
        <v>16</v>
      </c>
      <c r="E8426" s="590">
        <v>48977</v>
      </c>
      <c r="F8426" s="592">
        <v>25</v>
      </c>
    </row>
    <row r="8427" spans="1:6" x14ac:dyDescent="0.25">
      <c r="A8427" s="349" t="s">
        <v>738</v>
      </c>
      <c r="B8427" s="361" t="s">
        <v>716</v>
      </c>
      <c r="C8427" s="361" t="s">
        <v>745</v>
      </c>
      <c r="D8427" s="361">
        <v>16</v>
      </c>
      <c r="E8427" s="590">
        <v>48978</v>
      </c>
      <c r="F8427" s="592">
        <v>172</v>
      </c>
    </row>
    <row r="8428" spans="1:6" x14ac:dyDescent="0.25">
      <c r="A8428" s="349" t="s">
        <v>733</v>
      </c>
      <c r="B8428" s="361" t="s">
        <v>734</v>
      </c>
      <c r="C8428" s="361" t="s">
        <v>735</v>
      </c>
      <c r="D8428" s="361">
        <v>8</v>
      </c>
      <c r="E8428" s="350">
        <v>48979</v>
      </c>
      <c r="F8428" s="360">
        <v>192</v>
      </c>
    </row>
    <row r="8429" spans="1:6" x14ac:dyDescent="0.25">
      <c r="A8429" s="349" t="s">
        <v>564</v>
      </c>
      <c r="B8429" s="361" t="s">
        <v>566</v>
      </c>
      <c r="C8429" s="361" t="s">
        <v>737</v>
      </c>
      <c r="D8429" s="361">
        <v>16</v>
      </c>
      <c r="E8429" s="590">
        <v>48982</v>
      </c>
      <c r="F8429" s="592">
        <v>162</v>
      </c>
    </row>
    <row r="8430" spans="1:6" x14ac:dyDescent="0.25">
      <c r="A8430" s="349" t="s">
        <v>738</v>
      </c>
      <c r="B8430" s="361" t="s">
        <v>713</v>
      </c>
      <c r="C8430" s="361" t="s">
        <v>746</v>
      </c>
      <c r="D8430" s="361">
        <v>16</v>
      </c>
      <c r="E8430" s="590">
        <v>48984</v>
      </c>
      <c r="F8430" s="592">
        <v>193</v>
      </c>
    </row>
    <row r="8431" spans="1:6" x14ac:dyDescent="0.25">
      <c r="A8431" s="349" t="s">
        <v>752</v>
      </c>
      <c r="B8431" s="361" t="s">
        <v>763</v>
      </c>
      <c r="C8431" s="361" t="s">
        <v>745</v>
      </c>
      <c r="D8431" s="361">
        <v>16</v>
      </c>
      <c r="E8431" s="590">
        <v>48984</v>
      </c>
      <c r="F8431" s="592">
        <v>105</v>
      </c>
    </row>
    <row r="8432" spans="1:6" x14ac:dyDescent="0.25">
      <c r="A8432" s="349" t="s">
        <v>564</v>
      </c>
      <c r="B8432" s="361" t="s">
        <v>568</v>
      </c>
      <c r="C8432" s="361" t="s">
        <v>745</v>
      </c>
      <c r="D8432" s="361">
        <v>16</v>
      </c>
      <c r="E8432" s="590">
        <v>48984</v>
      </c>
      <c r="F8432" s="592">
        <v>79</v>
      </c>
    </row>
    <row r="8433" spans="1:6" x14ac:dyDescent="0.25">
      <c r="A8433" s="349" t="s">
        <v>748</v>
      </c>
      <c r="B8433" s="361" t="s">
        <v>749</v>
      </c>
      <c r="C8433" s="361" t="s">
        <v>745</v>
      </c>
      <c r="D8433" s="361">
        <v>8</v>
      </c>
      <c r="E8433" s="590">
        <v>48986</v>
      </c>
      <c r="F8433" s="592">
        <v>182</v>
      </c>
    </row>
    <row r="8434" spans="1:6" x14ac:dyDescent="0.25">
      <c r="A8434" s="349" t="s">
        <v>738</v>
      </c>
      <c r="B8434" s="361" t="s">
        <v>721</v>
      </c>
      <c r="C8434" s="361" t="s">
        <v>747</v>
      </c>
      <c r="D8434" s="361">
        <v>8</v>
      </c>
      <c r="E8434" s="590">
        <v>48986</v>
      </c>
      <c r="F8434" s="592">
        <v>131</v>
      </c>
    </row>
    <row r="8435" spans="1:6" x14ac:dyDescent="0.25">
      <c r="A8435" s="349" t="s">
        <v>738</v>
      </c>
      <c r="B8435" s="361" t="s">
        <v>717</v>
      </c>
      <c r="C8435" s="361" t="s">
        <v>745</v>
      </c>
      <c r="D8435" s="361">
        <v>16</v>
      </c>
      <c r="E8435" s="590">
        <v>48989</v>
      </c>
      <c r="F8435" s="360">
        <v>9</v>
      </c>
    </row>
    <row r="8436" spans="1:6" x14ac:dyDescent="0.25">
      <c r="A8436" s="349" t="s">
        <v>564</v>
      </c>
      <c r="B8436" s="361" t="s">
        <v>567</v>
      </c>
      <c r="C8436" s="361" t="s">
        <v>737</v>
      </c>
      <c r="D8436" s="361">
        <v>16</v>
      </c>
      <c r="E8436" s="590">
        <v>48991</v>
      </c>
      <c r="F8436" s="360">
        <v>24</v>
      </c>
    </row>
    <row r="8437" spans="1:6" x14ac:dyDescent="0.25">
      <c r="A8437" s="349" t="s">
        <v>738</v>
      </c>
      <c r="B8437" s="361" t="s">
        <v>716</v>
      </c>
      <c r="C8437" s="361" t="s">
        <v>745</v>
      </c>
      <c r="D8437" s="361">
        <v>16</v>
      </c>
      <c r="E8437" s="590">
        <v>48994</v>
      </c>
      <c r="F8437" s="360">
        <v>152</v>
      </c>
    </row>
    <row r="8438" spans="1:6" x14ac:dyDescent="0.25">
      <c r="A8438" s="349" t="s">
        <v>738</v>
      </c>
      <c r="B8438" s="361" t="s">
        <v>718</v>
      </c>
      <c r="C8438" s="361" t="s">
        <v>747</v>
      </c>
      <c r="D8438" s="361">
        <v>8</v>
      </c>
      <c r="E8438" s="590">
        <v>48994</v>
      </c>
      <c r="F8438" s="592">
        <v>56</v>
      </c>
    </row>
    <row r="8439" spans="1:6" x14ac:dyDescent="0.25">
      <c r="A8439" s="349" t="s">
        <v>752</v>
      </c>
      <c r="B8439" s="361" t="s">
        <v>763</v>
      </c>
      <c r="C8439" s="361" t="s">
        <v>745</v>
      </c>
      <c r="D8439" s="361">
        <v>16</v>
      </c>
      <c r="E8439" s="590">
        <v>48995</v>
      </c>
      <c r="F8439" s="592">
        <v>32</v>
      </c>
    </row>
    <row r="8440" spans="1:6" x14ac:dyDescent="0.25">
      <c r="A8440" s="349" t="s">
        <v>769</v>
      </c>
      <c r="B8440" s="361" t="s">
        <v>770</v>
      </c>
      <c r="C8440" s="361" t="s">
        <v>745</v>
      </c>
      <c r="D8440" s="361">
        <v>16</v>
      </c>
      <c r="E8440" s="590">
        <v>48997</v>
      </c>
      <c r="F8440" s="592">
        <v>142</v>
      </c>
    </row>
    <row r="8441" spans="1:6" x14ac:dyDescent="0.25">
      <c r="A8441" s="349" t="s">
        <v>752</v>
      </c>
      <c r="B8441" s="361" t="s">
        <v>764</v>
      </c>
      <c r="C8441" s="361" t="s">
        <v>737</v>
      </c>
      <c r="D8441" s="361">
        <v>32</v>
      </c>
      <c r="E8441" s="590">
        <v>49000</v>
      </c>
      <c r="F8441" s="360">
        <v>151</v>
      </c>
    </row>
    <row r="8442" spans="1:6" x14ac:dyDescent="0.25">
      <c r="A8442" s="349" t="s">
        <v>739</v>
      </c>
      <c r="B8442" s="361" t="s">
        <v>740</v>
      </c>
      <c r="C8442" s="361" t="s">
        <v>741</v>
      </c>
      <c r="D8442" s="361">
        <v>8</v>
      </c>
      <c r="E8442" s="590">
        <v>49000</v>
      </c>
      <c r="F8442" s="592">
        <v>122</v>
      </c>
    </row>
    <row r="8443" spans="1:6" x14ac:dyDescent="0.25">
      <c r="A8443" s="349" t="s">
        <v>739</v>
      </c>
      <c r="B8443" s="361" t="s">
        <v>740</v>
      </c>
      <c r="C8443" s="361" t="s">
        <v>741</v>
      </c>
      <c r="D8443" s="361">
        <v>8</v>
      </c>
      <c r="E8443" s="590">
        <v>49005</v>
      </c>
      <c r="F8443" s="592">
        <v>27</v>
      </c>
    </row>
    <row r="8444" spans="1:6" x14ac:dyDescent="0.25">
      <c r="A8444" s="349" t="s">
        <v>564</v>
      </c>
      <c r="B8444" s="361" t="s">
        <v>566</v>
      </c>
      <c r="C8444" s="361" t="s">
        <v>737</v>
      </c>
      <c r="D8444" s="361">
        <v>16</v>
      </c>
      <c r="E8444" s="590">
        <v>49013</v>
      </c>
      <c r="F8444" s="592">
        <v>33</v>
      </c>
    </row>
    <row r="8445" spans="1:6" x14ac:dyDescent="0.25">
      <c r="A8445" s="349" t="s">
        <v>748</v>
      </c>
      <c r="B8445" s="361" t="s">
        <v>750</v>
      </c>
      <c r="C8445" s="361" t="s">
        <v>737</v>
      </c>
      <c r="D8445" s="361">
        <v>16</v>
      </c>
      <c r="E8445" s="590">
        <v>49018</v>
      </c>
      <c r="F8445" s="592">
        <v>21</v>
      </c>
    </row>
    <row r="8446" spans="1:6" x14ac:dyDescent="0.25">
      <c r="A8446" s="349" t="s">
        <v>767</v>
      </c>
      <c r="B8446" s="361" t="s">
        <v>768</v>
      </c>
      <c r="C8446" s="361" t="s">
        <v>737</v>
      </c>
      <c r="D8446" s="361">
        <v>16</v>
      </c>
      <c r="E8446" s="590">
        <v>49022</v>
      </c>
      <c r="F8446" s="592">
        <v>48</v>
      </c>
    </row>
    <row r="8447" spans="1:6" x14ac:dyDescent="0.25">
      <c r="A8447" s="349" t="s">
        <v>738</v>
      </c>
      <c r="B8447" s="361" t="s">
        <v>717</v>
      </c>
      <c r="C8447" s="361" t="s">
        <v>745</v>
      </c>
      <c r="D8447" s="361">
        <v>16</v>
      </c>
      <c r="E8447" s="590">
        <v>49025</v>
      </c>
      <c r="F8447" s="592">
        <v>84</v>
      </c>
    </row>
    <row r="8448" spans="1:6" x14ac:dyDescent="0.25">
      <c r="A8448" s="349" t="s">
        <v>738</v>
      </c>
      <c r="B8448" s="361" t="s">
        <v>718</v>
      </c>
      <c r="C8448" s="361" t="s">
        <v>747</v>
      </c>
      <c r="D8448" s="361">
        <v>8</v>
      </c>
      <c r="E8448" s="590">
        <v>49032</v>
      </c>
      <c r="F8448" s="592">
        <v>63</v>
      </c>
    </row>
    <row r="8449" spans="1:6" x14ac:dyDescent="0.25">
      <c r="A8449" s="349" t="s">
        <v>771</v>
      </c>
      <c r="B8449" s="361" t="s">
        <v>773</v>
      </c>
      <c r="C8449" s="361" t="s">
        <v>747</v>
      </c>
      <c r="D8449" s="361">
        <v>8</v>
      </c>
      <c r="E8449" s="590">
        <v>49033</v>
      </c>
      <c r="F8449" s="592">
        <v>150</v>
      </c>
    </row>
    <row r="8450" spans="1:6" x14ac:dyDescent="0.25">
      <c r="A8450" s="349" t="s">
        <v>752</v>
      </c>
      <c r="B8450" s="361" t="s">
        <v>762</v>
      </c>
      <c r="C8450" s="361" t="s">
        <v>761</v>
      </c>
      <c r="D8450" s="361">
        <v>16</v>
      </c>
      <c r="E8450" s="590">
        <v>49033</v>
      </c>
      <c r="F8450" s="592">
        <v>90</v>
      </c>
    </row>
    <row r="8451" spans="1:6" x14ac:dyDescent="0.25">
      <c r="A8451" s="349" t="s">
        <v>752</v>
      </c>
      <c r="B8451" s="361" t="s">
        <v>760</v>
      </c>
      <c r="C8451" s="361" t="s">
        <v>761</v>
      </c>
      <c r="D8451" s="361">
        <v>16</v>
      </c>
      <c r="E8451" s="590">
        <v>49035</v>
      </c>
      <c r="F8451" s="592">
        <v>13</v>
      </c>
    </row>
    <row r="8452" spans="1:6" x14ac:dyDescent="0.25">
      <c r="A8452" s="349" t="s">
        <v>728</v>
      </c>
      <c r="B8452" s="361" t="s">
        <v>731</v>
      </c>
      <c r="C8452" s="361" t="s">
        <v>732</v>
      </c>
      <c r="D8452" s="361">
        <v>8</v>
      </c>
      <c r="E8452" s="590">
        <v>49037</v>
      </c>
      <c r="F8452" s="592">
        <v>59</v>
      </c>
    </row>
    <row r="8453" spans="1:6" x14ac:dyDescent="0.25">
      <c r="A8453" s="349" t="s">
        <v>752</v>
      </c>
      <c r="B8453" s="361" t="s">
        <v>759</v>
      </c>
      <c r="C8453" s="361" t="s">
        <v>737</v>
      </c>
      <c r="D8453" s="361">
        <v>16</v>
      </c>
      <c r="E8453" s="590">
        <v>49041</v>
      </c>
      <c r="F8453" s="592">
        <v>41</v>
      </c>
    </row>
    <row r="8454" spans="1:6" x14ac:dyDescent="0.25">
      <c r="A8454" s="349" t="s">
        <v>739</v>
      </c>
      <c r="B8454" s="361" t="s">
        <v>740</v>
      </c>
      <c r="C8454" s="361" t="s">
        <v>741</v>
      </c>
      <c r="D8454" s="361">
        <v>8</v>
      </c>
      <c r="E8454" s="590">
        <v>49045</v>
      </c>
      <c r="F8454" s="592">
        <v>85</v>
      </c>
    </row>
    <row r="8455" spans="1:6" x14ac:dyDescent="0.25">
      <c r="A8455" s="349" t="s">
        <v>738</v>
      </c>
      <c r="B8455" s="361" t="s">
        <v>719</v>
      </c>
      <c r="C8455" s="361" t="s">
        <v>744</v>
      </c>
      <c r="D8455" s="361">
        <v>8</v>
      </c>
      <c r="E8455" s="590">
        <v>49047</v>
      </c>
      <c r="F8455" s="360">
        <v>6</v>
      </c>
    </row>
    <row r="8456" spans="1:6" x14ac:dyDescent="0.25">
      <c r="A8456" s="349" t="s">
        <v>738</v>
      </c>
      <c r="B8456" s="361" t="s">
        <v>716</v>
      </c>
      <c r="C8456" s="361" t="s">
        <v>745</v>
      </c>
      <c r="D8456" s="361">
        <v>16</v>
      </c>
      <c r="E8456" s="590">
        <v>49048</v>
      </c>
      <c r="F8456" s="592">
        <v>164</v>
      </c>
    </row>
    <row r="8457" spans="1:6" x14ac:dyDescent="0.25">
      <c r="A8457" s="349" t="s">
        <v>752</v>
      </c>
      <c r="B8457" s="361" t="s">
        <v>762</v>
      </c>
      <c r="C8457" s="361" t="s">
        <v>761</v>
      </c>
      <c r="D8457" s="361">
        <v>16</v>
      </c>
      <c r="E8457" s="590">
        <v>49051</v>
      </c>
      <c r="F8457" s="592">
        <v>38</v>
      </c>
    </row>
    <row r="8458" spans="1:6" x14ac:dyDescent="0.25">
      <c r="A8458" s="349" t="s">
        <v>728</v>
      </c>
      <c r="B8458" s="361" t="s">
        <v>729</v>
      </c>
      <c r="C8458" s="361" t="s">
        <v>730</v>
      </c>
      <c r="D8458" s="361">
        <v>10</v>
      </c>
      <c r="E8458" s="590">
        <v>49061</v>
      </c>
      <c r="F8458" s="592">
        <v>98</v>
      </c>
    </row>
    <row r="8459" spans="1:6" x14ac:dyDescent="0.25">
      <c r="A8459" s="349" t="s">
        <v>771</v>
      </c>
      <c r="B8459" s="361" t="s">
        <v>773</v>
      </c>
      <c r="C8459" s="361" t="s">
        <v>747</v>
      </c>
      <c r="D8459" s="361">
        <v>8</v>
      </c>
      <c r="E8459" s="590">
        <v>49062</v>
      </c>
      <c r="F8459" s="592">
        <v>86</v>
      </c>
    </row>
    <row r="8460" spans="1:6" x14ac:dyDescent="0.25">
      <c r="A8460" s="349" t="s">
        <v>738</v>
      </c>
      <c r="B8460" s="361" t="s">
        <v>718</v>
      </c>
      <c r="C8460" s="361" t="s">
        <v>747</v>
      </c>
      <c r="D8460" s="361">
        <v>8</v>
      </c>
      <c r="E8460" s="590">
        <v>49071</v>
      </c>
      <c r="F8460" s="592">
        <v>105</v>
      </c>
    </row>
    <row r="8461" spans="1:6" x14ac:dyDescent="0.25">
      <c r="A8461" s="349" t="s">
        <v>733</v>
      </c>
      <c r="B8461" s="361" t="s">
        <v>734</v>
      </c>
      <c r="C8461" s="361" t="s">
        <v>735</v>
      </c>
      <c r="D8461" s="361">
        <v>8</v>
      </c>
      <c r="E8461" s="590">
        <v>49074</v>
      </c>
      <c r="F8461" s="592">
        <v>75</v>
      </c>
    </row>
    <row r="8462" spans="1:6" x14ac:dyDescent="0.25">
      <c r="A8462" s="349" t="s">
        <v>748</v>
      </c>
      <c r="B8462" s="361" t="s">
        <v>749</v>
      </c>
      <c r="C8462" s="361" t="s">
        <v>745</v>
      </c>
      <c r="D8462" s="361">
        <v>8</v>
      </c>
      <c r="E8462" s="590">
        <v>49079</v>
      </c>
      <c r="F8462" s="592">
        <v>162</v>
      </c>
    </row>
    <row r="8463" spans="1:6" x14ac:dyDescent="0.25">
      <c r="A8463" s="354" t="s">
        <v>738</v>
      </c>
      <c r="B8463" s="353" t="s">
        <v>712</v>
      </c>
      <c r="C8463" s="353" t="s">
        <v>744</v>
      </c>
      <c r="D8463" s="353">
        <v>8</v>
      </c>
      <c r="E8463" s="591">
        <v>49079</v>
      </c>
      <c r="F8463" s="593">
        <v>6</v>
      </c>
    </row>
    <row r="8464" spans="1:6" x14ac:dyDescent="0.25">
      <c r="A8464" s="349" t="s">
        <v>756</v>
      </c>
      <c r="B8464" s="361" t="s">
        <v>758</v>
      </c>
      <c r="C8464" s="361" t="s">
        <v>746</v>
      </c>
      <c r="D8464" s="361">
        <v>16</v>
      </c>
      <c r="E8464" s="590">
        <v>49079</v>
      </c>
      <c r="F8464" s="592">
        <v>14</v>
      </c>
    </row>
    <row r="8465" spans="1:6" x14ac:dyDescent="0.25">
      <c r="A8465" s="349" t="s">
        <v>765</v>
      </c>
      <c r="B8465" s="361" t="s">
        <v>766</v>
      </c>
      <c r="C8465" s="361" t="s">
        <v>744</v>
      </c>
      <c r="D8465" s="361">
        <v>16</v>
      </c>
      <c r="E8465" s="590">
        <v>49079</v>
      </c>
      <c r="F8465" s="360">
        <v>112</v>
      </c>
    </row>
    <row r="8466" spans="1:6" x14ac:dyDescent="0.25">
      <c r="A8466" s="349" t="s">
        <v>748</v>
      </c>
      <c r="B8466" s="361" t="s">
        <v>750</v>
      </c>
      <c r="C8466" s="361" t="s">
        <v>737</v>
      </c>
      <c r="D8466" s="361">
        <v>16</v>
      </c>
      <c r="E8466" s="590">
        <v>49080</v>
      </c>
      <c r="F8466" s="360">
        <v>82</v>
      </c>
    </row>
    <row r="8467" spans="1:6" x14ac:dyDescent="0.25">
      <c r="A8467" s="349" t="s">
        <v>767</v>
      </c>
      <c r="B8467" s="361" t="s">
        <v>768</v>
      </c>
      <c r="C8467" s="361" t="s">
        <v>737</v>
      </c>
      <c r="D8467" s="361">
        <v>16</v>
      </c>
      <c r="E8467" s="590">
        <v>49082</v>
      </c>
      <c r="F8467" s="592">
        <v>158</v>
      </c>
    </row>
    <row r="8468" spans="1:6" x14ac:dyDescent="0.25">
      <c r="A8468" s="349" t="s">
        <v>738</v>
      </c>
      <c r="B8468" s="361" t="s">
        <v>722</v>
      </c>
      <c r="C8468" s="361" t="s">
        <v>747</v>
      </c>
      <c r="D8468" s="361">
        <v>8</v>
      </c>
      <c r="E8468" s="350">
        <v>49083</v>
      </c>
      <c r="F8468" s="360">
        <v>168</v>
      </c>
    </row>
    <row r="8469" spans="1:6" x14ac:dyDescent="0.25">
      <c r="A8469" s="349" t="s">
        <v>738</v>
      </c>
      <c r="B8469" s="361" t="s">
        <v>722</v>
      </c>
      <c r="C8469" s="361" t="s">
        <v>747</v>
      </c>
      <c r="D8469" s="361">
        <v>8</v>
      </c>
      <c r="E8469" s="590">
        <v>49086</v>
      </c>
      <c r="F8469" s="592">
        <v>84</v>
      </c>
    </row>
    <row r="8470" spans="1:6" x14ac:dyDescent="0.25">
      <c r="A8470" s="349" t="s">
        <v>738</v>
      </c>
      <c r="B8470" s="361" t="s">
        <v>716</v>
      </c>
      <c r="C8470" s="361" t="s">
        <v>745</v>
      </c>
      <c r="D8470" s="361">
        <v>16</v>
      </c>
      <c r="E8470" s="590">
        <v>49086</v>
      </c>
      <c r="F8470" s="592">
        <v>43</v>
      </c>
    </row>
    <row r="8471" spans="1:6" x14ac:dyDescent="0.25">
      <c r="A8471" s="349" t="s">
        <v>752</v>
      </c>
      <c r="B8471" s="361" t="s">
        <v>764</v>
      </c>
      <c r="C8471" s="361" t="s">
        <v>737</v>
      </c>
      <c r="D8471" s="361">
        <v>32</v>
      </c>
      <c r="E8471" s="590">
        <v>49089</v>
      </c>
      <c r="F8471" s="592">
        <v>110</v>
      </c>
    </row>
    <row r="8472" spans="1:6" x14ac:dyDescent="0.25">
      <c r="A8472" s="349" t="s">
        <v>771</v>
      </c>
      <c r="B8472" s="361" t="s">
        <v>772</v>
      </c>
      <c r="C8472" s="361" t="s">
        <v>747</v>
      </c>
      <c r="D8472" s="361">
        <v>12</v>
      </c>
      <c r="E8472" s="590">
        <v>49093</v>
      </c>
      <c r="F8472" s="592">
        <v>145</v>
      </c>
    </row>
    <row r="8473" spans="1:6" x14ac:dyDescent="0.25">
      <c r="A8473" s="349" t="s">
        <v>739</v>
      </c>
      <c r="B8473" s="361" t="s">
        <v>740</v>
      </c>
      <c r="C8473" s="361" t="s">
        <v>741</v>
      </c>
      <c r="D8473" s="361">
        <v>8</v>
      </c>
      <c r="E8473" s="590">
        <v>49093</v>
      </c>
      <c r="F8473" s="592">
        <v>139</v>
      </c>
    </row>
    <row r="8474" spans="1:6" x14ac:dyDescent="0.25">
      <c r="A8474" s="349" t="s">
        <v>738</v>
      </c>
      <c r="B8474" s="361" t="s">
        <v>723</v>
      </c>
      <c r="C8474" s="361" t="s">
        <v>745</v>
      </c>
      <c r="D8474" s="361">
        <v>8</v>
      </c>
      <c r="E8474" s="590">
        <v>49096</v>
      </c>
      <c r="F8474" s="592">
        <v>137</v>
      </c>
    </row>
    <row r="8475" spans="1:6" x14ac:dyDescent="0.25">
      <c r="A8475" s="349" t="s">
        <v>752</v>
      </c>
      <c r="B8475" s="361" t="s">
        <v>764</v>
      </c>
      <c r="C8475" s="361" t="s">
        <v>737</v>
      </c>
      <c r="D8475" s="361">
        <v>32</v>
      </c>
      <c r="E8475" s="590">
        <v>49096</v>
      </c>
      <c r="F8475" s="592">
        <v>54</v>
      </c>
    </row>
    <row r="8476" spans="1:6" x14ac:dyDescent="0.25">
      <c r="A8476" s="349" t="s">
        <v>738</v>
      </c>
      <c r="B8476" s="361" t="s">
        <v>721</v>
      </c>
      <c r="C8476" s="361" t="s">
        <v>747</v>
      </c>
      <c r="D8476" s="361">
        <v>8</v>
      </c>
      <c r="E8476" s="590">
        <v>49100</v>
      </c>
      <c r="F8476" s="592">
        <v>39</v>
      </c>
    </row>
    <row r="8477" spans="1:6" x14ac:dyDescent="0.25">
      <c r="A8477" s="349" t="s">
        <v>752</v>
      </c>
      <c r="B8477" s="361" t="s">
        <v>764</v>
      </c>
      <c r="C8477" s="361" t="s">
        <v>737</v>
      </c>
      <c r="D8477" s="361">
        <v>32</v>
      </c>
      <c r="E8477" s="590">
        <v>49100</v>
      </c>
      <c r="F8477" s="592">
        <v>144</v>
      </c>
    </row>
    <row r="8478" spans="1:6" x14ac:dyDescent="0.25">
      <c r="A8478" s="349" t="s">
        <v>752</v>
      </c>
      <c r="B8478" s="361" t="s">
        <v>763</v>
      </c>
      <c r="C8478" s="361" t="s">
        <v>745</v>
      </c>
      <c r="D8478" s="361">
        <v>16</v>
      </c>
      <c r="E8478" s="590">
        <v>49100</v>
      </c>
      <c r="F8478" s="592">
        <v>159</v>
      </c>
    </row>
    <row r="8479" spans="1:6" x14ac:dyDescent="0.25">
      <c r="A8479" s="349" t="s">
        <v>728</v>
      </c>
      <c r="B8479" s="361" t="s">
        <v>731</v>
      </c>
      <c r="C8479" s="361" t="s">
        <v>732</v>
      </c>
      <c r="D8479" s="361">
        <v>8</v>
      </c>
      <c r="E8479" s="590">
        <v>49108</v>
      </c>
      <c r="F8479" s="592">
        <v>185</v>
      </c>
    </row>
    <row r="8480" spans="1:6" x14ac:dyDescent="0.25">
      <c r="A8480" s="349" t="s">
        <v>738</v>
      </c>
      <c r="B8480" s="361" t="s">
        <v>714</v>
      </c>
      <c r="C8480" s="361" t="s">
        <v>744</v>
      </c>
      <c r="D8480" s="361">
        <v>8</v>
      </c>
      <c r="E8480" s="590">
        <v>49110</v>
      </c>
      <c r="F8480" s="592">
        <v>21</v>
      </c>
    </row>
    <row r="8481" spans="1:6" x14ac:dyDescent="0.25">
      <c r="A8481" s="349" t="s">
        <v>728</v>
      </c>
      <c r="B8481" s="361" t="s">
        <v>729</v>
      </c>
      <c r="C8481" s="361" t="s">
        <v>730</v>
      </c>
      <c r="D8481" s="361">
        <v>10</v>
      </c>
      <c r="E8481" s="590">
        <v>49115</v>
      </c>
      <c r="F8481" s="592">
        <v>81</v>
      </c>
    </row>
    <row r="8482" spans="1:6" x14ac:dyDescent="0.25">
      <c r="A8482" s="349" t="s">
        <v>564</v>
      </c>
      <c r="B8482" s="361" t="s">
        <v>569</v>
      </c>
      <c r="C8482" s="361" t="s">
        <v>744</v>
      </c>
      <c r="D8482" s="361">
        <v>16</v>
      </c>
      <c r="E8482" s="590">
        <v>49118</v>
      </c>
      <c r="F8482" s="592">
        <v>182</v>
      </c>
    </row>
    <row r="8483" spans="1:6" x14ac:dyDescent="0.25">
      <c r="A8483" s="349" t="s">
        <v>739</v>
      </c>
      <c r="B8483" s="361" t="s">
        <v>740</v>
      </c>
      <c r="C8483" s="361" t="s">
        <v>741</v>
      </c>
      <c r="D8483" s="361">
        <v>8</v>
      </c>
      <c r="E8483" s="590">
        <v>49122</v>
      </c>
      <c r="F8483" s="592">
        <v>168</v>
      </c>
    </row>
    <row r="8484" spans="1:6" x14ac:dyDescent="0.25">
      <c r="A8484" s="349" t="s">
        <v>738</v>
      </c>
      <c r="B8484" s="361" t="s">
        <v>717</v>
      </c>
      <c r="C8484" s="361" t="s">
        <v>745</v>
      </c>
      <c r="D8484" s="361">
        <v>16</v>
      </c>
      <c r="E8484" s="590">
        <v>49123</v>
      </c>
      <c r="F8484" s="592">
        <v>200</v>
      </c>
    </row>
    <row r="8485" spans="1:6" x14ac:dyDescent="0.25">
      <c r="A8485" s="349" t="s">
        <v>752</v>
      </c>
      <c r="B8485" s="361" t="s">
        <v>764</v>
      </c>
      <c r="C8485" s="361" t="s">
        <v>737</v>
      </c>
      <c r="D8485" s="361">
        <v>32</v>
      </c>
      <c r="E8485" s="590">
        <v>49123</v>
      </c>
      <c r="F8485" s="592">
        <v>62</v>
      </c>
    </row>
    <row r="8486" spans="1:6" x14ac:dyDescent="0.25">
      <c r="A8486" s="349" t="s">
        <v>756</v>
      </c>
      <c r="B8486" s="361" t="s">
        <v>757</v>
      </c>
      <c r="C8486" s="361" t="s">
        <v>755</v>
      </c>
      <c r="D8486" s="361">
        <v>16</v>
      </c>
      <c r="E8486" s="590">
        <v>49124</v>
      </c>
      <c r="F8486" s="592">
        <v>80</v>
      </c>
    </row>
    <row r="8487" spans="1:6" x14ac:dyDescent="0.25">
      <c r="A8487" s="349" t="s">
        <v>748</v>
      </c>
      <c r="B8487" s="361" t="s">
        <v>750</v>
      </c>
      <c r="C8487" s="361" t="s">
        <v>737</v>
      </c>
      <c r="D8487" s="361">
        <v>16</v>
      </c>
      <c r="E8487" s="590">
        <v>49132</v>
      </c>
      <c r="F8487" s="592">
        <v>77</v>
      </c>
    </row>
    <row r="8488" spans="1:6" x14ac:dyDescent="0.25">
      <c r="A8488" s="349" t="s">
        <v>738</v>
      </c>
      <c r="B8488" s="361" t="s">
        <v>718</v>
      </c>
      <c r="C8488" s="361" t="s">
        <v>747</v>
      </c>
      <c r="D8488" s="361">
        <v>8</v>
      </c>
      <c r="E8488" s="590">
        <v>49132</v>
      </c>
      <c r="F8488" s="592">
        <v>193</v>
      </c>
    </row>
    <row r="8489" spans="1:6" x14ac:dyDescent="0.25">
      <c r="A8489" s="349" t="s">
        <v>564</v>
      </c>
      <c r="B8489" s="361" t="s">
        <v>569</v>
      </c>
      <c r="C8489" s="361" t="s">
        <v>744</v>
      </c>
      <c r="D8489" s="361">
        <v>16</v>
      </c>
      <c r="E8489" s="590">
        <v>49132</v>
      </c>
      <c r="F8489" s="592">
        <v>173</v>
      </c>
    </row>
    <row r="8490" spans="1:6" x14ac:dyDescent="0.25">
      <c r="A8490" s="349" t="s">
        <v>738</v>
      </c>
      <c r="B8490" s="361" t="s">
        <v>718</v>
      </c>
      <c r="C8490" s="361" t="s">
        <v>747</v>
      </c>
      <c r="D8490" s="361">
        <v>8</v>
      </c>
      <c r="E8490" s="590">
        <v>49133</v>
      </c>
      <c r="F8490" s="360">
        <v>95</v>
      </c>
    </row>
    <row r="8491" spans="1:6" x14ac:dyDescent="0.25">
      <c r="A8491" s="349" t="s">
        <v>748</v>
      </c>
      <c r="B8491" s="361" t="s">
        <v>751</v>
      </c>
      <c r="C8491" s="361" t="s">
        <v>747</v>
      </c>
      <c r="D8491" s="361">
        <v>8</v>
      </c>
      <c r="E8491" s="350">
        <v>49134</v>
      </c>
      <c r="F8491" s="360">
        <v>192</v>
      </c>
    </row>
    <row r="8492" spans="1:6" x14ac:dyDescent="0.25">
      <c r="A8492" s="349" t="s">
        <v>738</v>
      </c>
      <c r="B8492" s="361" t="s">
        <v>718</v>
      </c>
      <c r="C8492" s="361" t="s">
        <v>747</v>
      </c>
      <c r="D8492" s="361">
        <v>8</v>
      </c>
      <c r="E8492" s="590">
        <v>49136</v>
      </c>
      <c r="F8492" s="360">
        <v>35</v>
      </c>
    </row>
    <row r="8493" spans="1:6" x14ac:dyDescent="0.25">
      <c r="A8493" s="349" t="s">
        <v>738</v>
      </c>
      <c r="B8493" s="361" t="s">
        <v>719</v>
      </c>
      <c r="C8493" s="361" t="s">
        <v>744</v>
      </c>
      <c r="D8493" s="361">
        <v>8</v>
      </c>
      <c r="E8493" s="590">
        <v>49138</v>
      </c>
      <c r="F8493" s="592">
        <v>173</v>
      </c>
    </row>
    <row r="8494" spans="1:6" x14ac:dyDescent="0.25">
      <c r="A8494" s="349" t="s">
        <v>738</v>
      </c>
      <c r="B8494" s="361" t="s">
        <v>723</v>
      </c>
      <c r="C8494" s="361" t="s">
        <v>745</v>
      </c>
      <c r="D8494" s="361">
        <v>8</v>
      </c>
      <c r="E8494" s="590">
        <v>49138</v>
      </c>
      <c r="F8494" s="592">
        <v>106</v>
      </c>
    </row>
    <row r="8495" spans="1:6" x14ac:dyDescent="0.25">
      <c r="A8495" s="349" t="s">
        <v>748</v>
      </c>
      <c r="B8495" s="361" t="s">
        <v>749</v>
      </c>
      <c r="C8495" s="361" t="s">
        <v>745</v>
      </c>
      <c r="D8495" s="361">
        <v>8</v>
      </c>
      <c r="E8495" s="590">
        <v>49139</v>
      </c>
      <c r="F8495" s="592">
        <v>141</v>
      </c>
    </row>
    <row r="8496" spans="1:6" x14ac:dyDescent="0.25">
      <c r="A8496" s="349" t="s">
        <v>564</v>
      </c>
      <c r="B8496" s="361" t="s">
        <v>569</v>
      </c>
      <c r="C8496" s="361" t="s">
        <v>744</v>
      </c>
      <c r="D8496" s="361">
        <v>16</v>
      </c>
      <c r="E8496" s="590">
        <v>49139</v>
      </c>
      <c r="F8496" s="592">
        <v>139</v>
      </c>
    </row>
    <row r="8497" spans="1:6" x14ac:dyDescent="0.25">
      <c r="A8497" s="349" t="s">
        <v>739</v>
      </c>
      <c r="B8497" s="361" t="s">
        <v>740</v>
      </c>
      <c r="C8497" s="361" t="s">
        <v>741</v>
      </c>
      <c r="D8497" s="361">
        <v>8</v>
      </c>
      <c r="E8497" s="590">
        <v>49139</v>
      </c>
      <c r="F8497" s="592">
        <v>181</v>
      </c>
    </row>
    <row r="8498" spans="1:6" x14ac:dyDescent="0.25">
      <c r="A8498" s="349" t="s">
        <v>738</v>
      </c>
      <c r="B8498" s="361" t="s">
        <v>720</v>
      </c>
      <c r="C8498" s="361" t="s">
        <v>747</v>
      </c>
      <c r="D8498" s="361">
        <v>8</v>
      </c>
      <c r="E8498" s="590">
        <v>49141</v>
      </c>
      <c r="F8498" s="592">
        <v>177</v>
      </c>
    </row>
    <row r="8499" spans="1:6" x14ac:dyDescent="0.25">
      <c r="A8499" s="349" t="s">
        <v>733</v>
      </c>
      <c r="B8499" s="361" t="s">
        <v>734</v>
      </c>
      <c r="C8499" s="361" t="s">
        <v>735</v>
      </c>
      <c r="D8499" s="361">
        <v>8</v>
      </c>
      <c r="E8499" s="590">
        <v>49144</v>
      </c>
      <c r="F8499" s="592">
        <v>97</v>
      </c>
    </row>
    <row r="8500" spans="1:6" x14ac:dyDescent="0.25">
      <c r="A8500" s="349" t="s">
        <v>752</v>
      </c>
      <c r="B8500" s="361" t="s">
        <v>764</v>
      </c>
      <c r="C8500" s="361" t="s">
        <v>737</v>
      </c>
      <c r="D8500" s="361">
        <v>32</v>
      </c>
      <c r="E8500" s="590">
        <v>49154</v>
      </c>
      <c r="F8500" s="592">
        <v>159</v>
      </c>
    </row>
    <row r="8501" spans="1:6" x14ac:dyDescent="0.25">
      <c r="A8501" s="349" t="s">
        <v>733</v>
      </c>
      <c r="B8501" s="361" t="s">
        <v>734</v>
      </c>
      <c r="C8501" s="361" t="s">
        <v>735</v>
      </c>
      <c r="D8501" s="361">
        <v>8</v>
      </c>
      <c r="E8501" s="590">
        <v>49158</v>
      </c>
      <c r="F8501" s="592">
        <v>174</v>
      </c>
    </row>
    <row r="8502" spans="1:6" x14ac:dyDescent="0.25">
      <c r="A8502" s="349" t="s">
        <v>771</v>
      </c>
      <c r="B8502" s="361" t="s">
        <v>773</v>
      </c>
      <c r="C8502" s="361" t="s">
        <v>747</v>
      </c>
      <c r="D8502" s="361">
        <v>8</v>
      </c>
      <c r="E8502" s="590">
        <v>49163</v>
      </c>
      <c r="F8502" s="592">
        <v>99</v>
      </c>
    </row>
    <row r="8503" spans="1:6" x14ac:dyDescent="0.25">
      <c r="A8503" s="349" t="s">
        <v>748</v>
      </c>
      <c r="B8503" s="361" t="s">
        <v>754</v>
      </c>
      <c r="C8503" s="361" t="s">
        <v>755</v>
      </c>
      <c r="D8503" s="361">
        <v>16</v>
      </c>
      <c r="E8503" s="590">
        <v>49164</v>
      </c>
      <c r="F8503" s="592">
        <v>20</v>
      </c>
    </row>
    <row r="8504" spans="1:6" x14ac:dyDescent="0.25">
      <c r="A8504" s="349" t="s">
        <v>738</v>
      </c>
      <c r="B8504" s="361" t="s">
        <v>716</v>
      </c>
      <c r="C8504" s="361" t="s">
        <v>745</v>
      </c>
      <c r="D8504" s="361">
        <v>16</v>
      </c>
      <c r="E8504" s="590">
        <v>49166</v>
      </c>
      <c r="F8504" s="592">
        <v>86</v>
      </c>
    </row>
    <row r="8505" spans="1:6" x14ac:dyDescent="0.25">
      <c r="A8505" s="349" t="s">
        <v>738</v>
      </c>
      <c r="B8505" s="361" t="s">
        <v>722</v>
      </c>
      <c r="C8505" s="361" t="s">
        <v>747</v>
      </c>
      <c r="D8505" s="361">
        <v>8</v>
      </c>
      <c r="E8505" s="590">
        <v>49167</v>
      </c>
      <c r="F8505" s="592">
        <v>10</v>
      </c>
    </row>
    <row r="8506" spans="1:6" x14ac:dyDescent="0.25">
      <c r="A8506" s="349" t="s">
        <v>738</v>
      </c>
      <c r="B8506" s="361" t="s">
        <v>723</v>
      </c>
      <c r="C8506" s="361" t="s">
        <v>745</v>
      </c>
      <c r="D8506" s="361">
        <v>8</v>
      </c>
      <c r="E8506" s="590">
        <v>49170</v>
      </c>
      <c r="F8506" s="360">
        <v>141</v>
      </c>
    </row>
    <row r="8507" spans="1:6" x14ac:dyDescent="0.25">
      <c r="A8507" s="349" t="s">
        <v>748</v>
      </c>
      <c r="B8507" s="361" t="s">
        <v>751</v>
      </c>
      <c r="C8507" s="361" t="s">
        <v>747</v>
      </c>
      <c r="D8507" s="361">
        <v>8</v>
      </c>
      <c r="E8507" s="590">
        <v>49171</v>
      </c>
      <c r="F8507" s="592">
        <v>195</v>
      </c>
    </row>
    <row r="8508" spans="1:6" x14ac:dyDescent="0.25">
      <c r="A8508" s="349" t="s">
        <v>564</v>
      </c>
      <c r="B8508" s="361" t="s">
        <v>569</v>
      </c>
      <c r="C8508" s="361" t="s">
        <v>744</v>
      </c>
      <c r="D8508" s="361">
        <v>16</v>
      </c>
      <c r="E8508" s="350">
        <v>49172</v>
      </c>
      <c r="F8508" s="360">
        <v>199</v>
      </c>
    </row>
    <row r="8509" spans="1:6" x14ac:dyDescent="0.25">
      <c r="A8509" s="349" t="s">
        <v>767</v>
      </c>
      <c r="B8509" s="361" t="s">
        <v>768</v>
      </c>
      <c r="C8509" s="361" t="s">
        <v>737</v>
      </c>
      <c r="D8509" s="361">
        <v>16</v>
      </c>
      <c r="E8509" s="350">
        <v>49174</v>
      </c>
      <c r="F8509" s="360">
        <v>81</v>
      </c>
    </row>
    <row r="8510" spans="1:6" x14ac:dyDescent="0.25">
      <c r="A8510" s="349" t="s">
        <v>738</v>
      </c>
      <c r="B8510" s="361" t="s">
        <v>721</v>
      </c>
      <c r="C8510" s="361" t="s">
        <v>747</v>
      </c>
      <c r="D8510" s="361">
        <v>8</v>
      </c>
      <c r="E8510" s="590">
        <v>49176</v>
      </c>
      <c r="F8510" s="360">
        <v>99</v>
      </c>
    </row>
    <row r="8511" spans="1:6" x14ac:dyDescent="0.25">
      <c r="A8511" s="349" t="s">
        <v>742</v>
      </c>
      <c r="B8511" s="361" t="s">
        <v>743</v>
      </c>
      <c r="C8511" s="361" t="s">
        <v>744</v>
      </c>
      <c r="D8511" s="361">
        <v>8</v>
      </c>
      <c r="E8511" s="590">
        <v>49178</v>
      </c>
      <c r="F8511" s="592">
        <v>132</v>
      </c>
    </row>
    <row r="8512" spans="1:6" x14ac:dyDescent="0.25">
      <c r="A8512" s="349" t="s">
        <v>756</v>
      </c>
      <c r="B8512" s="361" t="s">
        <v>758</v>
      </c>
      <c r="C8512" s="361" t="s">
        <v>746</v>
      </c>
      <c r="D8512" s="361">
        <v>16</v>
      </c>
      <c r="E8512" s="590">
        <v>49179</v>
      </c>
      <c r="F8512" s="592">
        <v>61</v>
      </c>
    </row>
    <row r="8513" spans="1:6" x14ac:dyDescent="0.25">
      <c r="A8513" s="349" t="s">
        <v>771</v>
      </c>
      <c r="B8513" s="361" t="s">
        <v>773</v>
      </c>
      <c r="C8513" s="361" t="s">
        <v>747</v>
      </c>
      <c r="D8513" s="361">
        <v>8</v>
      </c>
      <c r="E8513" s="590">
        <v>49180</v>
      </c>
      <c r="F8513" s="592">
        <v>38</v>
      </c>
    </row>
    <row r="8514" spans="1:6" x14ac:dyDescent="0.25">
      <c r="A8514" s="349" t="s">
        <v>748</v>
      </c>
      <c r="B8514" s="361" t="s">
        <v>750</v>
      </c>
      <c r="C8514" s="361" t="s">
        <v>737</v>
      </c>
      <c r="D8514" s="361">
        <v>16</v>
      </c>
      <c r="E8514" s="590">
        <v>49180</v>
      </c>
      <c r="F8514" s="592">
        <v>141</v>
      </c>
    </row>
    <row r="8515" spans="1:6" x14ac:dyDescent="0.25">
      <c r="A8515" s="349" t="s">
        <v>738</v>
      </c>
      <c r="B8515" s="361" t="s">
        <v>712</v>
      </c>
      <c r="C8515" s="361" t="s">
        <v>744</v>
      </c>
      <c r="D8515" s="361">
        <v>8</v>
      </c>
      <c r="E8515" s="590">
        <v>49180</v>
      </c>
      <c r="F8515" s="360">
        <v>70</v>
      </c>
    </row>
    <row r="8516" spans="1:6" x14ac:dyDescent="0.25">
      <c r="A8516" s="349" t="s">
        <v>748</v>
      </c>
      <c r="B8516" s="361" t="s">
        <v>754</v>
      </c>
      <c r="C8516" s="361" t="s">
        <v>755</v>
      </c>
      <c r="D8516" s="361">
        <v>16</v>
      </c>
      <c r="E8516" s="590">
        <v>49182</v>
      </c>
      <c r="F8516" s="592">
        <v>65</v>
      </c>
    </row>
    <row r="8517" spans="1:6" x14ac:dyDescent="0.25">
      <c r="A8517" s="349" t="s">
        <v>767</v>
      </c>
      <c r="B8517" s="361" t="s">
        <v>768</v>
      </c>
      <c r="C8517" s="361" t="s">
        <v>737</v>
      </c>
      <c r="D8517" s="361">
        <v>16</v>
      </c>
      <c r="E8517" s="590">
        <v>49186</v>
      </c>
      <c r="F8517" s="360">
        <v>21</v>
      </c>
    </row>
    <row r="8518" spans="1:6" x14ac:dyDescent="0.25">
      <c r="A8518" s="349" t="s">
        <v>564</v>
      </c>
      <c r="B8518" s="361" t="s">
        <v>567</v>
      </c>
      <c r="C8518" s="361" t="s">
        <v>737</v>
      </c>
      <c r="D8518" s="361">
        <v>16</v>
      </c>
      <c r="E8518" s="590">
        <v>49186</v>
      </c>
      <c r="F8518" s="592">
        <v>53</v>
      </c>
    </row>
    <row r="8519" spans="1:6" x14ac:dyDescent="0.25">
      <c r="A8519" s="349" t="s">
        <v>752</v>
      </c>
      <c r="B8519" s="361" t="s">
        <v>759</v>
      </c>
      <c r="C8519" s="361" t="s">
        <v>737</v>
      </c>
      <c r="D8519" s="361">
        <v>16</v>
      </c>
      <c r="E8519" s="590">
        <v>49192</v>
      </c>
      <c r="F8519" s="360">
        <v>127</v>
      </c>
    </row>
    <row r="8520" spans="1:6" x14ac:dyDescent="0.25">
      <c r="A8520" s="349" t="s">
        <v>733</v>
      </c>
      <c r="B8520" s="361" t="s">
        <v>736</v>
      </c>
      <c r="C8520" s="361" t="s">
        <v>737</v>
      </c>
      <c r="D8520" s="361">
        <v>8</v>
      </c>
      <c r="E8520" s="590">
        <v>49192</v>
      </c>
      <c r="F8520" s="592">
        <v>47</v>
      </c>
    </row>
    <row r="8521" spans="1:6" x14ac:dyDescent="0.25">
      <c r="A8521" s="349" t="s">
        <v>738</v>
      </c>
      <c r="B8521" s="361" t="s">
        <v>717</v>
      </c>
      <c r="C8521" s="361" t="s">
        <v>745</v>
      </c>
      <c r="D8521" s="361">
        <v>16</v>
      </c>
      <c r="E8521" s="590">
        <v>49194</v>
      </c>
      <c r="F8521" s="592">
        <v>196</v>
      </c>
    </row>
    <row r="8522" spans="1:6" x14ac:dyDescent="0.25">
      <c r="A8522" s="349" t="s">
        <v>733</v>
      </c>
      <c r="B8522" s="361" t="s">
        <v>736</v>
      </c>
      <c r="C8522" s="361" t="s">
        <v>737</v>
      </c>
      <c r="D8522" s="361">
        <v>8</v>
      </c>
      <c r="E8522" s="590">
        <v>49194</v>
      </c>
      <c r="F8522" s="592">
        <v>70</v>
      </c>
    </row>
    <row r="8523" spans="1:6" x14ac:dyDescent="0.25">
      <c r="A8523" s="349" t="s">
        <v>564</v>
      </c>
      <c r="B8523" s="361" t="s">
        <v>565</v>
      </c>
      <c r="C8523" s="361" t="s">
        <v>745</v>
      </c>
      <c r="D8523" s="361">
        <v>16</v>
      </c>
      <c r="E8523" s="590">
        <v>49196</v>
      </c>
      <c r="F8523" s="592">
        <v>162</v>
      </c>
    </row>
    <row r="8524" spans="1:6" x14ac:dyDescent="0.25">
      <c r="A8524" s="349" t="s">
        <v>738</v>
      </c>
      <c r="B8524" s="361" t="s">
        <v>713</v>
      </c>
      <c r="C8524" s="361" t="s">
        <v>746</v>
      </c>
      <c r="D8524" s="361">
        <v>16</v>
      </c>
      <c r="E8524" s="590">
        <v>49197</v>
      </c>
      <c r="F8524" s="592">
        <v>112</v>
      </c>
    </row>
    <row r="8525" spans="1:6" x14ac:dyDescent="0.25">
      <c r="A8525" s="349" t="s">
        <v>738</v>
      </c>
      <c r="B8525" s="361" t="s">
        <v>712</v>
      </c>
      <c r="C8525" s="361" t="s">
        <v>744</v>
      </c>
      <c r="D8525" s="361">
        <v>8</v>
      </c>
      <c r="E8525" s="590">
        <v>49198</v>
      </c>
      <c r="F8525" s="592">
        <v>72</v>
      </c>
    </row>
    <row r="8526" spans="1:6" x14ac:dyDescent="0.25">
      <c r="A8526" s="349" t="s">
        <v>564</v>
      </c>
      <c r="B8526" s="361" t="s">
        <v>569</v>
      </c>
      <c r="C8526" s="361" t="s">
        <v>744</v>
      </c>
      <c r="D8526" s="361">
        <v>16</v>
      </c>
      <c r="E8526" s="590">
        <v>49199</v>
      </c>
      <c r="F8526" s="592">
        <v>148</v>
      </c>
    </row>
    <row r="8527" spans="1:6" x14ac:dyDescent="0.25">
      <c r="A8527" s="349" t="s">
        <v>738</v>
      </c>
      <c r="B8527" s="361" t="s">
        <v>716</v>
      </c>
      <c r="C8527" s="361" t="s">
        <v>745</v>
      </c>
      <c r="D8527" s="361">
        <v>16</v>
      </c>
      <c r="E8527" s="590">
        <v>49220</v>
      </c>
      <c r="F8527" s="592">
        <v>72</v>
      </c>
    </row>
    <row r="8528" spans="1:6" x14ac:dyDescent="0.25">
      <c r="A8528" s="349" t="s">
        <v>564</v>
      </c>
      <c r="B8528" s="361" t="s">
        <v>566</v>
      </c>
      <c r="C8528" s="361" t="s">
        <v>737</v>
      </c>
      <c r="D8528" s="361">
        <v>16</v>
      </c>
      <c r="E8528" s="590">
        <v>49226</v>
      </c>
      <c r="F8528" s="360">
        <v>195</v>
      </c>
    </row>
    <row r="8529" spans="1:6" x14ac:dyDescent="0.25">
      <c r="A8529" s="349" t="s">
        <v>748</v>
      </c>
      <c r="B8529" s="361" t="s">
        <v>749</v>
      </c>
      <c r="C8529" s="361" t="s">
        <v>745</v>
      </c>
      <c r="D8529" s="361">
        <v>8</v>
      </c>
      <c r="E8529" s="590">
        <v>49229</v>
      </c>
      <c r="F8529" s="592">
        <v>84</v>
      </c>
    </row>
    <row r="8530" spans="1:6" x14ac:dyDescent="0.25">
      <c r="A8530" s="349" t="s">
        <v>564</v>
      </c>
      <c r="B8530" s="361" t="s">
        <v>567</v>
      </c>
      <c r="C8530" s="361" t="s">
        <v>737</v>
      </c>
      <c r="D8530" s="361">
        <v>16</v>
      </c>
      <c r="E8530" s="590">
        <v>49229</v>
      </c>
      <c r="F8530" s="592">
        <v>108</v>
      </c>
    </row>
    <row r="8531" spans="1:6" x14ac:dyDescent="0.25">
      <c r="A8531" s="349" t="s">
        <v>752</v>
      </c>
      <c r="B8531" s="361" t="s">
        <v>764</v>
      </c>
      <c r="C8531" s="361" t="s">
        <v>737</v>
      </c>
      <c r="D8531" s="361">
        <v>32</v>
      </c>
      <c r="E8531" s="590">
        <v>49229</v>
      </c>
      <c r="F8531" s="360">
        <v>178</v>
      </c>
    </row>
    <row r="8532" spans="1:6" x14ac:dyDescent="0.25">
      <c r="A8532" s="349" t="s">
        <v>748</v>
      </c>
      <c r="B8532" s="361" t="s">
        <v>749</v>
      </c>
      <c r="C8532" s="361" t="s">
        <v>745</v>
      </c>
      <c r="D8532" s="361">
        <v>8</v>
      </c>
      <c r="E8532" s="590">
        <v>49235</v>
      </c>
      <c r="F8532" s="592">
        <v>145</v>
      </c>
    </row>
    <row r="8533" spans="1:6" x14ac:dyDescent="0.25">
      <c r="A8533" s="349" t="s">
        <v>748</v>
      </c>
      <c r="B8533" s="361" t="s">
        <v>754</v>
      </c>
      <c r="C8533" s="361" t="s">
        <v>755</v>
      </c>
      <c r="D8533" s="361">
        <v>16</v>
      </c>
      <c r="E8533" s="590">
        <v>49236</v>
      </c>
      <c r="F8533" s="592">
        <v>138</v>
      </c>
    </row>
    <row r="8534" spans="1:6" x14ac:dyDescent="0.25">
      <c r="A8534" s="349" t="s">
        <v>738</v>
      </c>
      <c r="B8534" s="361" t="s">
        <v>720</v>
      </c>
      <c r="C8534" s="361" t="s">
        <v>747</v>
      </c>
      <c r="D8534" s="361">
        <v>8</v>
      </c>
      <c r="E8534" s="590">
        <v>49237</v>
      </c>
      <c r="F8534" s="592">
        <v>149</v>
      </c>
    </row>
    <row r="8535" spans="1:6" x14ac:dyDescent="0.25">
      <c r="A8535" s="349" t="s">
        <v>733</v>
      </c>
      <c r="B8535" s="361" t="s">
        <v>734</v>
      </c>
      <c r="C8535" s="361" t="s">
        <v>735</v>
      </c>
      <c r="D8535" s="361">
        <v>8</v>
      </c>
      <c r="E8535" s="590">
        <v>49238</v>
      </c>
      <c r="F8535" s="360">
        <v>16</v>
      </c>
    </row>
    <row r="8536" spans="1:6" x14ac:dyDescent="0.25">
      <c r="A8536" s="349" t="s">
        <v>738</v>
      </c>
      <c r="B8536" s="361" t="s">
        <v>721</v>
      </c>
      <c r="C8536" s="361" t="s">
        <v>747</v>
      </c>
      <c r="D8536" s="361">
        <v>8</v>
      </c>
      <c r="E8536" s="590">
        <v>49241</v>
      </c>
      <c r="F8536" s="592">
        <v>193</v>
      </c>
    </row>
    <row r="8537" spans="1:6" x14ac:dyDescent="0.25">
      <c r="A8537" s="349" t="s">
        <v>738</v>
      </c>
      <c r="B8537" s="361" t="s">
        <v>719</v>
      </c>
      <c r="C8537" s="361" t="s">
        <v>744</v>
      </c>
      <c r="D8537" s="361">
        <v>8</v>
      </c>
      <c r="E8537" s="590">
        <v>49243</v>
      </c>
      <c r="F8537" s="592">
        <v>57</v>
      </c>
    </row>
    <row r="8538" spans="1:6" x14ac:dyDescent="0.25">
      <c r="A8538" s="349" t="s">
        <v>738</v>
      </c>
      <c r="B8538" s="361" t="s">
        <v>723</v>
      </c>
      <c r="C8538" s="361" t="s">
        <v>745</v>
      </c>
      <c r="D8538" s="361">
        <v>8</v>
      </c>
      <c r="E8538" s="350">
        <v>49243</v>
      </c>
      <c r="F8538" s="360">
        <v>79</v>
      </c>
    </row>
    <row r="8539" spans="1:6" x14ac:dyDescent="0.25">
      <c r="A8539" s="349" t="s">
        <v>738</v>
      </c>
      <c r="B8539" s="361" t="s">
        <v>713</v>
      </c>
      <c r="C8539" s="361" t="s">
        <v>746</v>
      </c>
      <c r="D8539" s="361">
        <v>16</v>
      </c>
      <c r="E8539" s="590">
        <v>49247</v>
      </c>
      <c r="F8539" s="592">
        <v>76</v>
      </c>
    </row>
    <row r="8540" spans="1:6" x14ac:dyDescent="0.25">
      <c r="A8540" s="349" t="s">
        <v>748</v>
      </c>
      <c r="B8540" s="361" t="s">
        <v>751</v>
      </c>
      <c r="C8540" s="361" t="s">
        <v>747</v>
      </c>
      <c r="D8540" s="361">
        <v>8</v>
      </c>
      <c r="E8540" s="590">
        <v>49252</v>
      </c>
      <c r="F8540" s="592">
        <v>116</v>
      </c>
    </row>
    <row r="8541" spans="1:6" x14ac:dyDescent="0.25">
      <c r="A8541" s="349" t="s">
        <v>738</v>
      </c>
      <c r="B8541" s="361" t="s">
        <v>722</v>
      </c>
      <c r="C8541" s="361" t="s">
        <v>747</v>
      </c>
      <c r="D8541" s="361">
        <v>8</v>
      </c>
      <c r="E8541" s="590">
        <v>49253</v>
      </c>
      <c r="F8541" s="592">
        <v>178</v>
      </c>
    </row>
    <row r="8542" spans="1:6" x14ac:dyDescent="0.25">
      <c r="A8542" s="349" t="s">
        <v>738</v>
      </c>
      <c r="B8542" s="361" t="s">
        <v>720</v>
      </c>
      <c r="C8542" s="361" t="s">
        <v>747</v>
      </c>
      <c r="D8542" s="361">
        <v>8</v>
      </c>
      <c r="E8542" s="590">
        <v>49254</v>
      </c>
      <c r="F8542" s="592">
        <v>91</v>
      </c>
    </row>
    <row r="8543" spans="1:6" x14ac:dyDescent="0.25">
      <c r="A8543" s="354" t="s">
        <v>733</v>
      </c>
      <c r="B8543" s="353" t="s">
        <v>734</v>
      </c>
      <c r="C8543" s="353" t="s">
        <v>735</v>
      </c>
      <c r="D8543" s="353">
        <v>8</v>
      </c>
      <c r="E8543" s="591">
        <v>49255</v>
      </c>
      <c r="F8543" s="593">
        <v>194</v>
      </c>
    </row>
    <row r="8544" spans="1:6" x14ac:dyDescent="0.25">
      <c r="A8544" s="349" t="s">
        <v>738</v>
      </c>
      <c r="B8544" s="361" t="s">
        <v>713</v>
      </c>
      <c r="C8544" s="361" t="s">
        <v>746</v>
      </c>
      <c r="D8544" s="361">
        <v>16</v>
      </c>
      <c r="E8544" s="590">
        <v>49256</v>
      </c>
      <c r="F8544" s="592">
        <v>190</v>
      </c>
    </row>
    <row r="8545" spans="1:6" x14ac:dyDescent="0.25">
      <c r="A8545" s="349" t="s">
        <v>748</v>
      </c>
      <c r="B8545" s="361" t="s">
        <v>753</v>
      </c>
      <c r="C8545" s="361" t="s">
        <v>732</v>
      </c>
      <c r="D8545" s="361">
        <v>16</v>
      </c>
      <c r="E8545" s="590">
        <v>49258</v>
      </c>
      <c r="F8545" s="360">
        <v>89</v>
      </c>
    </row>
    <row r="8546" spans="1:6" x14ac:dyDescent="0.25">
      <c r="A8546" s="349" t="s">
        <v>738</v>
      </c>
      <c r="B8546" s="361" t="s">
        <v>714</v>
      </c>
      <c r="C8546" s="361" t="s">
        <v>744</v>
      </c>
      <c r="D8546" s="361">
        <v>8</v>
      </c>
      <c r="E8546" s="590">
        <v>49258</v>
      </c>
      <c r="F8546" s="592">
        <v>177</v>
      </c>
    </row>
    <row r="8547" spans="1:6" x14ac:dyDescent="0.25">
      <c r="A8547" s="349" t="s">
        <v>767</v>
      </c>
      <c r="B8547" s="361" t="s">
        <v>768</v>
      </c>
      <c r="C8547" s="361" t="s">
        <v>737</v>
      </c>
      <c r="D8547" s="361">
        <v>16</v>
      </c>
      <c r="E8547" s="350">
        <v>49261</v>
      </c>
      <c r="F8547" s="360">
        <v>121</v>
      </c>
    </row>
    <row r="8548" spans="1:6" x14ac:dyDescent="0.25">
      <c r="A8548" s="349" t="s">
        <v>756</v>
      </c>
      <c r="B8548" s="361" t="s">
        <v>757</v>
      </c>
      <c r="C8548" s="361" t="s">
        <v>755</v>
      </c>
      <c r="D8548" s="361">
        <v>16</v>
      </c>
      <c r="E8548" s="590">
        <v>49261</v>
      </c>
      <c r="F8548" s="592">
        <v>38</v>
      </c>
    </row>
    <row r="8549" spans="1:6" x14ac:dyDescent="0.25">
      <c r="A8549" s="349" t="s">
        <v>564</v>
      </c>
      <c r="B8549" s="361" t="s">
        <v>568</v>
      </c>
      <c r="C8549" s="361" t="s">
        <v>745</v>
      </c>
      <c r="D8549" s="361">
        <v>16</v>
      </c>
      <c r="E8549" s="590">
        <v>49264</v>
      </c>
      <c r="F8549" s="592">
        <v>31</v>
      </c>
    </row>
    <row r="8550" spans="1:6" x14ac:dyDescent="0.25">
      <c r="A8550" s="349" t="s">
        <v>728</v>
      </c>
      <c r="B8550" s="361" t="s">
        <v>731</v>
      </c>
      <c r="C8550" s="361" t="s">
        <v>732</v>
      </c>
      <c r="D8550" s="361">
        <v>8</v>
      </c>
      <c r="E8550" s="590">
        <v>49264</v>
      </c>
      <c r="F8550" s="360">
        <v>198</v>
      </c>
    </row>
    <row r="8551" spans="1:6" x14ac:dyDescent="0.25">
      <c r="A8551" s="349" t="s">
        <v>564</v>
      </c>
      <c r="B8551" s="361" t="s">
        <v>566</v>
      </c>
      <c r="C8551" s="361" t="s">
        <v>737</v>
      </c>
      <c r="D8551" s="361">
        <v>16</v>
      </c>
      <c r="E8551" s="590">
        <v>49265</v>
      </c>
      <c r="F8551" s="592">
        <v>41</v>
      </c>
    </row>
    <row r="8552" spans="1:6" x14ac:dyDescent="0.25">
      <c r="A8552" s="349" t="s">
        <v>756</v>
      </c>
      <c r="B8552" s="361" t="s">
        <v>757</v>
      </c>
      <c r="C8552" s="361" t="s">
        <v>755</v>
      </c>
      <c r="D8552" s="361">
        <v>16</v>
      </c>
      <c r="E8552" s="590">
        <v>49265</v>
      </c>
      <c r="F8552" s="360">
        <v>40</v>
      </c>
    </row>
    <row r="8553" spans="1:6" x14ac:dyDescent="0.25">
      <c r="A8553" s="349" t="s">
        <v>738</v>
      </c>
      <c r="B8553" s="361" t="s">
        <v>722</v>
      </c>
      <c r="C8553" s="361" t="s">
        <v>747</v>
      </c>
      <c r="D8553" s="361">
        <v>8</v>
      </c>
      <c r="E8553" s="590">
        <v>49272</v>
      </c>
      <c r="F8553" s="592">
        <v>168</v>
      </c>
    </row>
    <row r="8554" spans="1:6" x14ac:dyDescent="0.25">
      <c r="A8554" s="349" t="s">
        <v>738</v>
      </c>
      <c r="B8554" s="361" t="s">
        <v>717</v>
      </c>
      <c r="C8554" s="361" t="s">
        <v>745</v>
      </c>
      <c r="D8554" s="361">
        <v>16</v>
      </c>
      <c r="E8554" s="590">
        <v>49272</v>
      </c>
      <c r="F8554" s="592">
        <v>142</v>
      </c>
    </row>
    <row r="8555" spans="1:6" x14ac:dyDescent="0.25">
      <c r="A8555" s="349" t="s">
        <v>564</v>
      </c>
      <c r="B8555" s="361" t="s">
        <v>568</v>
      </c>
      <c r="C8555" s="361" t="s">
        <v>745</v>
      </c>
      <c r="D8555" s="361">
        <v>16</v>
      </c>
      <c r="E8555" s="590">
        <v>49272</v>
      </c>
      <c r="F8555" s="592">
        <v>105</v>
      </c>
    </row>
    <row r="8556" spans="1:6" x14ac:dyDescent="0.25">
      <c r="A8556" s="349" t="s">
        <v>738</v>
      </c>
      <c r="B8556" s="361" t="s">
        <v>717</v>
      </c>
      <c r="C8556" s="361" t="s">
        <v>745</v>
      </c>
      <c r="D8556" s="361">
        <v>16</v>
      </c>
      <c r="E8556" s="590">
        <v>49281</v>
      </c>
      <c r="F8556" s="592">
        <v>177</v>
      </c>
    </row>
    <row r="8557" spans="1:6" x14ac:dyDescent="0.25">
      <c r="A8557" s="349" t="s">
        <v>738</v>
      </c>
      <c r="B8557" s="361" t="s">
        <v>715</v>
      </c>
      <c r="C8557" s="361" t="s">
        <v>745</v>
      </c>
      <c r="D8557" s="361">
        <v>16</v>
      </c>
      <c r="E8557" s="590">
        <v>49285</v>
      </c>
      <c r="F8557" s="592">
        <v>58</v>
      </c>
    </row>
    <row r="8558" spans="1:6" x14ac:dyDescent="0.25">
      <c r="A8558" s="349" t="s">
        <v>738</v>
      </c>
      <c r="B8558" s="361" t="s">
        <v>721</v>
      </c>
      <c r="C8558" s="361" t="s">
        <v>747</v>
      </c>
      <c r="D8558" s="361">
        <v>8</v>
      </c>
      <c r="E8558" s="590">
        <v>49285</v>
      </c>
      <c r="F8558" s="592">
        <v>186</v>
      </c>
    </row>
    <row r="8559" spans="1:6" x14ac:dyDescent="0.25">
      <c r="A8559" s="349" t="s">
        <v>564</v>
      </c>
      <c r="B8559" s="361" t="s">
        <v>566</v>
      </c>
      <c r="C8559" s="361" t="s">
        <v>737</v>
      </c>
      <c r="D8559" s="361">
        <v>16</v>
      </c>
      <c r="E8559" s="590">
        <v>49293</v>
      </c>
      <c r="F8559" s="592">
        <v>60</v>
      </c>
    </row>
    <row r="8560" spans="1:6" x14ac:dyDescent="0.25">
      <c r="A8560" s="349" t="s">
        <v>748</v>
      </c>
      <c r="B8560" s="361" t="s">
        <v>751</v>
      </c>
      <c r="C8560" s="361" t="s">
        <v>747</v>
      </c>
      <c r="D8560" s="361">
        <v>8</v>
      </c>
      <c r="E8560" s="590">
        <v>49294</v>
      </c>
      <c r="F8560" s="592">
        <v>182</v>
      </c>
    </row>
    <row r="8561" spans="1:6" x14ac:dyDescent="0.25">
      <c r="A8561" s="349" t="s">
        <v>738</v>
      </c>
      <c r="B8561" s="361" t="s">
        <v>719</v>
      </c>
      <c r="C8561" s="361" t="s">
        <v>744</v>
      </c>
      <c r="D8561" s="361">
        <v>8</v>
      </c>
      <c r="E8561" s="590">
        <v>49296</v>
      </c>
      <c r="F8561" s="592">
        <v>54</v>
      </c>
    </row>
    <row r="8562" spans="1:6" x14ac:dyDescent="0.25">
      <c r="A8562" s="349" t="s">
        <v>738</v>
      </c>
      <c r="B8562" s="361" t="s">
        <v>719</v>
      </c>
      <c r="C8562" s="361" t="s">
        <v>744</v>
      </c>
      <c r="D8562" s="361">
        <v>8</v>
      </c>
      <c r="E8562" s="350">
        <v>49299</v>
      </c>
      <c r="F8562" s="360">
        <v>188</v>
      </c>
    </row>
    <row r="8563" spans="1:6" x14ac:dyDescent="0.25">
      <c r="A8563" s="349" t="s">
        <v>738</v>
      </c>
      <c r="B8563" s="361" t="s">
        <v>712</v>
      </c>
      <c r="C8563" s="361" t="s">
        <v>744</v>
      </c>
      <c r="D8563" s="361">
        <v>8</v>
      </c>
      <c r="E8563" s="590">
        <v>49302</v>
      </c>
      <c r="F8563" s="592">
        <v>187</v>
      </c>
    </row>
    <row r="8564" spans="1:6" x14ac:dyDescent="0.25">
      <c r="A8564" s="349" t="s">
        <v>748</v>
      </c>
      <c r="B8564" s="361" t="s">
        <v>751</v>
      </c>
      <c r="C8564" s="361" t="s">
        <v>747</v>
      </c>
      <c r="D8564" s="361">
        <v>8</v>
      </c>
      <c r="E8564" s="350">
        <v>49304</v>
      </c>
      <c r="F8564" s="360">
        <v>58</v>
      </c>
    </row>
    <row r="8565" spans="1:6" x14ac:dyDescent="0.25">
      <c r="A8565" s="349" t="s">
        <v>738</v>
      </c>
      <c r="B8565" s="361" t="s">
        <v>712</v>
      </c>
      <c r="C8565" s="361" t="s">
        <v>744</v>
      </c>
      <c r="D8565" s="361">
        <v>8</v>
      </c>
      <c r="E8565" s="590">
        <v>49304</v>
      </c>
      <c r="F8565" s="360">
        <v>186</v>
      </c>
    </row>
    <row r="8566" spans="1:6" x14ac:dyDescent="0.25">
      <c r="A8566" s="349" t="s">
        <v>738</v>
      </c>
      <c r="B8566" s="361" t="s">
        <v>723</v>
      </c>
      <c r="C8566" s="361" t="s">
        <v>745</v>
      </c>
      <c r="D8566" s="361">
        <v>8</v>
      </c>
      <c r="E8566" s="350">
        <v>49308</v>
      </c>
      <c r="F8566" s="360">
        <v>149</v>
      </c>
    </row>
    <row r="8567" spans="1:6" x14ac:dyDescent="0.25">
      <c r="A8567" s="349" t="s">
        <v>738</v>
      </c>
      <c r="B8567" s="361" t="s">
        <v>718</v>
      </c>
      <c r="C8567" s="361" t="s">
        <v>747</v>
      </c>
      <c r="D8567" s="361">
        <v>8</v>
      </c>
      <c r="E8567" s="590">
        <v>49312</v>
      </c>
      <c r="F8567" s="592">
        <v>173</v>
      </c>
    </row>
    <row r="8568" spans="1:6" x14ac:dyDescent="0.25">
      <c r="A8568" s="349" t="s">
        <v>756</v>
      </c>
      <c r="B8568" s="361" t="s">
        <v>758</v>
      </c>
      <c r="C8568" s="361" t="s">
        <v>746</v>
      </c>
      <c r="D8568" s="361">
        <v>16</v>
      </c>
      <c r="E8568" s="590">
        <v>49312</v>
      </c>
      <c r="F8568" s="592">
        <v>113</v>
      </c>
    </row>
    <row r="8569" spans="1:6" x14ac:dyDescent="0.25">
      <c r="A8569" s="349" t="s">
        <v>771</v>
      </c>
      <c r="B8569" s="361" t="s">
        <v>772</v>
      </c>
      <c r="C8569" s="361" t="s">
        <v>747</v>
      </c>
      <c r="D8569" s="361">
        <v>12</v>
      </c>
      <c r="E8569" s="590">
        <v>49315</v>
      </c>
      <c r="F8569" s="592">
        <v>155</v>
      </c>
    </row>
    <row r="8570" spans="1:6" x14ac:dyDescent="0.25">
      <c r="A8570" s="349" t="s">
        <v>564</v>
      </c>
      <c r="B8570" s="361" t="s">
        <v>569</v>
      </c>
      <c r="C8570" s="361" t="s">
        <v>744</v>
      </c>
      <c r="D8570" s="361">
        <v>16</v>
      </c>
      <c r="E8570" s="350">
        <v>49318</v>
      </c>
      <c r="F8570" s="360">
        <v>36</v>
      </c>
    </row>
    <row r="8571" spans="1:6" x14ac:dyDescent="0.25">
      <c r="A8571" s="349" t="s">
        <v>752</v>
      </c>
      <c r="B8571" s="361" t="s">
        <v>762</v>
      </c>
      <c r="C8571" s="361" t="s">
        <v>761</v>
      </c>
      <c r="D8571" s="361">
        <v>16</v>
      </c>
      <c r="E8571" s="590">
        <v>49318</v>
      </c>
      <c r="F8571" s="592">
        <v>172</v>
      </c>
    </row>
    <row r="8572" spans="1:6" x14ac:dyDescent="0.25">
      <c r="A8572" s="349" t="s">
        <v>748</v>
      </c>
      <c r="B8572" s="361" t="s">
        <v>751</v>
      </c>
      <c r="C8572" s="361" t="s">
        <v>747</v>
      </c>
      <c r="D8572" s="361">
        <v>8</v>
      </c>
      <c r="E8572" s="590">
        <v>49319</v>
      </c>
      <c r="F8572" s="592">
        <v>131</v>
      </c>
    </row>
    <row r="8573" spans="1:6" x14ac:dyDescent="0.25">
      <c r="A8573" s="349" t="s">
        <v>752</v>
      </c>
      <c r="B8573" s="361" t="s">
        <v>763</v>
      </c>
      <c r="C8573" s="361" t="s">
        <v>745</v>
      </c>
      <c r="D8573" s="361">
        <v>16</v>
      </c>
      <c r="E8573" s="590">
        <v>49321</v>
      </c>
      <c r="F8573" s="592">
        <v>159</v>
      </c>
    </row>
    <row r="8574" spans="1:6" x14ac:dyDescent="0.25">
      <c r="A8574" s="349" t="s">
        <v>733</v>
      </c>
      <c r="B8574" s="361" t="s">
        <v>734</v>
      </c>
      <c r="C8574" s="361" t="s">
        <v>735</v>
      </c>
      <c r="D8574" s="361">
        <v>8</v>
      </c>
      <c r="E8574" s="590">
        <v>49321</v>
      </c>
      <c r="F8574" s="592">
        <v>142</v>
      </c>
    </row>
    <row r="8575" spans="1:6" x14ac:dyDescent="0.25">
      <c r="A8575" s="349" t="s">
        <v>564</v>
      </c>
      <c r="B8575" s="361" t="s">
        <v>565</v>
      </c>
      <c r="C8575" s="361" t="s">
        <v>745</v>
      </c>
      <c r="D8575" s="361">
        <v>16</v>
      </c>
      <c r="E8575" s="590">
        <v>49322</v>
      </c>
      <c r="F8575" s="592">
        <v>187</v>
      </c>
    </row>
    <row r="8576" spans="1:6" x14ac:dyDescent="0.25">
      <c r="A8576" s="349" t="s">
        <v>756</v>
      </c>
      <c r="B8576" s="361" t="s">
        <v>758</v>
      </c>
      <c r="C8576" s="361" t="s">
        <v>746</v>
      </c>
      <c r="D8576" s="361">
        <v>16</v>
      </c>
      <c r="E8576" s="590">
        <v>49322</v>
      </c>
      <c r="F8576" s="592">
        <v>27</v>
      </c>
    </row>
    <row r="8577" spans="1:6" x14ac:dyDescent="0.25">
      <c r="A8577" s="349" t="s">
        <v>771</v>
      </c>
      <c r="B8577" s="361" t="s">
        <v>772</v>
      </c>
      <c r="C8577" s="361" t="s">
        <v>747</v>
      </c>
      <c r="D8577" s="361">
        <v>12</v>
      </c>
      <c r="E8577" s="590">
        <v>49326</v>
      </c>
      <c r="F8577" s="592">
        <v>84</v>
      </c>
    </row>
    <row r="8578" spans="1:6" x14ac:dyDescent="0.25">
      <c r="A8578" s="349" t="s">
        <v>564</v>
      </c>
      <c r="B8578" s="361" t="s">
        <v>567</v>
      </c>
      <c r="C8578" s="361" t="s">
        <v>737</v>
      </c>
      <c r="D8578" s="361">
        <v>16</v>
      </c>
      <c r="E8578" s="590">
        <v>49326</v>
      </c>
      <c r="F8578" s="592">
        <v>105</v>
      </c>
    </row>
    <row r="8579" spans="1:6" x14ac:dyDescent="0.25">
      <c r="A8579" s="349" t="s">
        <v>738</v>
      </c>
      <c r="B8579" s="361" t="s">
        <v>720</v>
      </c>
      <c r="C8579" s="361" t="s">
        <v>747</v>
      </c>
      <c r="D8579" s="361">
        <v>8</v>
      </c>
      <c r="E8579" s="590">
        <v>49327</v>
      </c>
      <c r="F8579" s="592">
        <v>192</v>
      </c>
    </row>
    <row r="8580" spans="1:6" x14ac:dyDescent="0.25">
      <c r="A8580" s="349" t="s">
        <v>738</v>
      </c>
      <c r="B8580" s="361" t="s">
        <v>721</v>
      </c>
      <c r="C8580" s="361" t="s">
        <v>747</v>
      </c>
      <c r="D8580" s="361">
        <v>8</v>
      </c>
      <c r="E8580" s="590">
        <v>49330</v>
      </c>
      <c r="F8580" s="592">
        <v>74</v>
      </c>
    </row>
    <row r="8581" spans="1:6" x14ac:dyDescent="0.25">
      <c r="A8581" s="349" t="s">
        <v>564</v>
      </c>
      <c r="B8581" s="361" t="s">
        <v>568</v>
      </c>
      <c r="C8581" s="361" t="s">
        <v>745</v>
      </c>
      <c r="D8581" s="361">
        <v>16</v>
      </c>
      <c r="E8581" s="590">
        <v>49330</v>
      </c>
      <c r="F8581" s="592">
        <v>124</v>
      </c>
    </row>
    <row r="8582" spans="1:6" x14ac:dyDescent="0.25">
      <c r="A8582" s="349" t="s">
        <v>564</v>
      </c>
      <c r="B8582" s="361" t="s">
        <v>567</v>
      </c>
      <c r="C8582" s="361" t="s">
        <v>737</v>
      </c>
      <c r="D8582" s="361">
        <v>16</v>
      </c>
      <c r="E8582" s="590">
        <v>49331</v>
      </c>
      <c r="F8582" s="592">
        <v>53</v>
      </c>
    </row>
    <row r="8583" spans="1:6" x14ac:dyDescent="0.25">
      <c r="A8583" s="349" t="s">
        <v>752</v>
      </c>
      <c r="B8583" s="361" t="s">
        <v>763</v>
      </c>
      <c r="C8583" s="361" t="s">
        <v>745</v>
      </c>
      <c r="D8583" s="361">
        <v>16</v>
      </c>
      <c r="E8583" s="590">
        <v>49339</v>
      </c>
      <c r="F8583" s="592">
        <v>35</v>
      </c>
    </row>
    <row r="8584" spans="1:6" x14ac:dyDescent="0.25">
      <c r="A8584" s="349" t="s">
        <v>752</v>
      </c>
      <c r="B8584" s="361" t="s">
        <v>760</v>
      </c>
      <c r="C8584" s="361" t="s">
        <v>761</v>
      </c>
      <c r="D8584" s="361">
        <v>16</v>
      </c>
      <c r="E8584" s="590">
        <v>49340</v>
      </c>
      <c r="F8584" s="592">
        <v>40</v>
      </c>
    </row>
    <row r="8585" spans="1:6" x14ac:dyDescent="0.25">
      <c r="A8585" s="349" t="s">
        <v>767</v>
      </c>
      <c r="B8585" s="361" t="s">
        <v>768</v>
      </c>
      <c r="C8585" s="361" t="s">
        <v>737</v>
      </c>
      <c r="D8585" s="361">
        <v>16</v>
      </c>
      <c r="E8585" s="590">
        <v>49342</v>
      </c>
      <c r="F8585" s="592">
        <v>145</v>
      </c>
    </row>
    <row r="8586" spans="1:6" x14ac:dyDescent="0.25">
      <c r="A8586" s="349" t="s">
        <v>748</v>
      </c>
      <c r="B8586" s="361" t="s">
        <v>754</v>
      </c>
      <c r="C8586" s="361" t="s">
        <v>755</v>
      </c>
      <c r="D8586" s="361">
        <v>16</v>
      </c>
      <c r="E8586" s="590">
        <v>49342</v>
      </c>
      <c r="F8586" s="592">
        <v>200</v>
      </c>
    </row>
    <row r="8587" spans="1:6" x14ac:dyDescent="0.25">
      <c r="A8587" s="349" t="s">
        <v>756</v>
      </c>
      <c r="B8587" s="361" t="s">
        <v>758</v>
      </c>
      <c r="C8587" s="361" t="s">
        <v>746</v>
      </c>
      <c r="D8587" s="361">
        <v>16</v>
      </c>
      <c r="E8587" s="590">
        <v>49344</v>
      </c>
      <c r="F8587" s="592">
        <v>71</v>
      </c>
    </row>
    <row r="8588" spans="1:6" x14ac:dyDescent="0.25">
      <c r="A8588" s="349" t="s">
        <v>765</v>
      </c>
      <c r="B8588" s="361" t="s">
        <v>766</v>
      </c>
      <c r="C8588" s="361" t="s">
        <v>744</v>
      </c>
      <c r="D8588" s="361">
        <v>16</v>
      </c>
      <c r="E8588" s="590">
        <v>49347</v>
      </c>
      <c r="F8588" s="592">
        <v>87</v>
      </c>
    </row>
    <row r="8589" spans="1:6" x14ac:dyDescent="0.25">
      <c r="A8589" s="349" t="s">
        <v>564</v>
      </c>
      <c r="B8589" s="361" t="s">
        <v>569</v>
      </c>
      <c r="C8589" s="361" t="s">
        <v>744</v>
      </c>
      <c r="D8589" s="361">
        <v>16</v>
      </c>
      <c r="E8589" s="590">
        <v>49350</v>
      </c>
      <c r="F8589" s="592">
        <v>183</v>
      </c>
    </row>
    <row r="8590" spans="1:6" x14ac:dyDescent="0.25">
      <c r="A8590" s="349" t="s">
        <v>752</v>
      </c>
      <c r="B8590" s="361" t="s">
        <v>760</v>
      </c>
      <c r="C8590" s="361" t="s">
        <v>761</v>
      </c>
      <c r="D8590" s="361">
        <v>16</v>
      </c>
      <c r="E8590" s="590">
        <v>49350</v>
      </c>
      <c r="F8590" s="592">
        <v>16</v>
      </c>
    </row>
    <row r="8591" spans="1:6" x14ac:dyDescent="0.25">
      <c r="A8591" s="349" t="s">
        <v>742</v>
      </c>
      <c r="B8591" s="361" t="s">
        <v>743</v>
      </c>
      <c r="C8591" s="361" t="s">
        <v>744</v>
      </c>
      <c r="D8591" s="361">
        <v>8</v>
      </c>
      <c r="E8591" s="590">
        <v>49350</v>
      </c>
      <c r="F8591" s="592">
        <v>179</v>
      </c>
    </row>
    <row r="8592" spans="1:6" x14ac:dyDescent="0.25">
      <c r="A8592" s="349" t="s">
        <v>756</v>
      </c>
      <c r="B8592" s="361" t="s">
        <v>757</v>
      </c>
      <c r="C8592" s="361" t="s">
        <v>755</v>
      </c>
      <c r="D8592" s="361">
        <v>16</v>
      </c>
      <c r="E8592" s="590">
        <v>49353</v>
      </c>
      <c r="F8592" s="592">
        <v>128</v>
      </c>
    </row>
    <row r="8593" spans="1:6" x14ac:dyDescent="0.25">
      <c r="A8593" s="349" t="s">
        <v>748</v>
      </c>
      <c r="B8593" s="361" t="s">
        <v>749</v>
      </c>
      <c r="C8593" s="361" t="s">
        <v>745</v>
      </c>
      <c r="D8593" s="361">
        <v>8</v>
      </c>
      <c r="E8593" s="590">
        <v>49355</v>
      </c>
      <c r="F8593" s="592">
        <v>72</v>
      </c>
    </row>
    <row r="8594" spans="1:6" x14ac:dyDescent="0.25">
      <c r="A8594" s="349" t="s">
        <v>733</v>
      </c>
      <c r="B8594" s="361" t="s">
        <v>736</v>
      </c>
      <c r="C8594" s="361" t="s">
        <v>737</v>
      </c>
      <c r="D8594" s="361">
        <v>8</v>
      </c>
      <c r="E8594" s="590">
        <v>49357</v>
      </c>
      <c r="F8594" s="592">
        <v>46</v>
      </c>
    </row>
    <row r="8595" spans="1:6" x14ac:dyDescent="0.25">
      <c r="A8595" s="349" t="s">
        <v>564</v>
      </c>
      <c r="B8595" s="361" t="s">
        <v>567</v>
      </c>
      <c r="C8595" s="361" t="s">
        <v>737</v>
      </c>
      <c r="D8595" s="361">
        <v>16</v>
      </c>
      <c r="E8595" s="590">
        <v>49372</v>
      </c>
      <c r="F8595" s="592">
        <v>139</v>
      </c>
    </row>
    <row r="8596" spans="1:6" x14ac:dyDescent="0.25">
      <c r="A8596" s="349" t="s">
        <v>738</v>
      </c>
      <c r="B8596" s="361" t="s">
        <v>721</v>
      </c>
      <c r="C8596" s="361" t="s">
        <v>747</v>
      </c>
      <c r="D8596" s="361">
        <v>8</v>
      </c>
      <c r="E8596" s="590">
        <v>49374</v>
      </c>
      <c r="F8596" s="592">
        <v>146</v>
      </c>
    </row>
    <row r="8597" spans="1:6" x14ac:dyDescent="0.25">
      <c r="A8597" s="349" t="s">
        <v>752</v>
      </c>
      <c r="B8597" s="361" t="s">
        <v>762</v>
      </c>
      <c r="C8597" s="361" t="s">
        <v>761</v>
      </c>
      <c r="D8597" s="361">
        <v>16</v>
      </c>
      <c r="E8597" s="590">
        <v>49377</v>
      </c>
      <c r="F8597" s="592">
        <v>56</v>
      </c>
    </row>
    <row r="8598" spans="1:6" x14ac:dyDescent="0.25">
      <c r="A8598" s="349" t="s">
        <v>752</v>
      </c>
      <c r="B8598" s="361" t="s">
        <v>760</v>
      </c>
      <c r="C8598" s="361" t="s">
        <v>761</v>
      </c>
      <c r="D8598" s="361">
        <v>16</v>
      </c>
      <c r="E8598" s="590">
        <v>49378</v>
      </c>
      <c r="F8598" s="592">
        <v>77</v>
      </c>
    </row>
    <row r="8599" spans="1:6" x14ac:dyDescent="0.25">
      <c r="A8599" s="349" t="s">
        <v>738</v>
      </c>
      <c r="B8599" s="361" t="s">
        <v>715</v>
      </c>
      <c r="C8599" s="361" t="s">
        <v>745</v>
      </c>
      <c r="D8599" s="361">
        <v>16</v>
      </c>
      <c r="E8599" s="350">
        <v>49381</v>
      </c>
      <c r="F8599" s="360">
        <v>121</v>
      </c>
    </row>
    <row r="8600" spans="1:6" x14ac:dyDescent="0.25">
      <c r="A8600" s="349" t="s">
        <v>752</v>
      </c>
      <c r="B8600" s="361" t="s">
        <v>759</v>
      </c>
      <c r="C8600" s="361" t="s">
        <v>737</v>
      </c>
      <c r="D8600" s="361">
        <v>16</v>
      </c>
      <c r="E8600" s="590">
        <v>49381</v>
      </c>
      <c r="F8600" s="592">
        <v>54</v>
      </c>
    </row>
    <row r="8601" spans="1:6" x14ac:dyDescent="0.25">
      <c r="A8601" s="349" t="s">
        <v>752</v>
      </c>
      <c r="B8601" s="361" t="s">
        <v>764</v>
      </c>
      <c r="C8601" s="361" t="s">
        <v>737</v>
      </c>
      <c r="D8601" s="361">
        <v>32</v>
      </c>
      <c r="E8601" s="350">
        <v>49382</v>
      </c>
      <c r="F8601" s="360">
        <v>153</v>
      </c>
    </row>
    <row r="8602" spans="1:6" x14ac:dyDescent="0.25">
      <c r="A8602" s="349" t="s">
        <v>564</v>
      </c>
      <c r="B8602" s="361" t="s">
        <v>566</v>
      </c>
      <c r="C8602" s="361" t="s">
        <v>737</v>
      </c>
      <c r="D8602" s="361">
        <v>16</v>
      </c>
      <c r="E8602" s="590">
        <v>49383</v>
      </c>
      <c r="F8602" s="592">
        <v>121</v>
      </c>
    </row>
    <row r="8603" spans="1:6" x14ac:dyDescent="0.25">
      <c r="A8603" s="349" t="s">
        <v>765</v>
      </c>
      <c r="B8603" s="361" t="s">
        <v>766</v>
      </c>
      <c r="C8603" s="361" t="s">
        <v>744</v>
      </c>
      <c r="D8603" s="361">
        <v>16</v>
      </c>
      <c r="E8603" s="590">
        <v>49383</v>
      </c>
      <c r="F8603" s="592">
        <v>199</v>
      </c>
    </row>
    <row r="8604" spans="1:6" x14ac:dyDescent="0.25">
      <c r="A8604" s="349" t="s">
        <v>752</v>
      </c>
      <c r="B8604" s="361" t="s">
        <v>759</v>
      </c>
      <c r="C8604" s="361" t="s">
        <v>737</v>
      </c>
      <c r="D8604" s="361">
        <v>16</v>
      </c>
      <c r="E8604" s="590">
        <v>49385</v>
      </c>
      <c r="F8604" s="592">
        <v>129</v>
      </c>
    </row>
    <row r="8605" spans="1:6" x14ac:dyDescent="0.25">
      <c r="A8605" s="349" t="s">
        <v>733</v>
      </c>
      <c r="B8605" s="361" t="s">
        <v>736</v>
      </c>
      <c r="C8605" s="361" t="s">
        <v>737</v>
      </c>
      <c r="D8605" s="361">
        <v>8</v>
      </c>
      <c r="E8605" s="590">
        <v>49397</v>
      </c>
      <c r="F8605" s="592">
        <v>106</v>
      </c>
    </row>
    <row r="8606" spans="1:6" x14ac:dyDescent="0.25">
      <c r="A8606" s="349" t="s">
        <v>771</v>
      </c>
      <c r="B8606" s="361" t="s">
        <v>772</v>
      </c>
      <c r="C8606" s="361" t="s">
        <v>747</v>
      </c>
      <c r="D8606" s="361">
        <v>12</v>
      </c>
      <c r="E8606" s="590">
        <v>49401</v>
      </c>
      <c r="F8606" s="592">
        <v>41</v>
      </c>
    </row>
    <row r="8607" spans="1:6" x14ac:dyDescent="0.25">
      <c r="A8607" s="349" t="s">
        <v>756</v>
      </c>
      <c r="B8607" s="361" t="s">
        <v>757</v>
      </c>
      <c r="C8607" s="361" t="s">
        <v>755</v>
      </c>
      <c r="D8607" s="361">
        <v>16</v>
      </c>
      <c r="E8607" s="590">
        <v>49409</v>
      </c>
      <c r="F8607" s="592">
        <v>38</v>
      </c>
    </row>
    <row r="8608" spans="1:6" x14ac:dyDescent="0.25">
      <c r="A8608" s="349" t="s">
        <v>564</v>
      </c>
      <c r="B8608" s="361" t="s">
        <v>567</v>
      </c>
      <c r="C8608" s="361" t="s">
        <v>737</v>
      </c>
      <c r="D8608" s="361">
        <v>16</v>
      </c>
      <c r="E8608" s="590">
        <v>49409</v>
      </c>
      <c r="F8608" s="360">
        <v>130</v>
      </c>
    </row>
    <row r="8609" spans="1:6" x14ac:dyDescent="0.25">
      <c r="A8609" s="349" t="s">
        <v>738</v>
      </c>
      <c r="B8609" s="361" t="s">
        <v>714</v>
      </c>
      <c r="C8609" s="361" t="s">
        <v>744</v>
      </c>
      <c r="D8609" s="361">
        <v>8</v>
      </c>
      <c r="E8609" s="590">
        <v>49410</v>
      </c>
      <c r="F8609" s="360">
        <v>7</v>
      </c>
    </row>
    <row r="8610" spans="1:6" x14ac:dyDescent="0.25">
      <c r="A8610" s="349" t="s">
        <v>748</v>
      </c>
      <c r="B8610" s="361" t="s">
        <v>749</v>
      </c>
      <c r="C8610" s="361" t="s">
        <v>745</v>
      </c>
      <c r="D8610" s="361">
        <v>8</v>
      </c>
      <c r="E8610" s="590">
        <v>49414</v>
      </c>
      <c r="F8610" s="592">
        <v>180</v>
      </c>
    </row>
    <row r="8611" spans="1:6" x14ac:dyDescent="0.25">
      <c r="A8611" s="349" t="s">
        <v>748</v>
      </c>
      <c r="B8611" s="361" t="s">
        <v>749</v>
      </c>
      <c r="C8611" s="361" t="s">
        <v>745</v>
      </c>
      <c r="D8611" s="361">
        <v>8</v>
      </c>
      <c r="E8611" s="350">
        <v>49416</v>
      </c>
      <c r="F8611" s="360">
        <v>50</v>
      </c>
    </row>
    <row r="8612" spans="1:6" x14ac:dyDescent="0.25">
      <c r="A8612" s="349" t="s">
        <v>771</v>
      </c>
      <c r="B8612" s="361" t="s">
        <v>773</v>
      </c>
      <c r="C8612" s="361" t="s">
        <v>747</v>
      </c>
      <c r="D8612" s="361">
        <v>8</v>
      </c>
      <c r="E8612" s="590">
        <v>49416</v>
      </c>
      <c r="F8612" s="592">
        <v>119</v>
      </c>
    </row>
    <row r="8613" spans="1:6" x14ac:dyDescent="0.25">
      <c r="A8613" s="349" t="s">
        <v>738</v>
      </c>
      <c r="B8613" s="361" t="s">
        <v>712</v>
      </c>
      <c r="C8613" s="361" t="s">
        <v>744</v>
      </c>
      <c r="D8613" s="361">
        <v>8</v>
      </c>
      <c r="E8613" s="590">
        <v>49416</v>
      </c>
      <c r="F8613" s="592">
        <v>76</v>
      </c>
    </row>
    <row r="8614" spans="1:6" x14ac:dyDescent="0.25">
      <c r="A8614" s="349" t="s">
        <v>742</v>
      </c>
      <c r="B8614" s="361" t="s">
        <v>743</v>
      </c>
      <c r="C8614" s="361" t="s">
        <v>744</v>
      </c>
      <c r="D8614" s="361">
        <v>8</v>
      </c>
      <c r="E8614" s="350">
        <v>49416</v>
      </c>
      <c r="F8614" s="360">
        <v>48</v>
      </c>
    </row>
    <row r="8615" spans="1:6" x14ac:dyDescent="0.25">
      <c r="A8615" s="349" t="s">
        <v>738</v>
      </c>
      <c r="B8615" s="361" t="s">
        <v>721</v>
      </c>
      <c r="C8615" s="361" t="s">
        <v>747</v>
      </c>
      <c r="D8615" s="361">
        <v>8</v>
      </c>
      <c r="E8615" s="590">
        <v>49424</v>
      </c>
      <c r="F8615" s="592">
        <v>7</v>
      </c>
    </row>
    <row r="8616" spans="1:6" x14ac:dyDescent="0.25">
      <c r="A8616" s="349" t="s">
        <v>748</v>
      </c>
      <c r="B8616" s="361" t="s">
        <v>753</v>
      </c>
      <c r="C8616" s="361" t="s">
        <v>732</v>
      </c>
      <c r="D8616" s="361">
        <v>16</v>
      </c>
      <c r="E8616" s="590">
        <v>49425</v>
      </c>
      <c r="F8616" s="592">
        <v>146</v>
      </c>
    </row>
    <row r="8617" spans="1:6" x14ac:dyDescent="0.25">
      <c r="A8617" s="349" t="s">
        <v>564</v>
      </c>
      <c r="B8617" s="361" t="s">
        <v>568</v>
      </c>
      <c r="C8617" s="361" t="s">
        <v>745</v>
      </c>
      <c r="D8617" s="361">
        <v>16</v>
      </c>
      <c r="E8617" s="590">
        <v>49426</v>
      </c>
      <c r="F8617" s="592">
        <v>121</v>
      </c>
    </row>
    <row r="8618" spans="1:6" x14ac:dyDescent="0.25">
      <c r="A8618" s="349" t="s">
        <v>748</v>
      </c>
      <c r="B8618" s="361" t="s">
        <v>754</v>
      </c>
      <c r="C8618" s="361" t="s">
        <v>755</v>
      </c>
      <c r="D8618" s="361">
        <v>16</v>
      </c>
      <c r="E8618" s="590">
        <v>49427</v>
      </c>
      <c r="F8618" s="592">
        <v>121</v>
      </c>
    </row>
    <row r="8619" spans="1:6" x14ac:dyDescent="0.25">
      <c r="A8619" s="349" t="s">
        <v>733</v>
      </c>
      <c r="B8619" s="361" t="s">
        <v>736</v>
      </c>
      <c r="C8619" s="361" t="s">
        <v>737</v>
      </c>
      <c r="D8619" s="361">
        <v>8</v>
      </c>
      <c r="E8619" s="590">
        <v>49428</v>
      </c>
      <c r="F8619" s="360">
        <v>98</v>
      </c>
    </row>
    <row r="8620" spans="1:6" x14ac:dyDescent="0.25">
      <c r="A8620" s="349" t="s">
        <v>739</v>
      </c>
      <c r="B8620" s="361" t="s">
        <v>740</v>
      </c>
      <c r="C8620" s="361" t="s">
        <v>741</v>
      </c>
      <c r="D8620" s="361">
        <v>8</v>
      </c>
      <c r="E8620" s="590">
        <v>49429</v>
      </c>
      <c r="F8620" s="592">
        <v>145</v>
      </c>
    </row>
    <row r="8621" spans="1:6" x14ac:dyDescent="0.25">
      <c r="A8621" s="349" t="s">
        <v>756</v>
      </c>
      <c r="B8621" s="361" t="s">
        <v>758</v>
      </c>
      <c r="C8621" s="361" t="s">
        <v>746</v>
      </c>
      <c r="D8621" s="361">
        <v>16</v>
      </c>
      <c r="E8621" s="590">
        <v>49433</v>
      </c>
      <c r="F8621" s="592">
        <v>175</v>
      </c>
    </row>
    <row r="8622" spans="1:6" x14ac:dyDescent="0.25">
      <c r="A8622" s="349" t="s">
        <v>756</v>
      </c>
      <c r="B8622" s="361" t="s">
        <v>758</v>
      </c>
      <c r="C8622" s="361" t="s">
        <v>746</v>
      </c>
      <c r="D8622" s="361">
        <v>16</v>
      </c>
      <c r="E8622" s="590">
        <v>49438</v>
      </c>
      <c r="F8622" s="592">
        <v>23</v>
      </c>
    </row>
    <row r="8623" spans="1:6" x14ac:dyDescent="0.25">
      <c r="A8623" s="354" t="s">
        <v>742</v>
      </c>
      <c r="B8623" s="353" t="s">
        <v>743</v>
      </c>
      <c r="C8623" s="353" t="s">
        <v>744</v>
      </c>
      <c r="D8623" s="353">
        <v>8</v>
      </c>
      <c r="E8623" s="591">
        <v>49439</v>
      </c>
      <c r="F8623" s="593">
        <v>159</v>
      </c>
    </row>
    <row r="8624" spans="1:6" x14ac:dyDescent="0.25">
      <c r="A8624" s="349" t="s">
        <v>738</v>
      </c>
      <c r="B8624" s="361" t="s">
        <v>712</v>
      </c>
      <c r="C8624" s="361" t="s">
        <v>744</v>
      </c>
      <c r="D8624" s="361">
        <v>8</v>
      </c>
      <c r="E8624" s="590">
        <v>49440</v>
      </c>
      <c r="F8624" s="592">
        <v>12</v>
      </c>
    </row>
    <row r="8625" spans="1:6" x14ac:dyDescent="0.25">
      <c r="A8625" s="349" t="s">
        <v>748</v>
      </c>
      <c r="B8625" s="361" t="s">
        <v>753</v>
      </c>
      <c r="C8625" s="361" t="s">
        <v>732</v>
      </c>
      <c r="D8625" s="361">
        <v>16</v>
      </c>
      <c r="E8625" s="590">
        <v>49443</v>
      </c>
      <c r="F8625" s="592">
        <v>146</v>
      </c>
    </row>
    <row r="8626" spans="1:6" x14ac:dyDescent="0.25">
      <c r="A8626" s="349" t="s">
        <v>564</v>
      </c>
      <c r="B8626" s="361" t="s">
        <v>566</v>
      </c>
      <c r="C8626" s="361" t="s">
        <v>737</v>
      </c>
      <c r="D8626" s="361">
        <v>16</v>
      </c>
      <c r="E8626" s="590">
        <v>49448</v>
      </c>
      <c r="F8626" s="592">
        <v>28</v>
      </c>
    </row>
    <row r="8627" spans="1:6" x14ac:dyDescent="0.25">
      <c r="A8627" s="349" t="s">
        <v>564</v>
      </c>
      <c r="B8627" s="361" t="s">
        <v>568</v>
      </c>
      <c r="C8627" s="361" t="s">
        <v>745</v>
      </c>
      <c r="D8627" s="361">
        <v>16</v>
      </c>
      <c r="E8627" s="590">
        <v>49448</v>
      </c>
      <c r="F8627" s="592">
        <v>198</v>
      </c>
    </row>
    <row r="8628" spans="1:6" x14ac:dyDescent="0.25">
      <c r="A8628" s="349" t="s">
        <v>739</v>
      </c>
      <c r="B8628" s="361" t="s">
        <v>740</v>
      </c>
      <c r="C8628" s="361" t="s">
        <v>741</v>
      </c>
      <c r="D8628" s="361">
        <v>8</v>
      </c>
      <c r="E8628" s="590">
        <v>49449</v>
      </c>
      <c r="F8628" s="592">
        <v>138</v>
      </c>
    </row>
    <row r="8629" spans="1:6" x14ac:dyDescent="0.25">
      <c r="A8629" s="349" t="s">
        <v>733</v>
      </c>
      <c r="B8629" s="361" t="s">
        <v>736</v>
      </c>
      <c r="C8629" s="361" t="s">
        <v>737</v>
      </c>
      <c r="D8629" s="361">
        <v>8</v>
      </c>
      <c r="E8629" s="350">
        <v>49454</v>
      </c>
      <c r="F8629" s="360">
        <v>60</v>
      </c>
    </row>
    <row r="8630" spans="1:6" x14ac:dyDescent="0.25">
      <c r="A8630" s="349" t="s">
        <v>564</v>
      </c>
      <c r="B8630" s="361" t="s">
        <v>569</v>
      </c>
      <c r="C8630" s="361" t="s">
        <v>744</v>
      </c>
      <c r="D8630" s="361">
        <v>16</v>
      </c>
      <c r="E8630" s="590">
        <v>49455</v>
      </c>
      <c r="F8630" s="592">
        <v>107</v>
      </c>
    </row>
    <row r="8631" spans="1:6" x14ac:dyDescent="0.25">
      <c r="A8631" s="349" t="s">
        <v>769</v>
      </c>
      <c r="B8631" s="361" t="s">
        <v>770</v>
      </c>
      <c r="C8631" s="361" t="s">
        <v>745</v>
      </c>
      <c r="D8631" s="361">
        <v>16</v>
      </c>
      <c r="E8631" s="350">
        <v>49458</v>
      </c>
      <c r="F8631" s="360">
        <v>146</v>
      </c>
    </row>
    <row r="8632" spans="1:6" x14ac:dyDescent="0.25">
      <c r="A8632" s="349" t="s">
        <v>738</v>
      </c>
      <c r="B8632" s="361" t="s">
        <v>712</v>
      </c>
      <c r="C8632" s="361" t="s">
        <v>744</v>
      </c>
      <c r="D8632" s="361">
        <v>8</v>
      </c>
      <c r="E8632" s="590">
        <v>49461</v>
      </c>
      <c r="F8632" s="592">
        <v>118</v>
      </c>
    </row>
    <row r="8633" spans="1:6" x14ac:dyDescent="0.25">
      <c r="A8633" s="349" t="s">
        <v>738</v>
      </c>
      <c r="B8633" s="361" t="s">
        <v>716</v>
      </c>
      <c r="C8633" s="361" t="s">
        <v>745</v>
      </c>
      <c r="D8633" s="361">
        <v>16</v>
      </c>
      <c r="E8633" s="590">
        <v>49464</v>
      </c>
      <c r="F8633" s="592">
        <v>5</v>
      </c>
    </row>
    <row r="8634" spans="1:6" x14ac:dyDescent="0.25">
      <c r="A8634" s="349" t="s">
        <v>765</v>
      </c>
      <c r="B8634" s="361" t="s">
        <v>766</v>
      </c>
      <c r="C8634" s="361" t="s">
        <v>744</v>
      </c>
      <c r="D8634" s="361">
        <v>16</v>
      </c>
      <c r="E8634" s="590">
        <v>49465</v>
      </c>
      <c r="F8634" s="592">
        <v>43</v>
      </c>
    </row>
    <row r="8635" spans="1:6" x14ac:dyDescent="0.25">
      <c r="A8635" s="349" t="s">
        <v>752</v>
      </c>
      <c r="B8635" s="361" t="s">
        <v>762</v>
      </c>
      <c r="C8635" s="361" t="s">
        <v>761</v>
      </c>
      <c r="D8635" s="361">
        <v>16</v>
      </c>
      <c r="E8635" s="590">
        <v>49466</v>
      </c>
      <c r="F8635" s="592">
        <v>145</v>
      </c>
    </row>
    <row r="8636" spans="1:6" x14ac:dyDescent="0.25">
      <c r="A8636" s="349" t="s">
        <v>564</v>
      </c>
      <c r="B8636" s="361" t="s">
        <v>566</v>
      </c>
      <c r="C8636" s="361" t="s">
        <v>737</v>
      </c>
      <c r="D8636" s="361">
        <v>16</v>
      </c>
      <c r="E8636" s="590">
        <v>49468</v>
      </c>
      <c r="F8636" s="592">
        <v>146</v>
      </c>
    </row>
    <row r="8637" spans="1:6" x14ac:dyDescent="0.25">
      <c r="A8637" s="349" t="s">
        <v>748</v>
      </c>
      <c r="B8637" s="361" t="s">
        <v>753</v>
      </c>
      <c r="C8637" s="361" t="s">
        <v>732</v>
      </c>
      <c r="D8637" s="361">
        <v>16</v>
      </c>
      <c r="E8637" s="590">
        <v>49475</v>
      </c>
      <c r="F8637" s="592">
        <v>165</v>
      </c>
    </row>
    <row r="8638" spans="1:6" x14ac:dyDescent="0.25">
      <c r="A8638" s="349" t="s">
        <v>564</v>
      </c>
      <c r="B8638" s="361" t="s">
        <v>566</v>
      </c>
      <c r="C8638" s="361" t="s">
        <v>737</v>
      </c>
      <c r="D8638" s="361">
        <v>16</v>
      </c>
      <c r="E8638" s="590">
        <v>49475</v>
      </c>
      <c r="F8638" s="592">
        <v>186</v>
      </c>
    </row>
    <row r="8639" spans="1:6" x14ac:dyDescent="0.25">
      <c r="A8639" s="349" t="s">
        <v>564</v>
      </c>
      <c r="B8639" s="361" t="s">
        <v>565</v>
      </c>
      <c r="C8639" s="361" t="s">
        <v>745</v>
      </c>
      <c r="D8639" s="361">
        <v>16</v>
      </c>
      <c r="E8639" s="590">
        <v>49476</v>
      </c>
      <c r="F8639" s="592">
        <v>25</v>
      </c>
    </row>
    <row r="8640" spans="1:6" x14ac:dyDescent="0.25">
      <c r="A8640" s="349" t="s">
        <v>748</v>
      </c>
      <c r="B8640" s="361" t="s">
        <v>750</v>
      </c>
      <c r="C8640" s="361" t="s">
        <v>737</v>
      </c>
      <c r="D8640" s="361">
        <v>16</v>
      </c>
      <c r="E8640" s="590">
        <v>49477</v>
      </c>
      <c r="F8640" s="360">
        <v>29</v>
      </c>
    </row>
    <row r="8641" spans="1:6" x14ac:dyDescent="0.25">
      <c r="A8641" s="349" t="s">
        <v>738</v>
      </c>
      <c r="B8641" s="361" t="s">
        <v>713</v>
      </c>
      <c r="C8641" s="361" t="s">
        <v>746</v>
      </c>
      <c r="D8641" s="361">
        <v>16</v>
      </c>
      <c r="E8641" s="590">
        <v>49482</v>
      </c>
      <c r="F8641" s="592">
        <v>62</v>
      </c>
    </row>
    <row r="8642" spans="1:6" x14ac:dyDescent="0.25">
      <c r="A8642" s="349" t="s">
        <v>564</v>
      </c>
      <c r="B8642" s="361" t="s">
        <v>568</v>
      </c>
      <c r="C8642" s="361" t="s">
        <v>745</v>
      </c>
      <c r="D8642" s="361">
        <v>16</v>
      </c>
      <c r="E8642" s="590">
        <v>49482</v>
      </c>
      <c r="F8642" s="592">
        <v>97</v>
      </c>
    </row>
    <row r="8643" spans="1:6" x14ac:dyDescent="0.25">
      <c r="A8643" s="349" t="s">
        <v>742</v>
      </c>
      <c r="B8643" s="361" t="s">
        <v>743</v>
      </c>
      <c r="C8643" s="361" t="s">
        <v>744</v>
      </c>
      <c r="D8643" s="361">
        <v>8</v>
      </c>
      <c r="E8643" s="590">
        <v>49487</v>
      </c>
      <c r="F8643" s="592">
        <v>138</v>
      </c>
    </row>
    <row r="8644" spans="1:6" x14ac:dyDescent="0.25">
      <c r="A8644" s="349" t="s">
        <v>738</v>
      </c>
      <c r="B8644" s="361" t="s">
        <v>713</v>
      </c>
      <c r="C8644" s="361" t="s">
        <v>746</v>
      </c>
      <c r="D8644" s="361">
        <v>16</v>
      </c>
      <c r="E8644" s="590">
        <v>49492</v>
      </c>
      <c r="F8644" s="592">
        <v>71</v>
      </c>
    </row>
    <row r="8645" spans="1:6" x14ac:dyDescent="0.25">
      <c r="A8645" s="349" t="s">
        <v>752</v>
      </c>
      <c r="B8645" s="361" t="s">
        <v>762</v>
      </c>
      <c r="C8645" s="361" t="s">
        <v>761</v>
      </c>
      <c r="D8645" s="361">
        <v>16</v>
      </c>
      <c r="E8645" s="350">
        <v>49493</v>
      </c>
      <c r="F8645" s="360">
        <v>77</v>
      </c>
    </row>
    <row r="8646" spans="1:6" x14ac:dyDescent="0.25">
      <c r="A8646" s="349" t="s">
        <v>564</v>
      </c>
      <c r="B8646" s="361" t="s">
        <v>567</v>
      </c>
      <c r="C8646" s="361" t="s">
        <v>737</v>
      </c>
      <c r="D8646" s="361">
        <v>16</v>
      </c>
      <c r="E8646" s="590">
        <v>49498</v>
      </c>
      <c r="F8646" s="592">
        <v>50</v>
      </c>
    </row>
    <row r="8647" spans="1:6" x14ac:dyDescent="0.25">
      <c r="A8647" s="349" t="s">
        <v>738</v>
      </c>
      <c r="B8647" s="361" t="s">
        <v>721</v>
      </c>
      <c r="C8647" s="361" t="s">
        <v>747</v>
      </c>
      <c r="D8647" s="361">
        <v>8</v>
      </c>
      <c r="E8647" s="590">
        <v>49499</v>
      </c>
      <c r="F8647" s="592">
        <v>137</v>
      </c>
    </row>
    <row r="8648" spans="1:6" x14ac:dyDescent="0.25">
      <c r="A8648" s="349" t="s">
        <v>738</v>
      </c>
      <c r="B8648" s="361" t="s">
        <v>719</v>
      </c>
      <c r="C8648" s="361" t="s">
        <v>744</v>
      </c>
      <c r="D8648" s="361">
        <v>8</v>
      </c>
      <c r="E8648" s="590">
        <v>49500</v>
      </c>
      <c r="F8648" s="592">
        <v>173</v>
      </c>
    </row>
    <row r="8649" spans="1:6" x14ac:dyDescent="0.25">
      <c r="A8649" s="349" t="s">
        <v>738</v>
      </c>
      <c r="B8649" s="361" t="s">
        <v>712</v>
      </c>
      <c r="C8649" s="361" t="s">
        <v>744</v>
      </c>
      <c r="D8649" s="361">
        <v>8</v>
      </c>
      <c r="E8649" s="350">
        <v>49500</v>
      </c>
      <c r="F8649" s="360">
        <v>198</v>
      </c>
    </row>
    <row r="8650" spans="1:6" x14ac:dyDescent="0.25">
      <c r="A8650" s="349" t="s">
        <v>738</v>
      </c>
      <c r="B8650" s="361" t="s">
        <v>713</v>
      </c>
      <c r="C8650" s="361" t="s">
        <v>746</v>
      </c>
      <c r="D8650" s="361">
        <v>16</v>
      </c>
      <c r="E8650" s="590">
        <v>49503</v>
      </c>
      <c r="F8650" s="592">
        <v>101</v>
      </c>
    </row>
    <row r="8651" spans="1:6" x14ac:dyDescent="0.25">
      <c r="A8651" s="349" t="s">
        <v>564</v>
      </c>
      <c r="B8651" s="361" t="s">
        <v>565</v>
      </c>
      <c r="C8651" s="361" t="s">
        <v>745</v>
      </c>
      <c r="D8651" s="361">
        <v>16</v>
      </c>
      <c r="E8651" s="590">
        <v>49503</v>
      </c>
      <c r="F8651" s="592">
        <v>30</v>
      </c>
    </row>
    <row r="8652" spans="1:6" x14ac:dyDescent="0.25">
      <c r="A8652" s="349" t="s">
        <v>738</v>
      </c>
      <c r="B8652" s="361" t="s">
        <v>716</v>
      </c>
      <c r="C8652" s="361" t="s">
        <v>745</v>
      </c>
      <c r="D8652" s="361">
        <v>16</v>
      </c>
      <c r="E8652" s="590">
        <v>49503</v>
      </c>
      <c r="F8652" s="592">
        <v>143</v>
      </c>
    </row>
    <row r="8653" spans="1:6" x14ac:dyDescent="0.25">
      <c r="A8653" s="349" t="s">
        <v>738</v>
      </c>
      <c r="B8653" s="361" t="s">
        <v>712</v>
      </c>
      <c r="C8653" s="361" t="s">
        <v>744</v>
      </c>
      <c r="D8653" s="361">
        <v>8</v>
      </c>
      <c r="E8653" s="590">
        <v>49508</v>
      </c>
      <c r="F8653" s="360">
        <v>73</v>
      </c>
    </row>
    <row r="8654" spans="1:6" x14ac:dyDescent="0.25">
      <c r="A8654" s="349" t="s">
        <v>769</v>
      </c>
      <c r="B8654" s="361" t="s">
        <v>770</v>
      </c>
      <c r="C8654" s="361" t="s">
        <v>745</v>
      </c>
      <c r="D8654" s="361">
        <v>16</v>
      </c>
      <c r="E8654" s="590">
        <v>49510</v>
      </c>
      <c r="F8654" s="592">
        <v>49</v>
      </c>
    </row>
    <row r="8655" spans="1:6" x14ac:dyDescent="0.25">
      <c r="A8655" s="349" t="s">
        <v>756</v>
      </c>
      <c r="B8655" s="361" t="s">
        <v>758</v>
      </c>
      <c r="C8655" s="361" t="s">
        <v>746</v>
      </c>
      <c r="D8655" s="361">
        <v>16</v>
      </c>
      <c r="E8655" s="590">
        <v>49518</v>
      </c>
      <c r="F8655" s="592">
        <v>20</v>
      </c>
    </row>
    <row r="8656" spans="1:6" x14ac:dyDescent="0.25">
      <c r="A8656" s="349" t="s">
        <v>756</v>
      </c>
      <c r="B8656" s="361" t="s">
        <v>757</v>
      </c>
      <c r="C8656" s="361" t="s">
        <v>755</v>
      </c>
      <c r="D8656" s="361">
        <v>16</v>
      </c>
      <c r="E8656" s="590">
        <v>49520</v>
      </c>
      <c r="F8656" s="592">
        <v>163</v>
      </c>
    </row>
    <row r="8657" spans="1:6" x14ac:dyDescent="0.25">
      <c r="A8657" s="349" t="s">
        <v>733</v>
      </c>
      <c r="B8657" s="361" t="s">
        <v>736</v>
      </c>
      <c r="C8657" s="361" t="s">
        <v>737</v>
      </c>
      <c r="D8657" s="361">
        <v>8</v>
      </c>
      <c r="E8657" s="590">
        <v>49520</v>
      </c>
      <c r="F8657" s="592">
        <v>111</v>
      </c>
    </row>
    <row r="8658" spans="1:6" x14ac:dyDescent="0.25">
      <c r="A8658" s="349" t="s">
        <v>738</v>
      </c>
      <c r="B8658" s="361" t="s">
        <v>712</v>
      </c>
      <c r="C8658" s="361" t="s">
        <v>744</v>
      </c>
      <c r="D8658" s="361">
        <v>8</v>
      </c>
      <c r="E8658" s="590">
        <v>49526</v>
      </c>
      <c r="F8658" s="592">
        <v>144</v>
      </c>
    </row>
    <row r="8659" spans="1:6" x14ac:dyDescent="0.25">
      <c r="A8659" s="349" t="s">
        <v>748</v>
      </c>
      <c r="B8659" s="361" t="s">
        <v>753</v>
      </c>
      <c r="C8659" s="361" t="s">
        <v>732</v>
      </c>
      <c r="D8659" s="361">
        <v>16</v>
      </c>
      <c r="E8659" s="590">
        <v>49527</v>
      </c>
      <c r="F8659" s="592">
        <v>40</v>
      </c>
    </row>
    <row r="8660" spans="1:6" x14ac:dyDescent="0.25">
      <c r="A8660" s="349" t="s">
        <v>564</v>
      </c>
      <c r="B8660" s="361" t="s">
        <v>566</v>
      </c>
      <c r="C8660" s="361" t="s">
        <v>737</v>
      </c>
      <c r="D8660" s="361">
        <v>16</v>
      </c>
      <c r="E8660" s="590">
        <v>49527</v>
      </c>
      <c r="F8660" s="592">
        <v>37</v>
      </c>
    </row>
    <row r="8661" spans="1:6" x14ac:dyDescent="0.25">
      <c r="A8661" s="349" t="s">
        <v>748</v>
      </c>
      <c r="B8661" s="361" t="s">
        <v>750</v>
      </c>
      <c r="C8661" s="361" t="s">
        <v>737</v>
      </c>
      <c r="D8661" s="361">
        <v>16</v>
      </c>
      <c r="E8661" s="590">
        <v>49527</v>
      </c>
      <c r="F8661" s="592">
        <v>88</v>
      </c>
    </row>
    <row r="8662" spans="1:6" x14ac:dyDescent="0.25">
      <c r="A8662" s="349" t="s">
        <v>739</v>
      </c>
      <c r="B8662" s="361" t="s">
        <v>740</v>
      </c>
      <c r="C8662" s="361" t="s">
        <v>741</v>
      </c>
      <c r="D8662" s="361">
        <v>8</v>
      </c>
      <c r="E8662" s="590">
        <v>49529</v>
      </c>
      <c r="F8662" s="592">
        <v>135</v>
      </c>
    </row>
    <row r="8663" spans="1:6" x14ac:dyDescent="0.25">
      <c r="A8663" s="349" t="s">
        <v>742</v>
      </c>
      <c r="B8663" s="361" t="s">
        <v>743</v>
      </c>
      <c r="C8663" s="361" t="s">
        <v>744</v>
      </c>
      <c r="D8663" s="361">
        <v>8</v>
      </c>
      <c r="E8663" s="590">
        <v>49538</v>
      </c>
      <c r="F8663" s="592">
        <v>168</v>
      </c>
    </row>
    <row r="8664" spans="1:6" x14ac:dyDescent="0.25">
      <c r="A8664" s="349" t="s">
        <v>748</v>
      </c>
      <c r="B8664" s="361" t="s">
        <v>750</v>
      </c>
      <c r="C8664" s="361" t="s">
        <v>737</v>
      </c>
      <c r="D8664" s="361">
        <v>16</v>
      </c>
      <c r="E8664" s="590">
        <v>49542</v>
      </c>
      <c r="F8664" s="592">
        <v>141</v>
      </c>
    </row>
    <row r="8665" spans="1:6" x14ac:dyDescent="0.25">
      <c r="A8665" s="349" t="s">
        <v>752</v>
      </c>
      <c r="B8665" s="361" t="s">
        <v>764</v>
      </c>
      <c r="C8665" s="361" t="s">
        <v>737</v>
      </c>
      <c r="D8665" s="361">
        <v>32</v>
      </c>
      <c r="E8665" s="350">
        <v>49544</v>
      </c>
      <c r="F8665" s="360">
        <v>99</v>
      </c>
    </row>
    <row r="8666" spans="1:6" x14ac:dyDescent="0.25">
      <c r="A8666" s="349" t="s">
        <v>738</v>
      </c>
      <c r="B8666" s="361" t="s">
        <v>713</v>
      </c>
      <c r="C8666" s="361" t="s">
        <v>746</v>
      </c>
      <c r="D8666" s="361">
        <v>16</v>
      </c>
      <c r="E8666" s="590">
        <v>49547</v>
      </c>
      <c r="F8666" s="592">
        <v>92</v>
      </c>
    </row>
    <row r="8667" spans="1:6" x14ac:dyDescent="0.25">
      <c r="A8667" s="349" t="s">
        <v>733</v>
      </c>
      <c r="B8667" s="361" t="s">
        <v>734</v>
      </c>
      <c r="C8667" s="361" t="s">
        <v>735</v>
      </c>
      <c r="D8667" s="361">
        <v>8</v>
      </c>
      <c r="E8667" s="590">
        <v>49547</v>
      </c>
      <c r="F8667" s="592">
        <v>10</v>
      </c>
    </row>
    <row r="8668" spans="1:6" x14ac:dyDescent="0.25">
      <c r="A8668" s="349" t="s">
        <v>738</v>
      </c>
      <c r="B8668" s="361" t="s">
        <v>718</v>
      </c>
      <c r="C8668" s="361" t="s">
        <v>747</v>
      </c>
      <c r="D8668" s="361">
        <v>8</v>
      </c>
      <c r="E8668" s="590">
        <v>49548</v>
      </c>
      <c r="F8668" s="360">
        <v>184</v>
      </c>
    </row>
    <row r="8669" spans="1:6" x14ac:dyDescent="0.25">
      <c r="A8669" s="349" t="s">
        <v>748</v>
      </c>
      <c r="B8669" s="361" t="s">
        <v>753</v>
      </c>
      <c r="C8669" s="361" t="s">
        <v>732</v>
      </c>
      <c r="D8669" s="361">
        <v>16</v>
      </c>
      <c r="E8669" s="590">
        <v>49549</v>
      </c>
      <c r="F8669" s="592">
        <v>174</v>
      </c>
    </row>
    <row r="8670" spans="1:6" x14ac:dyDescent="0.25">
      <c r="A8670" s="349" t="s">
        <v>752</v>
      </c>
      <c r="B8670" s="361" t="s">
        <v>763</v>
      </c>
      <c r="C8670" s="361" t="s">
        <v>745</v>
      </c>
      <c r="D8670" s="361">
        <v>16</v>
      </c>
      <c r="E8670" s="590">
        <v>49554</v>
      </c>
      <c r="F8670" s="592">
        <v>168</v>
      </c>
    </row>
    <row r="8671" spans="1:6" x14ac:dyDescent="0.25">
      <c r="A8671" s="349" t="s">
        <v>769</v>
      </c>
      <c r="B8671" s="361" t="s">
        <v>770</v>
      </c>
      <c r="C8671" s="361" t="s">
        <v>745</v>
      </c>
      <c r="D8671" s="361">
        <v>16</v>
      </c>
      <c r="E8671" s="590">
        <v>49555</v>
      </c>
      <c r="F8671" s="592">
        <v>135</v>
      </c>
    </row>
    <row r="8672" spans="1:6" x14ac:dyDescent="0.25">
      <c r="A8672" s="349" t="s">
        <v>767</v>
      </c>
      <c r="B8672" s="361" t="s">
        <v>768</v>
      </c>
      <c r="C8672" s="361" t="s">
        <v>737</v>
      </c>
      <c r="D8672" s="361">
        <v>16</v>
      </c>
      <c r="E8672" s="590">
        <v>49556</v>
      </c>
      <c r="F8672" s="592">
        <v>176</v>
      </c>
    </row>
    <row r="8673" spans="1:6" x14ac:dyDescent="0.25">
      <c r="A8673" s="349" t="s">
        <v>748</v>
      </c>
      <c r="B8673" s="361" t="s">
        <v>750</v>
      </c>
      <c r="C8673" s="361" t="s">
        <v>737</v>
      </c>
      <c r="D8673" s="361">
        <v>16</v>
      </c>
      <c r="E8673" s="590">
        <v>49558</v>
      </c>
      <c r="F8673" s="592">
        <v>13</v>
      </c>
    </row>
    <row r="8674" spans="1:6" x14ac:dyDescent="0.25">
      <c r="A8674" s="349" t="s">
        <v>748</v>
      </c>
      <c r="B8674" s="361" t="s">
        <v>753</v>
      </c>
      <c r="C8674" s="361" t="s">
        <v>732</v>
      </c>
      <c r="D8674" s="361">
        <v>16</v>
      </c>
      <c r="E8674" s="590">
        <v>49560</v>
      </c>
      <c r="F8674" s="592">
        <v>45</v>
      </c>
    </row>
    <row r="8675" spans="1:6" x14ac:dyDescent="0.25">
      <c r="A8675" s="349" t="s">
        <v>564</v>
      </c>
      <c r="B8675" s="361" t="s">
        <v>569</v>
      </c>
      <c r="C8675" s="361" t="s">
        <v>744</v>
      </c>
      <c r="D8675" s="361">
        <v>16</v>
      </c>
      <c r="E8675" s="590">
        <v>49561</v>
      </c>
      <c r="F8675" s="592">
        <v>162</v>
      </c>
    </row>
    <row r="8676" spans="1:6" x14ac:dyDescent="0.25">
      <c r="A8676" s="349" t="s">
        <v>748</v>
      </c>
      <c r="B8676" s="361" t="s">
        <v>751</v>
      </c>
      <c r="C8676" s="361" t="s">
        <v>747</v>
      </c>
      <c r="D8676" s="361">
        <v>8</v>
      </c>
      <c r="E8676" s="590">
        <v>49561</v>
      </c>
      <c r="F8676" s="592">
        <v>118</v>
      </c>
    </row>
    <row r="8677" spans="1:6" x14ac:dyDescent="0.25">
      <c r="A8677" s="349" t="s">
        <v>752</v>
      </c>
      <c r="B8677" s="361" t="s">
        <v>764</v>
      </c>
      <c r="C8677" s="361" t="s">
        <v>737</v>
      </c>
      <c r="D8677" s="361">
        <v>32</v>
      </c>
      <c r="E8677" s="590">
        <v>49566</v>
      </c>
      <c r="F8677" s="592">
        <v>106</v>
      </c>
    </row>
    <row r="8678" spans="1:6" x14ac:dyDescent="0.25">
      <c r="A8678" s="349" t="s">
        <v>564</v>
      </c>
      <c r="B8678" s="361" t="s">
        <v>565</v>
      </c>
      <c r="C8678" s="361" t="s">
        <v>745</v>
      </c>
      <c r="D8678" s="361">
        <v>16</v>
      </c>
      <c r="E8678" s="590">
        <v>49568</v>
      </c>
      <c r="F8678" s="592">
        <v>89</v>
      </c>
    </row>
    <row r="8679" spans="1:6" x14ac:dyDescent="0.25">
      <c r="A8679" s="349" t="s">
        <v>738</v>
      </c>
      <c r="B8679" s="361" t="s">
        <v>723</v>
      </c>
      <c r="C8679" s="361" t="s">
        <v>745</v>
      </c>
      <c r="D8679" s="361">
        <v>8</v>
      </c>
      <c r="E8679" s="590">
        <v>49571</v>
      </c>
      <c r="F8679" s="592">
        <v>137</v>
      </c>
    </row>
    <row r="8680" spans="1:6" x14ac:dyDescent="0.25">
      <c r="A8680" s="349" t="s">
        <v>733</v>
      </c>
      <c r="B8680" s="361" t="s">
        <v>736</v>
      </c>
      <c r="C8680" s="361" t="s">
        <v>737</v>
      </c>
      <c r="D8680" s="361">
        <v>8</v>
      </c>
      <c r="E8680" s="590">
        <v>49578</v>
      </c>
      <c r="F8680" s="592">
        <v>158</v>
      </c>
    </row>
    <row r="8681" spans="1:6" x14ac:dyDescent="0.25">
      <c r="A8681" s="349" t="s">
        <v>769</v>
      </c>
      <c r="B8681" s="361" t="s">
        <v>770</v>
      </c>
      <c r="C8681" s="361" t="s">
        <v>745</v>
      </c>
      <c r="D8681" s="361">
        <v>16</v>
      </c>
      <c r="E8681" s="590">
        <v>49579</v>
      </c>
      <c r="F8681" s="592">
        <v>195</v>
      </c>
    </row>
    <row r="8682" spans="1:6" x14ac:dyDescent="0.25">
      <c r="A8682" s="349" t="s">
        <v>738</v>
      </c>
      <c r="B8682" s="361" t="s">
        <v>720</v>
      </c>
      <c r="C8682" s="361" t="s">
        <v>747</v>
      </c>
      <c r="D8682" s="361">
        <v>8</v>
      </c>
      <c r="E8682" s="590">
        <v>49581</v>
      </c>
      <c r="F8682" s="592">
        <v>60</v>
      </c>
    </row>
    <row r="8683" spans="1:6" x14ac:dyDescent="0.25">
      <c r="A8683" s="349" t="s">
        <v>738</v>
      </c>
      <c r="B8683" s="361" t="s">
        <v>718</v>
      </c>
      <c r="C8683" s="361" t="s">
        <v>747</v>
      </c>
      <c r="D8683" s="361">
        <v>8</v>
      </c>
      <c r="E8683" s="590">
        <v>49582</v>
      </c>
      <c r="F8683" s="592">
        <v>9</v>
      </c>
    </row>
    <row r="8684" spans="1:6" x14ac:dyDescent="0.25">
      <c r="A8684" s="349" t="s">
        <v>738</v>
      </c>
      <c r="B8684" s="361" t="s">
        <v>723</v>
      </c>
      <c r="C8684" s="361" t="s">
        <v>745</v>
      </c>
      <c r="D8684" s="361">
        <v>8</v>
      </c>
      <c r="E8684" s="590">
        <v>49585</v>
      </c>
      <c r="F8684" s="592">
        <v>185</v>
      </c>
    </row>
    <row r="8685" spans="1:6" x14ac:dyDescent="0.25">
      <c r="A8685" s="349" t="s">
        <v>738</v>
      </c>
      <c r="B8685" s="361" t="s">
        <v>719</v>
      </c>
      <c r="C8685" s="361" t="s">
        <v>744</v>
      </c>
      <c r="D8685" s="361">
        <v>8</v>
      </c>
      <c r="E8685" s="590">
        <v>49587</v>
      </c>
      <c r="F8685" s="592">
        <v>177</v>
      </c>
    </row>
    <row r="8686" spans="1:6" x14ac:dyDescent="0.25">
      <c r="A8686" s="349" t="s">
        <v>748</v>
      </c>
      <c r="B8686" s="361" t="s">
        <v>751</v>
      </c>
      <c r="C8686" s="361" t="s">
        <v>747</v>
      </c>
      <c r="D8686" s="361">
        <v>8</v>
      </c>
      <c r="E8686" s="590">
        <v>49589</v>
      </c>
      <c r="F8686" s="592">
        <v>44</v>
      </c>
    </row>
    <row r="8687" spans="1:6" x14ac:dyDescent="0.25">
      <c r="A8687" s="349" t="s">
        <v>738</v>
      </c>
      <c r="B8687" s="361" t="s">
        <v>722</v>
      </c>
      <c r="C8687" s="361" t="s">
        <v>747</v>
      </c>
      <c r="D8687" s="361">
        <v>8</v>
      </c>
      <c r="E8687" s="590">
        <v>49590</v>
      </c>
      <c r="F8687" s="360">
        <v>65</v>
      </c>
    </row>
    <row r="8688" spans="1:6" x14ac:dyDescent="0.25">
      <c r="A8688" s="349" t="s">
        <v>738</v>
      </c>
      <c r="B8688" s="361" t="s">
        <v>720</v>
      </c>
      <c r="C8688" s="361" t="s">
        <v>747</v>
      </c>
      <c r="D8688" s="361">
        <v>8</v>
      </c>
      <c r="E8688" s="350">
        <v>49593</v>
      </c>
      <c r="F8688" s="360">
        <v>80</v>
      </c>
    </row>
    <row r="8689" spans="1:6" x14ac:dyDescent="0.25">
      <c r="A8689" s="349" t="s">
        <v>769</v>
      </c>
      <c r="B8689" s="361" t="s">
        <v>770</v>
      </c>
      <c r="C8689" s="361" t="s">
        <v>745</v>
      </c>
      <c r="D8689" s="361">
        <v>16</v>
      </c>
      <c r="E8689" s="590">
        <v>49593</v>
      </c>
      <c r="F8689" s="592">
        <v>12</v>
      </c>
    </row>
    <row r="8690" spans="1:6" x14ac:dyDescent="0.25">
      <c r="A8690" s="349" t="s">
        <v>564</v>
      </c>
      <c r="B8690" s="361" t="s">
        <v>567</v>
      </c>
      <c r="C8690" s="361" t="s">
        <v>737</v>
      </c>
      <c r="D8690" s="361">
        <v>16</v>
      </c>
      <c r="E8690" s="590">
        <v>49598</v>
      </c>
      <c r="F8690" s="592">
        <v>75</v>
      </c>
    </row>
    <row r="8691" spans="1:6" x14ac:dyDescent="0.25">
      <c r="A8691" s="349" t="s">
        <v>733</v>
      </c>
      <c r="B8691" s="361" t="s">
        <v>734</v>
      </c>
      <c r="C8691" s="361" t="s">
        <v>735</v>
      </c>
      <c r="D8691" s="361">
        <v>8</v>
      </c>
      <c r="E8691" s="590">
        <v>49600</v>
      </c>
      <c r="F8691" s="592">
        <v>143</v>
      </c>
    </row>
    <row r="8692" spans="1:6" x14ac:dyDescent="0.25">
      <c r="A8692" s="349" t="s">
        <v>771</v>
      </c>
      <c r="B8692" s="361" t="s">
        <v>772</v>
      </c>
      <c r="C8692" s="361" t="s">
        <v>747</v>
      </c>
      <c r="D8692" s="361">
        <v>12</v>
      </c>
      <c r="E8692" s="590">
        <v>49601</v>
      </c>
      <c r="F8692" s="592">
        <v>106</v>
      </c>
    </row>
    <row r="8693" spans="1:6" x14ac:dyDescent="0.25">
      <c r="A8693" s="349" t="s">
        <v>767</v>
      </c>
      <c r="B8693" s="361" t="s">
        <v>768</v>
      </c>
      <c r="C8693" s="361" t="s">
        <v>737</v>
      </c>
      <c r="D8693" s="361">
        <v>16</v>
      </c>
      <c r="E8693" s="590">
        <v>49603</v>
      </c>
      <c r="F8693" s="592">
        <v>55</v>
      </c>
    </row>
    <row r="8694" spans="1:6" x14ac:dyDescent="0.25">
      <c r="A8694" s="349" t="s">
        <v>756</v>
      </c>
      <c r="B8694" s="361" t="s">
        <v>758</v>
      </c>
      <c r="C8694" s="361" t="s">
        <v>746</v>
      </c>
      <c r="D8694" s="361">
        <v>16</v>
      </c>
      <c r="E8694" s="590">
        <v>49605</v>
      </c>
      <c r="F8694" s="592">
        <v>63</v>
      </c>
    </row>
    <row r="8695" spans="1:6" x14ac:dyDescent="0.25">
      <c r="A8695" s="349" t="s">
        <v>748</v>
      </c>
      <c r="B8695" s="361" t="s">
        <v>753</v>
      </c>
      <c r="C8695" s="361" t="s">
        <v>732</v>
      </c>
      <c r="D8695" s="361">
        <v>16</v>
      </c>
      <c r="E8695" s="350">
        <v>49607</v>
      </c>
      <c r="F8695" s="360">
        <v>51</v>
      </c>
    </row>
    <row r="8696" spans="1:6" x14ac:dyDescent="0.25">
      <c r="A8696" s="349" t="s">
        <v>748</v>
      </c>
      <c r="B8696" s="361" t="s">
        <v>754</v>
      </c>
      <c r="C8696" s="361" t="s">
        <v>755</v>
      </c>
      <c r="D8696" s="361">
        <v>16</v>
      </c>
      <c r="E8696" s="590">
        <v>49607</v>
      </c>
      <c r="F8696" s="592">
        <v>200</v>
      </c>
    </row>
    <row r="8697" spans="1:6" x14ac:dyDescent="0.25">
      <c r="A8697" s="349" t="s">
        <v>738</v>
      </c>
      <c r="B8697" s="361" t="s">
        <v>719</v>
      </c>
      <c r="C8697" s="361" t="s">
        <v>744</v>
      </c>
      <c r="D8697" s="361">
        <v>8</v>
      </c>
      <c r="E8697" s="590">
        <v>49617</v>
      </c>
      <c r="F8697" s="592">
        <v>185</v>
      </c>
    </row>
    <row r="8698" spans="1:6" x14ac:dyDescent="0.25">
      <c r="A8698" s="349" t="s">
        <v>733</v>
      </c>
      <c r="B8698" s="361" t="s">
        <v>734</v>
      </c>
      <c r="C8698" s="361" t="s">
        <v>735</v>
      </c>
      <c r="D8698" s="361">
        <v>8</v>
      </c>
      <c r="E8698" s="590">
        <v>49617</v>
      </c>
      <c r="F8698" s="592">
        <v>58</v>
      </c>
    </row>
    <row r="8699" spans="1:6" x14ac:dyDescent="0.25">
      <c r="A8699" s="349" t="s">
        <v>738</v>
      </c>
      <c r="B8699" s="361" t="s">
        <v>716</v>
      </c>
      <c r="C8699" s="361" t="s">
        <v>745</v>
      </c>
      <c r="D8699" s="361">
        <v>16</v>
      </c>
      <c r="E8699" s="590">
        <v>49618</v>
      </c>
      <c r="F8699" s="592">
        <v>60</v>
      </c>
    </row>
    <row r="8700" spans="1:6" x14ac:dyDescent="0.25">
      <c r="A8700" s="349" t="s">
        <v>733</v>
      </c>
      <c r="B8700" s="361" t="s">
        <v>734</v>
      </c>
      <c r="C8700" s="361" t="s">
        <v>735</v>
      </c>
      <c r="D8700" s="361">
        <v>8</v>
      </c>
      <c r="E8700" s="590">
        <v>49620</v>
      </c>
      <c r="F8700" s="592">
        <v>81</v>
      </c>
    </row>
    <row r="8701" spans="1:6" x14ac:dyDescent="0.25">
      <c r="A8701" s="349" t="s">
        <v>748</v>
      </c>
      <c r="B8701" s="361" t="s">
        <v>753</v>
      </c>
      <c r="C8701" s="361" t="s">
        <v>732</v>
      </c>
      <c r="D8701" s="361">
        <v>16</v>
      </c>
      <c r="E8701" s="350">
        <v>49623</v>
      </c>
      <c r="F8701" s="360">
        <v>40</v>
      </c>
    </row>
    <row r="8702" spans="1:6" x14ac:dyDescent="0.25">
      <c r="A8702" s="349" t="s">
        <v>767</v>
      </c>
      <c r="B8702" s="361" t="s">
        <v>768</v>
      </c>
      <c r="C8702" s="361" t="s">
        <v>737</v>
      </c>
      <c r="D8702" s="361">
        <v>16</v>
      </c>
      <c r="E8702" s="590">
        <v>49625</v>
      </c>
      <c r="F8702" s="592">
        <v>190</v>
      </c>
    </row>
    <row r="8703" spans="1:6" x14ac:dyDescent="0.25">
      <c r="A8703" s="354" t="s">
        <v>564</v>
      </c>
      <c r="B8703" s="353" t="s">
        <v>565</v>
      </c>
      <c r="C8703" s="353" t="s">
        <v>745</v>
      </c>
      <c r="D8703" s="353">
        <v>16</v>
      </c>
      <c r="E8703" s="591">
        <v>49629</v>
      </c>
      <c r="F8703" s="593">
        <v>34</v>
      </c>
    </row>
    <row r="8704" spans="1:6" x14ac:dyDescent="0.25">
      <c r="A8704" s="349" t="s">
        <v>738</v>
      </c>
      <c r="B8704" s="361" t="s">
        <v>723</v>
      </c>
      <c r="C8704" s="361" t="s">
        <v>745</v>
      </c>
      <c r="D8704" s="361">
        <v>8</v>
      </c>
      <c r="E8704" s="590">
        <v>49635</v>
      </c>
      <c r="F8704" s="592">
        <v>166</v>
      </c>
    </row>
    <row r="8705" spans="1:6" x14ac:dyDescent="0.25">
      <c r="A8705" s="349" t="s">
        <v>769</v>
      </c>
      <c r="B8705" s="361" t="s">
        <v>770</v>
      </c>
      <c r="C8705" s="361" t="s">
        <v>745</v>
      </c>
      <c r="D8705" s="361">
        <v>16</v>
      </c>
      <c r="E8705" s="590">
        <v>49635</v>
      </c>
      <c r="F8705" s="592">
        <v>198</v>
      </c>
    </row>
    <row r="8706" spans="1:6" x14ac:dyDescent="0.25">
      <c r="A8706" s="349" t="s">
        <v>742</v>
      </c>
      <c r="B8706" s="361" t="s">
        <v>743</v>
      </c>
      <c r="C8706" s="361" t="s">
        <v>744</v>
      </c>
      <c r="D8706" s="361">
        <v>8</v>
      </c>
      <c r="E8706" s="350">
        <v>49635</v>
      </c>
      <c r="F8706" s="360">
        <v>157</v>
      </c>
    </row>
    <row r="8707" spans="1:6" x14ac:dyDescent="0.25">
      <c r="A8707" s="349" t="s">
        <v>738</v>
      </c>
      <c r="B8707" s="361" t="s">
        <v>712</v>
      </c>
      <c r="C8707" s="361" t="s">
        <v>744</v>
      </c>
      <c r="D8707" s="361">
        <v>8</v>
      </c>
      <c r="E8707" s="590">
        <v>49637</v>
      </c>
      <c r="F8707" s="592">
        <v>90</v>
      </c>
    </row>
    <row r="8708" spans="1:6" x14ac:dyDescent="0.25">
      <c r="A8708" s="349" t="s">
        <v>748</v>
      </c>
      <c r="B8708" s="361" t="s">
        <v>754</v>
      </c>
      <c r="C8708" s="361" t="s">
        <v>755</v>
      </c>
      <c r="D8708" s="361">
        <v>16</v>
      </c>
      <c r="E8708" s="590">
        <v>49638</v>
      </c>
      <c r="F8708" s="592">
        <v>47</v>
      </c>
    </row>
    <row r="8709" spans="1:6" x14ac:dyDescent="0.25">
      <c r="A8709" s="349" t="s">
        <v>771</v>
      </c>
      <c r="B8709" s="361" t="s">
        <v>772</v>
      </c>
      <c r="C8709" s="361" t="s">
        <v>747</v>
      </c>
      <c r="D8709" s="361">
        <v>12</v>
      </c>
      <c r="E8709" s="350">
        <v>49645</v>
      </c>
      <c r="F8709" s="360">
        <v>165</v>
      </c>
    </row>
    <row r="8710" spans="1:6" x14ac:dyDescent="0.25">
      <c r="A8710" s="349" t="s">
        <v>769</v>
      </c>
      <c r="B8710" s="361" t="s">
        <v>770</v>
      </c>
      <c r="C8710" s="361" t="s">
        <v>745</v>
      </c>
      <c r="D8710" s="361">
        <v>16</v>
      </c>
      <c r="E8710" s="590">
        <v>49645</v>
      </c>
      <c r="F8710" s="592">
        <v>18</v>
      </c>
    </row>
    <row r="8711" spans="1:6" x14ac:dyDescent="0.25">
      <c r="A8711" s="349" t="s">
        <v>765</v>
      </c>
      <c r="B8711" s="361" t="s">
        <v>766</v>
      </c>
      <c r="C8711" s="361" t="s">
        <v>744</v>
      </c>
      <c r="D8711" s="361">
        <v>16</v>
      </c>
      <c r="E8711" s="590">
        <v>49645</v>
      </c>
      <c r="F8711" s="592">
        <v>165</v>
      </c>
    </row>
    <row r="8712" spans="1:6" x14ac:dyDescent="0.25">
      <c r="A8712" s="349" t="s">
        <v>748</v>
      </c>
      <c r="B8712" s="361" t="s">
        <v>751</v>
      </c>
      <c r="C8712" s="361" t="s">
        <v>747</v>
      </c>
      <c r="D8712" s="361">
        <v>8</v>
      </c>
      <c r="E8712" s="350">
        <v>49647</v>
      </c>
      <c r="F8712" s="360">
        <v>45</v>
      </c>
    </row>
    <row r="8713" spans="1:6" x14ac:dyDescent="0.25">
      <c r="A8713" s="349" t="s">
        <v>769</v>
      </c>
      <c r="B8713" s="361" t="s">
        <v>770</v>
      </c>
      <c r="C8713" s="361" t="s">
        <v>745</v>
      </c>
      <c r="D8713" s="361">
        <v>16</v>
      </c>
      <c r="E8713" s="590">
        <v>49649</v>
      </c>
      <c r="F8713" s="592">
        <v>178</v>
      </c>
    </row>
    <row r="8714" spans="1:6" x14ac:dyDescent="0.25">
      <c r="A8714" s="349" t="s">
        <v>733</v>
      </c>
      <c r="B8714" s="361" t="s">
        <v>736</v>
      </c>
      <c r="C8714" s="361" t="s">
        <v>737</v>
      </c>
      <c r="D8714" s="361">
        <v>8</v>
      </c>
      <c r="E8714" s="590">
        <v>49649</v>
      </c>
      <c r="F8714" s="592">
        <v>39</v>
      </c>
    </row>
    <row r="8715" spans="1:6" x14ac:dyDescent="0.25">
      <c r="A8715" s="349" t="s">
        <v>738</v>
      </c>
      <c r="B8715" s="361" t="s">
        <v>713</v>
      </c>
      <c r="C8715" s="361" t="s">
        <v>746</v>
      </c>
      <c r="D8715" s="361">
        <v>16</v>
      </c>
      <c r="E8715" s="350">
        <v>49650</v>
      </c>
      <c r="F8715" s="360">
        <v>155</v>
      </c>
    </row>
    <row r="8716" spans="1:6" x14ac:dyDescent="0.25">
      <c r="A8716" s="349" t="s">
        <v>738</v>
      </c>
      <c r="B8716" s="361" t="s">
        <v>718</v>
      </c>
      <c r="C8716" s="361" t="s">
        <v>747</v>
      </c>
      <c r="D8716" s="361">
        <v>8</v>
      </c>
      <c r="E8716" s="590">
        <v>49650</v>
      </c>
      <c r="F8716" s="592">
        <v>59</v>
      </c>
    </row>
    <row r="8717" spans="1:6" x14ac:dyDescent="0.25">
      <c r="A8717" s="349" t="s">
        <v>738</v>
      </c>
      <c r="B8717" s="361" t="s">
        <v>719</v>
      </c>
      <c r="C8717" s="361" t="s">
        <v>744</v>
      </c>
      <c r="D8717" s="361">
        <v>8</v>
      </c>
      <c r="E8717" s="590">
        <v>49654</v>
      </c>
      <c r="F8717" s="592">
        <v>169</v>
      </c>
    </row>
    <row r="8718" spans="1:6" x14ac:dyDescent="0.25">
      <c r="A8718" s="349" t="s">
        <v>733</v>
      </c>
      <c r="B8718" s="361" t="s">
        <v>736</v>
      </c>
      <c r="C8718" s="361" t="s">
        <v>737</v>
      </c>
      <c r="D8718" s="361">
        <v>8</v>
      </c>
      <c r="E8718" s="590">
        <v>49654</v>
      </c>
      <c r="F8718" s="592">
        <v>180</v>
      </c>
    </row>
    <row r="8719" spans="1:6" x14ac:dyDescent="0.25">
      <c r="A8719" s="349" t="s">
        <v>728</v>
      </c>
      <c r="B8719" s="361" t="s">
        <v>729</v>
      </c>
      <c r="C8719" s="361" t="s">
        <v>730</v>
      </c>
      <c r="D8719" s="361">
        <v>10</v>
      </c>
      <c r="E8719" s="590">
        <v>49660</v>
      </c>
      <c r="F8719" s="592">
        <v>113</v>
      </c>
    </row>
    <row r="8720" spans="1:6" x14ac:dyDescent="0.25">
      <c r="A8720" s="349" t="s">
        <v>738</v>
      </c>
      <c r="B8720" s="361" t="s">
        <v>721</v>
      </c>
      <c r="C8720" s="361" t="s">
        <v>747</v>
      </c>
      <c r="D8720" s="361">
        <v>8</v>
      </c>
      <c r="E8720" s="590">
        <v>49664</v>
      </c>
      <c r="F8720" s="592">
        <v>130</v>
      </c>
    </row>
    <row r="8721" spans="1:6" x14ac:dyDescent="0.25">
      <c r="A8721" s="349" t="s">
        <v>752</v>
      </c>
      <c r="B8721" s="361" t="s">
        <v>762</v>
      </c>
      <c r="C8721" s="361" t="s">
        <v>761</v>
      </c>
      <c r="D8721" s="361">
        <v>16</v>
      </c>
      <c r="E8721" s="590">
        <v>49664</v>
      </c>
      <c r="F8721" s="592">
        <v>104</v>
      </c>
    </row>
    <row r="8722" spans="1:6" x14ac:dyDescent="0.25">
      <c r="A8722" s="349" t="s">
        <v>564</v>
      </c>
      <c r="B8722" s="361" t="s">
        <v>568</v>
      </c>
      <c r="C8722" s="361" t="s">
        <v>745</v>
      </c>
      <c r="D8722" s="361">
        <v>16</v>
      </c>
      <c r="E8722" s="590">
        <v>49672</v>
      </c>
      <c r="F8722" s="592">
        <v>71</v>
      </c>
    </row>
    <row r="8723" spans="1:6" x14ac:dyDescent="0.25">
      <c r="A8723" s="349" t="s">
        <v>752</v>
      </c>
      <c r="B8723" s="361" t="s">
        <v>759</v>
      </c>
      <c r="C8723" s="361" t="s">
        <v>737</v>
      </c>
      <c r="D8723" s="361">
        <v>16</v>
      </c>
      <c r="E8723" s="590">
        <v>49673</v>
      </c>
      <c r="F8723" s="592">
        <v>153</v>
      </c>
    </row>
    <row r="8724" spans="1:6" x14ac:dyDescent="0.25">
      <c r="A8724" s="349" t="s">
        <v>738</v>
      </c>
      <c r="B8724" s="361" t="s">
        <v>715</v>
      </c>
      <c r="C8724" s="361" t="s">
        <v>745</v>
      </c>
      <c r="D8724" s="361">
        <v>16</v>
      </c>
      <c r="E8724" s="590">
        <v>49675</v>
      </c>
      <c r="F8724" s="592">
        <v>19</v>
      </c>
    </row>
    <row r="8725" spans="1:6" x14ac:dyDescent="0.25">
      <c r="A8725" s="349" t="s">
        <v>748</v>
      </c>
      <c r="B8725" s="361" t="s">
        <v>750</v>
      </c>
      <c r="C8725" s="361" t="s">
        <v>737</v>
      </c>
      <c r="D8725" s="361">
        <v>16</v>
      </c>
      <c r="E8725" s="590">
        <v>49675</v>
      </c>
      <c r="F8725" s="592">
        <v>36</v>
      </c>
    </row>
    <row r="8726" spans="1:6" x14ac:dyDescent="0.25">
      <c r="A8726" s="349" t="s">
        <v>771</v>
      </c>
      <c r="B8726" s="361" t="s">
        <v>772</v>
      </c>
      <c r="C8726" s="361" t="s">
        <v>747</v>
      </c>
      <c r="D8726" s="361">
        <v>12</v>
      </c>
      <c r="E8726" s="590">
        <v>49675</v>
      </c>
      <c r="F8726" s="592">
        <v>132</v>
      </c>
    </row>
    <row r="8727" spans="1:6" x14ac:dyDescent="0.25">
      <c r="A8727" s="349" t="s">
        <v>733</v>
      </c>
      <c r="B8727" s="361" t="s">
        <v>736</v>
      </c>
      <c r="C8727" s="361" t="s">
        <v>737</v>
      </c>
      <c r="D8727" s="361">
        <v>8</v>
      </c>
      <c r="E8727" s="590">
        <v>49680</v>
      </c>
      <c r="F8727" s="360">
        <v>192</v>
      </c>
    </row>
    <row r="8728" spans="1:6" x14ac:dyDescent="0.25">
      <c r="A8728" s="349" t="s">
        <v>738</v>
      </c>
      <c r="B8728" s="361" t="s">
        <v>721</v>
      </c>
      <c r="C8728" s="361" t="s">
        <v>747</v>
      </c>
      <c r="D8728" s="361">
        <v>8</v>
      </c>
      <c r="E8728" s="590">
        <v>49681</v>
      </c>
      <c r="F8728" s="592">
        <v>81</v>
      </c>
    </row>
    <row r="8729" spans="1:6" x14ac:dyDescent="0.25">
      <c r="A8729" s="349" t="s">
        <v>738</v>
      </c>
      <c r="B8729" s="361" t="s">
        <v>715</v>
      </c>
      <c r="C8729" s="361" t="s">
        <v>745</v>
      </c>
      <c r="D8729" s="361">
        <v>16</v>
      </c>
      <c r="E8729" s="590">
        <v>49685</v>
      </c>
      <c r="F8729" s="592">
        <v>90</v>
      </c>
    </row>
    <row r="8730" spans="1:6" x14ac:dyDescent="0.25">
      <c r="A8730" s="349" t="s">
        <v>564</v>
      </c>
      <c r="B8730" s="361" t="s">
        <v>565</v>
      </c>
      <c r="C8730" s="361" t="s">
        <v>745</v>
      </c>
      <c r="D8730" s="361">
        <v>16</v>
      </c>
      <c r="E8730" s="590">
        <v>49685</v>
      </c>
      <c r="F8730" s="592">
        <v>87</v>
      </c>
    </row>
    <row r="8731" spans="1:6" x14ac:dyDescent="0.25">
      <c r="A8731" s="349" t="s">
        <v>738</v>
      </c>
      <c r="B8731" s="361" t="s">
        <v>720</v>
      </c>
      <c r="C8731" s="361" t="s">
        <v>747</v>
      </c>
      <c r="D8731" s="361">
        <v>8</v>
      </c>
      <c r="E8731" s="590">
        <v>49687</v>
      </c>
      <c r="F8731" s="592">
        <v>19</v>
      </c>
    </row>
    <row r="8732" spans="1:6" x14ac:dyDescent="0.25">
      <c r="A8732" s="349" t="s">
        <v>738</v>
      </c>
      <c r="B8732" s="361" t="s">
        <v>721</v>
      </c>
      <c r="C8732" s="361" t="s">
        <v>747</v>
      </c>
      <c r="D8732" s="361">
        <v>8</v>
      </c>
      <c r="E8732" s="590">
        <v>49688</v>
      </c>
      <c r="F8732" s="592">
        <v>151</v>
      </c>
    </row>
    <row r="8733" spans="1:6" x14ac:dyDescent="0.25">
      <c r="A8733" s="349" t="s">
        <v>564</v>
      </c>
      <c r="B8733" s="361" t="s">
        <v>567</v>
      </c>
      <c r="C8733" s="361" t="s">
        <v>737</v>
      </c>
      <c r="D8733" s="361">
        <v>16</v>
      </c>
      <c r="E8733" s="590">
        <v>49688</v>
      </c>
      <c r="F8733" s="592">
        <v>100</v>
      </c>
    </row>
    <row r="8734" spans="1:6" x14ac:dyDescent="0.25">
      <c r="A8734" s="349" t="s">
        <v>752</v>
      </c>
      <c r="B8734" s="361" t="s">
        <v>760</v>
      </c>
      <c r="C8734" s="361" t="s">
        <v>761</v>
      </c>
      <c r="D8734" s="361">
        <v>16</v>
      </c>
      <c r="E8734" s="590">
        <v>49689</v>
      </c>
      <c r="F8734" s="592">
        <v>68</v>
      </c>
    </row>
    <row r="8735" spans="1:6" x14ac:dyDescent="0.25">
      <c r="A8735" s="349" t="s">
        <v>738</v>
      </c>
      <c r="B8735" s="361" t="s">
        <v>718</v>
      </c>
      <c r="C8735" s="361" t="s">
        <v>747</v>
      </c>
      <c r="D8735" s="361">
        <v>8</v>
      </c>
      <c r="E8735" s="590">
        <v>49693</v>
      </c>
      <c r="F8735" s="592">
        <v>135</v>
      </c>
    </row>
    <row r="8736" spans="1:6" x14ac:dyDescent="0.25">
      <c r="A8736" s="349" t="s">
        <v>748</v>
      </c>
      <c r="B8736" s="361" t="s">
        <v>750</v>
      </c>
      <c r="C8736" s="361" t="s">
        <v>737</v>
      </c>
      <c r="D8736" s="361">
        <v>16</v>
      </c>
      <c r="E8736" s="590">
        <v>49695</v>
      </c>
      <c r="F8736" s="592">
        <v>88</v>
      </c>
    </row>
    <row r="8737" spans="1:6" x14ac:dyDescent="0.25">
      <c r="A8737" s="349" t="s">
        <v>564</v>
      </c>
      <c r="B8737" s="361" t="s">
        <v>565</v>
      </c>
      <c r="C8737" s="361" t="s">
        <v>745</v>
      </c>
      <c r="D8737" s="361">
        <v>16</v>
      </c>
      <c r="E8737" s="590">
        <v>49696</v>
      </c>
      <c r="F8737" s="592">
        <v>36</v>
      </c>
    </row>
    <row r="8738" spans="1:6" x14ac:dyDescent="0.25">
      <c r="A8738" s="349" t="s">
        <v>742</v>
      </c>
      <c r="B8738" s="361" t="s">
        <v>743</v>
      </c>
      <c r="C8738" s="361" t="s">
        <v>744</v>
      </c>
      <c r="D8738" s="361">
        <v>8</v>
      </c>
      <c r="E8738" s="590">
        <v>49698</v>
      </c>
      <c r="F8738" s="592">
        <v>74</v>
      </c>
    </row>
    <row r="8739" spans="1:6" x14ac:dyDescent="0.25">
      <c r="A8739" s="349" t="s">
        <v>769</v>
      </c>
      <c r="B8739" s="361" t="s">
        <v>770</v>
      </c>
      <c r="C8739" s="361" t="s">
        <v>745</v>
      </c>
      <c r="D8739" s="361">
        <v>16</v>
      </c>
      <c r="E8739" s="590">
        <v>49705</v>
      </c>
      <c r="F8739" s="592">
        <v>155</v>
      </c>
    </row>
    <row r="8740" spans="1:6" x14ac:dyDescent="0.25">
      <c r="A8740" s="349" t="s">
        <v>765</v>
      </c>
      <c r="B8740" s="361" t="s">
        <v>766</v>
      </c>
      <c r="C8740" s="361" t="s">
        <v>744</v>
      </c>
      <c r="D8740" s="361">
        <v>16</v>
      </c>
      <c r="E8740" s="590">
        <v>49705</v>
      </c>
      <c r="F8740" s="592">
        <v>25</v>
      </c>
    </row>
    <row r="8741" spans="1:6" x14ac:dyDescent="0.25">
      <c r="A8741" s="349" t="s">
        <v>748</v>
      </c>
      <c r="B8741" s="361" t="s">
        <v>749</v>
      </c>
      <c r="C8741" s="361" t="s">
        <v>745</v>
      </c>
      <c r="D8741" s="361">
        <v>8</v>
      </c>
      <c r="E8741" s="590">
        <v>49706</v>
      </c>
      <c r="F8741" s="592">
        <v>52</v>
      </c>
    </row>
    <row r="8742" spans="1:6" x14ac:dyDescent="0.25">
      <c r="A8742" s="349" t="s">
        <v>739</v>
      </c>
      <c r="B8742" s="361" t="s">
        <v>740</v>
      </c>
      <c r="C8742" s="361" t="s">
        <v>741</v>
      </c>
      <c r="D8742" s="361">
        <v>8</v>
      </c>
      <c r="E8742" s="590">
        <v>49707</v>
      </c>
      <c r="F8742" s="592">
        <v>83</v>
      </c>
    </row>
    <row r="8743" spans="1:6" x14ac:dyDescent="0.25">
      <c r="A8743" s="349" t="s">
        <v>728</v>
      </c>
      <c r="B8743" s="361" t="s">
        <v>731</v>
      </c>
      <c r="C8743" s="361" t="s">
        <v>732</v>
      </c>
      <c r="D8743" s="361">
        <v>8</v>
      </c>
      <c r="E8743" s="590">
        <v>49707</v>
      </c>
      <c r="F8743" s="592">
        <v>112</v>
      </c>
    </row>
    <row r="8744" spans="1:6" x14ac:dyDescent="0.25">
      <c r="A8744" s="349" t="s">
        <v>738</v>
      </c>
      <c r="B8744" s="361" t="s">
        <v>721</v>
      </c>
      <c r="C8744" s="361" t="s">
        <v>747</v>
      </c>
      <c r="D8744" s="361">
        <v>8</v>
      </c>
      <c r="E8744" s="590">
        <v>49709</v>
      </c>
      <c r="F8744" s="592">
        <v>161</v>
      </c>
    </row>
    <row r="8745" spans="1:6" x14ac:dyDescent="0.25">
      <c r="A8745" s="349" t="s">
        <v>733</v>
      </c>
      <c r="B8745" s="361" t="s">
        <v>736</v>
      </c>
      <c r="C8745" s="361" t="s">
        <v>737</v>
      </c>
      <c r="D8745" s="361">
        <v>8</v>
      </c>
      <c r="E8745" s="590">
        <v>49710</v>
      </c>
      <c r="F8745" s="592">
        <v>31</v>
      </c>
    </row>
    <row r="8746" spans="1:6" x14ac:dyDescent="0.25">
      <c r="A8746" s="349" t="s">
        <v>564</v>
      </c>
      <c r="B8746" s="361" t="s">
        <v>569</v>
      </c>
      <c r="C8746" s="361" t="s">
        <v>744</v>
      </c>
      <c r="D8746" s="361">
        <v>16</v>
      </c>
      <c r="E8746" s="590">
        <v>49712</v>
      </c>
      <c r="F8746" s="592">
        <v>87</v>
      </c>
    </row>
    <row r="8747" spans="1:6" x14ac:dyDescent="0.25">
      <c r="A8747" s="349" t="s">
        <v>564</v>
      </c>
      <c r="B8747" s="361" t="s">
        <v>566</v>
      </c>
      <c r="C8747" s="361" t="s">
        <v>737</v>
      </c>
      <c r="D8747" s="361">
        <v>16</v>
      </c>
      <c r="E8747" s="590">
        <v>49714</v>
      </c>
      <c r="F8747" s="592">
        <v>195</v>
      </c>
    </row>
    <row r="8748" spans="1:6" x14ac:dyDescent="0.25">
      <c r="A8748" s="349" t="s">
        <v>564</v>
      </c>
      <c r="B8748" s="361" t="s">
        <v>568</v>
      </c>
      <c r="C8748" s="361" t="s">
        <v>745</v>
      </c>
      <c r="D8748" s="361">
        <v>16</v>
      </c>
      <c r="E8748" s="350">
        <v>49717</v>
      </c>
      <c r="F8748" s="360">
        <v>65</v>
      </c>
    </row>
    <row r="8749" spans="1:6" x14ac:dyDescent="0.25">
      <c r="A8749" s="349" t="s">
        <v>748</v>
      </c>
      <c r="B8749" s="361" t="s">
        <v>754</v>
      </c>
      <c r="C8749" s="361" t="s">
        <v>755</v>
      </c>
      <c r="D8749" s="361">
        <v>16</v>
      </c>
      <c r="E8749" s="590">
        <v>49723</v>
      </c>
      <c r="F8749" s="592">
        <v>59</v>
      </c>
    </row>
    <row r="8750" spans="1:6" x14ac:dyDescent="0.25">
      <c r="A8750" s="349" t="s">
        <v>767</v>
      </c>
      <c r="B8750" s="361" t="s">
        <v>768</v>
      </c>
      <c r="C8750" s="361" t="s">
        <v>737</v>
      </c>
      <c r="D8750" s="361">
        <v>16</v>
      </c>
      <c r="E8750" s="590">
        <v>49725</v>
      </c>
      <c r="F8750" s="592">
        <v>22</v>
      </c>
    </row>
    <row r="8751" spans="1:6" x14ac:dyDescent="0.25">
      <c r="A8751" s="349" t="s">
        <v>767</v>
      </c>
      <c r="B8751" s="361" t="s">
        <v>768</v>
      </c>
      <c r="C8751" s="361" t="s">
        <v>737</v>
      </c>
      <c r="D8751" s="361">
        <v>16</v>
      </c>
      <c r="E8751" s="590">
        <v>49727</v>
      </c>
      <c r="F8751" s="592">
        <v>14</v>
      </c>
    </row>
    <row r="8752" spans="1:6" x14ac:dyDescent="0.25">
      <c r="A8752" s="349" t="s">
        <v>748</v>
      </c>
      <c r="B8752" s="361" t="s">
        <v>750</v>
      </c>
      <c r="C8752" s="361" t="s">
        <v>737</v>
      </c>
      <c r="D8752" s="361">
        <v>16</v>
      </c>
      <c r="E8752" s="590">
        <v>49730</v>
      </c>
      <c r="F8752" s="592">
        <v>11</v>
      </c>
    </row>
    <row r="8753" spans="1:6" x14ac:dyDescent="0.25">
      <c r="A8753" s="349" t="s">
        <v>752</v>
      </c>
      <c r="B8753" s="361" t="s">
        <v>763</v>
      </c>
      <c r="C8753" s="361" t="s">
        <v>745</v>
      </c>
      <c r="D8753" s="361">
        <v>16</v>
      </c>
      <c r="E8753" s="590">
        <v>49731</v>
      </c>
      <c r="F8753" s="592">
        <v>71</v>
      </c>
    </row>
    <row r="8754" spans="1:6" x14ac:dyDescent="0.25">
      <c r="A8754" s="349" t="s">
        <v>748</v>
      </c>
      <c r="B8754" s="361" t="s">
        <v>750</v>
      </c>
      <c r="C8754" s="361" t="s">
        <v>737</v>
      </c>
      <c r="D8754" s="361">
        <v>16</v>
      </c>
      <c r="E8754" s="590">
        <v>49734</v>
      </c>
      <c r="F8754" s="592">
        <v>131</v>
      </c>
    </row>
    <row r="8755" spans="1:6" x14ac:dyDescent="0.25">
      <c r="A8755" s="349" t="s">
        <v>738</v>
      </c>
      <c r="B8755" s="361" t="s">
        <v>712</v>
      </c>
      <c r="C8755" s="361" t="s">
        <v>744</v>
      </c>
      <c r="D8755" s="361">
        <v>8</v>
      </c>
      <c r="E8755" s="590">
        <v>49735</v>
      </c>
      <c r="F8755" s="592">
        <v>139</v>
      </c>
    </row>
    <row r="8756" spans="1:6" x14ac:dyDescent="0.25">
      <c r="A8756" s="349" t="s">
        <v>752</v>
      </c>
      <c r="B8756" s="361" t="s">
        <v>763</v>
      </c>
      <c r="C8756" s="361" t="s">
        <v>745</v>
      </c>
      <c r="D8756" s="361">
        <v>16</v>
      </c>
      <c r="E8756" s="590">
        <v>49737</v>
      </c>
      <c r="F8756" s="592">
        <v>83</v>
      </c>
    </row>
    <row r="8757" spans="1:6" x14ac:dyDescent="0.25">
      <c r="A8757" s="349" t="s">
        <v>733</v>
      </c>
      <c r="B8757" s="361" t="s">
        <v>734</v>
      </c>
      <c r="C8757" s="361" t="s">
        <v>735</v>
      </c>
      <c r="D8757" s="361">
        <v>8</v>
      </c>
      <c r="E8757" s="590">
        <v>49738</v>
      </c>
      <c r="F8757" s="592">
        <v>109</v>
      </c>
    </row>
    <row r="8758" spans="1:6" x14ac:dyDescent="0.25">
      <c r="A8758" s="349" t="s">
        <v>756</v>
      </c>
      <c r="B8758" s="361" t="s">
        <v>758</v>
      </c>
      <c r="C8758" s="361" t="s">
        <v>746</v>
      </c>
      <c r="D8758" s="361">
        <v>16</v>
      </c>
      <c r="E8758" s="590">
        <v>49739</v>
      </c>
      <c r="F8758" s="592">
        <v>110</v>
      </c>
    </row>
    <row r="8759" spans="1:6" x14ac:dyDescent="0.25">
      <c r="A8759" s="349" t="s">
        <v>564</v>
      </c>
      <c r="B8759" s="361" t="s">
        <v>567</v>
      </c>
      <c r="C8759" s="361" t="s">
        <v>737</v>
      </c>
      <c r="D8759" s="361">
        <v>16</v>
      </c>
      <c r="E8759" s="590">
        <v>49743</v>
      </c>
      <c r="F8759" s="592">
        <v>86</v>
      </c>
    </row>
    <row r="8760" spans="1:6" x14ac:dyDescent="0.25">
      <c r="A8760" s="349" t="s">
        <v>738</v>
      </c>
      <c r="B8760" s="361" t="s">
        <v>721</v>
      </c>
      <c r="C8760" s="361" t="s">
        <v>747</v>
      </c>
      <c r="D8760" s="361">
        <v>8</v>
      </c>
      <c r="E8760" s="590">
        <v>49747</v>
      </c>
      <c r="F8760" s="592">
        <v>173</v>
      </c>
    </row>
    <row r="8761" spans="1:6" x14ac:dyDescent="0.25">
      <c r="A8761" s="349" t="s">
        <v>738</v>
      </c>
      <c r="B8761" s="361" t="s">
        <v>712</v>
      </c>
      <c r="C8761" s="361" t="s">
        <v>744</v>
      </c>
      <c r="D8761" s="361">
        <v>8</v>
      </c>
      <c r="E8761" s="590">
        <v>49747</v>
      </c>
      <c r="F8761" s="592">
        <v>28</v>
      </c>
    </row>
    <row r="8762" spans="1:6" x14ac:dyDescent="0.25">
      <c r="A8762" s="349" t="s">
        <v>765</v>
      </c>
      <c r="B8762" s="361" t="s">
        <v>766</v>
      </c>
      <c r="C8762" s="361" t="s">
        <v>744</v>
      </c>
      <c r="D8762" s="361">
        <v>16</v>
      </c>
      <c r="E8762" s="350">
        <v>49748</v>
      </c>
      <c r="F8762" s="360">
        <v>135</v>
      </c>
    </row>
    <row r="8763" spans="1:6" x14ac:dyDescent="0.25">
      <c r="A8763" s="349" t="s">
        <v>738</v>
      </c>
      <c r="B8763" s="361" t="s">
        <v>718</v>
      </c>
      <c r="C8763" s="361" t="s">
        <v>747</v>
      </c>
      <c r="D8763" s="361">
        <v>8</v>
      </c>
      <c r="E8763" s="590">
        <v>49750</v>
      </c>
      <c r="F8763" s="592">
        <v>132</v>
      </c>
    </row>
    <row r="8764" spans="1:6" x14ac:dyDescent="0.25">
      <c r="A8764" s="349" t="s">
        <v>728</v>
      </c>
      <c r="B8764" s="361" t="s">
        <v>731</v>
      </c>
      <c r="C8764" s="361" t="s">
        <v>732</v>
      </c>
      <c r="D8764" s="361">
        <v>8</v>
      </c>
      <c r="E8764" s="590">
        <v>49757</v>
      </c>
      <c r="F8764" s="592">
        <v>182</v>
      </c>
    </row>
    <row r="8765" spans="1:6" x14ac:dyDescent="0.25">
      <c r="A8765" s="349" t="s">
        <v>748</v>
      </c>
      <c r="B8765" s="361" t="s">
        <v>754</v>
      </c>
      <c r="C8765" s="361" t="s">
        <v>755</v>
      </c>
      <c r="D8765" s="361">
        <v>16</v>
      </c>
      <c r="E8765" s="350">
        <v>49758</v>
      </c>
      <c r="F8765" s="360">
        <v>147</v>
      </c>
    </row>
    <row r="8766" spans="1:6" x14ac:dyDescent="0.25">
      <c r="A8766" s="349" t="s">
        <v>564</v>
      </c>
      <c r="B8766" s="361" t="s">
        <v>566</v>
      </c>
      <c r="C8766" s="361" t="s">
        <v>737</v>
      </c>
      <c r="D8766" s="361">
        <v>16</v>
      </c>
      <c r="E8766" s="590">
        <v>49763</v>
      </c>
      <c r="F8766" s="592">
        <v>167</v>
      </c>
    </row>
    <row r="8767" spans="1:6" x14ac:dyDescent="0.25">
      <c r="A8767" s="349" t="s">
        <v>564</v>
      </c>
      <c r="B8767" s="361" t="s">
        <v>566</v>
      </c>
      <c r="C8767" s="361" t="s">
        <v>737</v>
      </c>
      <c r="D8767" s="361">
        <v>16</v>
      </c>
      <c r="E8767" s="590">
        <v>49765</v>
      </c>
      <c r="F8767" s="592">
        <v>132</v>
      </c>
    </row>
    <row r="8768" spans="1:6" x14ac:dyDescent="0.25">
      <c r="A8768" s="349" t="s">
        <v>756</v>
      </c>
      <c r="B8768" s="361" t="s">
        <v>757</v>
      </c>
      <c r="C8768" s="361" t="s">
        <v>755</v>
      </c>
      <c r="D8768" s="361">
        <v>16</v>
      </c>
      <c r="E8768" s="590">
        <v>49766</v>
      </c>
      <c r="F8768" s="592">
        <v>170</v>
      </c>
    </row>
    <row r="8769" spans="1:6" x14ac:dyDescent="0.25">
      <c r="A8769" s="349" t="s">
        <v>564</v>
      </c>
      <c r="B8769" s="361" t="s">
        <v>569</v>
      </c>
      <c r="C8769" s="361" t="s">
        <v>744</v>
      </c>
      <c r="D8769" s="361">
        <v>16</v>
      </c>
      <c r="E8769" s="590">
        <v>49773</v>
      </c>
      <c r="F8769" s="592">
        <v>85</v>
      </c>
    </row>
    <row r="8770" spans="1:6" x14ac:dyDescent="0.25">
      <c r="A8770" s="349" t="s">
        <v>752</v>
      </c>
      <c r="B8770" s="361" t="s">
        <v>763</v>
      </c>
      <c r="C8770" s="361" t="s">
        <v>745</v>
      </c>
      <c r="D8770" s="361">
        <v>16</v>
      </c>
      <c r="E8770" s="590">
        <v>49773</v>
      </c>
      <c r="F8770" s="592">
        <v>55</v>
      </c>
    </row>
    <row r="8771" spans="1:6" x14ac:dyDescent="0.25">
      <c r="A8771" s="349" t="s">
        <v>756</v>
      </c>
      <c r="B8771" s="361" t="s">
        <v>757</v>
      </c>
      <c r="C8771" s="361" t="s">
        <v>755</v>
      </c>
      <c r="D8771" s="361">
        <v>16</v>
      </c>
      <c r="E8771" s="590">
        <v>49776</v>
      </c>
      <c r="F8771" s="592">
        <v>61</v>
      </c>
    </row>
    <row r="8772" spans="1:6" x14ac:dyDescent="0.25">
      <c r="A8772" s="349" t="s">
        <v>767</v>
      </c>
      <c r="B8772" s="361" t="s">
        <v>768</v>
      </c>
      <c r="C8772" s="361" t="s">
        <v>737</v>
      </c>
      <c r="D8772" s="361">
        <v>16</v>
      </c>
      <c r="E8772" s="590">
        <v>49785</v>
      </c>
      <c r="F8772" s="592">
        <v>122</v>
      </c>
    </row>
    <row r="8773" spans="1:6" x14ac:dyDescent="0.25">
      <c r="A8773" s="349" t="s">
        <v>564</v>
      </c>
      <c r="B8773" s="361" t="s">
        <v>567</v>
      </c>
      <c r="C8773" s="361" t="s">
        <v>737</v>
      </c>
      <c r="D8773" s="361">
        <v>16</v>
      </c>
      <c r="E8773" s="590">
        <v>49786</v>
      </c>
      <c r="F8773" s="592">
        <v>176</v>
      </c>
    </row>
    <row r="8774" spans="1:6" x14ac:dyDescent="0.25">
      <c r="A8774" s="349" t="s">
        <v>767</v>
      </c>
      <c r="B8774" s="361" t="s">
        <v>768</v>
      </c>
      <c r="C8774" s="361" t="s">
        <v>737</v>
      </c>
      <c r="D8774" s="361">
        <v>16</v>
      </c>
      <c r="E8774" s="590">
        <v>49787</v>
      </c>
      <c r="F8774" s="592">
        <v>82</v>
      </c>
    </row>
    <row r="8775" spans="1:6" x14ac:dyDescent="0.25">
      <c r="A8775" s="349" t="s">
        <v>564</v>
      </c>
      <c r="B8775" s="361" t="s">
        <v>567</v>
      </c>
      <c r="C8775" s="361" t="s">
        <v>737</v>
      </c>
      <c r="D8775" s="361">
        <v>16</v>
      </c>
      <c r="E8775" s="590">
        <v>49798</v>
      </c>
      <c r="F8775" s="592">
        <v>78</v>
      </c>
    </row>
    <row r="8776" spans="1:6" x14ac:dyDescent="0.25">
      <c r="A8776" s="349" t="s">
        <v>752</v>
      </c>
      <c r="B8776" s="361" t="s">
        <v>760</v>
      </c>
      <c r="C8776" s="361" t="s">
        <v>761</v>
      </c>
      <c r="D8776" s="361">
        <v>16</v>
      </c>
      <c r="E8776" s="350">
        <v>49800</v>
      </c>
      <c r="F8776" s="360">
        <v>83</v>
      </c>
    </row>
    <row r="8777" spans="1:6" x14ac:dyDescent="0.25">
      <c r="A8777" s="349" t="s">
        <v>748</v>
      </c>
      <c r="B8777" s="361" t="s">
        <v>753</v>
      </c>
      <c r="C8777" s="361" t="s">
        <v>732</v>
      </c>
      <c r="D8777" s="361">
        <v>16</v>
      </c>
      <c r="E8777" s="590">
        <v>49801</v>
      </c>
      <c r="F8777" s="592">
        <v>36</v>
      </c>
    </row>
    <row r="8778" spans="1:6" x14ac:dyDescent="0.25">
      <c r="A8778" s="349" t="s">
        <v>564</v>
      </c>
      <c r="B8778" s="361" t="s">
        <v>565</v>
      </c>
      <c r="C8778" s="361" t="s">
        <v>745</v>
      </c>
      <c r="D8778" s="361">
        <v>16</v>
      </c>
      <c r="E8778" s="590">
        <v>49803</v>
      </c>
      <c r="F8778" s="592">
        <v>78</v>
      </c>
    </row>
    <row r="8779" spans="1:6" x14ac:dyDescent="0.25">
      <c r="A8779" s="349" t="s">
        <v>564</v>
      </c>
      <c r="B8779" s="361" t="s">
        <v>566</v>
      </c>
      <c r="C8779" s="361" t="s">
        <v>737</v>
      </c>
      <c r="D8779" s="361">
        <v>16</v>
      </c>
      <c r="E8779" s="590">
        <v>49803</v>
      </c>
      <c r="F8779" s="592">
        <v>58</v>
      </c>
    </row>
    <row r="8780" spans="1:6" x14ac:dyDescent="0.25">
      <c r="A8780" s="349" t="s">
        <v>733</v>
      </c>
      <c r="B8780" s="361" t="s">
        <v>736</v>
      </c>
      <c r="C8780" s="361" t="s">
        <v>737</v>
      </c>
      <c r="D8780" s="361">
        <v>8</v>
      </c>
      <c r="E8780" s="590">
        <v>49805</v>
      </c>
      <c r="F8780" s="592">
        <v>181</v>
      </c>
    </row>
    <row r="8781" spans="1:6" x14ac:dyDescent="0.25">
      <c r="A8781" s="349" t="s">
        <v>769</v>
      </c>
      <c r="B8781" s="361" t="s">
        <v>770</v>
      </c>
      <c r="C8781" s="361" t="s">
        <v>745</v>
      </c>
      <c r="D8781" s="361">
        <v>16</v>
      </c>
      <c r="E8781" s="590">
        <v>49806</v>
      </c>
      <c r="F8781" s="592">
        <v>84</v>
      </c>
    </row>
    <row r="8782" spans="1:6" x14ac:dyDescent="0.25">
      <c r="A8782" s="349" t="s">
        <v>752</v>
      </c>
      <c r="B8782" s="361" t="s">
        <v>759</v>
      </c>
      <c r="C8782" s="361" t="s">
        <v>737</v>
      </c>
      <c r="D8782" s="361">
        <v>16</v>
      </c>
      <c r="E8782" s="590">
        <v>49814</v>
      </c>
      <c r="F8782" s="592">
        <v>149</v>
      </c>
    </row>
    <row r="8783" spans="1:6" x14ac:dyDescent="0.25">
      <c r="A8783" s="349" t="s">
        <v>748</v>
      </c>
      <c r="B8783" s="361" t="s">
        <v>751</v>
      </c>
      <c r="C8783" s="361" t="s">
        <v>747</v>
      </c>
      <c r="D8783" s="361">
        <v>8</v>
      </c>
      <c r="E8783" s="350">
        <v>49816</v>
      </c>
      <c r="F8783" s="360">
        <v>170</v>
      </c>
    </row>
    <row r="8784" spans="1:6" x14ac:dyDescent="0.25">
      <c r="A8784" s="349" t="s">
        <v>748</v>
      </c>
      <c r="B8784" s="361" t="s">
        <v>753</v>
      </c>
      <c r="C8784" s="361" t="s">
        <v>732</v>
      </c>
      <c r="D8784" s="361">
        <v>16</v>
      </c>
      <c r="E8784" s="590">
        <v>49825</v>
      </c>
      <c r="F8784" s="592">
        <v>181</v>
      </c>
    </row>
    <row r="8785" spans="1:6" x14ac:dyDescent="0.25">
      <c r="A8785" s="349" t="s">
        <v>738</v>
      </c>
      <c r="B8785" s="361" t="s">
        <v>720</v>
      </c>
      <c r="C8785" s="361" t="s">
        <v>747</v>
      </c>
      <c r="D8785" s="361">
        <v>8</v>
      </c>
      <c r="E8785" s="590">
        <v>49826</v>
      </c>
      <c r="F8785" s="592">
        <v>88</v>
      </c>
    </row>
    <row r="8786" spans="1:6" x14ac:dyDescent="0.25">
      <c r="A8786" s="349" t="s">
        <v>733</v>
      </c>
      <c r="B8786" s="361" t="s">
        <v>734</v>
      </c>
      <c r="C8786" s="361" t="s">
        <v>735</v>
      </c>
      <c r="D8786" s="361">
        <v>8</v>
      </c>
      <c r="E8786" s="590">
        <v>49835</v>
      </c>
      <c r="F8786" s="592">
        <v>16</v>
      </c>
    </row>
    <row r="8787" spans="1:6" x14ac:dyDescent="0.25">
      <c r="A8787" s="349" t="s">
        <v>765</v>
      </c>
      <c r="B8787" s="361" t="s">
        <v>766</v>
      </c>
      <c r="C8787" s="361" t="s">
        <v>744</v>
      </c>
      <c r="D8787" s="361">
        <v>16</v>
      </c>
      <c r="E8787" s="590">
        <v>49839</v>
      </c>
      <c r="F8787" s="592">
        <v>51</v>
      </c>
    </row>
    <row r="8788" spans="1:6" x14ac:dyDescent="0.25">
      <c r="A8788" s="349" t="s">
        <v>564</v>
      </c>
      <c r="B8788" s="361" t="s">
        <v>567</v>
      </c>
      <c r="C8788" s="361" t="s">
        <v>737</v>
      </c>
      <c r="D8788" s="361">
        <v>16</v>
      </c>
      <c r="E8788" s="350">
        <v>49840</v>
      </c>
      <c r="F8788" s="360">
        <v>195</v>
      </c>
    </row>
    <row r="8789" spans="1:6" x14ac:dyDescent="0.25">
      <c r="A8789" s="349" t="s">
        <v>756</v>
      </c>
      <c r="B8789" s="361" t="s">
        <v>758</v>
      </c>
      <c r="C8789" s="361" t="s">
        <v>746</v>
      </c>
      <c r="D8789" s="361">
        <v>16</v>
      </c>
      <c r="E8789" s="590">
        <v>49841</v>
      </c>
      <c r="F8789" s="592">
        <v>119</v>
      </c>
    </row>
    <row r="8790" spans="1:6" x14ac:dyDescent="0.25">
      <c r="A8790" s="349" t="s">
        <v>738</v>
      </c>
      <c r="B8790" s="361" t="s">
        <v>719</v>
      </c>
      <c r="C8790" s="361" t="s">
        <v>744</v>
      </c>
      <c r="D8790" s="361">
        <v>8</v>
      </c>
      <c r="E8790" s="590">
        <v>49842</v>
      </c>
      <c r="F8790" s="360">
        <v>169</v>
      </c>
    </row>
    <row r="8791" spans="1:6" x14ac:dyDescent="0.25">
      <c r="A8791" s="349" t="s">
        <v>738</v>
      </c>
      <c r="B8791" s="361" t="s">
        <v>722</v>
      </c>
      <c r="C8791" s="361" t="s">
        <v>747</v>
      </c>
      <c r="D8791" s="361">
        <v>8</v>
      </c>
      <c r="E8791" s="590">
        <v>49843</v>
      </c>
      <c r="F8791" s="592">
        <v>145</v>
      </c>
    </row>
    <row r="8792" spans="1:6" x14ac:dyDescent="0.25">
      <c r="A8792" s="349" t="s">
        <v>738</v>
      </c>
      <c r="B8792" s="361" t="s">
        <v>721</v>
      </c>
      <c r="C8792" s="361" t="s">
        <v>747</v>
      </c>
      <c r="D8792" s="361">
        <v>8</v>
      </c>
      <c r="E8792" s="350">
        <v>49843</v>
      </c>
      <c r="F8792" s="360">
        <v>19</v>
      </c>
    </row>
    <row r="8793" spans="1:6" x14ac:dyDescent="0.25">
      <c r="A8793" s="349" t="s">
        <v>738</v>
      </c>
      <c r="B8793" s="361" t="s">
        <v>715</v>
      </c>
      <c r="C8793" s="361" t="s">
        <v>745</v>
      </c>
      <c r="D8793" s="361">
        <v>16</v>
      </c>
      <c r="E8793" s="590">
        <v>49853</v>
      </c>
      <c r="F8793" s="592">
        <v>133</v>
      </c>
    </row>
    <row r="8794" spans="1:6" x14ac:dyDescent="0.25">
      <c r="A8794" s="349" t="s">
        <v>752</v>
      </c>
      <c r="B8794" s="361" t="s">
        <v>759</v>
      </c>
      <c r="C8794" s="361" t="s">
        <v>737</v>
      </c>
      <c r="D8794" s="361">
        <v>16</v>
      </c>
      <c r="E8794" s="590">
        <v>49853</v>
      </c>
      <c r="F8794" s="592">
        <v>63</v>
      </c>
    </row>
    <row r="8795" spans="1:6" x14ac:dyDescent="0.25">
      <c r="A8795" s="349" t="s">
        <v>738</v>
      </c>
      <c r="B8795" s="361" t="s">
        <v>721</v>
      </c>
      <c r="C8795" s="361" t="s">
        <v>747</v>
      </c>
      <c r="D8795" s="361">
        <v>8</v>
      </c>
      <c r="E8795" s="590">
        <v>49858</v>
      </c>
      <c r="F8795" s="360">
        <v>184</v>
      </c>
    </row>
    <row r="8796" spans="1:6" x14ac:dyDescent="0.25">
      <c r="A8796" s="349" t="s">
        <v>739</v>
      </c>
      <c r="B8796" s="361" t="s">
        <v>740</v>
      </c>
      <c r="C8796" s="361" t="s">
        <v>741</v>
      </c>
      <c r="D8796" s="361">
        <v>8</v>
      </c>
      <c r="E8796" s="590">
        <v>49859</v>
      </c>
      <c r="F8796" s="592">
        <v>156</v>
      </c>
    </row>
    <row r="8797" spans="1:6" x14ac:dyDescent="0.25">
      <c r="A8797" s="349" t="s">
        <v>738</v>
      </c>
      <c r="B8797" s="361" t="s">
        <v>713</v>
      </c>
      <c r="C8797" s="361" t="s">
        <v>746</v>
      </c>
      <c r="D8797" s="361">
        <v>16</v>
      </c>
      <c r="E8797" s="590">
        <v>49863</v>
      </c>
      <c r="F8797" s="592">
        <v>11</v>
      </c>
    </row>
    <row r="8798" spans="1:6" x14ac:dyDescent="0.25">
      <c r="A8798" s="349" t="s">
        <v>748</v>
      </c>
      <c r="B8798" s="361" t="s">
        <v>753</v>
      </c>
      <c r="C8798" s="361" t="s">
        <v>732</v>
      </c>
      <c r="D8798" s="361">
        <v>16</v>
      </c>
      <c r="E8798" s="590">
        <v>49868</v>
      </c>
      <c r="F8798" s="592">
        <v>13</v>
      </c>
    </row>
    <row r="8799" spans="1:6" x14ac:dyDescent="0.25">
      <c r="A8799" s="349" t="s">
        <v>748</v>
      </c>
      <c r="B8799" s="361" t="s">
        <v>753</v>
      </c>
      <c r="C8799" s="361" t="s">
        <v>732</v>
      </c>
      <c r="D8799" s="361">
        <v>16</v>
      </c>
      <c r="E8799" s="590">
        <v>49873</v>
      </c>
      <c r="F8799" s="592">
        <v>198</v>
      </c>
    </row>
    <row r="8800" spans="1:6" x14ac:dyDescent="0.25">
      <c r="A8800" s="349" t="s">
        <v>738</v>
      </c>
      <c r="B8800" s="361" t="s">
        <v>721</v>
      </c>
      <c r="C8800" s="361" t="s">
        <v>747</v>
      </c>
      <c r="D8800" s="361">
        <v>8</v>
      </c>
      <c r="E8800" s="590">
        <v>49874</v>
      </c>
      <c r="F8800" s="592">
        <v>74</v>
      </c>
    </row>
    <row r="8801" spans="1:6" x14ac:dyDescent="0.25">
      <c r="A8801" s="349" t="s">
        <v>756</v>
      </c>
      <c r="B8801" s="361" t="s">
        <v>757</v>
      </c>
      <c r="C8801" s="361" t="s">
        <v>755</v>
      </c>
      <c r="D8801" s="361">
        <v>16</v>
      </c>
      <c r="E8801" s="590">
        <v>49874</v>
      </c>
      <c r="F8801" s="592">
        <v>132</v>
      </c>
    </row>
    <row r="8802" spans="1:6" x14ac:dyDescent="0.25">
      <c r="A8802" s="349" t="s">
        <v>748</v>
      </c>
      <c r="B8802" s="361" t="s">
        <v>753</v>
      </c>
      <c r="C8802" s="361" t="s">
        <v>732</v>
      </c>
      <c r="D8802" s="361">
        <v>16</v>
      </c>
      <c r="E8802" s="350">
        <v>49878</v>
      </c>
      <c r="F8802" s="360">
        <v>47</v>
      </c>
    </row>
    <row r="8803" spans="1:6" x14ac:dyDescent="0.25">
      <c r="A8803" s="349" t="s">
        <v>738</v>
      </c>
      <c r="B8803" s="361" t="s">
        <v>714</v>
      </c>
      <c r="C8803" s="361" t="s">
        <v>744</v>
      </c>
      <c r="D8803" s="361">
        <v>8</v>
      </c>
      <c r="E8803" s="350">
        <v>49879</v>
      </c>
      <c r="F8803" s="360">
        <v>172</v>
      </c>
    </row>
    <row r="8804" spans="1:6" x14ac:dyDescent="0.25">
      <c r="A8804" s="349" t="s">
        <v>748</v>
      </c>
      <c r="B8804" s="361" t="s">
        <v>749</v>
      </c>
      <c r="C8804" s="361" t="s">
        <v>745</v>
      </c>
      <c r="D8804" s="361">
        <v>8</v>
      </c>
      <c r="E8804" s="590">
        <v>49880</v>
      </c>
      <c r="F8804" s="592">
        <v>129</v>
      </c>
    </row>
    <row r="8805" spans="1:6" x14ac:dyDescent="0.25">
      <c r="A8805" s="349" t="s">
        <v>738</v>
      </c>
      <c r="B8805" s="361" t="s">
        <v>713</v>
      </c>
      <c r="C8805" s="361" t="s">
        <v>746</v>
      </c>
      <c r="D8805" s="361">
        <v>16</v>
      </c>
      <c r="E8805" s="590">
        <v>49882</v>
      </c>
      <c r="F8805" s="592">
        <v>100</v>
      </c>
    </row>
    <row r="8806" spans="1:6" x14ac:dyDescent="0.25">
      <c r="A8806" s="349" t="s">
        <v>756</v>
      </c>
      <c r="B8806" s="361" t="s">
        <v>758</v>
      </c>
      <c r="C8806" s="361" t="s">
        <v>746</v>
      </c>
      <c r="D8806" s="361">
        <v>16</v>
      </c>
      <c r="E8806" s="590">
        <v>49884</v>
      </c>
      <c r="F8806" s="592">
        <v>10</v>
      </c>
    </row>
    <row r="8807" spans="1:6" x14ac:dyDescent="0.25">
      <c r="A8807" s="349" t="s">
        <v>771</v>
      </c>
      <c r="B8807" s="361" t="s">
        <v>772</v>
      </c>
      <c r="C8807" s="361" t="s">
        <v>747</v>
      </c>
      <c r="D8807" s="361">
        <v>12</v>
      </c>
      <c r="E8807" s="590">
        <v>49887</v>
      </c>
      <c r="F8807" s="592">
        <v>183</v>
      </c>
    </row>
    <row r="8808" spans="1:6" x14ac:dyDescent="0.25">
      <c r="A8808" s="349" t="s">
        <v>733</v>
      </c>
      <c r="B8808" s="361" t="s">
        <v>734</v>
      </c>
      <c r="C8808" s="361" t="s">
        <v>735</v>
      </c>
      <c r="D8808" s="361">
        <v>8</v>
      </c>
      <c r="E8808" s="590">
        <v>49887</v>
      </c>
      <c r="F8808" s="592">
        <v>21</v>
      </c>
    </row>
    <row r="8809" spans="1:6" x14ac:dyDescent="0.25">
      <c r="A8809" s="349" t="s">
        <v>564</v>
      </c>
      <c r="B8809" s="361" t="s">
        <v>566</v>
      </c>
      <c r="C8809" s="361" t="s">
        <v>737</v>
      </c>
      <c r="D8809" s="361">
        <v>16</v>
      </c>
      <c r="E8809" s="590">
        <v>49890</v>
      </c>
      <c r="F8809" s="360">
        <v>191</v>
      </c>
    </row>
    <row r="8810" spans="1:6" x14ac:dyDescent="0.25">
      <c r="A8810" s="349" t="s">
        <v>738</v>
      </c>
      <c r="B8810" s="361" t="s">
        <v>720</v>
      </c>
      <c r="C8810" s="361" t="s">
        <v>747</v>
      </c>
      <c r="D8810" s="361">
        <v>8</v>
      </c>
      <c r="E8810" s="590">
        <v>49892</v>
      </c>
      <c r="F8810" s="360">
        <v>136</v>
      </c>
    </row>
    <row r="8811" spans="1:6" x14ac:dyDescent="0.25">
      <c r="A8811" s="349" t="s">
        <v>752</v>
      </c>
      <c r="B8811" s="361" t="s">
        <v>760</v>
      </c>
      <c r="C8811" s="361" t="s">
        <v>761</v>
      </c>
      <c r="D8811" s="361">
        <v>16</v>
      </c>
      <c r="E8811" s="590">
        <v>49893</v>
      </c>
      <c r="F8811" s="360">
        <v>195</v>
      </c>
    </row>
    <row r="8812" spans="1:6" x14ac:dyDescent="0.25">
      <c r="A8812" s="349" t="s">
        <v>748</v>
      </c>
      <c r="B8812" s="361" t="s">
        <v>753</v>
      </c>
      <c r="C8812" s="361" t="s">
        <v>732</v>
      </c>
      <c r="D8812" s="361">
        <v>16</v>
      </c>
      <c r="E8812" s="590">
        <v>49894</v>
      </c>
      <c r="F8812" s="592">
        <v>89</v>
      </c>
    </row>
    <row r="8813" spans="1:6" x14ac:dyDescent="0.25">
      <c r="A8813" s="349" t="s">
        <v>748</v>
      </c>
      <c r="B8813" s="361" t="s">
        <v>750</v>
      </c>
      <c r="C8813" s="361" t="s">
        <v>737</v>
      </c>
      <c r="D8813" s="361">
        <v>16</v>
      </c>
      <c r="E8813" s="590">
        <v>49894</v>
      </c>
      <c r="F8813" s="592">
        <v>24</v>
      </c>
    </row>
    <row r="8814" spans="1:6" x14ac:dyDescent="0.25">
      <c r="A8814" s="349" t="s">
        <v>738</v>
      </c>
      <c r="B8814" s="361" t="s">
        <v>715</v>
      </c>
      <c r="C8814" s="361" t="s">
        <v>745</v>
      </c>
      <c r="D8814" s="361">
        <v>16</v>
      </c>
      <c r="E8814" s="590">
        <v>49897</v>
      </c>
      <c r="F8814" s="592">
        <v>46</v>
      </c>
    </row>
    <row r="8815" spans="1:6" x14ac:dyDescent="0.25">
      <c r="A8815" s="349" t="s">
        <v>738</v>
      </c>
      <c r="B8815" s="361" t="s">
        <v>716</v>
      </c>
      <c r="C8815" s="361" t="s">
        <v>745</v>
      </c>
      <c r="D8815" s="361">
        <v>16</v>
      </c>
      <c r="E8815" s="590">
        <v>49901</v>
      </c>
      <c r="F8815" s="592">
        <v>63</v>
      </c>
    </row>
    <row r="8816" spans="1:6" x14ac:dyDescent="0.25">
      <c r="A8816" s="349" t="s">
        <v>738</v>
      </c>
      <c r="B8816" s="361" t="s">
        <v>718</v>
      </c>
      <c r="C8816" s="361" t="s">
        <v>747</v>
      </c>
      <c r="D8816" s="361">
        <v>8</v>
      </c>
      <c r="E8816" s="350">
        <v>49901</v>
      </c>
      <c r="F8816" s="360">
        <v>120</v>
      </c>
    </row>
    <row r="8817" spans="1:6" x14ac:dyDescent="0.25">
      <c r="A8817" s="349" t="s">
        <v>748</v>
      </c>
      <c r="B8817" s="361" t="s">
        <v>751</v>
      </c>
      <c r="C8817" s="361" t="s">
        <v>747</v>
      </c>
      <c r="D8817" s="361">
        <v>8</v>
      </c>
      <c r="E8817" s="590">
        <v>49902</v>
      </c>
      <c r="F8817" s="592">
        <v>92</v>
      </c>
    </row>
    <row r="8818" spans="1:6" x14ac:dyDescent="0.25">
      <c r="A8818" s="349" t="s">
        <v>564</v>
      </c>
      <c r="B8818" s="361" t="s">
        <v>567</v>
      </c>
      <c r="C8818" s="361" t="s">
        <v>737</v>
      </c>
      <c r="D8818" s="361">
        <v>16</v>
      </c>
      <c r="E8818" s="590">
        <v>49903</v>
      </c>
      <c r="F8818" s="592">
        <v>112</v>
      </c>
    </row>
    <row r="8819" spans="1:6" x14ac:dyDescent="0.25">
      <c r="A8819" s="349" t="s">
        <v>738</v>
      </c>
      <c r="B8819" s="361" t="s">
        <v>714</v>
      </c>
      <c r="C8819" s="361" t="s">
        <v>744</v>
      </c>
      <c r="D8819" s="361">
        <v>8</v>
      </c>
      <c r="E8819" s="590">
        <v>49904</v>
      </c>
      <c r="F8819" s="592">
        <v>132</v>
      </c>
    </row>
    <row r="8820" spans="1:6" x14ac:dyDescent="0.25">
      <c r="A8820" s="349" t="s">
        <v>564</v>
      </c>
      <c r="B8820" s="361" t="s">
        <v>566</v>
      </c>
      <c r="C8820" s="361" t="s">
        <v>737</v>
      </c>
      <c r="D8820" s="361">
        <v>16</v>
      </c>
      <c r="E8820" s="590">
        <v>49906</v>
      </c>
      <c r="F8820" s="592">
        <v>196</v>
      </c>
    </row>
    <row r="8821" spans="1:6" x14ac:dyDescent="0.25">
      <c r="A8821" s="349" t="s">
        <v>564</v>
      </c>
      <c r="B8821" s="361" t="s">
        <v>566</v>
      </c>
      <c r="C8821" s="361" t="s">
        <v>737</v>
      </c>
      <c r="D8821" s="361">
        <v>16</v>
      </c>
      <c r="E8821" s="590">
        <v>49907</v>
      </c>
      <c r="F8821" s="592">
        <v>7</v>
      </c>
    </row>
    <row r="8822" spans="1:6" x14ac:dyDescent="0.25">
      <c r="A8822" s="354" t="s">
        <v>752</v>
      </c>
      <c r="B8822" s="353" t="s">
        <v>763</v>
      </c>
      <c r="C8822" s="353" t="s">
        <v>745</v>
      </c>
      <c r="D8822" s="353">
        <v>16</v>
      </c>
      <c r="E8822" s="352">
        <v>49909</v>
      </c>
      <c r="F8822" s="351">
        <v>182</v>
      </c>
    </row>
    <row r="8823" spans="1:6" x14ac:dyDescent="0.25">
      <c r="A8823" s="349" t="s">
        <v>738</v>
      </c>
      <c r="B8823" s="361" t="s">
        <v>716</v>
      </c>
      <c r="C8823" s="361" t="s">
        <v>745</v>
      </c>
      <c r="D8823" s="361">
        <v>16</v>
      </c>
      <c r="E8823" s="590">
        <v>49911</v>
      </c>
      <c r="F8823" s="360">
        <v>95</v>
      </c>
    </row>
    <row r="8824" spans="1:6" x14ac:dyDescent="0.25">
      <c r="A8824" s="349" t="s">
        <v>733</v>
      </c>
      <c r="B8824" s="361" t="s">
        <v>734</v>
      </c>
      <c r="C8824" s="361" t="s">
        <v>735</v>
      </c>
      <c r="D8824" s="361">
        <v>8</v>
      </c>
      <c r="E8824" s="590">
        <v>49912</v>
      </c>
      <c r="F8824" s="592">
        <v>8</v>
      </c>
    </row>
    <row r="8825" spans="1:6" x14ac:dyDescent="0.25">
      <c r="A8825" s="349" t="s">
        <v>752</v>
      </c>
      <c r="B8825" s="361" t="s">
        <v>760</v>
      </c>
      <c r="C8825" s="361" t="s">
        <v>761</v>
      </c>
      <c r="D8825" s="361">
        <v>16</v>
      </c>
      <c r="E8825" s="590">
        <v>49916</v>
      </c>
      <c r="F8825" s="592">
        <v>73</v>
      </c>
    </row>
    <row r="8826" spans="1:6" x14ac:dyDescent="0.25">
      <c r="A8826" s="349" t="s">
        <v>738</v>
      </c>
      <c r="B8826" s="361" t="s">
        <v>720</v>
      </c>
      <c r="C8826" s="361" t="s">
        <v>747</v>
      </c>
      <c r="D8826" s="361">
        <v>8</v>
      </c>
      <c r="E8826" s="590">
        <v>49917</v>
      </c>
      <c r="F8826" s="592">
        <v>20</v>
      </c>
    </row>
    <row r="8827" spans="1:6" x14ac:dyDescent="0.25">
      <c r="A8827" s="349" t="s">
        <v>728</v>
      </c>
      <c r="B8827" s="361" t="s">
        <v>729</v>
      </c>
      <c r="C8827" s="361" t="s">
        <v>730</v>
      </c>
      <c r="D8827" s="361">
        <v>10</v>
      </c>
      <c r="E8827" s="590">
        <v>49917</v>
      </c>
      <c r="F8827" s="360">
        <v>52</v>
      </c>
    </row>
    <row r="8828" spans="1:6" x14ac:dyDescent="0.25">
      <c r="A8828" s="349" t="s">
        <v>752</v>
      </c>
      <c r="B8828" s="361" t="s">
        <v>763</v>
      </c>
      <c r="C8828" s="361" t="s">
        <v>745</v>
      </c>
      <c r="D8828" s="361">
        <v>16</v>
      </c>
      <c r="E8828" s="590">
        <v>49922</v>
      </c>
      <c r="F8828" s="592">
        <v>147</v>
      </c>
    </row>
    <row r="8829" spans="1:6" x14ac:dyDescent="0.25">
      <c r="A8829" s="349" t="s">
        <v>748</v>
      </c>
      <c r="B8829" s="361" t="s">
        <v>749</v>
      </c>
      <c r="C8829" s="361" t="s">
        <v>745</v>
      </c>
      <c r="D8829" s="361">
        <v>8</v>
      </c>
      <c r="E8829" s="590">
        <v>49924</v>
      </c>
      <c r="F8829" s="592">
        <v>150</v>
      </c>
    </row>
    <row r="8830" spans="1:6" x14ac:dyDescent="0.25">
      <c r="A8830" s="349" t="s">
        <v>752</v>
      </c>
      <c r="B8830" s="361" t="s">
        <v>759</v>
      </c>
      <c r="C8830" s="361" t="s">
        <v>737</v>
      </c>
      <c r="D8830" s="361">
        <v>16</v>
      </c>
      <c r="E8830" s="590">
        <v>49926</v>
      </c>
      <c r="F8830" s="592">
        <v>111</v>
      </c>
    </row>
    <row r="8831" spans="1:6" x14ac:dyDescent="0.25">
      <c r="A8831" s="349" t="s">
        <v>733</v>
      </c>
      <c r="B8831" s="361" t="s">
        <v>736</v>
      </c>
      <c r="C8831" s="361" t="s">
        <v>737</v>
      </c>
      <c r="D8831" s="361">
        <v>8</v>
      </c>
      <c r="E8831" s="590">
        <v>49926</v>
      </c>
      <c r="F8831" s="592">
        <v>133</v>
      </c>
    </row>
    <row r="8832" spans="1:6" x14ac:dyDescent="0.25">
      <c r="A8832" s="349" t="s">
        <v>738</v>
      </c>
      <c r="B8832" s="361" t="s">
        <v>716</v>
      </c>
      <c r="C8832" s="361" t="s">
        <v>745</v>
      </c>
      <c r="D8832" s="361">
        <v>16</v>
      </c>
      <c r="E8832" s="590">
        <v>49927</v>
      </c>
      <c r="F8832" s="592">
        <v>42</v>
      </c>
    </row>
    <row r="8833" spans="1:6" x14ac:dyDescent="0.25">
      <c r="A8833" s="349" t="s">
        <v>738</v>
      </c>
      <c r="B8833" s="361" t="s">
        <v>712</v>
      </c>
      <c r="C8833" s="361" t="s">
        <v>744</v>
      </c>
      <c r="D8833" s="361">
        <v>8</v>
      </c>
      <c r="E8833" s="590">
        <v>49927</v>
      </c>
      <c r="F8833" s="592">
        <v>80</v>
      </c>
    </row>
    <row r="8834" spans="1:6" x14ac:dyDescent="0.25">
      <c r="A8834" s="349" t="s">
        <v>742</v>
      </c>
      <c r="B8834" s="361" t="s">
        <v>743</v>
      </c>
      <c r="C8834" s="361" t="s">
        <v>744</v>
      </c>
      <c r="D8834" s="361">
        <v>8</v>
      </c>
      <c r="E8834" s="590">
        <v>49929</v>
      </c>
      <c r="F8834" s="592">
        <v>190</v>
      </c>
    </row>
    <row r="8835" spans="1:6" x14ac:dyDescent="0.25">
      <c r="A8835" s="349" t="s">
        <v>765</v>
      </c>
      <c r="B8835" s="361" t="s">
        <v>766</v>
      </c>
      <c r="C8835" s="361" t="s">
        <v>744</v>
      </c>
      <c r="D8835" s="361">
        <v>16</v>
      </c>
      <c r="E8835" s="590">
        <v>49929</v>
      </c>
      <c r="F8835" s="592">
        <v>72</v>
      </c>
    </row>
    <row r="8836" spans="1:6" x14ac:dyDescent="0.25">
      <c r="A8836" s="349" t="s">
        <v>756</v>
      </c>
      <c r="B8836" s="361" t="s">
        <v>757</v>
      </c>
      <c r="C8836" s="361" t="s">
        <v>755</v>
      </c>
      <c r="D8836" s="361">
        <v>16</v>
      </c>
      <c r="E8836" s="590">
        <v>49930</v>
      </c>
      <c r="F8836" s="592">
        <v>152</v>
      </c>
    </row>
    <row r="8837" spans="1:6" x14ac:dyDescent="0.25">
      <c r="A8837" s="349" t="s">
        <v>748</v>
      </c>
      <c r="B8837" s="361" t="s">
        <v>751</v>
      </c>
      <c r="C8837" s="361" t="s">
        <v>747</v>
      </c>
      <c r="D8837" s="361">
        <v>8</v>
      </c>
      <c r="E8837" s="590">
        <v>49935</v>
      </c>
      <c r="F8837" s="592">
        <v>20</v>
      </c>
    </row>
    <row r="8838" spans="1:6" x14ac:dyDescent="0.25">
      <c r="A8838" s="349" t="s">
        <v>769</v>
      </c>
      <c r="B8838" s="361" t="s">
        <v>770</v>
      </c>
      <c r="C8838" s="361" t="s">
        <v>745</v>
      </c>
      <c r="D8838" s="361">
        <v>16</v>
      </c>
      <c r="E8838" s="590">
        <v>49936</v>
      </c>
      <c r="F8838" s="592">
        <v>197</v>
      </c>
    </row>
    <row r="8839" spans="1:6" x14ac:dyDescent="0.25">
      <c r="A8839" s="349" t="s">
        <v>738</v>
      </c>
      <c r="B8839" s="361" t="s">
        <v>712</v>
      </c>
      <c r="C8839" s="361" t="s">
        <v>744</v>
      </c>
      <c r="D8839" s="361">
        <v>8</v>
      </c>
      <c r="E8839" s="590">
        <v>49938</v>
      </c>
      <c r="F8839" s="592">
        <v>139</v>
      </c>
    </row>
    <row r="8840" spans="1:6" x14ac:dyDescent="0.25">
      <c r="A8840" s="349" t="s">
        <v>771</v>
      </c>
      <c r="B8840" s="361" t="s">
        <v>773</v>
      </c>
      <c r="C8840" s="361" t="s">
        <v>747</v>
      </c>
      <c r="D8840" s="361">
        <v>8</v>
      </c>
      <c r="E8840" s="590">
        <v>49939</v>
      </c>
      <c r="F8840" s="592">
        <v>34</v>
      </c>
    </row>
    <row r="8841" spans="1:6" x14ac:dyDescent="0.25">
      <c r="A8841" s="349" t="s">
        <v>767</v>
      </c>
      <c r="B8841" s="361" t="s">
        <v>768</v>
      </c>
      <c r="C8841" s="361" t="s">
        <v>737</v>
      </c>
      <c r="D8841" s="361">
        <v>16</v>
      </c>
      <c r="E8841" s="590">
        <v>49943</v>
      </c>
      <c r="F8841" s="360">
        <v>85</v>
      </c>
    </row>
    <row r="8842" spans="1:6" x14ac:dyDescent="0.25">
      <c r="A8842" s="349" t="s">
        <v>739</v>
      </c>
      <c r="B8842" s="361" t="s">
        <v>740</v>
      </c>
      <c r="C8842" s="361" t="s">
        <v>741</v>
      </c>
      <c r="D8842" s="361">
        <v>8</v>
      </c>
      <c r="E8842" s="590">
        <v>49944</v>
      </c>
      <c r="F8842" s="360">
        <v>41</v>
      </c>
    </row>
    <row r="8843" spans="1:6" x14ac:dyDescent="0.25">
      <c r="A8843" s="349" t="s">
        <v>771</v>
      </c>
      <c r="B8843" s="361" t="s">
        <v>773</v>
      </c>
      <c r="C8843" s="361" t="s">
        <v>747</v>
      </c>
      <c r="D8843" s="361">
        <v>8</v>
      </c>
      <c r="E8843" s="590">
        <v>49945</v>
      </c>
      <c r="F8843" s="592">
        <v>106</v>
      </c>
    </row>
    <row r="8844" spans="1:6" x14ac:dyDescent="0.25">
      <c r="A8844" s="349" t="s">
        <v>748</v>
      </c>
      <c r="B8844" s="361" t="s">
        <v>749</v>
      </c>
      <c r="C8844" s="361" t="s">
        <v>745</v>
      </c>
      <c r="D8844" s="361">
        <v>8</v>
      </c>
      <c r="E8844" s="590">
        <v>49949</v>
      </c>
      <c r="F8844" s="592">
        <v>162</v>
      </c>
    </row>
    <row r="8845" spans="1:6" x14ac:dyDescent="0.25">
      <c r="A8845" s="349" t="s">
        <v>738</v>
      </c>
      <c r="B8845" s="361" t="s">
        <v>722</v>
      </c>
      <c r="C8845" s="361" t="s">
        <v>747</v>
      </c>
      <c r="D8845" s="361">
        <v>8</v>
      </c>
      <c r="E8845" s="590">
        <v>49952</v>
      </c>
      <c r="F8845" s="592">
        <v>31</v>
      </c>
    </row>
    <row r="8846" spans="1:6" x14ac:dyDescent="0.25">
      <c r="A8846" s="349" t="s">
        <v>738</v>
      </c>
      <c r="B8846" s="361" t="s">
        <v>712</v>
      </c>
      <c r="C8846" s="361" t="s">
        <v>744</v>
      </c>
      <c r="D8846" s="361">
        <v>8</v>
      </c>
      <c r="E8846" s="590">
        <v>49952</v>
      </c>
      <c r="F8846" s="592">
        <v>63</v>
      </c>
    </row>
    <row r="8847" spans="1:6" x14ac:dyDescent="0.25">
      <c r="A8847" s="349" t="s">
        <v>564</v>
      </c>
      <c r="B8847" s="361" t="s">
        <v>566</v>
      </c>
      <c r="C8847" s="361" t="s">
        <v>737</v>
      </c>
      <c r="D8847" s="361">
        <v>16</v>
      </c>
      <c r="E8847" s="590">
        <v>49955</v>
      </c>
      <c r="F8847" s="592">
        <v>124</v>
      </c>
    </row>
    <row r="8848" spans="1:6" x14ac:dyDescent="0.25">
      <c r="A8848" s="349" t="s">
        <v>564</v>
      </c>
      <c r="B8848" s="361" t="s">
        <v>565</v>
      </c>
      <c r="C8848" s="361" t="s">
        <v>745</v>
      </c>
      <c r="D8848" s="361">
        <v>16</v>
      </c>
      <c r="E8848" s="590">
        <v>49959</v>
      </c>
      <c r="F8848" s="592">
        <v>11</v>
      </c>
    </row>
    <row r="8849" spans="1:6" x14ac:dyDescent="0.25">
      <c r="A8849" s="349" t="s">
        <v>742</v>
      </c>
      <c r="B8849" s="361" t="s">
        <v>743</v>
      </c>
      <c r="C8849" s="361" t="s">
        <v>744</v>
      </c>
      <c r="D8849" s="361">
        <v>8</v>
      </c>
      <c r="E8849" s="590">
        <v>49960</v>
      </c>
      <c r="F8849" s="592">
        <v>67</v>
      </c>
    </row>
    <row r="8850" spans="1:6" x14ac:dyDescent="0.25">
      <c r="A8850" s="349" t="s">
        <v>767</v>
      </c>
      <c r="B8850" s="361" t="s">
        <v>768</v>
      </c>
      <c r="C8850" s="361" t="s">
        <v>737</v>
      </c>
      <c r="D8850" s="361">
        <v>16</v>
      </c>
      <c r="E8850" s="590">
        <v>49965</v>
      </c>
      <c r="F8850" s="592">
        <v>130</v>
      </c>
    </row>
    <row r="8851" spans="1:6" x14ac:dyDescent="0.25">
      <c r="A8851" s="349" t="s">
        <v>733</v>
      </c>
      <c r="B8851" s="361" t="s">
        <v>734</v>
      </c>
      <c r="C8851" s="361" t="s">
        <v>735</v>
      </c>
      <c r="D8851" s="361">
        <v>8</v>
      </c>
      <c r="E8851" s="590">
        <v>49968</v>
      </c>
      <c r="F8851" s="592">
        <v>102</v>
      </c>
    </row>
    <row r="8852" spans="1:6" x14ac:dyDescent="0.25">
      <c r="A8852" s="349" t="s">
        <v>564</v>
      </c>
      <c r="B8852" s="361" t="s">
        <v>569</v>
      </c>
      <c r="C8852" s="361" t="s">
        <v>744</v>
      </c>
      <c r="D8852" s="361">
        <v>16</v>
      </c>
      <c r="E8852" s="590">
        <v>49970</v>
      </c>
      <c r="F8852" s="592">
        <v>150</v>
      </c>
    </row>
    <row r="8853" spans="1:6" x14ac:dyDescent="0.25">
      <c r="A8853" s="349" t="s">
        <v>756</v>
      </c>
      <c r="B8853" s="361" t="s">
        <v>758</v>
      </c>
      <c r="C8853" s="361" t="s">
        <v>746</v>
      </c>
      <c r="D8853" s="361">
        <v>16</v>
      </c>
      <c r="E8853" s="590">
        <v>49970</v>
      </c>
      <c r="F8853" s="592">
        <v>141</v>
      </c>
    </row>
    <row r="8854" spans="1:6" x14ac:dyDescent="0.25">
      <c r="A8854" s="349" t="s">
        <v>739</v>
      </c>
      <c r="B8854" s="361" t="s">
        <v>740</v>
      </c>
      <c r="C8854" s="361" t="s">
        <v>741</v>
      </c>
      <c r="D8854" s="361">
        <v>8</v>
      </c>
      <c r="E8854" s="350">
        <v>49970</v>
      </c>
      <c r="F8854" s="360">
        <v>41</v>
      </c>
    </row>
    <row r="8855" spans="1:6" x14ac:dyDescent="0.25">
      <c r="A8855" s="349" t="s">
        <v>738</v>
      </c>
      <c r="B8855" s="361" t="s">
        <v>720</v>
      </c>
      <c r="C8855" s="361" t="s">
        <v>747</v>
      </c>
      <c r="D8855" s="361">
        <v>8</v>
      </c>
      <c r="E8855" s="590">
        <v>49971</v>
      </c>
      <c r="F8855" s="592">
        <v>45</v>
      </c>
    </row>
    <row r="8856" spans="1:6" x14ac:dyDescent="0.25">
      <c r="A8856" s="349" t="s">
        <v>738</v>
      </c>
      <c r="B8856" s="361" t="s">
        <v>722</v>
      </c>
      <c r="C8856" s="361" t="s">
        <v>747</v>
      </c>
      <c r="D8856" s="361">
        <v>8</v>
      </c>
      <c r="E8856" s="590">
        <v>49972</v>
      </c>
      <c r="F8856" s="592">
        <v>61</v>
      </c>
    </row>
    <row r="8857" spans="1:6" x14ac:dyDescent="0.25">
      <c r="A8857" s="349" t="s">
        <v>738</v>
      </c>
      <c r="B8857" s="361" t="s">
        <v>717</v>
      </c>
      <c r="C8857" s="361" t="s">
        <v>745</v>
      </c>
      <c r="D8857" s="361">
        <v>16</v>
      </c>
      <c r="E8857" s="590">
        <v>49975</v>
      </c>
      <c r="F8857" s="592">
        <v>177</v>
      </c>
    </row>
    <row r="8858" spans="1:6" x14ac:dyDescent="0.25">
      <c r="A8858" s="349" t="s">
        <v>738</v>
      </c>
      <c r="B8858" s="361" t="s">
        <v>719</v>
      </c>
      <c r="C8858" s="361" t="s">
        <v>744</v>
      </c>
      <c r="D8858" s="361">
        <v>8</v>
      </c>
      <c r="E8858" s="350">
        <v>49980</v>
      </c>
      <c r="F8858" s="360">
        <v>67</v>
      </c>
    </row>
    <row r="8859" spans="1:6" x14ac:dyDescent="0.25">
      <c r="A8859" s="349" t="s">
        <v>748</v>
      </c>
      <c r="B8859" s="361" t="s">
        <v>749</v>
      </c>
      <c r="C8859" s="361" t="s">
        <v>745</v>
      </c>
      <c r="D8859" s="361">
        <v>8</v>
      </c>
      <c r="E8859" s="590">
        <v>49980</v>
      </c>
      <c r="F8859" s="592">
        <v>45</v>
      </c>
    </row>
    <row r="8860" spans="1:6" x14ac:dyDescent="0.25">
      <c r="A8860" s="349" t="s">
        <v>748</v>
      </c>
      <c r="B8860" s="361" t="s">
        <v>750</v>
      </c>
      <c r="C8860" s="361" t="s">
        <v>737</v>
      </c>
      <c r="D8860" s="361">
        <v>16</v>
      </c>
      <c r="E8860" s="590">
        <v>49980</v>
      </c>
      <c r="F8860" s="360">
        <v>122</v>
      </c>
    </row>
    <row r="8861" spans="1:6" x14ac:dyDescent="0.25">
      <c r="A8861" s="349" t="s">
        <v>756</v>
      </c>
      <c r="B8861" s="361" t="s">
        <v>758</v>
      </c>
      <c r="C8861" s="361" t="s">
        <v>746</v>
      </c>
      <c r="D8861" s="361">
        <v>16</v>
      </c>
      <c r="E8861" s="590">
        <v>49980</v>
      </c>
      <c r="F8861" s="360">
        <v>105</v>
      </c>
    </row>
    <row r="8862" spans="1:6" x14ac:dyDescent="0.25">
      <c r="A8862" s="354" t="s">
        <v>738</v>
      </c>
      <c r="B8862" s="353" t="s">
        <v>712</v>
      </c>
      <c r="C8862" s="353" t="s">
        <v>744</v>
      </c>
      <c r="D8862" s="353">
        <v>8</v>
      </c>
      <c r="E8862" s="591">
        <v>49981</v>
      </c>
      <c r="F8862" s="593">
        <v>101</v>
      </c>
    </row>
    <row r="8863" spans="1:6" x14ac:dyDescent="0.25">
      <c r="A8863" s="349" t="s">
        <v>769</v>
      </c>
      <c r="B8863" s="361" t="s">
        <v>770</v>
      </c>
      <c r="C8863" s="361" t="s">
        <v>745</v>
      </c>
      <c r="D8863" s="361">
        <v>16</v>
      </c>
      <c r="E8863" s="350">
        <v>49986</v>
      </c>
      <c r="F8863" s="360">
        <v>147</v>
      </c>
    </row>
    <row r="8864" spans="1:6" x14ac:dyDescent="0.25">
      <c r="A8864" s="349" t="s">
        <v>738</v>
      </c>
      <c r="B8864" s="361" t="s">
        <v>714</v>
      </c>
      <c r="C8864" s="361" t="s">
        <v>744</v>
      </c>
      <c r="D8864" s="361">
        <v>8</v>
      </c>
      <c r="E8864" s="590">
        <v>49988</v>
      </c>
      <c r="F8864" s="360">
        <v>136</v>
      </c>
    </row>
    <row r="8865" spans="1:6" x14ac:dyDescent="0.25">
      <c r="A8865" s="349" t="s">
        <v>738</v>
      </c>
      <c r="B8865" s="361" t="s">
        <v>720</v>
      </c>
      <c r="C8865" s="361" t="s">
        <v>747</v>
      </c>
      <c r="D8865" s="361">
        <v>8</v>
      </c>
      <c r="E8865" s="590">
        <v>49989</v>
      </c>
      <c r="F8865" s="592">
        <v>81</v>
      </c>
    </row>
    <row r="8866" spans="1:6" x14ac:dyDescent="0.25">
      <c r="A8866" s="349" t="s">
        <v>564</v>
      </c>
      <c r="B8866" s="361" t="s">
        <v>568</v>
      </c>
      <c r="C8866" s="361" t="s">
        <v>745</v>
      </c>
      <c r="D8866" s="361">
        <v>16</v>
      </c>
      <c r="E8866" s="350">
        <v>49989</v>
      </c>
      <c r="F8866" s="360">
        <v>105</v>
      </c>
    </row>
    <row r="8867" spans="1:6" x14ac:dyDescent="0.25">
      <c r="A8867" s="349" t="s">
        <v>748</v>
      </c>
      <c r="B8867" s="361" t="s">
        <v>750</v>
      </c>
      <c r="C8867" s="361" t="s">
        <v>737</v>
      </c>
      <c r="D8867" s="361">
        <v>16</v>
      </c>
      <c r="E8867" s="590">
        <v>49993</v>
      </c>
      <c r="F8867" s="592">
        <v>190</v>
      </c>
    </row>
    <row r="8868" spans="1:6" x14ac:dyDescent="0.25">
      <c r="A8868" s="349" t="s">
        <v>738</v>
      </c>
      <c r="B8868" s="361" t="s">
        <v>722</v>
      </c>
      <c r="C8868" s="361" t="s">
        <v>747</v>
      </c>
      <c r="D8868" s="361">
        <v>8</v>
      </c>
      <c r="E8868" s="590">
        <v>49996</v>
      </c>
      <c r="F8868" s="360">
        <v>87</v>
      </c>
    </row>
    <row r="8869" spans="1:6" x14ac:dyDescent="0.25">
      <c r="A8869" s="349" t="s">
        <v>738</v>
      </c>
      <c r="B8869" s="361" t="s">
        <v>713</v>
      </c>
      <c r="C8869" s="361" t="s">
        <v>746</v>
      </c>
      <c r="D8869" s="361">
        <v>16</v>
      </c>
      <c r="E8869" s="590">
        <v>49997</v>
      </c>
      <c r="F8869" s="592">
        <v>52</v>
      </c>
    </row>
    <row r="8870" spans="1:6" x14ac:dyDescent="0.25">
      <c r="A8870" s="349" t="s">
        <v>738</v>
      </c>
      <c r="B8870" s="361" t="s">
        <v>714</v>
      </c>
      <c r="C8870" s="361" t="s">
        <v>744</v>
      </c>
      <c r="D8870" s="361">
        <v>8</v>
      </c>
      <c r="E8870" s="590">
        <v>49997</v>
      </c>
      <c r="F8870" s="592">
        <v>131</v>
      </c>
    </row>
    <row r="8871" spans="1:6" x14ac:dyDescent="0.25">
      <c r="A8871" s="349" t="s">
        <v>738</v>
      </c>
      <c r="B8871" s="361" t="s">
        <v>723</v>
      </c>
      <c r="C8871" s="361" t="s">
        <v>745</v>
      </c>
      <c r="D8871" s="361">
        <v>8</v>
      </c>
      <c r="E8871" s="590">
        <v>50001</v>
      </c>
      <c r="F8871" s="592">
        <v>94</v>
      </c>
    </row>
    <row r="8872" spans="1:6" x14ac:dyDescent="0.25">
      <c r="A8872" s="349" t="s">
        <v>767</v>
      </c>
      <c r="B8872" s="361" t="s">
        <v>768</v>
      </c>
      <c r="C8872" s="361" t="s">
        <v>737</v>
      </c>
      <c r="D8872" s="361">
        <v>16</v>
      </c>
      <c r="E8872" s="590">
        <v>50001</v>
      </c>
      <c r="F8872" s="592">
        <v>16</v>
      </c>
    </row>
    <row r="8873" spans="1:6" x14ac:dyDescent="0.25">
      <c r="A8873" s="349" t="s">
        <v>728</v>
      </c>
      <c r="B8873" s="361" t="s">
        <v>729</v>
      </c>
      <c r="C8873" s="361" t="s">
        <v>730</v>
      </c>
      <c r="D8873" s="361">
        <v>10</v>
      </c>
      <c r="E8873" s="590">
        <v>50003</v>
      </c>
      <c r="F8873" s="592">
        <v>194</v>
      </c>
    </row>
    <row r="8874" spans="1:6" x14ac:dyDescent="0.25">
      <c r="A8874" s="349" t="s">
        <v>564</v>
      </c>
      <c r="B8874" s="361" t="s">
        <v>568</v>
      </c>
      <c r="C8874" s="361" t="s">
        <v>745</v>
      </c>
      <c r="D8874" s="361">
        <v>16</v>
      </c>
      <c r="E8874" s="590">
        <v>50004</v>
      </c>
      <c r="F8874" s="592">
        <v>152</v>
      </c>
    </row>
    <row r="8875" spans="1:6" x14ac:dyDescent="0.25">
      <c r="A8875" s="349" t="s">
        <v>765</v>
      </c>
      <c r="B8875" s="361" t="s">
        <v>766</v>
      </c>
      <c r="C8875" s="361" t="s">
        <v>744</v>
      </c>
      <c r="D8875" s="361">
        <v>16</v>
      </c>
      <c r="E8875" s="590">
        <v>50004</v>
      </c>
      <c r="F8875" s="360">
        <v>190</v>
      </c>
    </row>
    <row r="8876" spans="1:6" x14ac:dyDescent="0.25">
      <c r="A8876" s="349" t="s">
        <v>742</v>
      </c>
      <c r="B8876" s="361" t="s">
        <v>743</v>
      </c>
      <c r="C8876" s="361" t="s">
        <v>744</v>
      </c>
      <c r="D8876" s="361">
        <v>8</v>
      </c>
      <c r="E8876" s="590">
        <v>50015</v>
      </c>
      <c r="F8876" s="592">
        <v>183</v>
      </c>
    </row>
    <row r="8877" spans="1:6" x14ac:dyDescent="0.25">
      <c r="A8877" s="349" t="s">
        <v>739</v>
      </c>
      <c r="B8877" s="361" t="s">
        <v>740</v>
      </c>
      <c r="C8877" s="361" t="s">
        <v>741</v>
      </c>
      <c r="D8877" s="361">
        <v>8</v>
      </c>
      <c r="E8877" s="590">
        <v>50031</v>
      </c>
      <c r="F8877" s="360">
        <v>160</v>
      </c>
    </row>
    <row r="8878" spans="1:6" x14ac:dyDescent="0.25">
      <c r="A8878" s="349" t="s">
        <v>728</v>
      </c>
      <c r="B8878" s="361" t="s">
        <v>729</v>
      </c>
      <c r="C8878" s="361" t="s">
        <v>730</v>
      </c>
      <c r="D8878" s="361">
        <v>10</v>
      </c>
      <c r="E8878" s="590">
        <v>50032</v>
      </c>
      <c r="F8878" s="592">
        <v>112</v>
      </c>
    </row>
    <row r="8879" spans="1:6" x14ac:dyDescent="0.25">
      <c r="A8879" s="349" t="s">
        <v>564</v>
      </c>
      <c r="B8879" s="361" t="s">
        <v>569</v>
      </c>
      <c r="C8879" s="361" t="s">
        <v>744</v>
      </c>
      <c r="D8879" s="361">
        <v>16</v>
      </c>
      <c r="E8879" s="590">
        <v>50034</v>
      </c>
      <c r="F8879" s="592">
        <v>37</v>
      </c>
    </row>
    <row r="8880" spans="1:6" x14ac:dyDescent="0.25">
      <c r="A8880" s="349" t="s">
        <v>748</v>
      </c>
      <c r="B8880" s="361" t="s">
        <v>751</v>
      </c>
      <c r="C8880" s="361" t="s">
        <v>747</v>
      </c>
      <c r="D8880" s="361">
        <v>8</v>
      </c>
      <c r="E8880" s="590">
        <v>50039</v>
      </c>
      <c r="F8880" s="592">
        <v>136</v>
      </c>
    </row>
    <row r="8881" spans="1:6" x14ac:dyDescent="0.25">
      <c r="A8881" s="349" t="s">
        <v>748</v>
      </c>
      <c r="B8881" s="361" t="s">
        <v>754</v>
      </c>
      <c r="C8881" s="361" t="s">
        <v>755</v>
      </c>
      <c r="D8881" s="361">
        <v>16</v>
      </c>
      <c r="E8881" s="590">
        <v>50047</v>
      </c>
      <c r="F8881" s="592">
        <v>94</v>
      </c>
    </row>
    <row r="8882" spans="1:6" x14ac:dyDescent="0.25">
      <c r="A8882" s="349" t="s">
        <v>733</v>
      </c>
      <c r="B8882" s="361" t="s">
        <v>736</v>
      </c>
      <c r="C8882" s="361" t="s">
        <v>737</v>
      </c>
      <c r="D8882" s="361">
        <v>8</v>
      </c>
      <c r="E8882" s="590">
        <v>50048</v>
      </c>
      <c r="F8882" s="592">
        <v>40</v>
      </c>
    </row>
    <row r="8883" spans="1:6" x14ac:dyDescent="0.25">
      <c r="A8883" s="349" t="s">
        <v>564</v>
      </c>
      <c r="B8883" s="361" t="s">
        <v>568</v>
      </c>
      <c r="C8883" s="361" t="s">
        <v>745</v>
      </c>
      <c r="D8883" s="361">
        <v>16</v>
      </c>
      <c r="E8883" s="590">
        <v>50053</v>
      </c>
      <c r="F8883" s="592">
        <v>71</v>
      </c>
    </row>
    <row r="8884" spans="1:6" x14ac:dyDescent="0.25">
      <c r="A8884" s="349" t="s">
        <v>756</v>
      </c>
      <c r="B8884" s="361" t="s">
        <v>758</v>
      </c>
      <c r="C8884" s="361" t="s">
        <v>746</v>
      </c>
      <c r="D8884" s="361">
        <v>16</v>
      </c>
      <c r="E8884" s="590">
        <v>50053</v>
      </c>
      <c r="F8884" s="592">
        <v>76</v>
      </c>
    </row>
    <row r="8885" spans="1:6" x14ac:dyDescent="0.25">
      <c r="A8885" s="349" t="s">
        <v>742</v>
      </c>
      <c r="B8885" s="361" t="s">
        <v>743</v>
      </c>
      <c r="C8885" s="361" t="s">
        <v>744</v>
      </c>
      <c r="D8885" s="361">
        <v>8</v>
      </c>
      <c r="E8885" s="590">
        <v>50054</v>
      </c>
      <c r="F8885" s="592">
        <v>20</v>
      </c>
    </row>
    <row r="8886" spans="1:6" x14ac:dyDescent="0.25">
      <c r="A8886" s="349" t="s">
        <v>752</v>
      </c>
      <c r="B8886" s="361" t="s">
        <v>763</v>
      </c>
      <c r="C8886" s="361" t="s">
        <v>745</v>
      </c>
      <c r="D8886" s="361">
        <v>16</v>
      </c>
      <c r="E8886" s="590">
        <v>50062</v>
      </c>
      <c r="F8886" s="592">
        <v>123</v>
      </c>
    </row>
    <row r="8887" spans="1:6" x14ac:dyDescent="0.25">
      <c r="A8887" s="349" t="s">
        <v>738</v>
      </c>
      <c r="B8887" s="361" t="s">
        <v>713</v>
      </c>
      <c r="C8887" s="361" t="s">
        <v>746</v>
      </c>
      <c r="D8887" s="361">
        <v>16</v>
      </c>
      <c r="E8887" s="590">
        <v>50065</v>
      </c>
      <c r="F8887" s="592">
        <v>18</v>
      </c>
    </row>
    <row r="8888" spans="1:6" x14ac:dyDescent="0.25">
      <c r="A8888" s="349" t="s">
        <v>564</v>
      </c>
      <c r="B8888" s="361" t="s">
        <v>566</v>
      </c>
      <c r="C8888" s="361" t="s">
        <v>737</v>
      </c>
      <c r="D8888" s="361">
        <v>16</v>
      </c>
      <c r="E8888" s="590">
        <v>50066</v>
      </c>
      <c r="F8888" s="592">
        <v>126</v>
      </c>
    </row>
    <row r="8889" spans="1:6" x14ac:dyDescent="0.25">
      <c r="A8889" s="349" t="s">
        <v>748</v>
      </c>
      <c r="B8889" s="361" t="s">
        <v>750</v>
      </c>
      <c r="C8889" s="361" t="s">
        <v>737</v>
      </c>
      <c r="D8889" s="361">
        <v>16</v>
      </c>
      <c r="E8889" s="590">
        <v>50072</v>
      </c>
      <c r="F8889" s="592">
        <v>84</v>
      </c>
    </row>
    <row r="8890" spans="1:6" x14ac:dyDescent="0.25">
      <c r="A8890" s="349" t="s">
        <v>564</v>
      </c>
      <c r="B8890" s="361" t="s">
        <v>567</v>
      </c>
      <c r="C8890" s="361" t="s">
        <v>737</v>
      </c>
      <c r="D8890" s="361">
        <v>16</v>
      </c>
      <c r="E8890" s="590">
        <v>50074</v>
      </c>
      <c r="F8890" s="592">
        <v>119</v>
      </c>
    </row>
    <row r="8891" spans="1:6" x14ac:dyDescent="0.25">
      <c r="A8891" s="349" t="s">
        <v>752</v>
      </c>
      <c r="B8891" s="361" t="s">
        <v>760</v>
      </c>
      <c r="C8891" s="361" t="s">
        <v>761</v>
      </c>
      <c r="D8891" s="361">
        <v>16</v>
      </c>
      <c r="E8891" s="590">
        <v>50074</v>
      </c>
      <c r="F8891" s="592">
        <v>163</v>
      </c>
    </row>
    <row r="8892" spans="1:6" x14ac:dyDescent="0.25">
      <c r="A8892" s="349" t="s">
        <v>767</v>
      </c>
      <c r="B8892" s="361" t="s">
        <v>768</v>
      </c>
      <c r="C8892" s="361" t="s">
        <v>737</v>
      </c>
      <c r="D8892" s="361">
        <v>16</v>
      </c>
      <c r="E8892" s="590">
        <v>50079</v>
      </c>
      <c r="F8892" s="592">
        <v>65</v>
      </c>
    </row>
    <row r="8893" spans="1:6" x14ac:dyDescent="0.25">
      <c r="A8893" s="349" t="s">
        <v>771</v>
      </c>
      <c r="B8893" s="361" t="s">
        <v>773</v>
      </c>
      <c r="C8893" s="361" t="s">
        <v>747</v>
      </c>
      <c r="D8893" s="361">
        <v>8</v>
      </c>
      <c r="E8893" s="590">
        <v>50079</v>
      </c>
      <c r="F8893" s="592">
        <v>101</v>
      </c>
    </row>
    <row r="8894" spans="1:6" x14ac:dyDescent="0.25">
      <c r="A8894" s="349" t="s">
        <v>769</v>
      </c>
      <c r="B8894" s="361" t="s">
        <v>770</v>
      </c>
      <c r="C8894" s="361" t="s">
        <v>745</v>
      </c>
      <c r="D8894" s="361">
        <v>16</v>
      </c>
      <c r="E8894" s="590">
        <v>50079</v>
      </c>
      <c r="F8894" s="592">
        <v>93</v>
      </c>
    </row>
    <row r="8895" spans="1:6" x14ac:dyDescent="0.25">
      <c r="A8895" s="349" t="s">
        <v>738</v>
      </c>
      <c r="B8895" s="361" t="s">
        <v>715</v>
      </c>
      <c r="C8895" s="361" t="s">
        <v>745</v>
      </c>
      <c r="D8895" s="361">
        <v>16</v>
      </c>
      <c r="E8895" s="350">
        <v>50082</v>
      </c>
      <c r="F8895" s="360">
        <v>34</v>
      </c>
    </row>
    <row r="8896" spans="1:6" x14ac:dyDescent="0.25">
      <c r="A8896" s="349" t="s">
        <v>564</v>
      </c>
      <c r="B8896" s="361" t="s">
        <v>568</v>
      </c>
      <c r="C8896" s="361" t="s">
        <v>745</v>
      </c>
      <c r="D8896" s="361">
        <v>16</v>
      </c>
      <c r="E8896" s="590">
        <v>50082</v>
      </c>
      <c r="F8896" s="592">
        <v>47</v>
      </c>
    </row>
    <row r="8897" spans="1:6" x14ac:dyDescent="0.25">
      <c r="A8897" s="349" t="s">
        <v>738</v>
      </c>
      <c r="B8897" s="361" t="s">
        <v>715</v>
      </c>
      <c r="C8897" s="361" t="s">
        <v>745</v>
      </c>
      <c r="D8897" s="361">
        <v>16</v>
      </c>
      <c r="E8897" s="590">
        <v>50085</v>
      </c>
      <c r="F8897" s="592">
        <v>49</v>
      </c>
    </row>
    <row r="8898" spans="1:6" x14ac:dyDescent="0.25">
      <c r="A8898" s="349" t="s">
        <v>752</v>
      </c>
      <c r="B8898" s="361" t="s">
        <v>760</v>
      </c>
      <c r="C8898" s="361" t="s">
        <v>761</v>
      </c>
      <c r="D8898" s="361">
        <v>16</v>
      </c>
      <c r="E8898" s="590">
        <v>50086</v>
      </c>
      <c r="F8898" s="592">
        <v>33</v>
      </c>
    </row>
    <row r="8899" spans="1:6" x14ac:dyDescent="0.25">
      <c r="A8899" s="349" t="s">
        <v>564</v>
      </c>
      <c r="B8899" s="361" t="s">
        <v>568</v>
      </c>
      <c r="C8899" s="361" t="s">
        <v>745</v>
      </c>
      <c r="D8899" s="361">
        <v>16</v>
      </c>
      <c r="E8899" s="590">
        <v>50090</v>
      </c>
      <c r="F8899" s="592">
        <v>158</v>
      </c>
    </row>
    <row r="8900" spans="1:6" x14ac:dyDescent="0.25">
      <c r="A8900" s="349" t="s">
        <v>742</v>
      </c>
      <c r="B8900" s="361" t="s">
        <v>743</v>
      </c>
      <c r="C8900" s="361" t="s">
        <v>744</v>
      </c>
      <c r="D8900" s="361">
        <v>8</v>
      </c>
      <c r="E8900" s="350">
        <v>50090</v>
      </c>
      <c r="F8900" s="360">
        <v>74</v>
      </c>
    </row>
    <row r="8901" spans="1:6" x14ac:dyDescent="0.25">
      <c r="A8901" s="349" t="s">
        <v>728</v>
      </c>
      <c r="B8901" s="361" t="s">
        <v>729</v>
      </c>
      <c r="C8901" s="361" t="s">
        <v>730</v>
      </c>
      <c r="D8901" s="361">
        <v>10</v>
      </c>
      <c r="E8901" s="590">
        <v>50090</v>
      </c>
      <c r="F8901" s="360">
        <v>23</v>
      </c>
    </row>
    <row r="8902" spans="1:6" x14ac:dyDescent="0.25">
      <c r="A8902" s="349" t="s">
        <v>728</v>
      </c>
      <c r="B8902" s="361" t="s">
        <v>731</v>
      </c>
      <c r="C8902" s="361" t="s">
        <v>732</v>
      </c>
      <c r="D8902" s="361">
        <v>8</v>
      </c>
      <c r="E8902" s="590">
        <v>50101</v>
      </c>
      <c r="F8902" s="592">
        <v>196</v>
      </c>
    </row>
    <row r="8903" spans="1:6" x14ac:dyDescent="0.25">
      <c r="A8903" s="349" t="s">
        <v>564</v>
      </c>
      <c r="B8903" s="361" t="s">
        <v>566</v>
      </c>
      <c r="C8903" s="361" t="s">
        <v>737</v>
      </c>
      <c r="D8903" s="361">
        <v>16</v>
      </c>
      <c r="E8903" s="590">
        <v>50103</v>
      </c>
      <c r="F8903" s="592">
        <v>134</v>
      </c>
    </row>
    <row r="8904" spans="1:6" x14ac:dyDescent="0.25">
      <c r="A8904" s="349" t="s">
        <v>752</v>
      </c>
      <c r="B8904" s="361" t="s">
        <v>760</v>
      </c>
      <c r="C8904" s="361" t="s">
        <v>761</v>
      </c>
      <c r="D8904" s="361">
        <v>16</v>
      </c>
      <c r="E8904" s="590">
        <v>50103</v>
      </c>
      <c r="F8904" s="592">
        <v>55</v>
      </c>
    </row>
    <row r="8905" spans="1:6" x14ac:dyDescent="0.25">
      <c r="A8905" s="349" t="s">
        <v>752</v>
      </c>
      <c r="B8905" s="361" t="s">
        <v>760</v>
      </c>
      <c r="C8905" s="361" t="s">
        <v>761</v>
      </c>
      <c r="D8905" s="361">
        <v>16</v>
      </c>
      <c r="E8905" s="590">
        <v>50105</v>
      </c>
      <c r="F8905" s="592">
        <v>135</v>
      </c>
    </row>
    <row r="8906" spans="1:6" x14ac:dyDescent="0.25">
      <c r="A8906" s="349" t="s">
        <v>564</v>
      </c>
      <c r="B8906" s="361" t="s">
        <v>569</v>
      </c>
      <c r="C8906" s="361" t="s">
        <v>744</v>
      </c>
      <c r="D8906" s="361">
        <v>16</v>
      </c>
      <c r="E8906" s="590">
        <v>50111</v>
      </c>
      <c r="F8906" s="360">
        <v>153</v>
      </c>
    </row>
    <row r="8907" spans="1:6" x14ac:dyDescent="0.25">
      <c r="A8907" s="349" t="s">
        <v>564</v>
      </c>
      <c r="B8907" s="361" t="s">
        <v>569</v>
      </c>
      <c r="C8907" s="361" t="s">
        <v>744</v>
      </c>
      <c r="D8907" s="361">
        <v>16</v>
      </c>
      <c r="E8907" s="590">
        <v>50112</v>
      </c>
      <c r="F8907" s="360">
        <v>116</v>
      </c>
    </row>
    <row r="8908" spans="1:6" x14ac:dyDescent="0.25">
      <c r="A8908" s="349" t="s">
        <v>738</v>
      </c>
      <c r="B8908" s="361" t="s">
        <v>718</v>
      </c>
      <c r="C8908" s="361" t="s">
        <v>747</v>
      </c>
      <c r="D8908" s="361">
        <v>8</v>
      </c>
      <c r="E8908" s="590">
        <v>50117</v>
      </c>
      <c r="F8908" s="592">
        <v>55</v>
      </c>
    </row>
    <row r="8909" spans="1:6" x14ac:dyDescent="0.25">
      <c r="A8909" s="349" t="s">
        <v>748</v>
      </c>
      <c r="B8909" s="361" t="s">
        <v>749</v>
      </c>
      <c r="C8909" s="361" t="s">
        <v>745</v>
      </c>
      <c r="D8909" s="361">
        <v>8</v>
      </c>
      <c r="E8909" s="590">
        <v>50134</v>
      </c>
      <c r="F8909" s="592">
        <v>23</v>
      </c>
    </row>
    <row r="8910" spans="1:6" x14ac:dyDescent="0.25">
      <c r="A8910" s="349" t="s">
        <v>752</v>
      </c>
      <c r="B8910" s="361" t="s">
        <v>763</v>
      </c>
      <c r="C8910" s="361" t="s">
        <v>745</v>
      </c>
      <c r="D8910" s="361">
        <v>16</v>
      </c>
      <c r="E8910" s="590">
        <v>50135</v>
      </c>
      <c r="F8910" s="592">
        <v>93</v>
      </c>
    </row>
    <row r="8911" spans="1:6" x14ac:dyDescent="0.25">
      <c r="A8911" s="349" t="s">
        <v>738</v>
      </c>
      <c r="B8911" s="361" t="s">
        <v>713</v>
      </c>
      <c r="C8911" s="361" t="s">
        <v>746</v>
      </c>
      <c r="D8911" s="361">
        <v>16</v>
      </c>
      <c r="E8911" s="590">
        <v>50136</v>
      </c>
      <c r="F8911" s="592">
        <v>188</v>
      </c>
    </row>
    <row r="8912" spans="1:6" x14ac:dyDescent="0.25">
      <c r="A8912" s="349" t="s">
        <v>564</v>
      </c>
      <c r="B8912" s="361" t="s">
        <v>569</v>
      </c>
      <c r="C8912" s="361" t="s">
        <v>744</v>
      </c>
      <c r="D8912" s="361">
        <v>16</v>
      </c>
      <c r="E8912" s="590">
        <v>50137</v>
      </c>
      <c r="F8912" s="592">
        <v>123</v>
      </c>
    </row>
    <row r="8913" spans="1:6" x14ac:dyDescent="0.25">
      <c r="A8913" s="349" t="s">
        <v>752</v>
      </c>
      <c r="B8913" s="361" t="s">
        <v>764</v>
      </c>
      <c r="C8913" s="361" t="s">
        <v>737</v>
      </c>
      <c r="D8913" s="361">
        <v>32</v>
      </c>
      <c r="E8913" s="590">
        <v>50138</v>
      </c>
      <c r="F8913" s="592">
        <v>120</v>
      </c>
    </row>
    <row r="8914" spans="1:6" x14ac:dyDescent="0.25">
      <c r="A8914" s="349" t="s">
        <v>767</v>
      </c>
      <c r="B8914" s="361" t="s">
        <v>768</v>
      </c>
      <c r="C8914" s="361" t="s">
        <v>737</v>
      </c>
      <c r="D8914" s="361">
        <v>16</v>
      </c>
      <c r="E8914" s="590">
        <v>50140</v>
      </c>
      <c r="F8914" s="360">
        <v>151</v>
      </c>
    </row>
    <row r="8915" spans="1:6" x14ac:dyDescent="0.25">
      <c r="A8915" s="349" t="s">
        <v>738</v>
      </c>
      <c r="B8915" s="361" t="s">
        <v>716</v>
      </c>
      <c r="C8915" s="361" t="s">
        <v>745</v>
      </c>
      <c r="D8915" s="361">
        <v>16</v>
      </c>
      <c r="E8915" s="590">
        <v>50143</v>
      </c>
      <c r="F8915" s="592">
        <v>76</v>
      </c>
    </row>
    <row r="8916" spans="1:6" x14ac:dyDescent="0.25">
      <c r="A8916" s="349" t="s">
        <v>564</v>
      </c>
      <c r="B8916" s="361" t="s">
        <v>567</v>
      </c>
      <c r="C8916" s="361" t="s">
        <v>737</v>
      </c>
      <c r="D8916" s="361">
        <v>16</v>
      </c>
      <c r="E8916" s="350">
        <v>50147</v>
      </c>
      <c r="F8916" s="360">
        <v>71</v>
      </c>
    </row>
    <row r="8917" spans="1:6" x14ac:dyDescent="0.25">
      <c r="A8917" s="349" t="s">
        <v>769</v>
      </c>
      <c r="B8917" s="361" t="s">
        <v>770</v>
      </c>
      <c r="C8917" s="361" t="s">
        <v>745</v>
      </c>
      <c r="D8917" s="361">
        <v>16</v>
      </c>
      <c r="E8917" s="590">
        <v>50151</v>
      </c>
      <c r="F8917" s="360">
        <v>124</v>
      </c>
    </row>
    <row r="8918" spans="1:6" x14ac:dyDescent="0.25">
      <c r="A8918" s="349" t="s">
        <v>738</v>
      </c>
      <c r="B8918" s="361" t="s">
        <v>721</v>
      </c>
      <c r="C8918" s="361" t="s">
        <v>747</v>
      </c>
      <c r="D8918" s="361">
        <v>8</v>
      </c>
      <c r="E8918" s="590">
        <v>50170</v>
      </c>
      <c r="F8918" s="592">
        <v>173</v>
      </c>
    </row>
    <row r="8919" spans="1:6" x14ac:dyDescent="0.25">
      <c r="A8919" s="349" t="s">
        <v>752</v>
      </c>
      <c r="B8919" s="361" t="s">
        <v>762</v>
      </c>
      <c r="C8919" s="361" t="s">
        <v>761</v>
      </c>
      <c r="D8919" s="361">
        <v>16</v>
      </c>
      <c r="E8919" s="590">
        <v>50171</v>
      </c>
      <c r="F8919" s="592">
        <v>60</v>
      </c>
    </row>
    <row r="8920" spans="1:6" x14ac:dyDescent="0.25">
      <c r="A8920" s="349" t="s">
        <v>752</v>
      </c>
      <c r="B8920" s="361" t="s">
        <v>762</v>
      </c>
      <c r="C8920" s="361" t="s">
        <v>761</v>
      </c>
      <c r="D8920" s="361">
        <v>16</v>
      </c>
      <c r="E8920" s="590">
        <v>50173</v>
      </c>
      <c r="F8920" s="592">
        <v>33</v>
      </c>
    </row>
    <row r="8921" spans="1:6" x14ac:dyDescent="0.25">
      <c r="A8921" s="349" t="s">
        <v>771</v>
      </c>
      <c r="B8921" s="361" t="s">
        <v>773</v>
      </c>
      <c r="C8921" s="361" t="s">
        <v>747</v>
      </c>
      <c r="D8921" s="361">
        <v>8</v>
      </c>
      <c r="E8921" s="590">
        <v>50175</v>
      </c>
      <c r="F8921" s="592">
        <v>112</v>
      </c>
    </row>
    <row r="8922" spans="1:6" x14ac:dyDescent="0.25">
      <c r="A8922" s="349" t="s">
        <v>564</v>
      </c>
      <c r="B8922" s="361" t="s">
        <v>565</v>
      </c>
      <c r="C8922" s="361" t="s">
        <v>745</v>
      </c>
      <c r="D8922" s="361">
        <v>16</v>
      </c>
      <c r="E8922" s="590">
        <v>50176</v>
      </c>
      <c r="F8922" s="592">
        <v>89</v>
      </c>
    </row>
    <row r="8923" spans="1:6" x14ac:dyDescent="0.25">
      <c r="A8923" s="349" t="s">
        <v>752</v>
      </c>
      <c r="B8923" s="361" t="s">
        <v>759</v>
      </c>
      <c r="C8923" s="361" t="s">
        <v>737</v>
      </c>
      <c r="D8923" s="361">
        <v>16</v>
      </c>
      <c r="E8923" s="590">
        <v>50178</v>
      </c>
      <c r="F8923" s="592">
        <v>29</v>
      </c>
    </row>
    <row r="8924" spans="1:6" x14ac:dyDescent="0.25">
      <c r="A8924" s="349" t="s">
        <v>738</v>
      </c>
      <c r="B8924" s="361" t="s">
        <v>714</v>
      </c>
      <c r="C8924" s="361" t="s">
        <v>744</v>
      </c>
      <c r="D8924" s="361">
        <v>8</v>
      </c>
      <c r="E8924" s="590">
        <v>50192</v>
      </c>
      <c r="F8924" s="360">
        <v>197</v>
      </c>
    </row>
    <row r="8925" spans="1:6" x14ac:dyDescent="0.25">
      <c r="A8925" s="349" t="s">
        <v>738</v>
      </c>
      <c r="B8925" s="361" t="s">
        <v>720</v>
      </c>
      <c r="C8925" s="361" t="s">
        <v>747</v>
      </c>
      <c r="D8925" s="361">
        <v>8</v>
      </c>
      <c r="E8925" s="590">
        <v>50195</v>
      </c>
      <c r="F8925" s="592">
        <v>60</v>
      </c>
    </row>
    <row r="8926" spans="1:6" x14ac:dyDescent="0.25">
      <c r="A8926" s="349" t="s">
        <v>564</v>
      </c>
      <c r="B8926" s="361" t="s">
        <v>567</v>
      </c>
      <c r="C8926" s="361" t="s">
        <v>737</v>
      </c>
      <c r="D8926" s="361">
        <v>16</v>
      </c>
      <c r="E8926" s="590">
        <v>50196</v>
      </c>
      <c r="F8926" s="592">
        <v>184</v>
      </c>
    </row>
    <row r="8927" spans="1:6" x14ac:dyDescent="0.25">
      <c r="A8927" s="349" t="s">
        <v>738</v>
      </c>
      <c r="B8927" s="361" t="s">
        <v>714</v>
      </c>
      <c r="C8927" s="361" t="s">
        <v>744</v>
      </c>
      <c r="D8927" s="361">
        <v>8</v>
      </c>
      <c r="E8927" s="350">
        <v>50200</v>
      </c>
      <c r="F8927" s="360">
        <v>96</v>
      </c>
    </row>
    <row r="8928" spans="1:6" x14ac:dyDescent="0.25">
      <c r="A8928" s="349" t="s">
        <v>738</v>
      </c>
      <c r="B8928" s="361" t="s">
        <v>712</v>
      </c>
      <c r="C8928" s="361" t="s">
        <v>744</v>
      </c>
      <c r="D8928" s="361">
        <v>8</v>
      </c>
      <c r="E8928" s="350">
        <v>50205</v>
      </c>
      <c r="F8928" s="360">
        <v>67</v>
      </c>
    </row>
    <row r="8929" spans="1:6" x14ac:dyDescent="0.25">
      <c r="A8929" s="349" t="s">
        <v>738</v>
      </c>
      <c r="B8929" s="361" t="s">
        <v>720</v>
      </c>
      <c r="C8929" s="361" t="s">
        <v>747</v>
      </c>
      <c r="D8929" s="361">
        <v>8</v>
      </c>
      <c r="E8929" s="590">
        <v>50207</v>
      </c>
      <c r="F8929" s="592">
        <v>103</v>
      </c>
    </row>
    <row r="8930" spans="1:6" x14ac:dyDescent="0.25">
      <c r="A8930" s="349" t="s">
        <v>564</v>
      </c>
      <c r="B8930" s="361" t="s">
        <v>566</v>
      </c>
      <c r="C8930" s="361" t="s">
        <v>737</v>
      </c>
      <c r="D8930" s="361">
        <v>16</v>
      </c>
      <c r="E8930" s="590">
        <v>50207</v>
      </c>
      <c r="F8930" s="360">
        <v>179</v>
      </c>
    </row>
    <row r="8931" spans="1:6" x14ac:dyDescent="0.25">
      <c r="A8931" s="349" t="s">
        <v>771</v>
      </c>
      <c r="B8931" s="361" t="s">
        <v>773</v>
      </c>
      <c r="C8931" s="361" t="s">
        <v>747</v>
      </c>
      <c r="D8931" s="361">
        <v>8</v>
      </c>
      <c r="E8931" s="590">
        <v>50208</v>
      </c>
      <c r="F8931" s="592">
        <v>102</v>
      </c>
    </row>
    <row r="8932" spans="1:6" x14ac:dyDescent="0.25">
      <c r="A8932" s="349" t="s">
        <v>742</v>
      </c>
      <c r="B8932" s="361" t="s">
        <v>743</v>
      </c>
      <c r="C8932" s="361" t="s">
        <v>744</v>
      </c>
      <c r="D8932" s="361">
        <v>8</v>
      </c>
      <c r="E8932" s="350">
        <v>50208</v>
      </c>
      <c r="F8932" s="360">
        <v>65</v>
      </c>
    </row>
    <row r="8933" spans="1:6" x14ac:dyDescent="0.25">
      <c r="A8933" s="349" t="s">
        <v>738</v>
      </c>
      <c r="B8933" s="361" t="s">
        <v>720</v>
      </c>
      <c r="C8933" s="361" t="s">
        <v>747</v>
      </c>
      <c r="D8933" s="361">
        <v>8</v>
      </c>
      <c r="E8933" s="590">
        <v>50210</v>
      </c>
      <c r="F8933" s="592">
        <v>200</v>
      </c>
    </row>
    <row r="8934" spans="1:6" x14ac:dyDescent="0.25">
      <c r="A8934" s="349" t="s">
        <v>771</v>
      </c>
      <c r="B8934" s="361" t="s">
        <v>773</v>
      </c>
      <c r="C8934" s="361" t="s">
        <v>747</v>
      </c>
      <c r="D8934" s="361">
        <v>8</v>
      </c>
      <c r="E8934" s="590">
        <v>50212</v>
      </c>
      <c r="F8934" s="592">
        <v>98</v>
      </c>
    </row>
    <row r="8935" spans="1:6" x14ac:dyDescent="0.25">
      <c r="A8935" s="349" t="s">
        <v>738</v>
      </c>
      <c r="B8935" s="361" t="s">
        <v>721</v>
      </c>
      <c r="C8935" s="361" t="s">
        <v>747</v>
      </c>
      <c r="D8935" s="361">
        <v>8</v>
      </c>
      <c r="E8935" s="590">
        <v>50218</v>
      </c>
      <c r="F8935" s="592">
        <v>184</v>
      </c>
    </row>
    <row r="8936" spans="1:6" x14ac:dyDescent="0.25">
      <c r="A8936" s="349" t="s">
        <v>733</v>
      </c>
      <c r="B8936" s="361" t="s">
        <v>736</v>
      </c>
      <c r="C8936" s="361" t="s">
        <v>737</v>
      </c>
      <c r="D8936" s="361">
        <v>8</v>
      </c>
      <c r="E8936" s="590">
        <v>50222</v>
      </c>
      <c r="F8936" s="592">
        <v>75</v>
      </c>
    </row>
    <row r="8937" spans="1:6" x14ac:dyDescent="0.25">
      <c r="A8937" s="349" t="s">
        <v>752</v>
      </c>
      <c r="B8937" s="361" t="s">
        <v>762</v>
      </c>
      <c r="C8937" s="361" t="s">
        <v>761</v>
      </c>
      <c r="D8937" s="361">
        <v>16</v>
      </c>
      <c r="E8937" s="590">
        <v>50224</v>
      </c>
      <c r="F8937" s="592">
        <v>77</v>
      </c>
    </row>
    <row r="8938" spans="1:6" x14ac:dyDescent="0.25">
      <c r="A8938" s="349" t="s">
        <v>742</v>
      </c>
      <c r="B8938" s="361" t="s">
        <v>743</v>
      </c>
      <c r="C8938" s="361" t="s">
        <v>744</v>
      </c>
      <c r="D8938" s="361">
        <v>8</v>
      </c>
      <c r="E8938" s="590">
        <v>50224</v>
      </c>
      <c r="F8938" s="592">
        <v>151</v>
      </c>
    </row>
    <row r="8939" spans="1:6" x14ac:dyDescent="0.25">
      <c r="A8939" s="349" t="s">
        <v>748</v>
      </c>
      <c r="B8939" s="361" t="s">
        <v>751</v>
      </c>
      <c r="C8939" s="361" t="s">
        <v>747</v>
      </c>
      <c r="D8939" s="361">
        <v>8</v>
      </c>
      <c r="E8939" s="590">
        <v>50227</v>
      </c>
      <c r="F8939" s="592">
        <v>89</v>
      </c>
    </row>
    <row r="8940" spans="1:6" x14ac:dyDescent="0.25">
      <c r="A8940" s="349" t="s">
        <v>771</v>
      </c>
      <c r="B8940" s="361" t="s">
        <v>773</v>
      </c>
      <c r="C8940" s="361" t="s">
        <v>747</v>
      </c>
      <c r="D8940" s="361">
        <v>8</v>
      </c>
      <c r="E8940" s="350">
        <v>50228</v>
      </c>
      <c r="F8940" s="360">
        <v>96</v>
      </c>
    </row>
    <row r="8941" spans="1:6" x14ac:dyDescent="0.25">
      <c r="A8941" s="349" t="s">
        <v>756</v>
      </c>
      <c r="B8941" s="361" t="s">
        <v>758</v>
      </c>
      <c r="C8941" s="361" t="s">
        <v>746</v>
      </c>
      <c r="D8941" s="361">
        <v>16</v>
      </c>
      <c r="E8941" s="590">
        <v>50229</v>
      </c>
      <c r="F8941" s="592">
        <v>79</v>
      </c>
    </row>
    <row r="8942" spans="1:6" x14ac:dyDescent="0.25">
      <c r="A8942" s="354" t="s">
        <v>748</v>
      </c>
      <c r="B8942" s="353" t="s">
        <v>749</v>
      </c>
      <c r="C8942" s="353" t="s">
        <v>745</v>
      </c>
      <c r="D8942" s="353">
        <v>8</v>
      </c>
      <c r="E8942" s="591">
        <v>50235</v>
      </c>
      <c r="F8942" s="593">
        <v>46</v>
      </c>
    </row>
    <row r="8943" spans="1:6" x14ac:dyDescent="0.25">
      <c r="A8943" s="349" t="s">
        <v>738</v>
      </c>
      <c r="B8943" s="361" t="s">
        <v>714</v>
      </c>
      <c r="C8943" s="361" t="s">
        <v>744</v>
      </c>
      <c r="D8943" s="361">
        <v>8</v>
      </c>
      <c r="E8943" s="590">
        <v>50238</v>
      </c>
      <c r="F8943" s="592">
        <v>98</v>
      </c>
    </row>
    <row r="8944" spans="1:6" x14ac:dyDescent="0.25">
      <c r="A8944" s="349" t="s">
        <v>756</v>
      </c>
      <c r="B8944" s="361" t="s">
        <v>758</v>
      </c>
      <c r="C8944" s="361" t="s">
        <v>746</v>
      </c>
      <c r="D8944" s="361">
        <v>16</v>
      </c>
      <c r="E8944" s="590">
        <v>50238</v>
      </c>
      <c r="F8944" s="592">
        <v>104</v>
      </c>
    </row>
    <row r="8945" spans="1:6" x14ac:dyDescent="0.25">
      <c r="A8945" s="349" t="s">
        <v>738</v>
      </c>
      <c r="B8945" s="361" t="s">
        <v>721</v>
      </c>
      <c r="C8945" s="361" t="s">
        <v>747</v>
      </c>
      <c r="D8945" s="361">
        <v>8</v>
      </c>
      <c r="E8945" s="590">
        <v>50243</v>
      </c>
      <c r="F8945" s="592">
        <v>198</v>
      </c>
    </row>
    <row r="8946" spans="1:6" x14ac:dyDescent="0.25">
      <c r="A8946" s="349" t="s">
        <v>728</v>
      </c>
      <c r="B8946" s="361" t="s">
        <v>731</v>
      </c>
      <c r="C8946" s="361" t="s">
        <v>732</v>
      </c>
      <c r="D8946" s="361">
        <v>8</v>
      </c>
      <c r="E8946" s="590">
        <v>50243</v>
      </c>
      <c r="F8946" s="592">
        <v>196</v>
      </c>
    </row>
    <row r="8947" spans="1:6" x14ac:dyDescent="0.25">
      <c r="A8947" s="349" t="s">
        <v>756</v>
      </c>
      <c r="B8947" s="361" t="s">
        <v>757</v>
      </c>
      <c r="C8947" s="361" t="s">
        <v>755</v>
      </c>
      <c r="D8947" s="361">
        <v>16</v>
      </c>
      <c r="E8947" s="590">
        <v>50250</v>
      </c>
      <c r="F8947" s="592">
        <v>70</v>
      </c>
    </row>
    <row r="8948" spans="1:6" x14ac:dyDescent="0.25">
      <c r="A8948" s="349" t="s">
        <v>564</v>
      </c>
      <c r="B8948" s="361" t="s">
        <v>565</v>
      </c>
      <c r="C8948" s="361" t="s">
        <v>745</v>
      </c>
      <c r="D8948" s="361">
        <v>16</v>
      </c>
      <c r="E8948" s="590">
        <v>50255</v>
      </c>
      <c r="F8948" s="592">
        <v>85</v>
      </c>
    </row>
    <row r="8949" spans="1:6" x14ac:dyDescent="0.25">
      <c r="A8949" s="349" t="s">
        <v>748</v>
      </c>
      <c r="B8949" s="361" t="s">
        <v>754</v>
      </c>
      <c r="C8949" s="361" t="s">
        <v>755</v>
      </c>
      <c r="D8949" s="361">
        <v>16</v>
      </c>
      <c r="E8949" s="590">
        <v>50260</v>
      </c>
      <c r="F8949" s="592">
        <v>173</v>
      </c>
    </row>
    <row r="8950" spans="1:6" x14ac:dyDescent="0.25">
      <c r="A8950" s="349" t="s">
        <v>752</v>
      </c>
      <c r="B8950" s="361" t="s">
        <v>762</v>
      </c>
      <c r="C8950" s="361" t="s">
        <v>761</v>
      </c>
      <c r="D8950" s="361">
        <v>16</v>
      </c>
      <c r="E8950" s="350">
        <v>50260</v>
      </c>
      <c r="F8950" s="360">
        <v>186</v>
      </c>
    </row>
    <row r="8951" spans="1:6" x14ac:dyDescent="0.25">
      <c r="A8951" s="349" t="s">
        <v>728</v>
      </c>
      <c r="B8951" s="361" t="s">
        <v>731</v>
      </c>
      <c r="C8951" s="361" t="s">
        <v>732</v>
      </c>
      <c r="D8951" s="361">
        <v>8</v>
      </c>
      <c r="E8951" s="590">
        <v>50263</v>
      </c>
      <c r="F8951" s="592">
        <v>162</v>
      </c>
    </row>
    <row r="8952" spans="1:6" x14ac:dyDescent="0.25">
      <c r="A8952" s="349" t="s">
        <v>738</v>
      </c>
      <c r="B8952" s="361" t="s">
        <v>714</v>
      </c>
      <c r="C8952" s="361" t="s">
        <v>744</v>
      </c>
      <c r="D8952" s="361">
        <v>8</v>
      </c>
      <c r="E8952" s="590">
        <v>50266</v>
      </c>
      <c r="F8952" s="592">
        <v>183</v>
      </c>
    </row>
    <row r="8953" spans="1:6" x14ac:dyDescent="0.25">
      <c r="A8953" s="349" t="s">
        <v>738</v>
      </c>
      <c r="B8953" s="361" t="s">
        <v>723</v>
      </c>
      <c r="C8953" s="361" t="s">
        <v>745</v>
      </c>
      <c r="D8953" s="361">
        <v>8</v>
      </c>
      <c r="E8953" s="590">
        <v>50267</v>
      </c>
      <c r="F8953" s="592">
        <v>133</v>
      </c>
    </row>
    <row r="8954" spans="1:6" x14ac:dyDescent="0.25">
      <c r="A8954" s="349" t="s">
        <v>564</v>
      </c>
      <c r="B8954" s="361" t="s">
        <v>566</v>
      </c>
      <c r="C8954" s="361" t="s">
        <v>737</v>
      </c>
      <c r="D8954" s="361">
        <v>16</v>
      </c>
      <c r="E8954" s="590">
        <v>50272</v>
      </c>
      <c r="F8954" s="592">
        <v>134</v>
      </c>
    </row>
    <row r="8955" spans="1:6" x14ac:dyDescent="0.25">
      <c r="A8955" s="349" t="s">
        <v>756</v>
      </c>
      <c r="B8955" s="361" t="s">
        <v>757</v>
      </c>
      <c r="C8955" s="361" t="s">
        <v>755</v>
      </c>
      <c r="D8955" s="361">
        <v>16</v>
      </c>
      <c r="E8955" s="590">
        <v>50272</v>
      </c>
      <c r="F8955" s="592">
        <v>155</v>
      </c>
    </row>
    <row r="8956" spans="1:6" x14ac:dyDescent="0.25">
      <c r="A8956" s="349" t="s">
        <v>733</v>
      </c>
      <c r="B8956" s="361" t="s">
        <v>736</v>
      </c>
      <c r="C8956" s="361" t="s">
        <v>737</v>
      </c>
      <c r="D8956" s="361">
        <v>8</v>
      </c>
      <c r="E8956" s="590">
        <v>50274</v>
      </c>
      <c r="F8956" s="360">
        <v>145</v>
      </c>
    </row>
    <row r="8957" spans="1:6" x14ac:dyDescent="0.25">
      <c r="A8957" s="349" t="s">
        <v>564</v>
      </c>
      <c r="B8957" s="361" t="s">
        <v>566</v>
      </c>
      <c r="C8957" s="361" t="s">
        <v>737</v>
      </c>
      <c r="D8957" s="361">
        <v>16</v>
      </c>
      <c r="E8957" s="590">
        <v>50277</v>
      </c>
      <c r="F8957" s="592">
        <v>17</v>
      </c>
    </row>
    <row r="8958" spans="1:6" x14ac:dyDescent="0.25">
      <c r="A8958" s="349" t="s">
        <v>771</v>
      </c>
      <c r="B8958" s="361" t="s">
        <v>773</v>
      </c>
      <c r="C8958" s="361" t="s">
        <v>747</v>
      </c>
      <c r="D8958" s="361">
        <v>8</v>
      </c>
      <c r="E8958" s="590">
        <v>50279</v>
      </c>
      <c r="F8958" s="592">
        <v>114</v>
      </c>
    </row>
    <row r="8959" spans="1:6" x14ac:dyDescent="0.25">
      <c r="A8959" s="349" t="s">
        <v>564</v>
      </c>
      <c r="B8959" s="361" t="s">
        <v>565</v>
      </c>
      <c r="C8959" s="361" t="s">
        <v>745</v>
      </c>
      <c r="D8959" s="361">
        <v>16</v>
      </c>
      <c r="E8959" s="590">
        <v>50284</v>
      </c>
      <c r="F8959" s="592">
        <v>154</v>
      </c>
    </row>
    <row r="8960" spans="1:6" x14ac:dyDescent="0.25">
      <c r="A8960" s="349" t="s">
        <v>733</v>
      </c>
      <c r="B8960" s="361" t="s">
        <v>736</v>
      </c>
      <c r="C8960" s="361" t="s">
        <v>737</v>
      </c>
      <c r="D8960" s="361">
        <v>8</v>
      </c>
      <c r="E8960" s="590">
        <v>50286</v>
      </c>
      <c r="F8960" s="592">
        <v>25</v>
      </c>
    </row>
    <row r="8961" spans="1:6" x14ac:dyDescent="0.25">
      <c r="A8961" s="349" t="s">
        <v>748</v>
      </c>
      <c r="B8961" s="361" t="s">
        <v>749</v>
      </c>
      <c r="C8961" s="361" t="s">
        <v>745</v>
      </c>
      <c r="D8961" s="361">
        <v>8</v>
      </c>
      <c r="E8961" s="590">
        <v>50292</v>
      </c>
      <c r="F8961" s="592">
        <v>146</v>
      </c>
    </row>
    <row r="8962" spans="1:6" x14ac:dyDescent="0.25">
      <c r="A8962" s="349" t="s">
        <v>738</v>
      </c>
      <c r="B8962" s="361" t="s">
        <v>716</v>
      </c>
      <c r="C8962" s="361" t="s">
        <v>745</v>
      </c>
      <c r="D8962" s="361">
        <v>16</v>
      </c>
      <c r="E8962" s="590">
        <v>50294</v>
      </c>
      <c r="F8962" s="592">
        <v>197</v>
      </c>
    </row>
    <row r="8963" spans="1:6" x14ac:dyDescent="0.25">
      <c r="A8963" s="349" t="s">
        <v>738</v>
      </c>
      <c r="B8963" s="361" t="s">
        <v>712</v>
      </c>
      <c r="C8963" s="361" t="s">
        <v>744</v>
      </c>
      <c r="D8963" s="361">
        <v>8</v>
      </c>
      <c r="E8963" s="350">
        <v>50302</v>
      </c>
      <c r="F8963" s="360">
        <v>189</v>
      </c>
    </row>
    <row r="8964" spans="1:6" x14ac:dyDescent="0.25">
      <c r="A8964" s="349" t="s">
        <v>738</v>
      </c>
      <c r="B8964" s="361" t="s">
        <v>717</v>
      </c>
      <c r="C8964" s="361" t="s">
        <v>745</v>
      </c>
      <c r="D8964" s="361">
        <v>16</v>
      </c>
      <c r="E8964" s="590">
        <v>50308</v>
      </c>
      <c r="F8964" s="592">
        <v>108</v>
      </c>
    </row>
    <row r="8965" spans="1:6" x14ac:dyDescent="0.25">
      <c r="A8965" s="349" t="s">
        <v>752</v>
      </c>
      <c r="B8965" s="361" t="s">
        <v>764</v>
      </c>
      <c r="C8965" s="361" t="s">
        <v>737</v>
      </c>
      <c r="D8965" s="361">
        <v>32</v>
      </c>
      <c r="E8965" s="590">
        <v>50314</v>
      </c>
      <c r="F8965" s="592">
        <v>197</v>
      </c>
    </row>
    <row r="8966" spans="1:6" x14ac:dyDescent="0.25">
      <c r="A8966" s="349" t="s">
        <v>738</v>
      </c>
      <c r="B8966" s="361" t="s">
        <v>723</v>
      </c>
      <c r="C8966" s="361" t="s">
        <v>745</v>
      </c>
      <c r="D8966" s="361">
        <v>8</v>
      </c>
      <c r="E8966" s="590">
        <v>50315</v>
      </c>
      <c r="F8966" s="592">
        <v>167</v>
      </c>
    </row>
    <row r="8967" spans="1:6" x14ac:dyDescent="0.25">
      <c r="A8967" s="349" t="s">
        <v>739</v>
      </c>
      <c r="B8967" s="361" t="s">
        <v>740</v>
      </c>
      <c r="C8967" s="361" t="s">
        <v>741</v>
      </c>
      <c r="D8967" s="361">
        <v>8</v>
      </c>
      <c r="E8967" s="590">
        <v>50315</v>
      </c>
      <c r="F8967" s="360">
        <v>23</v>
      </c>
    </row>
    <row r="8968" spans="1:6" x14ac:dyDescent="0.25">
      <c r="A8968" s="349" t="s">
        <v>564</v>
      </c>
      <c r="B8968" s="361" t="s">
        <v>565</v>
      </c>
      <c r="C8968" s="361" t="s">
        <v>745</v>
      </c>
      <c r="D8968" s="361">
        <v>16</v>
      </c>
      <c r="E8968" s="590">
        <v>50316</v>
      </c>
      <c r="F8968" s="592">
        <v>164</v>
      </c>
    </row>
    <row r="8969" spans="1:6" x14ac:dyDescent="0.25">
      <c r="A8969" s="349" t="s">
        <v>748</v>
      </c>
      <c r="B8969" s="361" t="s">
        <v>751</v>
      </c>
      <c r="C8969" s="361" t="s">
        <v>747</v>
      </c>
      <c r="D8969" s="361">
        <v>8</v>
      </c>
      <c r="E8969" s="590">
        <v>50316</v>
      </c>
      <c r="F8969" s="360">
        <v>95</v>
      </c>
    </row>
    <row r="8970" spans="1:6" x14ac:dyDescent="0.25">
      <c r="A8970" s="349" t="s">
        <v>728</v>
      </c>
      <c r="B8970" s="361" t="s">
        <v>731</v>
      </c>
      <c r="C8970" s="361" t="s">
        <v>732</v>
      </c>
      <c r="D8970" s="361">
        <v>8</v>
      </c>
      <c r="E8970" s="590">
        <v>50319</v>
      </c>
      <c r="F8970" s="592">
        <v>116</v>
      </c>
    </row>
    <row r="8971" spans="1:6" x14ac:dyDescent="0.25">
      <c r="A8971" s="349" t="s">
        <v>748</v>
      </c>
      <c r="B8971" s="361" t="s">
        <v>749</v>
      </c>
      <c r="C8971" s="361" t="s">
        <v>745</v>
      </c>
      <c r="D8971" s="361">
        <v>8</v>
      </c>
      <c r="E8971" s="590">
        <v>50324</v>
      </c>
      <c r="F8971" s="360">
        <v>74</v>
      </c>
    </row>
    <row r="8972" spans="1:6" x14ac:dyDescent="0.25">
      <c r="A8972" s="349" t="s">
        <v>738</v>
      </c>
      <c r="B8972" s="361" t="s">
        <v>722</v>
      </c>
      <c r="C8972" s="361" t="s">
        <v>747</v>
      </c>
      <c r="D8972" s="361">
        <v>8</v>
      </c>
      <c r="E8972" s="590">
        <v>50327</v>
      </c>
      <c r="F8972" s="592">
        <v>149</v>
      </c>
    </row>
    <row r="8973" spans="1:6" x14ac:dyDescent="0.25">
      <c r="A8973" s="349" t="s">
        <v>738</v>
      </c>
      <c r="B8973" s="361" t="s">
        <v>723</v>
      </c>
      <c r="C8973" s="361" t="s">
        <v>745</v>
      </c>
      <c r="D8973" s="361">
        <v>8</v>
      </c>
      <c r="E8973" s="590">
        <v>50332</v>
      </c>
      <c r="F8973" s="592">
        <v>158</v>
      </c>
    </row>
    <row r="8974" spans="1:6" x14ac:dyDescent="0.25">
      <c r="A8974" s="349" t="s">
        <v>733</v>
      </c>
      <c r="B8974" s="361" t="s">
        <v>734</v>
      </c>
      <c r="C8974" s="361" t="s">
        <v>735</v>
      </c>
      <c r="D8974" s="361">
        <v>8</v>
      </c>
      <c r="E8974" s="590">
        <v>50335</v>
      </c>
      <c r="F8974" s="592">
        <v>108</v>
      </c>
    </row>
    <row r="8975" spans="1:6" x14ac:dyDescent="0.25">
      <c r="A8975" s="349" t="s">
        <v>752</v>
      </c>
      <c r="B8975" s="361" t="s">
        <v>764</v>
      </c>
      <c r="C8975" s="361" t="s">
        <v>737</v>
      </c>
      <c r="D8975" s="361">
        <v>32</v>
      </c>
      <c r="E8975" s="590">
        <v>50336</v>
      </c>
      <c r="F8975" s="592">
        <v>14</v>
      </c>
    </row>
    <row r="8976" spans="1:6" x14ac:dyDescent="0.25">
      <c r="A8976" s="349" t="s">
        <v>752</v>
      </c>
      <c r="B8976" s="361" t="s">
        <v>764</v>
      </c>
      <c r="C8976" s="361" t="s">
        <v>737</v>
      </c>
      <c r="D8976" s="361">
        <v>32</v>
      </c>
      <c r="E8976" s="590">
        <v>50337</v>
      </c>
      <c r="F8976" s="592">
        <v>40</v>
      </c>
    </row>
    <row r="8977" spans="1:6" x14ac:dyDescent="0.25">
      <c r="A8977" s="349" t="s">
        <v>733</v>
      </c>
      <c r="B8977" s="361" t="s">
        <v>734</v>
      </c>
      <c r="C8977" s="361" t="s">
        <v>735</v>
      </c>
      <c r="D8977" s="361">
        <v>8</v>
      </c>
      <c r="E8977" s="590">
        <v>50339</v>
      </c>
      <c r="F8977" s="592">
        <v>169</v>
      </c>
    </row>
    <row r="8978" spans="1:6" x14ac:dyDescent="0.25">
      <c r="A8978" s="349" t="s">
        <v>738</v>
      </c>
      <c r="B8978" s="361" t="s">
        <v>720</v>
      </c>
      <c r="C8978" s="361" t="s">
        <v>747</v>
      </c>
      <c r="D8978" s="361">
        <v>8</v>
      </c>
      <c r="E8978" s="590">
        <v>50343</v>
      </c>
      <c r="F8978" s="592">
        <v>30</v>
      </c>
    </row>
    <row r="8979" spans="1:6" x14ac:dyDescent="0.25">
      <c r="A8979" s="349" t="s">
        <v>765</v>
      </c>
      <c r="B8979" s="361" t="s">
        <v>766</v>
      </c>
      <c r="C8979" s="361" t="s">
        <v>744</v>
      </c>
      <c r="D8979" s="361">
        <v>16</v>
      </c>
      <c r="E8979" s="590">
        <v>50344</v>
      </c>
      <c r="F8979" s="592">
        <v>39</v>
      </c>
    </row>
    <row r="8980" spans="1:6" x14ac:dyDescent="0.25">
      <c r="A8980" s="349" t="s">
        <v>564</v>
      </c>
      <c r="B8980" s="361" t="s">
        <v>565</v>
      </c>
      <c r="C8980" s="361" t="s">
        <v>745</v>
      </c>
      <c r="D8980" s="361">
        <v>16</v>
      </c>
      <c r="E8980" s="590">
        <v>50347</v>
      </c>
      <c r="F8980" s="592">
        <v>91</v>
      </c>
    </row>
    <row r="8981" spans="1:6" x14ac:dyDescent="0.25">
      <c r="A8981" s="349" t="s">
        <v>767</v>
      </c>
      <c r="B8981" s="361" t="s">
        <v>768</v>
      </c>
      <c r="C8981" s="361" t="s">
        <v>737</v>
      </c>
      <c r="D8981" s="361">
        <v>16</v>
      </c>
      <c r="E8981" s="590">
        <v>50348</v>
      </c>
      <c r="F8981" s="360">
        <v>190</v>
      </c>
    </row>
    <row r="8982" spans="1:6" x14ac:dyDescent="0.25">
      <c r="A8982" s="349" t="s">
        <v>738</v>
      </c>
      <c r="B8982" s="361" t="s">
        <v>716</v>
      </c>
      <c r="C8982" s="361" t="s">
        <v>745</v>
      </c>
      <c r="D8982" s="361">
        <v>16</v>
      </c>
      <c r="E8982" s="590">
        <v>50350</v>
      </c>
      <c r="F8982" s="592">
        <v>67</v>
      </c>
    </row>
    <row r="8983" spans="1:6" x14ac:dyDescent="0.25">
      <c r="A8983" s="349" t="s">
        <v>738</v>
      </c>
      <c r="B8983" s="361" t="s">
        <v>712</v>
      </c>
      <c r="C8983" s="361" t="s">
        <v>744</v>
      </c>
      <c r="D8983" s="361">
        <v>8</v>
      </c>
      <c r="E8983" s="590">
        <v>50350</v>
      </c>
      <c r="F8983" s="592">
        <v>155</v>
      </c>
    </row>
    <row r="8984" spans="1:6" x14ac:dyDescent="0.25">
      <c r="A8984" s="349" t="s">
        <v>739</v>
      </c>
      <c r="B8984" s="361" t="s">
        <v>740</v>
      </c>
      <c r="C8984" s="361" t="s">
        <v>741</v>
      </c>
      <c r="D8984" s="361">
        <v>8</v>
      </c>
      <c r="E8984" s="590">
        <v>50350</v>
      </c>
      <c r="F8984" s="592">
        <v>136</v>
      </c>
    </row>
    <row r="8985" spans="1:6" x14ac:dyDescent="0.25">
      <c r="A8985" s="349" t="s">
        <v>748</v>
      </c>
      <c r="B8985" s="361" t="s">
        <v>753</v>
      </c>
      <c r="C8985" s="361" t="s">
        <v>732</v>
      </c>
      <c r="D8985" s="361">
        <v>16</v>
      </c>
      <c r="E8985" s="590">
        <v>50352</v>
      </c>
      <c r="F8985" s="592">
        <v>141</v>
      </c>
    </row>
    <row r="8986" spans="1:6" x14ac:dyDescent="0.25">
      <c r="A8986" s="349" t="s">
        <v>738</v>
      </c>
      <c r="B8986" s="361" t="s">
        <v>716</v>
      </c>
      <c r="C8986" s="361" t="s">
        <v>745</v>
      </c>
      <c r="D8986" s="361">
        <v>16</v>
      </c>
      <c r="E8986" s="590">
        <v>50359</v>
      </c>
      <c r="F8986" s="592">
        <v>73</v>
      </c>
    </row>
    <row r="8987" spans="1:6" x14ac:dyDescent="0.25">
      <c r="A8987" s="349" t="s">
        <v>738</v>
      </c>
      <c r="B8987" s="361" t="s">
        <v>712</v>
      </c>
      <c r="C8987" s="361" t="s">
        <v>744</v>
      </c>
      <c r="D8987" s="361">
        <v>8</v>
      </c>
      <c r="E8987" s="590">
        <v>50360</v>
      </c>
      <c r="F8987" s="592">
        <v>64</v>
      </c>
    </row>
    <row r="8988" spans="1:6" x14ac:dyDescent="0.25">
      <c r="A8988" s="349" t="s">
        <v>738</v>
      </c>
      <c r="B8988" s="361" t="s">
        <v>719</v>
      </c>
      <c r="C8988" s="361" t="s">
        <v>744</v>
      </c>
      <c r="D8988" s="361">
        <v>8</v>
      </c>
      <c r="E8988" s="590">
        <v>50361</v>
      </c>
      <c r="F8988" s="592">
        <v>39</v>
      </c>
    </row>
    <row r="8989" spans="1:6" x14ac:dyDescent="0.25">
      <c r="A8989" s="349" t="s">
        <v>738</v>
      </c>
      <c r="B8989" s="361" t="s">
        <v>717</v>
      </c>
      <c r="C8989" s="361" t="s">
        <v>745</v>
      </c>
      <c r="D8989" s="361">
        <v>16</v>
      </c>
      <c r="E8989" s="590">
        <v>50362</v>
      </c>
      <c r="F8989" s="592">
        <v>70</v>
      </c>
    </row>
    <row r="8990" spans="1:6" x14ac:dyDescent="0.25">
      <c r="A8990" s="349" t="s">
        <v>738</v>
      </c>
      <c r="B8990" s="361" t="s">
        <v>714</v>
      </c>
      <c r="C8990" s="361" t="s">
        <v>744</v>
      </c>
      <c r="D8990" s="361">
        <v>8</v>
      </c>
      <c r="E8990" s="590">
        <v>50365</v>
      </c>
      <c r="F8990" s="360">
        <v>183</v>
      </c>
    </row>
    <row r="8991" spans="1:6" x14ac:dyDescent="0.25">
      <c r="A8991" s="349" t="s">
        <v>564</v>
      </c>
      <c r="B8991" s="361" t="s">
        <v>569</v>
      </c>
      <c r="C8991" s="361" t="s">
        <v>744</v>
      </c>
      <c r="D8991" s="361">
        <v>16</v>
      </c>
      <c r="E8991" s="590">
        <v>50367</v>
      </c>
      <c r="F8991" s="360">
        <v>143</v>
      </c>
    </row>
    <row r="8992" spans="1:6" x14ac:dyDescent="0.25">
      <c r="A8992" s="349" t="s">
        <v>738</v>
      </c>
      <c r="B8992" s="361" t="s">
        <v>715</v>
      </c>
      <c r="C8992" s="361" t="s">
        <v>745</v>
      </c>
      <c r="D8992" s="361">
        <v>16</v>
      </c>
      <c r="E8992" s="590">
        <v>50368</v>
      </c>
      <c r="F8992" s="592">
        <v>14</v>
      </c>
    </row>
    <row r="8993" spans="1:6" x14ac:dyDescent="0.25">
      <c r="A8993" s="349" t="s">
        <v>752</v>
      </c>
      <c r="B8993" s="361" t="s">
        <v>762</v>
      </c>
      <c r="C8993" s="361" t="s">
        <v>761</v>
      </c>
      <c r="D8993" s="361">
        <v>16</v>
      </c>
      <c r="E8993" s="590">
        <v>50375</v>
      </c>
      <c r="F8993" s="360">
        <v>102</v>
      </c>
    </row>
    <row r="8994" spans="1:6" x14ac:dyDescent="0.25">
      <c r="A8994" s="349" t="s">
        <v>752</v>
      </c>
      <c r="B8994" s="361" t="s">
        <v>764</v>
      </c>
      <c r="C8994" s="361" t="s">
        <v>737</v>
      </c>
      <c r="D8994" s="361">
        <v>32</v>
      </c>
      <c r="E8994" s="590">
        <v>50381</v>
      </c>
      <c r="F8994" s="592">
        <v>149</v>
      </c>
    </row>
    <row r="8995" spans="1:6" x14ac:dyDescent="0.25">
      <c r="A8995" s="349" t="s">
        <v>738</v>
      </c>
      <c r="B8995" s="361" t="s">
        <v>719</v>
      </c>
      <c r="C8995" s="361" t="s">
        <v>744</v>
      </c>
      <c r="D8995" s="361">
        <v>8</v>
      </c>
      <c r="E8995" s="590">
        <v>50382</v>
      </c>
      <c r="F8995" s="592">
        <v>69</v>
      </c>
    </row>
    <row r="8996" spans="1:6" x14ac:dyDescent="0.25">
      <c r="A8996" s="349" t="s">
        <v>752</v>
      </c>
      <c r="B8996" s="361" t="s">
        <v>763</v>
      </c>
      <c r="C8996" s="361" t="s">
        <v>745</v>
      </c>
      <c r="D8996" s="361">
        <v>16</v>
      </c>
      <c r="E8996" s="590">
        <v>50382</v>
      </c>
      <c r="F8996" s="592">
        <v>123</v>
      </c>
    </row>
    <row r="8997" spans="1:6" x14ac:dyDescent="0.25">
      <c r="A8997" s="349" t="s">
        <v>738</v>
      </c>
      <c r="B8997" s="361" t="s">
        <v>713</v>
      </c>
      <c r="C8997" s="361" t="s">
        <v>746</v>
      </c>
      <c r="D8997" s="361">
        <v>16</v>
      </c>
      <c r="E8997" s="590">
        <v>50384</v>
      </c>
      <c r="F8997" s="592">
        <v>137</v>
      </c>
    </row>
    <row r="8998" spans="1:6" x14ac:dyDescent="0.25">
      <c r="A8998" s="349" t="s">
        <v>748</v>
      </c>
      <c r="B8998" s="361" t="s">
        <v>750</v>
      </c>
      <c r="C8998" s="361" t="s">
        <v>737</v>
      </c>
      <c r="D8998" s="361">
        <v>16</v>
      </c>
      <c r="E8998" s="590">
        <v>50388</v>
      </c>
      <c r="F8998" s="592">
        <v>181</v>
      </c>
    </row>
    <row r="8999" spans="1:6" x14ac:dyDescent="0.25">
      <c r="A8999" s="349" t="s">
        <v>728</v>
      </c>
      <c r="B8999" s="361" t="s">
        <v>731</v>
      </c>
      <c r="C8999" s="361" t="s">
        <v>732</v>
      </c>
      <c r="D8999" s="361">
        <v>8</v>
      </c>
      <c r="E8999" s="590">
        <v>50391</v>
      </c>
      <c r="F8999" s="592">
        <v>166</v>
      </c>
    </row>
    <row r="9000" spans="1:6" x14ac:dyDescent="0.25">
      <c r="A9000" s="349" t="s">
        <v>738</v>
      </c>
      <c r="B9000" s="361" t="s">
        <v>721</v>
      </c>
      <c r="C9000" s="361" t="s">
        <v>747</v>
      </c>
      <c r="D9000" s="361">
        <v>8</v>
      </c>
      <c r="E9000" s="590">
        <v>50393</v>
      </c>
      <c r="F9000" s="592">
        <v>113</v>
      </c>
    </row>
    <row r="9001" spans="1:6" x14ac:dyDescent="0.25">
      <c r="A9001" s="349" t="s">
        <v>564</v>
      </c>
      <c r="B9001" s="361" t="s">
        <v>565</v>
      </c>
      <c r="C9001" s="361" t="s">
        <v>745</v>
      </c>
      <c r="D9001" s="361">
        <v>16</v>
      </c>
      <c r="E9001" s="590">
        <v>50395</v>
      </c>
      <c r="F9001" s="592">
        <v>44</v>
      </c>
    </row>
    <row r="9002" spans="1:6" x14ac:dyDescent="0.25">
      <c r="A9002" s="349" t="s">
        <v>733</v>
      </c>
      <c r="B9002" s="361" t="s">
        <v>736</v>
      </c>
      <c r="C9002" s="361" t="s">
        <v>737</v>
      </c>
      <c r="D9002" s="361">
        <v>8</v>
      </c>
      <c r="E9002" s="590">
        <v>50397</v>
      </c>
      <c r="F9002" s="592">
        <v>103</v>
      </c>
    </row>
    <row r="9003" spans="1:6" x14ac:dyDescent="0.25">
      <c r="A9003" s="349" t="s">
        <v>771</v>
      </c>
      <c r="B9003" s="361" t="s">
        <v>773</v>
      </c>
      <c r="C9003" s="361" t="s">
        <v>747</v>
      </c>
      <c r="D9003" s="361">
        <v>8</v>
      </c>
      <c r="E9003" s="590">
        <v>50399</v>
      </c>
      <c r="F9003" s="592">
        <v>199</v>
      </c>
    </row>
    <row r="9004" spans="1:6" x14ac:dyDescent="0.25">
      <c r="A9004" s="349" t="s">
        <v>738</v>
      </c>
      <c r="B9004" s="361" t="s">
        <v>720</v>
      </c>
      <c r="C9004" s="361" t="s">
        <v>747</v>
      </c>
      <c r="D9004" s="361">
        <v>8</v>
      </c>
      <c r="E9004" s="350">
        <v>50404</v>
      </c>
      <c r="F9004" s="360">
        <v>19</v>
      </c>
    </row>
    <row r="9005" spans="1:6" x14ac:dyDescent="0.25">
      <c r="A9005" s="349" t="s">
        <v>738</v>
      </c>
      <c r="B9005" s="361" t="s">
        <v>719</v>
      </c>
      <c r="C9005" s="361" t="s">
        <v>744</v>
      </c>
      <c r="D9005" s="361">
        <v>8</v>
      </c>
      <c r="E9005" s="590">
        <v>50410</v>
      </c>
      <c r="F9005" s="592">
        <v>129</v>
      </c>
    </row>
    <row r="9006" spans="1:6" x14ac:dyDescent="0.25">
      <c r="A9006" s="349" t="s">
        <v>738</v>
      </c>
      <c r="B9006" s="361" t="s">
        <v>713</v>
      </c>
      <c r="C9006" s="361" t="s">
        <v>746</v>
      </c>
      <c r="D9006" s="361">
        <v>16</v>
      </c>
      <c r="E9006" s="590">
        <v>50417</v>
      </c>
      <c r="F9006" s="592">
        <v>129</v>
      </c>
    </row>
    <row r="9007" spans="1:6" x14ac:dyDescent="0.25">
      <c r="A9007" s="349" t="s">
        <v>733</v>
      </c>
      <c r="B9007" s="361" t="s">
        <v>736</v>
      </c>
      <c r="C9007" s="361" t="s">
        <v>737</v>
      </c>
      <c r="D9007" s="361">
        <v>8</v>
      </c>
      <c r="E9007" s="590">
        <v>50417</v>
      </c>
      <c r="F9007" s="592">
        <v>96</v>
      </c>
    </row>
    <row r="9008" spans="1:6" x14ac:dyDescent="0.25">
      <c r="A9008" s="349" t="s">
        <v>752</v>
      </c>
      <c r="B9008" s="361" t="s">
        <v>759</v>
      </c>
      <c r="C9008" s="361" t="s">
        <v>737</v>
      </c>
      <c r="D9008" s="361">
        <v>16</v>
      </c>
      <c r="E9008" s="590">
        <v>50418</v>
      </c>
      <c r="F9008" s="592">
        <v>105</v>
      </c>
    </row>
    <row r="9009" spans="1:6" x14ac:dyDescent="0.25">
      <c r="A9009" s="349" t="s">
        <v>728</v>
      </c>
      <c r="B9009" s="361" t="s">
        <v>731</v>
      </c>
      <c r="C9009" s="361" t="s">
        <v>732</v>
      </c>
      <c r="D9009" s="361">
        <v>8</v>
      </c>
      <c r="E9009" s="590">
        <v>50419</v>
      </c>
      <c r="F9009" s="592">
        <v>146</v>
      </c>
    </row>
    <row r="9010" spans="1:6" x14ac:dyDescent="0.25">
      <c r="A9010" s="349" t="s">
        <v>564</v>
      </c>
      <c r="B9010" s="361" t="s">
        <v>565</v>
      </c>
      <c r="C9010" s="361" t="s">
        <v>745</v>
      </c>
      <c r="D9010" s="361">
        <v>16</v>
      </c>
      <c r="E9010" s="590">
        <v>50420</v>
      </c>
      <c r="F9010" s="592">
        <v>32</v>
      </c>
    </row>
    <row r="9011" spans="1:6" x14ac:dyDescent="0.25">
      <c r="A9011" s="349" t="s">
        <v>769</v>
      </c>
      <c r="B9011" s="361" t="s">
        <v>770</v>
      </c>
      <c r="C9011" s="361" t="s">
        <v>745</v>
      </c>
      <c r="D9011" s="361">
        <v>16</v>
      </c>
      <c r="E9011" s="590">
        <v>50421</v>
      </c>
      <c r="F9011" s="592">
        <v>83</v>
      </c>
    </row>
    <row r="9012" spans="1:6" x14ac:dyDescent="0.25">
      <c r="A9012" s="349" t="s">
        <v>752</v>
      </c>
      <c r="B9012" s="361" t="s">
        <v>760</v>
      </c>
      <c r="C9012" s="361" t="s">
        <v>761</v>
      </c>
      <c r="D9012" s="361">
        <v>16</v>
      </c>
      <c r="E9012" s="590">
        <v>50422</v>
      </c>
      <c r="F9012" s="592">
        <v>78</v>
      </c>
    </row>
    <row r="9013" spans="1:6" x14ac:dyDescent="0.25">
      <c r="A9013" s="349" t="s">
        <v>748</v>
      </c>
      <c r="B9013" s="361" t="s">
        <v>751</v>
      </c>
      <c r="C9013" s="361" t="s">
        <v>747</v>
      </c>
      <c r="D9013" s="361">
        <v>8</v>
      </c>
      <c r="E9013" s="590">
        <v>50424</v>
      </c>
      <c r="F9013" s="592">
        <v>168</v>
      </c>
    </row>
    <row r="9014" spans="1:6" x14ac:dyDescent="0.25">
      <c r="A9014" s="349" t="s">
        <v>738</v>
      </c>
      <c r="B9014" s="361" t="s">
        <v>722</v>
      </c>
      <c r="C9014" s="361" t="s">
        <v>747</v>
      </c>
      <c r="D9014" s="361">
        <v>8</v>
      </c>
      <c r="E9014" s="590">
        <v>50426</v>
      </c>
      <c r="F9014" s="592">
        <v>45</v>
      </c>
    </row>
    <row r="9015" spans="1:6" x14ac:dyDescent="0.25">
      <c r="A9015" s="349" t="s">
        <v>738</v>
      </c>
      <c r="B9015" s="361" t="s">
        <v>715</v>
      </c>
      <c r="C9015" s="361" t="s">
        <v>745</v>
      </c>
      <c r="D9015" s="361">
        <v>16</v>
      </c>
      <c r="E9015" s="350">
        <v>50429</v>
      </c>
      <c r="F9015" s="360">
        <v>180</v>
      </c>
    </row>
    <row r="9016" spans="1:6" x14ac:dyDescent="0.25">
      <c r="A9016" s="349" t="s">
        <v>738</v>
      </c>
      <c r="B9016" s="361" t="s">
        <v>721</v>
      </c>
      <c r="C9016" s="361" t="s">
        <v>747</v>
      </c>
      <c r="D9016" s="361">
        <v>8</v>
      </c>
      <c r="E9016" s="590">
        <v>50429</v>
      </c>
      <c r="F9016" s="592">
        <v>170</v>
      </c>
    </row>
    <row r="9017" spans="1:6" x14ac:dyDescent="0.25">
      <c r="A9017" s="349" t="s">
        <v>738</v>
      </c>
      <c r="B9017" s="361" t="s">
        <v>713</v>
      </c>
      <c r="C9017" s="361" t="s">
        <v>746</v>
      </c>
      <c r="D9017" s="361">
        <v>16</v>
      </c>
      <c r="E9017" s="590">
        <v>50431</v>
      </c>
      <c r="F9017" s="592">
        <v>144</v>
      </c>
    </row>
    <row r="9018" spans="1:6" x14ac:dyDescent="0.25">
      <c r="A9018" s="349" t="s">
        <v>738</v>
      </c>
      <c r="B9018" s="361" t="s">
        <v>712</v>
      </c>
      <c r="C9018" s="361" t="s">
        <v>744</v>
      </c>
      <c r="D9018" s="361">
        <v>8</v>
      </c>
      <c r="E9018" s="590">
        <v>50432</v>
      </c>
      <c r="F9018" s="592">
        <v>68</v>
      </c>
    </row>
    <row r="9019" spans="1:6" x14ac:dyDescent="0.25">
      <c r="A9019" s="349" t="s">
        <v>771</v>
      </c>
      <c r="B9019" s="361" t="s">
        <v>772</v>
      </c>
      <c r="C9019" s="361" t="s">
        <v>747</v>
      </c>
      <c r="D9019" s="361">
        <v>12</v>
      </c>
      <c r="E9019" s="590">
        <v>50432</v>
      </c>
      <c r="F9019" s="592">
        <v>109</v>
      </c>
    </row>
    <row r="9020" spans="1:6" x14ac:dyDescent="0.25">
      <c r="A9020" s="349" t="s">
        <v>748</v>
      </c>
      <c r="B9020" s="361" t="s">
        <v>754</v>
      </c>
      <c r="C9020" s="361" t="s">
        <v>755</v>
      </c>
      <c r="D9020" s="361">
        <v>16</v>
      </c>
      <c r="E9020" s="590">
        <v>50432</v>
      </c>
      <c r="F9020" s="592">
        <v>74</v>
      </c>
    </row>
    <row r="9021" spans="1:6" x14ac:dyDescent="0.25">
      <c r="A9021" s="349" t="s">
        <v>752</v>
      </c>
      <c r="B9021" s="361" t="s">
        <v>759</v>
      </c>
      <c r="C9021" s="361" t="s">
        <v>737</v>
      </c>
      <c r="D9021" s="361">
        <v>16</v>
      </c>
      <c r="E9021" s="590">
        <v>50434</v>
      </c>
      <c r="F9021" s="592">
        <v>105</v>
      </c>
    </row>
    <row r="9022" spans="1:6" x14ac:dyDescent="0.25">
      <c r="A9022" s="354" t="s">
        <v>748</v>
      </c>
      <c r="B9022" s="353" t="s">
        <v>754</v>
      </c>
      <c r="C9022" s="353" t="s">
        <v>755</v>
      </c>
      <c r="D9022" s="353">
        <v>16</v>
      </c>
      <c r="E9022" s="591">
        <v>50438</v>
      </c>
      <c r="F9022" s="593">
        <v>91</v>
      </c>
    </row>
    <row r="9023" spans="1:6" x14ac:dyDescent="0.25">
      <c r="A9023" s="349" t="s">
        <v>752</v>
      </c>
      <c r="B9023" s="361" t="s">
        <v>763</v>
      </c>
      <c r="C9023" s="361" t="s">
        <v>745</v>
      </c>
      <c r="D9023" s="361">
        <v>16</v>
      </c>
      <c r="E9023" s="590">
        <v>50440</v>
      </c>
      <c r="F9023" s="592">
        <v>138</v>
      </c>
    </row>
    <row r="9024" spans="1:6" x14ac:dyDescent="0.25">
      <c r="A9024" s="349" t="s">
        <v>756</v>
      </c>
      <c r="B9024" s="361" t="s">
        <v>758</v>
      </c>
      <c r="C9024" s="361" t="s">
        <v>746</v>
      </c>
      <c r="D9024" s="361">
        <v>16</v>
      </c>
      <c r="E9024" s="590">
        <v>50441</v>
      </c>
      <c r="F9024" s="360">
        <v>55</v>
      </c>
    </row>
    <row r="9025" spans="1:6" x14ac:dyDescent="0.25">
      <c r="A9025" s="349" t="s">
        <v>752</v>
      </c>
      <c r="B9025" s="361" t="s">
        <v>764</v>
      </c>
      <c r="C9025" s="361" t="s">
        <v>737</v>
      </c>
      <c r="D9025" s="361">
        <v>32</v>
      </c>
      <c r="E9025" s="590">
        <v>50445</v>
      </c>
      <c r="F9025" s="592">
        <v>14</v>
      </c>
    </row>
    <row r="9026" spans="1:6" x14ac:dyDescent="0.25">
      <c r="A9026" s="349" t="s">
        <v>564</v>
      </c>
      <c r="B9026" s="361" t="s">
        <v>567</v>
      </c>
      <c r="C9026" s="361" t="s">
        <v>737</v>
      </c>
      <c r="D9026" s="361">
        <v>16</v>
      </c>
      <c r="E9026" s="590">
        <v>50448</v>
      </c>
      <c r="F9026" s="592">
        <v>118</v>
      </c>
    </row>
    <row r="9027" spans="1:6" x14ac:dyDescent="0.25">
      <c r="A9027" s="349" t="s">
        <v>564</v>
      </c>
      <c r="B9027" s="361" t="s">
        <v>567</v>
      </c>
      <c r="C9027" s="361" t="s">
        <v>737</v>
      </c>
      <c r="D9027" s="361">
        <v>16</v>
      </c>
      <c r="E9027" s="590">
        <v>50449</v>
      </c>
      <c r="F9027" s="592">
        <v>197</v>
      </c>
    </row>
    <row r="9028" spans="1:6" x14ac:dyDescent="0.25">
      <c r="A9028" s="349" t="s">
        <v>728</v>
      </c>
      <c r="B9028" s="361" t="s">
        <v>729</v>
      </c>
      <c r="C9028" s="361" t="s">
        <v>730</v>
      </c>
      <c r="D9028" s="361">
        <v>10</v>
      </c>
      <c r="E9028" s="590">
        <v>50452</v>
      </c>
      <c r="F9028" s="592">
        <v>150</v>
      </c>
    </row>
    <row r="9029" spans="1:6" x14ac:dyDescent="0.25">
      <c r="A9029" s="349" t="s">
        <v>748</v>
      </c>
      <c r="B9029" s="361" t="s">
        <v>753</v>
      </c>
      <c r="C9029" s="361" t="s">
        <v>732</v>
      </c>
      <c r="D9029" s="361">
        <v>16</v>
      </c>
      <c r="E9029" s="590">
        <v>50462</v>
      </c>
      <c r="F9029" s="592">
        <v>39</v>
      </c>
    </row>
    <row r="9030" spans="1:6" x14ac:dyDescent="0.25">
      <c r="A9030" s="349" t="s">
        <v>752</v>
      </c>
      <c r="B9030" s="361" t="s">
        <v>764</v>
      </c>
      <c r="C9030" s="361" t="s">
        <v>737</v>
      </c>
      <c r="D9030" s="361">
        <v>32</v>
      </c>
      <c r="E9030" s="350">
        <v>50467</v>
      </c>
      <c r="F9030" s="360">
        <v>99</v>
      </c>
    </row>
    <row r="9031" spans="1:6" x14ac:dyDescent="0.25">
      <c r="A9031" s="349" t="s">
        <v>767</v>
      </c>
      <c r="B9031" s="361" t="s">
        <v>768</v>
      </c>
      <c r="C9031" s="361" t="s">
        <v>737</v>
      </c>
      <c r="D9031" s="361">
        <v>16</v>
      </c>
      <c r="E9031" s="590">
        <v>50473</v>
      </c>
      <c r="F9031" s="592">
        <v>36</v>
      </c>
    </row>
    <row r="9032" spans="1:6" x14ac:dyDescent="0.25">
      <c r="A9032" s="349" t="s">
        <v>564</v>
      </c>
      <c r="B9032" s="361" t="s">
        <v>566</v>
      </c>
      <c r="C9032" s="361" t="s">
        <v>737</v>
      </c>
      <c r="D9032" s="361">
        <v>16</v>
      </c>
      <c r="E9032" s="590">
        <v>50475</v>
      </c>
      <c r="F9032" s="592">
        <v>135</v>
      </c>
    </row>
    <row r="9033" spans="1:6" x14ac:dyDescent="0.25">
      <c r="A9033" s="349" t="s">
        <v>752</v>
      </c>
      <c r="B9033" s="361" t="s">
        <v>763</v>
      </c>
      <c r="C9033" s="361" t="s">
        <v>745</v>
      </c>
      <c r="D9033" s="361">
        <v>16</v>
      </c>
      <c r="E9033" s="590">
        <v>50477</v>
      </c>
      <c r="F9033" s="592">
        <v>165</v>
      </c>
    </row>
    <row r="9034" spans="1:6" x14ac:dyDescent="0.25">
      <c r="A9034" s="349" t="s">
        <v>738</v>
      </c>
      <c r="B9034" s="361" t="s">
        <v>712</v>
      </c>
      <c r="C9034" s="361" t="s">
        <v>744</v>
      </c>
      <c r="D9034" s="361">
        <v>8</v>
      </c>
      <c r="E9034" s="350">
        <v>50479</v>
      </c>
      <c r="F9034" s="360">
        <v>68</v>
      </c>
    </row>
    <row r="9035" spans="1:6" x14ac:dyDescent="0.25">
      <c r="A9035" s="349" t="s">
        <v>756</v>
      </c>
      <c r="B9035" s="361" t="s">
        <v>757</v>
      </c>
      <c r="C9035" s="361" t="s">
        <v>755</v>
      </c>
      <c r="D9035" s="361">
        <v>16</v>
      </c>
      <c r="E9035" s="590">
        <v>50481</v>
      </c>
      <c r="F9035" s="592">
        <v>168</v>
      </c>
    </row>
    <row r="9036" spans="1:6" x14ac:dyDescent="0.25">
      <c r="A9036" s="349" t="s">
        <v>769</v>
      </c>
      <c r="B9036" s="361" t="s">
        <v>770</v>
      </c>
      <c r="C9036" s="361" t="s">
        <v>745</v>
      </c>
      <c r="D9036" s="361">
        <v>16</v>
      </c>
      <c r="E9036" s="590">
        <v>50481</v>
      </c>
      <c r="F9036" s="592">
        <v>183</v>
      </c>
    </row>
    <row r="9037" spans="1:6" x14ac:dyDescent="0.25">
      <c r="A9037" s="349" t="s">
        <v>748</v>
      </c>
      <c r="B9037" s="361" t="s">
        <v>754</v>
      </c>
      <c r="C9037" s="361" t="s">
        <v>755</v>
      </c>
      <c r="D9037" s="361">
        <v>16</v>
      </c>
      <c r="E9037" s="590">
        <v>50483</v>
      </c>
      <c r="F9037" s="592">
        <v>125</v>
      </c>
    </row>
    <row r="9038" spans="1:6" x14ac:dyDescent="0.25">
      <c r="A9038" s="349" t="s">
        <v>564</v>
      </c>
      <c r="B9038" s="361" t="s">
        <v>568</v>
      </c>
      <c r="C9038" s="361" t="s">
        <v>745</v>
      </c>
      <c r="D9038" s="361">
        <v>16</v>
      </c>
      <c r="E9038" s="590">
        <v>50485</v>
      </c>
      <c r="F9038" s="592">
        <v>88</v>
      </c>
    </row>
    <row r="9039" spans="1:6" x14ac:dyDescent="0.25">
      <c r="A9039" s="349" t="s">
        <v>738</v>
      </c>
      <c r="B9039" s="361" t="s">
        <v>721</v>
      </c>
      <c r="C9039" s="361" t="s">
        <v>747</v>
      </c>
      <c r="D9039" s="361">
        <v>8</v>
      </c>
      <c r="E9039" s="590">
        <v>50487</v>
      </c>
      <c r="F9039" s="592">
        <v>131</v>
      </c>
    </row>
    <row r="9040" spans="1:6" x14ac:dyDescent="0.25">
      <c r="A9040" s="349" t="s">
        <v>738</v>
      </c>
      <c r="B9040" s="361" t="s">
        <v>720</v>
      </c>
      <c r="C9040" s="361" t="s">
        <v>747</v>
      </c>
      <c r="D9040" s="361">
        <v>8</v>
      </c>
      <c r="E9040" s="590">
        <v>50488</v>
      </c>
      <c r="F9040" s="592">
        <v>133</v>
      </c>
    </row>
    <row r="9041" spans="1:6" x14ac:dyDescent="0.25">
      <c r="A9041" s="349" t="s">
        <v>748</v>
      </c>
      <c r="B9041" s="361" t="s">
        <v>750</v>
      </c>
      <c r="C9041" s="361" t="s">
        <v>737</v>
      </c>
      <c r="D9041" s="361">
        <v>16</v>
      </c>
      <c r="E9041" s="590">
        <v>50494</v>
      </c>
      <c r="F9041" s="592">
        <v>13</v>
      </c>
    </row>
    <row r="9042" spans="1:6" x14ac:dyDescent="0.25">
      <c r="A9042" s="349" t="s">
        <v>771</v>
      </c>
      <c r="B9042" s="361" t="s">
        <v>772</v>
      </c>
      <c r="C9042" s="361" t="s">
        <v>747</v>
      </c>
      <c r="D9042" s="361">
        <v>12</v>
      </c>
      <c r="E9042" s="590">
        <v>50496</v>
      </c>
      <c r="F9042" s="592">
        <v>26</v>
      </c>
    </row>
    <row r="9043" spans="1:6" x14ac:dyDescent="0.25">
      <c r="A9043" s="349" t="s">
        <v>748</v>
      </c>
      <c r="B9043" s="361" t="s">
        <v>753</v>
      </c>
      <c r="C9043" s="361" t="s">
        <v>732</v>
      </c>
      <c r="D9043" s="361">
        <v>16</v>
      </c>
      <c r="E9043" s="590">
        <v>50497</v>
      </c>
      <c r="F9043" s="592">
        <v>44</v>
      </c>
    </row>
    <row r="9044" spans="1:6" x14ac:dyDescent="0.25">
      <c r="A9044" s="349" t="s">
        <v>748</v>
      </c>
      <c r="B9044" s="361" t="s">
        <v>753</v>
      </c>
      <c r="C9044" s="361" t="s">
        <v>732</v>
      </c>
      <c r="D9044" s="361">
        <v>16</v>
      </c>
      <c r="E9044" s="590">
        <v>50505</v>
      </c>
      <c r="F9044" s="592">
        <v>134</v>
      </c>
    </row>
    <row r="9045" spans="1:6" x14ac:dyDescent="0.25">
      <c r="A9045" s="349" t="s">
        <v>738</v>
      </c>
      <c r="B9045" s="361" t="s">
        <v>722</v>
      </c>
      <c r="C9045" s="361" t="s">
        <v>747</v>
      </c>
      <c r="D9045" s="361">
        <v>8</v>
      </c>
      <c r="E9045" s="590">
        <v>50512</v>
      </c>
      <c r="F9045" s="592">
        <v>86</v>
      </c>
    </row>
    <row r="9046" spans="1:6" x14ac:dyDescent="0.25">
      <c r="A9046" s="349" t="s">
        <v>564</v>
      </c>
      <c r="B9046" s="361" t="s">
        <v>566</v>
      </c>
      <c r="C9046" s="361" t="s">
        <v>737</v>
      </c>
      <c r="D9046" s="361">
        <v>16</v>
      </c>
      <c r="E9046" s="590">
        <v>50513</v>
      </c>
      <c r="F9046" s="592">
        <v>128</v>
      </c>
    </row>
    <row r="9047" spans="1:6" x14ac:dyDescent="0.25">
      <c r="A9047" s="349" t="s">
        <v>564</v>
      </c>
      <c r="B9047" s="361" t="s">
        <v>565</v>
      </c>
      <c r="C9047" s="361" t="s">
        <v>745</v>
      </c>
      <c r="D9047" s="361">
        <v>16</v>
      </c>
      <c r="E9047" s="590">
        <v>50515</v>
      </c>
      <c r="F9047" s="592">
        <v>140</v>
      </c>
    </row>
    <row r="9048" spans="1:6" x14ac:dyDescent="0.25">
      <c r="A9048" s="349" t="s">
        <v>738</v>
      </c>
      <c r="B9048" s="361" t="s">
        <v>721</v>
      </c>
      <c r="C9048" s="361" t="s">
        <v>747</v>
      </c>
      <c r="D9048" s="361">
        <v>8</v>
      </c>
      <c r="E9048" s="350">
        <v>50517</v>
      </c>
      <c r="F9048" s="360">
        <v>14</v>
      </c>
    </row>
    <row r="9049" spans="1:6" x14ac:dyDescent="0.25">
      <c r="A9049" s="349" t="s">
        <v>756</v>
      </c>
      <c r="B9049" s="361" t="s">
        <v>757</v>
      </c>
      <c r="C9049" s="361" t="s">
        <v>755</v>
      </c>
      <c r="D9049" s="361">
        <v>16</v>
      </c>
      <c r="E9049" s="590">
        <v>50519</v>
      </c>
      <c r="F9049" s="592">
        <v>96</v>
      </c>
    </row>
    <row r="9050" spans="1:6" x14ac:dyDescent="0.25">
      <c r="A9050" s="349" t="s">
        <v>752</v>
      </c>
      <c r="B9050" s="361" t="s">
        <v>759</v>
      </c>
      <c r="C9050" s="361" t="s">
        <v>737</v>
      </c>
      <c r="D9050" s="361">
        <v>16</v>
      </c>
      <c r="E9050" s="350">
        <v>50519</v>
      </c>
      <c r="F9050" s="360">
        <v>7</v>
      </c>
    </row>
    <row r="9051" spans="1:6" x14ac:dyDescent="0.25">
      <c r="A9051" s="349" t="s">
        <v>765</v>
      </c>
      <c r="B9051" s="361" t="s">
        <v>766</v>
      </c>
      <c r="C9051" s="361" t="s">
        <v>744</v>
      </c>
      <c r="D9051" s="361">
        <v>16</v>
      </c>
      <c r="E9051" s="590">
        <v>50519</v>
      </c>
      <c r="F9051" s="360">
        <v>170</v>
      </c>
    </row>
    <row r="9052" spans="1:6" x14ac:dyDescent="0.25">
      <c r="A9052" s="349" t="s">
        <v>771</v>
      </c>
      <c r="B9052" s="361" t="s">
        <v>773</v>
      </c>
      <c r="C9052" s="361" t="s">
        <v>747</v>
      </c>
      <c r="D9052" s="361">
        <v>8</v>
      </c>
      <c r="E9052" s="590">
        <v>50522</v>
      </c>
      <c r="F9052" s="592">
        <v>68</v>
      </c>
    </row>
    <row r="9053" spans="1:6" x14ac:dyDescent="0.25">
      <c r="A9053" s="349" t="s">
        <v>564</v>
      </c>
      <c r="B9053" s="361" t="s">
        <v>569</v>
      </c>
      <c r="C9053" s="361" t="s">
        <v>744</v>
      </c>
      <c r="D9053" s="361">
        <v>16</v>
      </c>
      <c r="E9053" s="590">
        <v>50530</v>
      </c>
      <c r="F9053" s="592">
        <v>184</v>
      </c>
    </row>
    <row r="9054" spans="1:6" x14ac:dyDescent="0.25">
      <c r="A9054" s="349" t="s">
        <v>752</v>
      </c>
      <c r="B9054" s="361" t="s">
        <v>762</v>
      </c>
      <c r="C9054" s="361" t="s">
        <v>761</v>
      </c>
      <c r="D9054" s="361">
        <v>16</v>
      </c>
      <c r="E9054" s="590">
        <v>50531</v>
      </c>
      <c r="F9054" s="360">
        <v>6</v>
      </c>
    </row>
    <row r="9055" spans="1:6" x14ac:dyDescent="0.25">
      <c r="A9055" s="349" t="s">
        <v>748</v>
      </c>
      <c r="B9055" s="361" t="s">
        <v>749</v>
      </c>
      <c r="C9055" s="361" t="s">
        <v>745</v>
      </c>
      <c r="D9055" s="361">
        <v>8</v>
      </c>
      <c r="E9055" s="590">
        <v>50532</v>
      </c>
      <c r="F9055" s="592">
        <v>173</v>
      </c>
    </row>
    <row r="9056" spans="1:6" x14ac:dyDescent="0.25">
      <c r="A9056" s="349" t="s">
        <v>738</v>
      </c>
      <c r="B9056" s="361" t="s">
        <v>723</v>
      </c>
      <c r="C9056" s="361" t="s">
        <v>745</v>
      </c>
      <c r="D9056" s="361">
        <v>8</v>
      </c>
      <c r="E9056" s="590">
        <v>50534</v>
      </c>
      <c r="F9056" s="592">
        <v>174</v>
      </c>
    </row>
    <row r="9057" spans="1:6" x14ac:dyDescent="0.25">
      <c r="A9057" s="349" t="s">
        <v>738</v>
      </c>
      <c r="B9057" s="361" t="s">
        <v>721</v>
      </c>
      <c r="C9057" s="361" t="s">
        <v>747</v>
      </c>
      <c r="D9057" s="361">
        <v>8</v>
      </c>
      <c r="E9057" s="590">
        <v>50539</v>
      </c>
      <c r="F9057" s="592">
        <v>40</v>
      </c>
    </row>
    <row r="9058" spans="1:6" x14ac:dyDescent="0.25">
      <c r="A9058" s="349" t="s">
        <v>738</v>
      </c>
      <c r="B9058" s="361" t="s">
        <v>721</v>
      </c>
      <c r="C9058" s="361" t="s">
        <v>747</v>
      </c>
      <c r="D9058" s="361">
        <v>8</v>
      </c>
      <c r="E9058" s="350">
        <v>50541</v>
      </c>
      <c r="F9058" s="360">
        <v>143</v>
      </c>
    </row>
    <row r="9059" spans="1:6" x14ac:dyDescent="0.25">
      <c r="A9059" s="349" t="s">
        <v>738</v>
      </c>
      <c r="B9059" s="361" t="s">
        <v>714</v>
      </c>
      <c r="C9059" s="361" t="s">
        <v>744</v>
      </c>
      <c r="D9059" s="361">
        <v>8</v>
      </c>
      <c r="E9059" s="590">
        <v>50543</v>
      </c>
      <c r="F9059" s="592">
        <v>38</v>
      </c>
    </row>
    <row r="9060" spans="1:6" x14ac:dyDescent="0.25">
      <c r="A9060" s="349" t="s">
        <v>738</v>
      </c>
      <c r="B9060" s="361" t="s">
        <v>720</v>
      </c>
      <c r="C9060" s="361" t="s">
        <v>747</v>
      </c>
      <c r="D9060" s="361">
        <v>8</v>
      </c>
      <c r="E9060" s="590">
        <v>50545</v>
      </c>
      <c r="F9060" s="360">
        <v>178</v>
      </c>
    </row>
    <row r="9061" spans="1:6" x14ac:dyDescent="0.25">
      <c r="A9061" s="349" t="s">
        <v>748</v>
      </c>
      <c r="B9061" s="361" t="s">
        <v>753</v>
      </c>
      <c r="C9061" s="361" t="s">
        <v>732</v>
      </c>
      <c r="D9061" s="361">
        <v>16</v>
      </c>
      <c r="E9061" s="590">
        <v>50546</v>
      </c>
      <c r="F9061" s="592">
        <v>6</v>
      </c>
    </row>
    <row r="9062" spans="1:6" x14ac:dyDescent="0.25">
      <c r="A9062" s="349" t="s">
        <v>767</v>
      </c>
      <c r="B9062" s="361" t="s">
        <v>768</v>
      </c>
      <c r="C9062" s="361" t="s">
        <v>737</v>
      </c>
      <c r="D9062" s="361">
        <v>16</v>
      </c>
      <c r="E9062" s="590">
        <v>50548</v>
      </c>
      <c r="F9062" s="592">
        <v>55</v>
      </c>
    </row>
    <row r="9063" spans="1:6" x14ac:dyDescent="0.25">
      <c r="A9063" s="349" t="s">
        <v>733</v>
      </c>
      <c r="B9063" s="361" t="s">
        <v>736</v>
      </c>
      <c r="C9063" s="361" t="s">
        <v>737</v>
      </c>
      <c r="D9063" s="361">
        <v>8</v>
      </c>
      <c r="E9063" s="350">
        <v>50553</v>
      </c>
      <c r="F9063" s="360">
        <v>8</v>
      </c>
    </row>
    <row r="9064" spans="1:6" x14ac:dyDescent="0.25">
      <c r="A9064" s="349" t="s">
        <v>752</v>
      </c>
      <c r="B9064" s="361" t="s">
        <v>762</v>
      </c>
      <c r="C9064" s="361" t="s">
        <v>761</v>
      </c>
      <c r="D9064" s="361">
        <v>16</v>
      </c>
      <c r="E9064" s="590">
        <v>50558</v>
      </c>
      <c r="F9064" s="592">
        <v>124</v>
      </c>
    </row>
    <row r="9065" spans="1:6" x14ac:dyDescent="0.25">
      <c r="A9065" s="349" t="s">
        <v>769</v>
      </c>
      <c r="B9065" s="361" t="s">
        <v>770</v>
      </c>
      <c r="C9065" s="361" t="s">
        <v>745</v>
      </c>
      <c r="D9065" s="361">
        <v>16</v>
      </c>
      <c r="E9065" s="590">
        <v>50560</v>
      </c>
      <c r="F9065" s="592">
        <v>126</v>
      </c>
    </row>
    <row r="9066" spans="1:6" x14ac:dyDescent="0.25">
      <c r="A9066" s="349" t="s">
        <v>756</v>
      </c>
      <c r="B9066" s="361" t="s">
        <v>757</v>
      </c>
      <c r="C9066" s="361" t="s">
        <v>755</v>
      </c>
      <c r="D9066" s="361">
        <v>16</v>
      </c>
      <c r="E9066" s="590">
        <v>50561</v>
      </c>
      <c r="F9066" s="592">
        <v>64</v>
      </c>
    </row>
    <row r="9067" spans="1:6" x14ac:dyDescent="0.25">
      <c r="A9067" s="349" t="s">
        <v>752</v>
      </c>
      <c r="B9067" s="361" t="s">
        <v>762</v>
      </c>
      <c r="C9067" s="361" t="s">
        <v>761</v>
      </c>
      <c r="D9067" s="361">
        <v>16</v>
      </c>
      <c r="E9067" s="590">
        <v>50561</v>
      </c>
      <c r="F9067" s="592">
        <v>111</v>
      </c>
    </row>
    <row r="9068" spans="1:6" x14ac:dyDescent="0.25">
      <c r="A9068" s="349" t="s">
        <v>564</v>
      </c>
      <c r="B9068" s="361" t="s">
        <v>565</v>
      </c>
      <c r="C9068" s="361" t="s">
        <v>745</v>
      </c>
      <c r="D9068" s="361">
        <v>16</v>
      </c>
      <c r="E9068" s="590">
        <v>50562</v>
      </c>
      <c r="F9068" s="592">
        <v>199</v>
      </c>
    </row>
    <row r="9069" spans="1:6" x14ac:dyDescent="0.25">
      <c r="A9069" s="349" t="s">
        <v>728</v>
      </c>
      <c r="B9069" s="361" t="s">
        <v>731</v>
      </c>
      <c r="C9069" s="361" t="s">
        <v>732</v>
      </c>
      <c r="D9069" s="361">
        <v>8</v>
      </c>
      <c r="E9069" s="590">
        <v>50562</v>
      </c>
      <c r="F9069" s="592">
        <v>99</v>
      </c>
    </row>
    <row r="9070" spans="1:6" x14ac:dyDescent="0.25">
      <c r="A9070" s="349" t="s">
        <v>752</v>
      </c>
      <c r="B9070" s="361" t="s">
        <v>759</v>
      </c>
      <c r="C9070" s="361" t="s">
        <v>737</v>
      </c>
      <c r="D9070" s="361">
        <v>16</v>
      </c>
      <c r="E9070" s="590">
        <v>50563</v>
      </c>
      <c r="F9070" s="592">
        <v>34</v>
      </c>
    </row>
    <row r="9071" spans="1:6" x14ac:dyDescent="0.25">
      <c r="A9071" s="349" t="s">
        <v>564</v>
      </c>
      <c r="B9071" s="361" t="s">
        <v>565</v>
      </c>
      <c r="C9071" s="361" t="s">
        <v>745</v>
      </c>
      <c r="D9071" s="361">
        <v>16</v>
      </c>
      <c r="E9071" s="590">
        <v>50566</v>
      </c>
      <c r="F9071" s="592">
        <v>94</v>
      </c>
    </row>
    <row r="9072" spans="1:6" x14ac:dyDescent="0.25">
      <c r="A9072" s="349" t="s">
        <v>738</v>
      </c>
      <c r="B9072" s="361" t="s">
        <v>723</v>
      </c>
      <c r="C9072" s="361" t="s">
        <v>745</v>
      </c>
      <c r="D9072" s="361">
        <v>8</v>
      </c>
      <c r="E9072" s="590">
        <v>50569</v>
      </c>
      <c r="F9072" s="592">
        <v>189</v>
      </c>
    </row>
    <row r="9073" spans="1:6" x14ac:dyDescent="0.25">
      <c r="A9073" s="349" t="s">
        <v>756</v>
      </c>
      <c r="B9073" s="361" t="s">
        <v>758</v>
      </c>
      <c r="C9073" s="361" t="s">
        <v>746</v>
      </c>
      <c r="D9073" s="361">
        <v>16</v>
      </c>
      <c r="E9073" s="590">
        <v>50569</v>
      </c>
      <c r="F9073" s="592">
        <v>143</v>
      </c>
    </row>
    <row r="9074" spans="1:6" x14ac:dyDescent="0.25">
      <c r="A9074" s="349" t="s">
        <v>739</v>
      </c>
      <c r="B9074" s="361" t="s">
        <v>740</v>
      </c>
      <c r="C9074" s="361" t="s">
        <v>741</v>
      </c>
      <c r="D9074" s="361">
        <v>8</v>
      </c>
      <c r="E9074" s="590">
        <v>50569</v>
      </c>
      <c r="F9074" s="592">
        <v>147</v>
      </c>
    </row>
    <row r="9075" spans="1:6" x14ac:dyDescent="0.25">
      <c r="A9075" s="349" t="s">
        <v>748</v>
      </c>
      <c r="B9075" s="361" t="s">
        <v>751</v>
      </c>
      <c r="C9075" s="361" t="s">
        <v>747</v>
      </c>
      <c r="D9075" s="361">
        <v>8</v>
      </c>
      <c r="E9075" s="590">
        <v>50573</v>
      </c>
      <c r="F9075" s="360">
        <v>154</v>
      </c>
    </row>
    <row r="9076" spans="1:6" x14ac:dyDescent="0.25">
      <c r="A9076" s="349" t="s">
        <v>742</v>
      </c>
      <c r="B9076" s="361" t="s">
        <v>743</v>
      </c>
      <c r="C9076" s="361" t="s">
        <v>744</v>
      </c>
      <c r="D9076" s="361">
        <v>8</v>
      </c>
      <c r="E9076" s="590">
        <v>50573</v>
      </c>
      <c r="F9076" s="592">
        <v>158</v>
      </c>
    </row>
    <row r="9077" spans="1:6" x14ac:dyDescent="0.25">
      <c r="A9077" s="349" t="s">
        <v>756</v>
      </c>
      <c r="B9077" s="361" t="s">
        <v>758</v>
      </c>
      <c r="C9077" s="361" t="s">
        <v>746</v>
      </c>
      <c r="D9077" s="361">
        <v>16</v>
      </c>
      <c r="E9077" s="590">
        <v>50574</v>
      </c>
      <c r="F9077" s="592">
        <v>81</v>
      </c>
    </row>
    <row r="9078" spans="1:6" x14ac:dyDescent="0.25">
      <c r="A9078" s="349" t="s">
        <v>769</v>
      </c>
      <c r="B9078" s="361" t="s">
        <v>770</v>
      </c>
      <c r="C9078" s="361" t="s">
        <v>745</v>
      </c>
      <c r="D9078" s="361">
        <v>16</v>
      </c>
      <c r="E9078" s="590">
        <v>50574</v>
      </c>
      <c r="F9078" s="592">
        <v>175</v>
      </c>
    </row>
    <row r="9079" spans="1:6" x14ac:dyDescent="0.25">
      <c r="A9079" s="349" t="s">
        <v>742</v>
      </c>
      <c r="B9079" s="361" t="s">
        <v>743</v>
      </c>
      <c r="C9079" s="361" t="s">
        <v>744</v>
      </c>
      <c r="D9079" s="361">
        <v>8</v>
      </c>
      <c r="E9079" s="590">
        <v>50576</v>
      </c>
      <c r="F9079" s="592">
        <v>48</v>
      </c>
    </row>
    <row r="9080" spans="1:6" x14ac:dyDescent="0.25">
      <c r="A9080" s="349" t="s">
        <v>748</v>
      </c>
      <c r="B9080" s="361" t="s">
        <v>749</v>
      </c>
      <c r="C9080" s="361" t="s">
        <v>745</v>
      </c>
      <c r="D9080" s="361">
        <v>8</v>
      </c>
      <c r="E9080" s="590">
        <v>50578</v>
      </c>
      <c r="F9080" s="592">
        <v>63</v>
      </c>
    </row>
    <row r="9081" spans="1:6" x14ac:dyDescent="0.25">
      <c r="A9081" s="349" t="s">
        <v>738</v>
      </c>
      <c r="B9081" s="361" t="s">
        <v>722</v>
      </c>
      <c r="C9081" s="361" t="s">
        <v>747</v>
      </c>
      <c r="D9081" s="361">
        <v>8</v>
      </c>
      <c r="E9081" s="590">
        <v>50580</v>
      </c>
      <c r="F9081" s="592">
        <v>151</v>
      </c>
    </row>
    <row r="9082" spans="1:6" x14ac:dyDescent="0.25">
      <c r="A9082" s="349" t="s">
        <v>738</v>
      </c>
      <c r="B9082" s="361" t="s">
        <v>721</v>
      </c>
      <c r="C9082" s="361" t="s">
        <v>747</v>
      </c>
      <c r="D9082" s="361">
        <v>8</v>
      </c>
      <c r="E9082" s="590">
        <v>50584</v>
      </c>
      <c r="F9082" s="360">
        <v>199</v>
      </c>
    </row>
    <row r="9083" spans="1:6" x14ac:dyDescent="0.25">
      <c r="A9083" s="349" t="s">
        <v>738</v>
      </c>
      <c r="B9083" s="361" t="s">
        <v>714</v>
      </c>
      <c r="C9083" s="361" t="s">
        <v>744</v>
      </c>
      <c r="D9083" s="361">
        <v>8</v>
      </c>
      <c r="E9083" s="590">
        <v>50586</v>
      </c>
      <c r="F9083" s="592">
        <v>84</v>
      </c>
    </row>
    <row r="9084" spans="1:6" x14ac:dyDescent="0.25">
      <c r="A9084" s="349" t="s">
        <v>767</v>
      </c>
      <c r="B9084" s="361" t="s">
        <v>768</v>
      </c>
      <c r="C9084" s="361" t="s">
        <v>737</v>
      </c>
      <c r="D9084" s="361">
        <v>16</v>
      </c>
      <c r="E9084" s="590">
        <v>50587</v>
      </c>
      <c r="F9084" s="592">
        <v>185</v>
      </c>
    </row>
    <row r="9085" spans="1:6" x14ac:dyDescent="0.25">
      <c r="A9085" s="349" t="s">
        <v>738</v>
      </c>
      <c r="B9085" s="361" t="s">
        <v>716</v>
      </c>
      <c r="C9085" s="361" t="s">
        <v>745</v>
      </c>
      <c r="D9085" s="361">
        <v>16</v>
      </c>
      <c r="E9085" s="590">
        <v>50587</v>
      </c>
      <c r="F9085" s="592">
        <v>49</v>
      </c>
    </row>
    <row r="9086" spans="1:6" x14ac:dyDescent="0.25">
      <c r="A9086" s="349" t="s">
        <v>738</v>
      </c>
      <c r="B9086" s="361" t="s">
        <v>715</v>
      </c>
      <c r="C9086" s="361" t="s">
        <v>745</v>
      </c>
      <c r="D9086" s="361">
        <v>16</v>
      </c>
      <c r="E9086" s="590">
        <v>50588</v>
      </c>
      <c r="F9086" s="592">
        <v>78</v>
      </c>
    </row>
    <row r="9087" spans="1:6" x14ac:dyDescent="0.25">
      <c r="A9087" s="349" t="s">
        <v>767</v>
      </c>
      <c r="B9087" s="361" t="s">
        <v>768</v>
      </c>
      <c r="C9087" s="361" t="s">
        <v>737</v>
      </c>
      <c r="D9087" s="361">
        <v>16</v>
      </c>
      <c r="E9087" s="590">
        <v>50591</v>
      </c>
      <c r="F9087" s="592">
        <v>51</v>
      </c>
    </row>
    <row r="9088" spans="1:6" x14ac:dyDescent="0.25">
      <c r="A9088" s="349" t="s">
        <v>738</v>
      </c>
      <c r="B9088" s="361" t="s">
        <v>723</v>
      </c>
      <c r="C9088" s="361" t="s">
        <v>745</v>
      </c>
      <c r="D9088" s="361">
        <v>8</v>
      </c>
      <c r="E9088" s="590">
        <v>50593</v>
      </c>
      <c r="F9088" s="592">
        <v>58</v>
      </c>
    </row>
    <row r="9089" spans="1:6" x14ac:dyDescent="0.25">
      <c r="A9089" s="349" t="s">
        <v>738</v>
      </c>
      <c r="B9089" s="361" t="s">
        <v>717</v>
      </c>
      <c r="C9089" s="361" t="s">
        <v>745</v>
      </c>
      <c r="D9089" s="361">
        <v>16</v>
      </c>
      <c r="E9089" s="590">
        <v>50599</v>
      </c>
      <c r="F9089" s="592">
        <v>199</v>
      </c>
    </row>
    <row r="9090" spans="1:6" x14ac:dyDescent="0.25">
      <c r="A9090" s="349" t="s">
        <v>564</v>
      </c>
      <c r="B9090" s="361" t="s">
        <v>566</v>
      </c>
      <c r="C9090" s="361" t="s">
        <v>737</v>
      </c>
      <c r="D9090" s="361">
        <v>16</v>
      </c>
      <c r="E9090" s="590">
        <v>50601</v>
      </c>
      <c r="F9090" s="592">
        <v>70</v>
      </c>
    </row>
    <row r="9091" spans="1:6" x14ac:dyDescent="0.25">
      <c r="A9091" s="349" t="s">
        <v>748</v>
      </c>
      <c r="B9091" s="361" t="s">
        <v>754</v>
      </c>
      <c r="C9091" s="361" t="s">
        <v>755</v>
      </c>
      <c r="D9091" s="361">
        <v>16</v>
      </c>
      <c r="E9091" s="590">
        <v>50602</v>
      </c>
      <c r="F9091" s="592">
        <v>96</v>
      </c>
    </row>
    <row r="9092" spans="1:6" x14ac:dyDescent="0.25">
      <c r="A9092" s="349" t="s">
        <v>564</v>
      </c>
      <c r="B9092" s="361" t="s">
        <v>569</v>
      </c>
      <c r="C9092" s="361" t="s">
        <v>744</v>
      </c>
      <c r="D9092" s="361">
        <v>16</v>
      </c>
      <c r="E9092" s="590">
        <v>50607</v>
      </c>
      <c r="F9092" s="592">
        <v>132</v>
      </c>
    </row>
    <row r="9093" spans="1:6" x14ac:dyDescent="0.25">
      <c r="A9093" s="349" t="s">
        <v>738</v>
      </c>
      <c r="B9093" s="361" t="s">
        <v>717</v>
      </c>
      <c r="C9093" s="361" t="s">
        <v>745</v>
      </c>
      <c r="D9093" s="361">
        <v>16</v>
      </c>
      <c r="E9093" s="590">
        <v>50608</v>
      </c>
      <c r="F9093" s="592">
        <v>143</v>
      </c>
    </row>
    <row r="9094" spans="1:6" x14ac:dyDescent="0.25">
      <c r="A9094" s="349" t="s">
        <v>752</v>
      </c>
      <c r="B9094" s="361" t="s">
        <v>764</v>
      </c>
      <c r="C9094" s="361" t="s">
        <v>737</v>
      </c>
      <c r="D9094" s="361">
        <v>32</v>
      </c>
      <c r="E9094" s="590">
        <v>50609</v>
      </c>
      <c r="F9094" s="592">
        <v>10</v>
      </c>
    </row>
    <row r="9095" spans="1:6" x14ac:dyDescent="0.25">
      <c r="A9095" s="349" t="s">
        <v>738</v>
      </c>
      <c r="B9095" s="361" t="s">
        <v>722</v>
      </c>
      <c r="C9095" s="361" t="s">
        <v>747</v>
      </c>
      <c r="D9095" s="361">
        <v>8</v>
      </c>
      <c r="E9095" s="590">
        <v>50610</v>
      </c>
      <c r="F9095" s="592">
        <v>159</v>
      </c>
    </row>
    <row r="9096" spans="1:6" x14ac:dyDescent="0.25">
      <c r="A9096" s="349" t="s">
        <v>738</v>
      </c>
      <c r="B9096" s="361" t="s">
        <v>718</v>
      </c>
      <c r="C9096" s="361" t="s">
        <v>747</v>
      </c>
      <c r="D9096" s="361">
        <v>8</v>
      </c>
      <c r="E9096" s="590">
        <v>50612</v>
      </c>
      <c r="F9096" s="592">
        <v>60</v>
      </c>
    </row>
    <row r="9097" spans="1:6" x14ac:dyDescent="0.25">
      <c r="A9097" s="349" t="s">
        <v>738</v>
      </c>
      <c r="B9097" s="361" t="s">
        <v>713</v>
      </c>
      <c r="C9097" s="361" t="s">
        <v>746</v>
      </c>
      <c r="D9097" s="361">
        <v>16</v>
      </c>
      <c r="E9097" s="590">
        <v>50613</v>
      </c>
      <c r="F9097" s="592">
        <v>19</v>
      </c>
    </row>
    <row r="9098" spans="1:6" x14ac:dyDescent="0.25">
      <c r="A9098" s="349" t="s">
        <v>564</v>
      </c>
      <c r="B9098" s="361" t="s">
        <v>565</v>
      </c>
      <c r="C9098" s="361" t="s">
        <v>745</v>
      </c>
      <c r="D9098" s="361">
        <v>16</v>
      </c>
      <c r="E9098" s="590">
        <v>50614</v>
      </c>
      <c r="F9098" s="592">
        <v>195</v>
      </c>
    </row>
    <row r="9099" spans="1:6" x14ac:dyDescent="0.25">
      <c r="A9099" s="349" t="s">
        <v>564</v>
      </c>
      <c r="B9099" s="361" t="s">
        <v>567</v>
      </c>
      <c r="C9099" s="361" t="s">
        <v>737</v>
      </c>
      <c r="D9099" s="361">
        <v>16</v>
      </c>
      <c r="E9099" s="590">
        <v>50616</v>
      </c>
      <c r="F9099" s="592">
        <v>92</v>
      </c>
    </row>
    <row r="9100" spans="1:6" x14ac:dyDescent="0.25">
      <c r="A9100" s="349" t="s">
        <v>564</v>
      </c>
      <c r="B9100" s="361" t="s">
        <v>567</v>
      </c>
      <c r="C9100" s="361" t="s">
        <v>737</v>
      </c>
      <c r="D9100" s="361">
        <v>16</v>
      </c>
      <c r="E9100" s="590">
        <v>50617</v>
      </c>
      <c r="F9100" s="592">
        <v>105</v>
      </c>
    </row>
    <row r="9101" spans="1:6" x14ac:dyDescent="0.25">
      <c r="A9101" s="349" t="s">
        <v>738</v>
      </c>
      <c r="B9101" s="361" t="s">
        <v>715</v>
      </c>
      <c r="C9101" s="361" t="s">
        <v>745</v>
      </c>
      <c r="D9101" s="361">
        <v>16</v>
      </c>
      <c r="E9101" s="590">
        <v>50618</v>
      </c>
      <c r="F9101" s="592">
        <v>10</v>
      </c>
    </row>
    <row r="9102" spans="1:6" x14ac:dyDescent="0.25">
      <c r="A9102" s="354" t="s">
        <v>738</v>
      </c>
      <c r="B9102" s="353" t="s">
        <v>716</v>
      </c>
      <c r="C9102" s="353" t="s">
        <v>745</v>
      </c>
      <c r="D9102" s="353">
        <v>16</v>
      </c>
      <c r="E9102" s="352">
        <v>50618</v>
      </c>
      <c r="F9102" s="351">
        <v>191</v>
      </c>
    </row>
    <row r="9103" spans="1:6" x14ac:dyDescent="0.25">
      <c r="A9103" s="349" t="s">
        <v>738</v>
      </c>
      <c r="B9103" s="361" t="s">
        <v>722</v>
      </c>
      <c r="C9103" s="361" t="s">
        <v>747</v>
      </c>
      <c r="D9103" s="361">
        <v>8</v>
      </c>
      <c r="E9103" s="590">
        <v>50619</v>
      </c>
      <c r="F9103" s="592">
        <v>163</v>
      </c>
    </row>
    <row r="9104" spans="1:6" x14ac:dyDescent="0.25">
      <c r="A9104" s="349" t="s">
        <v>756</v>
      </c>
      <c r="B9104" s="361" t="s">
        <v>758</v>
      </c>
      <c r="C9104" s="361" t="s">
        <v>746</v>
      </c>
      <c r="D9104" s="361">
        <v>16</v>
      </c>
      <c r="E9104" s="350">
        <v>50622</v>
      </c>
      <c r="F9104" s="360">
        <v>145</v>
      </c>
    </row>
    <row r="9105" spans="1:6" x14ac:dyDescent="0.25">
      <c r="A9105" s="349" t="s">
        <v>752</v>
      </c>
      <c r="B9105" s="361" t="s">
        <v>760</v>
      </c>
      <c r="C9105" s="361" t="s">
        <v>761</v>
      </c>
      <c r="D9105" s="361">
        <v>16</v>
      </c>
      <c r="E9105" s="590">
        <v>50622</v>
      </c>
      <c r="F9105" s="592">
        <v>129</v>
      </c>
    </row>
    <row r="9106" spans="1:6" x14ac:dyDescent="0.25">
      <c r="A9106" s="349" t="s">
        <v>738</v>
      </c>
      <c r="B9106" s="361" t="s">
        <v>720</v>
      </c>
      <c r="C9106" s="361" t="s">
        <v>747</v>
      </c>
      <c r="D9106" s="361">
        <v>8</v>
      </c>
      <c r="E9106" s="590">
        <v>50623</v>
      </c>
      <c r="F9106" s="592">
        <v>147</v>
      </c>
    </row>
    <row r="9107" spans="1:6" x14ac:dyDescent="0.25">
      <c r="A9107" s="349" t="s">
        <v>756</v>
      </c>
      <c r="B9107" s="361" t="s">
        <v>758</v>
      </c>
      <c r="C9107" s="361" t="s">
        <v>746</v>
      </c>
      <c r="D9107" s="361">
        <v>16</v>
      </c>
      <c r="E9107" s="590">
        <v>50627</v>
      </c>
      <c r="F9107" s="592">
        <v>9</v>
      </c>
    </row>
    <row r="9108" spans="1:6" x14ac:dyDescent="0.25">
      <c r="A9108" s="349" t="s">
        <v>748</v>
      </c>
      <c r="B9108" s="361" t="s">
        <v>754</v>
      </c>
      <c r="C9108" s="361" t="s">
        <v>755</v>
      </c>
      <c r="D9108" s="361">
        <v>16</v>
      </c>
      <c r="E9108" s="590">
        <v>50636</v>
      </c>
      <c r="F9108" s="592">
        <v>118</v>
      </c>
    </row>
    <row r="9109" spans="1:6" x14ac:dyDescent="0.25">
      <c r="A9109" s="349" t="s">
        <v>756</v>
      </c>
      <c r="B9109" s="361" t="s">
        <v>757</v>
      </c>
      <c r="C9109" s="361" t="s">
        <v>755</v>
      </c>
      <c r="D9109" s="361">
        <v>16</v>
      </c>
      <c r="E9109" s="590">
        <v>50641</v>
      </c>
      <c r="F9109" s="592">
        <v>180</v>
      </c>
    </row>
    <row r="9110" spans="1:6" x14ac:dyDescent="0.25">
      <c r="A9110" s="349" t="s">
        <v>728</v>
      </c>
      <c r="B9110" s="361" t="s">
        <v>729</v>
      </c>
      <c r="C9110" s="361" t="s">
        <v>730</v>
      </c>
      <c r="D9110" s="361">
        <v>10</v>
      </c>
      <c r="E9110" s="590">
        <v>50648</v>
      </c>
      <c r="F9110" s="592">
        <v>170</v>
      </c>
    </row>
    <row r="9111" spans="1:6" x14ac:dyDescent="0.25">
      <c r="A9111" s="349" t="s">
        <v>756</v>
      </c>
      <c r="B9111" s="361" t="s">
        <v>757</v>
      </c>
      <c r="C9111" s="361" t="s">
        <v>755</v>
      </c>
      <c r="D9111" s="361">
        <v>16</v>
      </c>
      <c r="E9111" s="590">
        <v>50650</v>
      </c>
      <c r="F9111" s="592">
        <v>103</v>
      </c>
    </row>
    <row r="9112" spans="1:6" x14ac:dyDescent="0.25">
      <c r="A9112" s="349" t="s">
        <v>767</v>
      </c>
      <c r="B9112" s="361" t="s">
        <v>768</v>
      </c>
      <c r="C9112" s="361" t="s">
        <v>737</v>
      </c>
      <c r="D9112" s="361">
        <v>16</v>
      </c>
      <c r="E9112" s="590">
        <v>50651</v>
      </c>
      <c r="F9112" s="592">
        <v>176</v>
      </c>
    </row>
    <row r="9113" spans="1:6" x14ac:dyDescent="0.25">
      <c r="A9113" s="349" t="s">
        <v>748</v>
      </c>
      <c r="B9113" s="361" t="s">
        <v>751</v>
      </c>
      <c r="C9113" s="361" t="s">
        <v>747</v>
      </c>
      <c r="D9113" s="361">
        <v>8</v>
      </c>
      <c r="E9113" s="590">
        <v>50651</v>
      </c>
      <c r="F9113" s="592">
        <v>43</v>
      </c>
    </row>
    <row r="9114" spans="1:6" x14ac:dyDescent="0.25">
      <c r="A9114" s="349" t="s">
        <v>564</v>
      </c>
      <c r="B9114" s="361" t="s">
        <v>567</v>
      </c>
      <c r="C9114" s="361" t="s">
        <v>737</v>
      </c>
      <c r="D9114" s="361">
        <v>16</v>
      </c>
      <c r="E9114" s="590">
        <v>50652</v>
      </c>
      <c r="F9114" s="592">
        <v>154</v>
      </c>
    </row>
    <row r="9115" spans="1:6" x14ac:dyDescent="0.25">
      <c r="A9115" s="349" t="s">
        <v>752</v>
      </c>
      <c r="B9115" s="361" t="s">
        <v>763</v>
      </c>
      <c r="C9115" s="361" t="s">
        <v>745</v>
      </c>
      <c r="D9115" s="361">
        <v>16</v>
      </c>
      <c r="E9115" s="590">
        <v>50652</v>
      </c>
      <c r="F9115" s="592">
        <v>84</v>
      </c>
    </row>
    <row r="9116" spans="1:6" x14ac:dyDescent="0.25">
      <c r="A9116" s="349" t="s">
        <v>733</v>
      </c>
      <c r="B9116" s="361" t="s">
        <v>734</v>
      </c>
      <c r="C9116" s="361" t="s">
        <v>735</v>
      </c>
      <c r="D9116" s="361">
        <v>8</v>
      </c>
      <c r="E9116" s="350">
        <v>50652</v>
      </c>
      <c r="F9116" s="360">
        <v>21</v>
      </c>
    </row>
    <row r="9117" spans="1:6" x14ac:dyDescent="0.25">
      <c r="A9117" s="349" t="s">
        <v>733</v>
      </c>
      <c r="B9117" s="361" t="s">
        <v>736</v>
      </c>
      <c r="C9117" s="361" t="s">
        <v>737</v>
      </c>
      <c r="D9117" s="361">
        <v>8</v>
      </c>
      <c r="E9117" s="590">
        <v>50652</v>
      </c>
      <c r="F9117" s="592">
        <v>14</v>
      </c>
    </row>
    <row r="9118" spans="1:6" x14ac:dyDescent="0.25">
      <c r="A9118" s="349" t="s">
        <v>738</v>
      </c>
      <c r="B9118" s="361" t="s">
        <v>716</v>
      </c>
      <c r="C9118" s="361" t="s">
        <v>745</v>
      </c>
      <c r="D9118" s="361">
        <v>16</v>
      </c>
      <c r="E9118" s="590">
        <v>50654</v>
      </c>
      <c r="F9118" s="592">
        <v>168</v>
      </c>
    </row>
    <row r="9119" spans="1:6" x14ac:dyDescent="0.25">
      <c r="A9119" s="349" t="s">
        <v>769</v>
      </c>
      <c r="B9119" s="361" t="s">
        <v>770</v>
      </c>
      <c r="C9119" s="361" t="s">
        <v>745</v>
      </c>
      <c r="D9119" s="361">
        <v>16</v>
      </c>
      <c r="E9119" s="590">
        <v>50654</v>
      </c>
      <c r="F9119" s="592">
        <v>123</v>
      </c>
    </row>
    <row r="9120" spans="1:6" x14ac:dyDescent="0.25">
      <c r="A9120" s="349" t="s">
        <v>748</v>
      </c>
      <c r="B9120" s="361" t="s">
        <v>749</v>
      </c>
      <c r="C9120" s="361" t="s">
        <v>745</v>
      </c>
      <c r="D9120" s="361">
        <v>8</v>
      </c>
      <c r="E9120" s="590">
        <v>50664</v>
      </c>
      <c r="F9120" s="592">
        <v>38</v>
      </c>
    </row>
    <row r="9121" spans="1:6" x14ac:dyDescent="0.25">
      <c r="A9121" s="349" t="s">
        <v>771</v>
      </c>
      <c r="B9121" s="361" t="s">
        <v>772</v>
      </c>
      <c r="C9121" s="361" t="s">
        <v>747</v>
      </c>
      <c r="D9121" s="361">
        <v>12</v>
      </c>
      <c r="E9121" s="590">
        <v>50665</v>
      </c>
      <c r="F9121" s="592">
        <v>80</v>
      </c>
    </row>
    <row r="9122" spans="1:6" x14ac:dyDescent="0.25">
      <c r="A9122" s="349" t="s">
        <v>748</v>
      </c>
      <c r="B9122" s="361" t="s">
        <v>749</v>
      </c>
      <c r="C9122" s="361" t="s">
        <v>745</v>
      </c>
      <c r="D9122" s="361">
        <v>8</v>
      </c>
      <c r="E9122" s="590">
        <v>50668</v>
      </c>
      <c r="F9122" s="592">
        <v>164</v>
      </c>
    </row>
    <row r="9123" spans="1:6" x14ac:dyDescent="0.25">
      <c r="A9123" s="349" t="s">
        <v>564</v>
      </c>
      <c r="B9123" s="361" t="s">
        <v>569</v>
      </c>
      <c r="C9123" s="361" t="s">
        <v>744</v>
      </c>
      <c r="D9123" s="361">
        <v>16</v>
      </c>
      <c r="E9123" s="590">
        <v>50671</v>
      </c>
      <c r="F9123" s="592">
        <v>149</v>
      </c>
    </row>
    <row r="9124" spans="1:6" x14ac:dyDescent="0.25">
      <c r="A9124" s="349" t="s">
        <v>748</v>
      </c>
      <c r="B9124" s="361" t="s">
        <v>754</v>
      </c>
      <c r="C9124" s="361" t="s">
        <v>755</v>
      </c>
      <c r="D9124" s="361">
        <v>16</v>
      </c>
      <c r="E9124" s="590">
        <v>50671</v>
      </c>
      <c r="F9124" s="592">
        <v>10</v>
      </c>
    </row>
    <row r="9125" spans="1:6" x14ac:dyDescent="0.25">
      <c r="A9125" s="349" t="s">
        <v>728</v>
      </c>
      <c r="B9125" s="361" t="s">
        <v>731</v>
      </c>
      <c r="C9125" s="361" t="s">
        <v>732</v>
      </c>
      <c r="D9125" s="361">
        <v>8</v>
      </c>
      <c r="E9125" s="590">
        <v>50672</v>
      </c>
      <c r="F9125" s="592">
        <v>162</v>
      </c>
    </row>
    <row r="9126" spans="1:6" x14ac:dyDescent="0.25">
      <c r="A9126" s="349" t="s">
        <v>564</v>
      </c>
      <c r="B9126" s="361" t="s">
        <v>569</v>
      </c>
      <c r="C9126" s="361" t="s">
        <v>744</v>
      </c>
      <c r="D9126" s="361">
        <v>16</v>
      </c>
      <c r="E9126" s="590">
        <v>50673</v>
      </c>
      <c r="F9126" s="592">
        <v>144</v>
      </c>
    </row>
    <row r="9127" spans="1:6" x14ac:dyDescent="0.25">
      <c r="A9127" s="349" t="s">
        <v>738</v>
      </c>
      <c r="B9127" s="361" t="s">
        <v>718</v>
      </c>
      <c r="C9127" s="361" t="s">
        <v>747</v>
      </c>
      <c r="D9127" s="361">
        <v>8</v>
      </c>
      <c r="E9127" s="590">
        <v>50676</v>
      </c>
      <c r="F9127" s="592">
        <v>196</v>
      </c>
    </row>
    <row r="9128" spans="1:6" x14ac:dyDescent="0.25">
      <c r="A9128" s="349" t="s">
        <v>765</v>
      </c>
      <c r="B9128" s="361" t="s">
        <v>766</v>
      </c>
      <c r="C9128" s="361" t="s">
        <v>744</v>
      </c>
      <c r="D9128" s="361">
        <v>16</v>
      </c>
      <c r="E9128" s="590">
        <v>50677</v>
      </c>
      <c r="F9128" s="592">
        <v>138</v>
      </c>
    </row>
    <row r="9129" spans="1:6" x14ac:dyDescent="0.25">
      <c r="A9129" s="349" t="s">
        <v>738</v>
      </c>
      <c r="B9129" s="361" t="s">
        <v>723</v>
      </c>
      <c r="C9129" s="361" t="s">
        <v>745</v>
      </c>
      <c r="D9129" s="361">
        <v>8</v>
      </c>
      <c r="E9129" s="590">
        <v>50679</v>
      </c>
      <c r="F9129" s="592">
        <v>134</v>
      </c>
    </row>
    <row r="9130" spans="1:6" x14ac:dyDescent="0.25">
      <c r="A9130" s="349" t="s">
        <v>771</v>
      </c>
      <c r="B9130" s="361" t="s">
        <v>772</v>
      </c>
      <c r="C9130" s="361" t="s">
        <v>747</v>
      </c>
      <c r="D9130" s="361">
        <v>12</v>
      </c>
      <c r="E9130" s="590">
        <v>50685</v>
      </c>
      <c r="F9130" s="592">
        <v>45</v>
      </c>
    </row>
    <row r="9131" spans="1:6" x14ac:dyDescent="0.25">
      <c r="A9131" s="349" t="s">
        <v>752</v>
      </c>
      <c r="B9131" s="361" t="s">
        <v>759</v>
      </c>
      <c r="C9131" s="361" t="s">
        <v>737</v>
      </c>
      <c r="D9131" s="361">
        <v>16</v>
      </c>
      <c r="E9131" s="590">
        <v>50685</v>
      </c>
      <c r="F9131" s="592">
        <v>45</v>
      </c>
    </row>
    <row r="9132" spans="1:6" x14ac:dyDescent="0.25">
      <c r="A9132" s="349" t="s">
        <v>748</v>
      </c>
      <c r="B9132" s="361" t="s">
        <v>754</v>
      </c>
      <c r="C9132" s="361" t="s">
        <v>755</v>
      </c>
      <c r="D9132" s="361">
        <v>16</v>
      </c>
      <c r="E9132" s="590">
        <v>50688</v>
      </c>
      <c r="F9132" s="592">
        <v>139</v>
      </c>
    </row>
    <row r="9133" spans="1:6" x14ac:dyDescent="0.25">
      <c r="A9133" s="349" t="s">
        <v>738</v>
      </c>
      <c r="B9133" s="361" t="s">
        <v>721</v>
      </c>
      <c r="C9133" s="361" t="s">
        <v>747</v>
      </c>
      <c r="D9133" s="361">
        <v>8</v>
      </c>
      <c r="E9133" s="350">
        <v>50690</v>
      </c>
      <c r="F9133" s="360">
        <v>187</v>
      </c>
    </row>
    <row r="9134" spans="1:6" x14ac:dyDescent="0.25">
      <c r="A9134" s="349" t="s">
        <v>752</v>
      </c>
      <c r="B9134" s="361" t="s">
        <v>760</v>
      </c>
      <c r="C9134" s="361" t="s">
        <v>761</v>
      </c>
      <c r="D9134" s="361">
        <v>16</v>
      </c>
      <c r="E9134" s="590">
        <v>50692</v>
      </c>
      <c r="F9134" s="592">
        <v>22</v>
      </c>
    </row>
    <row r="9135" spans="1:6" x14ac:dyDescent="0.25">
      <c r="A9135" s="349" t="s">
        <v>738</v>
      </c>
      <c r="B9135" s="361" t="s">
        <v>715</v>
      </c>
      <c r="C9135" s="361" t="s">
        <v>745</v>
      </c>
      <c r="D9135" s="361">
        <v>16</v>
      </c>
      <c r="E9135" s="590">
        <v>50694</v>
      </c>
      <c r="F9135" s="360">
        <v>72</v>
      </c>
    </row>
    <row r="9136" spans="1:6" x14ac:dyDescent="0.25">
      <c r="A9136" s="349" t="s">
        <v>752</v>
      </c>
      <c r="B9136" s="361" t="s">
        <v>763</v>
      </c>
      <c r="C9136" s="361" t="s">
        <v>745</v>
      </c>
      <c r="D9136" s="361">
        <v>16</v>
      </c>
      <c r="E9136" s="590">
        <v>50695</v>
      </c>
      <c r="F9136" s="360">
        <v>120</v>
      </c>
    </row>
    <row r="9137" spans="1:6" x14ac:dyDescent="0.25">
      <c r="A9137" s="349" t="s">
        <v>739</v>
      </c>
      <c r="B9137" s="361" t="s">
        <v>740</v>
      </c>
      <c r="C9137" s="361" t="s">
        <v>741</v>
      </c>
      <c r="D9137" s="361">
        <v>8</v>
      </c>
      <c r="E9137" s="590">
        <v>50701</v>
      </c>
      <c r="F9137" s="592">
        <v>117</v>
      </c>
    </row>
    <row r="9138" spans="1:6" x14ac:dyDescent="0.25">
      <c r="A9138" s="349" t="s">
        <v>767</v>
      </c>
      <c r="B9138" s="361" t="s">
        <v>768</v>
      </c>
      <c r="C9138" s="361" t="s">
        <v>737</v>
      </c>
      <c r="D9138" s="361">
        <v>16</v>
      </c>
      <c r="E9138" s="590">
        <v>50704</v>
      </c>
      <c r="F9138" s="592">
        <v>125</v>
      </c>
    </row>
    <row r="9139" spans="1:6" x14ac:dyDescent="0.25">
      <c r="A9139" s="349" t="s">
        <v>738</v>
      </c>
      <c r="B9139" s="361" t="s">
        <v>720</v>
      </c>
      <c r="C9139" s="361" t="s">
        <v>747</v>
      </c>
      <c r="D9139" s="361">
        <v>8</v>
      </c>
      <c r="E9139" s="590">
        <v>50705</v>
      </c>
      <c r="F9139" s="592">
        <v>131</v>
      </c>
    </row>
    <row r="9140" spans="1:6" x14ac:dyDescent="0.25">
      <c r="A9140" s="349" t="s">
        <v>752</v>
      </c>
      <c r="B9140" s="361" t="s">
        <v>764</v>
      </c>
      <c r="C9140" s="361" t="s">
        <v>737</v>
      </c>
      <c r="D9140" s="361">
        <v>32</v>
      </c>
      <c r="E9140" s="590">
        <v>50709</v>
      </c>
      <c r="F9140" s="592">
        <v>173</v>
      </c>
    </row>
    <row r="9141" spans="1:6" x14ac:dyDescent="0.25">
      <c r="A9141" s="349" t="s">
        <v>738</v>
      </c>
      <c r="B9141" s="361" t="s">
        <v>717</v>
      </c>
      <c r="C9141" s="361" t="s">
        <v>745</v>
      </c>
      <c r="D9141" s="361">
        <v>16</v>
      </c>
      <c r="E9141" s="590">
        <v>50710</v>
      </c>
      <c r="F9141" s="592">
        <v>81</v>
      </c>
    </row>
    <row r="9142" spans="1:6" x14ac:dyDescent="0.25">
      <c r="A9142" s="349" t="s">
        <v>564</v>
      </c>
      <c r="B9142" s="361" t="s">
        <v>568</v>
      </c>
      <c r="C9142" s="361" t="s">
        <v>745</v>
      </c>
      <c r="D9142" s="361">
        <v>16</v>
      </c>
      <c r="E9142" s="590">
        <v>50711</v>
      </c>
      <c r="F9142" s="592">
        <v>167</v>
      </c>
    </row>
    <row r="9143" spans="1:6" x14ac:dyDescent="0.25">
      <c r="A9143" s="349" t="s">
        <v>748</v>
      </c>
      <c r="B9143" s="361" t="s">
        <v>753</v>
      </c>
      <c r="C9143" s="361" t="s">
        <v>732</v>
      </c>
      <c r="D9143" s="361">
        <v>16</v>
      </c>
      <c r="E9143" s="590">
        <v>50714</v>
      </c>
      <c r="F9143" s="592">
        <v>143</v>
      </c>
    </row>
    <row r="9144" spans="1:6" x14ac:dyDescent="0.25">
      <c r="A9144" s="349" t="s">
        <v>769</v>
      </c>
      <c r="B9144" s="361" t="s">
        <v>770</v>
      </c>
      <c r="C9144" s="361" t="s">
        <v>745</v>
      </c>
      <c r="D9144" s="361">
        <v>16</v>
      </c>
      <c r="E9144" s="350">
        <v>50715</v>
      </c>
      <c r="F9144" s="360">
        <v>76</v>
      </c>
    </row>
    <row r="9145" spans="1:6" x14ac:dyDescent="0.25">
      <c r="A9145" s="349" t="s">
        <v>748</v>
      </c>
      <c r="B9145" s="361" t="s">
        <v>754</v>
      </c>
      <c r="C9145" s="361" t="s">
        <v>755</v>
      </c>
      <c r="D9145" s="361">
        <v>16</v>
      </c>
      <c r="E9145" s="590">
        <v>50719</v>
      </c>
      <c r="F9145" s="592">
        <v>187</v>
      </c>
    </row>
    <row r="9146" spans="1:6" x14ac:dyDescent="0.25">
      <c r="A9146" s="349" t="s">
        <v>752</v>
      </c>
      <c r="B9146" s="361" t="s">
        <v>762</v>
      </c>
      <c r="C9146" s="361" t="s">
        <v>761</v>
      </c>
      <c r="D9146" s="361">
        <v>16</v>
      </c>
      <c r="E9146" s="590">
        <v>50727</v>
      </c>
      <c r="F9146" s="592">
        <v>132</v>
      </c>
    </row>
    <row r="9147" spans="1:6" x14ac:dyDescent="0.25">
      <c r="A9147" s="349" t="s">
        <v>564</v>
      </c>
      <c r="B9147" s="361" t="s">
        <v>565</v>
      </c>
      <c r="C9147" s="361" t="s">
        <v>745</v>
      </c>
      <c r="D9147" s="361">
        <v>16</v>
      </c>
      <c r="E9147" s="590">
        <v>50728</v>
      </c>
      <c r="F9147" s="360">
        <v>127</v>
      </c>
    </row>
    <row r="9148" spans="1:6" x14ac:dyDescent="0.25">
      <c r="A9148" s="349" t="s">
        <v>738</v>
      </c>
      <c r="B9148" s="361" t="s">
        <v>722</v>
      </c>
      <c r="C9148" s="361" t="s">
        <v>747</v>
      </c>
      <c r="D9148" s="361">
        <v>8</v>
      </c>
      <c r="E9148" s="590">
        <v>50732</v>
      </c>
      <c r="F9148" s="592">
        <v>159</v>
      </c>
    </row>
    <row r="9149" spans="1:6" x14ac:dyDescent="0.25">
      <c r="A9149" s="349" t="s">
        <v>738</v>
      </c>
      <c r="B9149" s="361" t="s">
        <v>722</v>
      </c>
      <c r="C9149" s="361" t="s">
        <v>747</v>
      </c>
      <c r="D9149" s="361">
        <v>8</v>
      </c>
      <c r="E9149" s="590">
        <v>50732</v>
      </c>
      <c r="F9149" s="592">
        <v>102</v>
      </c>
    </row>
    <row r="9150" spans="1:6" x14ac:dyDescent="0.25">
      <c r="A9150" s="349" t="s">
        <v>752</v>
      </c>
      <c r="B9150" s="361" t="s">
        <v>759</v>
      </c>
      <c r="C9150" s="361" t="s">
        <v>737</v>
      </c>
      <c r="D9150" s="361">
        <v>16</v>
      </c>
      <c r="E9150" s="590">
        <v>50733</v>
      </c>
      <c r="F9150" s="592">
        <v>100</v>
      </c>
    </row>
    <row r="9151" spans="1:6" x14ac:dyDescent="0.25">
      <c r="A9151" s="349" t="s">
        <v>769</v>
      </c>
      <c r="B9151" s="361" t="s">
        <v>770</v>
      </c>
      <c r="C9151" s="361" t="s">
        <v>745</v>
      </c>
      <c r="D9151" s="361">
        <v>16</v>
      </c>
      <c r="E9151" s="590">
        <v>50735</v>
      </c>
      <c r="F9151" s="592">
        <v>77</v>
      </c>
    </row>
    <row r="9152" spans="1:6" x14ac:dyDescent="0.25">
      <c r="A9152" s="349" t="s">
        <v>738</v>
      </c>
      <c r="B9152" s="361" t="s">
        <v>722</v>
      </c>
      <c r="C9152" s="361" t="s">
        <v>747</v>
      </c>
      <c r="D9152" s="361">
        <v>8</v>
      </c>
      <c r="E9152" s="590">
        <v>50738</v>
      </c>
      <c r="F9152" s="592">
        <v>55</v>
      </c>
    </row>
    <row r="9153" spans="1:6" x14ac:dyDescent="0.25">
      <c r="A9153" s="349" t="s">
        <v>564</v>
      </c>
      <c r="B9153" s="361" t="s">
        <v>568</v>
      </c>
      <c r="C9153" s="361" t="s">
        <v>745</v>
      </c>
      <c r="D9153" s="361">
        <v>16</v>
      </c>
      <c r="E9153" s="590">
        <v>50738</v>
      </c>
      <c r="F9153" s="592">
        <v>46</v>
      </c>
    </row>
    <row r="9154" spans="1:6" x14ac:dyDescent="0.25">
      <c r="A9154" s="349" t="s">
        <v>756</v>
      </c>
      <c r="B9154" s="361" t="s">
        <v>757</v>
      </c>
      <c r="C9154" s="361" t="s">
        <v>755</v>
      </c>
      <c r="D9154" s="361">
        <v>16</v>
      </c>
      <c r="E9154" s="590">
        <v>50750</v>
      </c>
      <c r="F9154" s="360">
        <v>44</v>
      </c>
    </row>
    <row r="9155" spans="1:6" x14ac:dyDescent="0.25">
      <c r="A9155" s="349" t="s">
        <v>748</v>
      </c>
      <c r="B9155" s="361" t="s">
        <v>749</v>
      </c>
      <c r="C9155" s="361" t="s">
        <v>745</v>
      </c>
      <c r="D9155" s="361">
        <v>8</v>
      </c>
      <c r="E9155" s="590">
        <v>50751</v>
      </c>
      <c r="F9155" s="360">
        <v>200</v>
      </c>
    </row>
    <row r="9156" spans="1:6" x14ac:dyDescent="0.25">
      <c r="A9156" s="349" t="s">
        <v>748</v>
      </c>
      <c r="B9156" s="361" t="s">
        <v>753</v>
      </c>
      <c r="C9156" s="361" t="s">
        <v>732</v>
      </c>
      <c r="D9156" s="361">
        <v>16</v>
      </c>
      <c r="E9156" s="590">
        <v>50752</v>
      </c>
      <c r="F9156" s="592">
        <v>8</v>
      </c>
    </row>
    <row r="9157" spans="1:6" x14ac:dyDescent="0.25">
      <c r="A9157" s="349" t="s">
        <v>752</v>
      </c>
      <c r="B9157" s="361" t="s">
        <v>762</v>
      </c>
      <c r="C9157" s="361" t="s">
        <v>761</v>
      </c>
      <c r="D9157" s="361">
        <v>16</v>
      </c>
      <c r="E9157" s="590">
        <v>50754</v>
      </c>
      <c r="F9157" s="360">
        <v>11</v>
      </c>
    </row>
    <row r="9158" spans="1:6" x14ac:dyDescent="0.25">
      <c r="A9158" s="349" t="s">
        <v>765</v>
      </c>
      <c r="B9158" s="361" t="s">
        <v>766</v>
      </c>
      <c r="C9158" s="361" t="s">
        <v>744</v>
      </c>
      <c r="D9158" s="361">
        <v>16</v>
      </c>
      <c r="E9158" s="590">
        <v>50760</v>
      </c>
      <c r="F9158" s="360">
        <v>39</v>
      </c>
    </row>
    <row r="9159" spans="1:6" x14ac:dyDescent="0.25">
      <c r="A9159" s="349" t="s">
        <v>769</v>
      </c>
      <c r="B9159" s="361" t="s">
        <v>770</v>
      </c>
      <c r="C9159" s="361" t="s">
        <v>745</v>
      </c>
      <c r="D9159" s="361">
        <v>16</v>
      </c>
      <c r="E9159" s="590">
        <v>50761</v>
      </c>
      <c r="F9159" s="592">
        <v>146</v>
      </c>
    </row>
    <row r="9160" spans="1:6" x14ac:dyDescent="0.25">
      <c r="A9160" s="349" t="s">
        <v>738</v>
      </c>
      <c r="B9160" s="361" t="s">
        <v>712</v>
      </c>
      <c r="C9160" s="361" t="s">
        <v>744</v>
      </c>
      <c r="D9160" s="361">
        <v>8</v>
      </c>
      <c r="E9160" s="590">
        <v>50763</v>
      </c>
      <c r="F9160" s="592">
        <v>101</v>
      </c>
    </row>
    <row r="9161" spans="1:6" x14ac:dyDescent="0.25">
      <c r="A9161" s="349" t="s">
        <v>748</v>
      </c>
      <c r="B9161" s="361" t="s">
        <v>754</v>
      </c>
      <c r="C9161" s="361" t="s">
        <v>755</v>
      </c>
      <c r="D9161" s="361">
        <v>16</v>
      </c>
      <c r="E9161" s="590">
        <v>50769</v>
      </c>
      <c r="F9161" s="592">
        <v>168</v>
      </c>
    </row>
    <row r="9162" spans="1:6" x14ac:dyDescent="0.25">
      <c r="A9162" s="349" t="s">
        <v>752</v>
      </c>
      <c r="B9162" s="361" t="s">
        <v>760</v>
      </c>
      <c r="C9162" s="361" t="s">
        <v>761</v>
      </c>
      <c r="D9162" s="361">
        <v>16</v>
      </c>
      <c r="E9162" s="590">
        <v>50772</v>
      </c>
      <c r="F9162" s="592">
        <v>27</v>
      </c>
    </row>
    <row r="9163" spans="1:6" x14ac:dyDescent="0.25">
      <c r="A9163" s="349" t="s">
        <v>738</v>
      </c>
      <c r="B9163" s="361" t="s">
        <v>722</v>
      </c>
      <c r="C9163" s="361" t="s">
        <v>747</v>
      </c>
      <c r="D9163" s="361">
        <v>8</v>
      </c>
      <c r="E9163" s="590">
        <v>50773</v>
      </c>
      <c r="F9163" s="592">
        <v>63</v>
      </c>
    </row>
    <row r="9164" spans="1:6" x14ac:dyDescent="0.25">
      <c r="A9164" s="349" t="s">
        <v>728</v>
      </c>
      <c r="B9164" s="361" t="s">
        <v>729</v>
      </c>
      <c r="C9164" s="361" t="s">
        <v>730</v>
      </c>
      <c r="D9164" s="361">
        <v>10</v>
      </c>
      <c r="E9164" s="590">
        <v>50773</v>
      </c>
      <c r="F9164" s="592">
        <v>159</v>
      </c>
    </row>
    <row r="9165" spans="1:6" x14ac:dyDescent="0.25">
      <c r="A9165" s="349" t="s">
        <v>756</v>
      </c>
      <c r="B9165" s="361" t="s">
        <v>758</v>
      </c>
      <c r="C9165" s="361" t="s">
        <v>746</v>
      </c>
      <c r="D9165" s="361">
        <v>16</v>
      </c>
      <c r="E9165" s="590">
        <v>50774</v>
      </c>
      <c r="F9165" s="592">
        <v>28</v>
      </c>
    </row>
    <row r="9166" spans="1:6" x14ac:dyDescent="0.25">
      <c r="A9166" s="349" t="s">
        <v>748</v>
      </c>
      <c r="B9166" s="361" t="s">
        <v>753</v>
      </c>
      <c r="C9166" s="361" t="s">
        <v>732</v>
      </c>
      <c r="D9166" s="361">
        <v>16</v>
      </c>
      <c r="E9166" s="590">
        <v>50776</v>
      </c>
      <c r="F9166" s="592">
        <v>118</v>
      </c>
    </row>
    <row r="9167" spans="1:6" x14ac:dyDescent="0.25">
      <c r="A9167" s="349" t="s">
        <v>752</v>
      </c>
      <c r="B9167" s="361" t="s">
        <v>764</v>
      </c>
      <c r="C9167" s="361" t="s">
        <v>737</v>
      </c>
      <c r="D9167" s="361">
        <v>32</v>
      </c>
      <c r="E9167" s="590">
        <v>50787</v>
      </c>
      <c r="F9167" s="360">
        <v>189</v>
      </c>
    </row>
    <row r="9168" spans="1:6" x14ac:dyDescent="0.25">
      <c r="A9168" s="349" t="s">
        <v>738</v>
      </c>
      <c r="B9168" s="361" t="s">
        <v>720</v>
      </c>
      <c r="C9168" s="361" t="s">
        <v>747</v>
      </c>
      <c r="D9168" s="361">
        <v>8</v>
      </c>
      <c r="E9168" s="590">
        <v>50789</v>
      </c>
      <c r="F9168" s="592">
        <v>139</v>
      </c>
    </row>
    <row r="9169" spans="1:6" x14ac:dyDescent="0.25">
      <c r="A9169" s="349" t="s">
        <v>769</v>
      </c>
      <c r="B9169" s="361" t="s">
        <v>770</v>
      </c>
      <c r="C9169" s="361" t="s">
        <v>745</v>
      </c>
      <c r="D9169" s="361">
        <v>16</v>
      </c>
      <c r="E9169" s="590">
        <v>50790</v>
      </c>
      <c r="F9169" s="360">
        <v>174</v>
      </c>
    </row>
    <row r="9170" spans="1:6" x14ac:dyDescent="0.25">
      <c r="A9170" s="349" t="s">
        <v>564</v>
      </c>
      <c r="B9170" s="361" t="s">
        <v>565</v>
      </c>
      <c r="C9170" s="361" t="s">
        <v>745</v>
      </c>
      <c r="D9170" s="361">
        <v>16</v>
      </c>
      <c r="E9170" s="590">
        <v>50794</v>
      </c>
      <c r="F9170" s="592">
        <v>70</v>
      </c>
    </row>
    <row r="9171" spans="1:6" x14ac:dyDescent="0.25">
      <c r="A9171" s="349" t="s">
        <v>738</v>
      </c>
      <c r="B9171" s="361" t="s">
        <v>716</v>
      </c>
      <c r="C9171" s="361" t="s">
        <v>745</v>
      </c>
      <c r="D9171" s="361">
        <v>16</v>
      </c>
      <c r="E9171" s="590">
        <v>50794</v>
      </c>
      <c r="F9171" s="360">
        <v>196</v>
      </c>
    </row>
    <row r="9172" spans="1:6" x14ac:dyDescent="0.25">
      <c r="A9172" s="349" t="s">
        <v>765</v>
      </c>
      <c r="B9172" s="361" t="s">
        <v>766</v>
      </c>
      <c r="C9172" s="361" t="s">
        <v>744</v>
      </c>
      <c r="D9172" s="361">
        <v>16</v>
      </c>
      <c r="E9172" s="590">
        <v>50794</v>
      </c>
      <c r="F9172" s="592">
        <v>133</v>
      </c>
    </row>
    <row r="9173" spans="1:6" x14ac:dyDescent="0.25">
      <c r="A9173" s="349" t="s">
        <v>748</v>
      </c>
      <c r="B9173" s="361" t="s">
        <v>753</v>
      </c>
      <c r="C9173" s="361" t="s">
        <v>732</v>
      </c>
      <c r="D9173" s="361">
        <v>16</v>
      </c>
      <c r="E9173" s="590">
        <v>50795</v>
      </c>
      <c r="F9173" s="592">
        <v>71</v>
      </c>
    </row>
    <row r="9174" spans="1:6" x14ac:dyDescent="0.25">
      <c r="A9174" s="349" t="s">
        <v>771</v>
      </c>
      <c r="B9174" s="361" t="s">
        <v>773</v>
      </c>
      <c r="C9174" s="361" t="s">
        <v>747</v>
      </c>
      <c r="D9174" s="361">
        <v>8</v>
      </c>
      <c r="E9174" s="590">
        <v>50795</v>
      </c>
      <c r="F9174" s="592">
        <v>9</v>
      </c>
    </row>
    <row r="9175" spans="1:6" x14ac:dyDescent="0.25">
      <c r="A9175" s="349" t="s">
        <v>564</v>
      </c>
      <c r="B9175" s="361" t="s">
        <v>567</v>
      </c>
      <c r="C9175" s="361" t="s">
        <v>737</v>
      </c>
      <c r="D9175" s="361">
        <v>16</v>
      </c>
      <c r="E9175" s="590">
        <v>50797</v>
      </c>
      <c r="F9175" s="592">
        <v>139</v>
      </c>
    </row>
    <row r="9176" spans="1:6" x14ac:dyDescent="0.25">
      <c r="A9176" s="349" t="s">
        <v>771</v>
      </c>
      <c r="B9176" s="361" t="s">
        <v>772</v>
      </c>
      <c r="C9176" s="361" t="s">
        <v>747</v>
      </c>
      <c r="D9176" s="361">
        <v>12</v>
      </c>
      <c r="E9176" s="590">
        <v>50799</v>
      </c>
      <c r="F9176" s="592">
        <v>28</v>
      </c>
    </row>
    <row r="9177" spans="1:6" x14ac:dyDescent="0.25">
      <c r="A9177" s="349" t="s">
        <v>756</v>
      </c>
      <c r="B9177" s="361" t="s">
        <v>757</v>
      </c>
      <c r="C9177" s="361" t="s">
        <v>755</v>
      </c>
      <c r="D9177" s="361">
        <v>16</v>
      </c>
      <c r="E9177" s="590">
        <v>50800</v>
      </c>
      <c r="F9177" s="592">
        <v>152</v>
      </c>
    </row>
    <row r="9178" spans="1:6" x14ac:dyDescent="0.25">
      <c r="A9178" s="349" t="s">
        <v>738</v>
      </c>
      <c r="B9178" s="361" t="s">
        <v>713</v>
      </c>
      <c r="C9178" s="361" t="s">
        <v>746</v>
      </c>
      <c r="D9178" s="361">
        <v>16</v>
      </c>
      <c r="E9178" s="590">
        <v>50803</v>
      </c>
      <c r="F9178" s="592">
        <v>41</v>
      </c>
    </row>
    <row r="9179" spans="1:6" x14ac:dyDescent="0.25">
      <c r="A9179" s="349" t="s">
        <v>748</v>
      </c>
      <c r="B9179" s="361" t="s">
        <v>754</v>
      </c>
      <c r="C9179" s="361" t="s">
        <v>755</v>
      </c>
      <c r="D9179" s="361">
        <v>16</v>
      </c>
      <c r="E9179" s="350">
        <v>50809</v>
      </c>
      <c r="F9179" s="360">
        <v>41</v>
      </c>
    </row>
    <row r="9180" spans="1:6" x14ac:dyDescent="0.25">
      <c r="A9180" s="349" t="s">
        <v>771</v>
      </c>
      <c r="B9180" s="361" t="s">
        <v>772</v>
      </c>
      <c r="C9180" s="361" t="s">
        <v>747</v>
      </c>
      <c r="D9180" s="361">
        <v>12</v>
      </c>
      <c r="E9180" s="590">
        <v>50811</v>
      </c>
      <c r="F9180" s="592">
        <v>112</v>
      </c>
    </row>
    <row r="9181" spans="1:6" x14ac:dyDescent="0.25">
      <c r="A9181" s="349" t="s">
        <v>752</v>
      </c>
      <c r="B9181" s="361" t="s">
        <v>760</v>
      </c>
      <c r="C9181" s="361" t="s">
        <v>761</v>
      </c>
      <c r="D9181" s="361">
        <v>16</v>
      </c>
      <c r="E9181" s="590">
        <v>50815</v>
      </c>
      <c r="F9181" s="592">
        <v>62</v>
      </c>
    </row>
    <row r="9182" spans="1:6" x14ac:dyDescent="0.25">
      <c r="A9182" s="349" t="s">
        <v>564</v>
      </c>
      <c r="B9182" s="361" t="s">
        <v>568</v>
      </c>
      <c r="C9182" s="361" t="s">
        <v>745</v>
      </c>
      <c r="D9182" s="361">
        <v>16</v>
      </c>
      <c r="E9182" s="350">
        <v>50825</v>
      </c>
      <c r="F9182" s="360">
        <v>120</v>
      </c>
    </row>
    <row r="9183" spans="1:6" x14ac:dyDescent="0.25">
      <c r="A9183" s="349" t="s">
        <v>748</v>
      </c>
      <c r="B9183" s="361" t="s">
        <v>750</v>
      </c>
      <c r="C9183" s="361" t="s">
        <v>737</v>
      </c>
      <c r="D9183" s="361">
        <v>16</v>
      </c>
      <c r="E9183" s="350">
        <v>50831</v>
      </c>
      <c r="F9183" s="360">
        <v>151</v>
      </c>
    </row>
    <row r="9184" spans="1:6" x14ac:dyDescent="0.25">
      <c r="A9184" s="349" t="s">
        <v>767</v>
      </c>
      <c r="B9184" s="361" t="s">
        <v>768</v>
      </c>
      <c r="C9184" s="361" t="s">
        <v>737</v>
      </c>
      <c r="D9184" s="361">
        <v>16</v>
      </c>
      <c r="E9184" s="350">
        <v>50836</v>
      </c>
      <c r="F9184" s="360">
        <v>150</v>
      </c>
    </row>
    <row r="9185" spans="1:6" x14ac:dyDescent="0.25">
      <c r="A9185" s="349" t="s">
        <v>738</v>
      </c>
      <c r="B9185" s="361" t="s">
        <v>723</v>
      </c>
      <c r="C9185" s="361" t="s">
        <v>745</v>
      </c>
      <c r="D9185" s="361">
        <v>8</v>
      </c>
      <c r="E9185" s="590">
        <v>50848</v>
      </c>
      <c r="F9185" s="592">
        <v>49</v>
      </c>
    </row>
    <row r="9186" spans="1:6" x14ac:dyDescent="0.25">
      <c r="A9186" s="349" t="s">
        <v>728</v>
      </c>
      <c r="B9186" s="361" t="s">
        <v>729</v>
      </c>
      <c r="C9186" s="361" t="s">
        <v>730</v>
      </c>
      <c r="D9186" s="361">
        <v>10</v>
      </c>
      <c r="E9186" s="590">
        <v>50851</v>
      </c>
      <c r="F9186" s="592">
        <v>125</v>
      </c>
    </row>
    <row r="9187" spans="1:6" x14ac:dyDescent="0.25">
      <c r="A9187" s="349" t="s">
        <v>564</v>
      </c>
      <c r="B9187" s="361" t="s">
        <v>568</v>
      </c>
      <c r="C9187" s="361" t="s">
        <v>745</v>
      </c>
      <c r="D9187" s="361">
        <v>16</v>
      </c>
      <c r="E9187" s="590">
        <v>50853</v>
      </c>
      <c r="F9187" s="592">
        <v>29</v>
      </c>
    </row>
    <row r="9188" spans="1:6" x14ac:dyDescent="0.25">
      <c r="A9188" s="349" t="s">
        <v>738</v>
      </c>
      <c r="B9188" s="361" t="s">
        <v>714</v>
      </c>
      <c r="C9188" s="361" t="s">
        <v>744</v>
      </c>
      <c r="D9188" s="361">
        <v>8</v>
      </c>
      <c r="E9188" s="590">
        <v>50855</v>
      </c>
      <c r="F9188" s="592">
        <v>164</v>
      </c>
    </row>
    <row r="9189" spans="1:6" x14ac:dyDescent="0.25">
      <c r="A9189" s="349" t="s">
        <v>738</v>
      </c>
      <c r="B9189" s="361" t="s">
        <v>717</v>
      </c>
      <c r="C9189" s="361" t="s">
        <v>745</v>
      </c>
      <c r="D9189" s="361">
        <v>16</v>
      </c>
      <c r="E9189" s="590">
        <v>50855</v>
      </c>
      <c r="F9189" s="592">
        <v>89</v>
      </c>
    </row>
    <row r="9190" spans="1:6" x14ac:dyDescent="0.25">
      <c r="A9190" s="349" t="s">
        <v>771</v>
      </c>
      <c r="B9190" s="361" t="s">
        <v>773</v>
      </c>
      <c r="C9190" s="361" t="s">
        <v>747</v>
      </c>
      <c r="D9190" s="361">
        <v>8</v>
      </c>
      <c r="E9190" s="590">
        <v>50857</v>
      </c>
      <c r="F9190" s="360">
        <v>53</v>
      </c>
    </row>
    <row r="9191" spans="1:6" x14ac:dyDescent="0.25">
      <c r="A9191" s="349" t="s">
        <v>752</v>
      </c>
      <c r="B9191" s="361" t="s">
        <v>759</v>
      </c>
      <c r="C9191" s="361" t="s">
        <v>737</v>
      </c>
      <c r="D9191" s="361">
        <v>16</v>
      </c>
      <c r="E9191" s="350">
        <v>50858</v>
      </c>
      <c r="F9191" s="360">
        <v>153</v>
      </c>
    </row>
    <row r="9192" spans="1:6" x14ac:dyDescent="0.25">
      <c r="A9192" s="349" t="s">
        <v>738</v>
      </c>
      <c r="B9192" s="361" t="s">
        <v>719</v>
      </c>
      <c r="C9192" s="361" t="s">
        <v>744</v>
      </c>
      <c r="D9192" s="361">
        <v>8</v>
      </c>
      <c r="E9192" s="590">
        <v>50861</v>
      </c>
      <c r="F9192" s="592">
        <v>183</v>
      </c>
    </row>
    <row r="9193" spans="1:6" x14ac:dyDescent="0.25">
      <c r="A9193" s="349" t="s">
        <v>771</v>
      </c>
      <c r="B9193" s="361" t="s">
        <v>773</v>
      </c>
      <c r="C9193" s="361" t="s">
        <v>747</v>
      </c>
      <c r="D9193" s="361">
        <v>8</v>
      </c>
      <c r="E9193" s="590">
        <v>50861</v>
      </c>
      <c r="F9193" s="592">
        <v>56</v>
      </c>
    </row>
    <row r="9194" spans="1:6" x14ac:dyDescent="0.25">
      <c r="A9194" s="349" t="s">
        <v>564</v>
      </c>
      <c r="B9194" s="361" t="s">
        <v>567</v>
      </c>
      <c r="C9194" s="361" t="s">
        <v>737</v>
      </c>
      <c r="D9194" s="361">
        <v>16</v>
      </c>
      <c r="E9194" s="590">
        <v>50862</v>
      </c>
      <c r="F9194" s="592">
        <v>85</v>
      </c>
    </row>
    <row r="9195" spans="1:6" x14ac:dyDescent="0.25">
      <c r="A9195" s="349" t="s">
        <v>767</v>
      </c>
      <c r="B9195" s="361" t="s">
        <v>768</v>
      </c>
      <c r="C9195" s="361" t="s">
        <v>737</v>
      </c>
      <c r="D9195" s="361">
        <v>16</v>
      </c>
      <c r="E9195" s="590">
        <v>50868</v>
      </c>
      <c r="F9195" s="592">
        <v>120</v>
      </c>
    </row>
    <row r="9196" spans="1:6" x14ac:dyDescent="0.25">
      <c r="A9196" s="349" t="s">
        <v>771</v>
      </c>
      <c r="B9196" s="361" t="s">
        <v>772</v>
      </c>
      <c r="C9196" s="361" t="s">
        <v>747</v>
      </c>
      <c r="D9196" s="361">
        <v>12</v>
      </c>
      <c r="E9196" s="590">
        <v>50869</v>
      </c>
      <c r="F9196" s="592">
        <v>118</v>
      </c>
    </row>
    <row r="9197" spans="1:6" x14ac:dyDescent="0.25">
      <c r="A9197" s="349" t="s">
        <v>564</v>
      </c>
      <c r="B9197" s="361" t="s">
        <v>569</v>
      </c>
      <c r="C9197" s="361" t="s">
        <v>744</v>
      </c>
      <c r="D9197" s="361">
        <v>16</v>
      </c>
      <c r="E9197" s="590">
        <v>50874</v>
      </c>
      <c r="F9197" s="592">
        <v>146</v>
      </c>
    </row>
    <row r="9198" spans="1:6" x14ac:dyDescent="0.25">
      <c r="A9198" s="349" t="s">
        <v>756</v>
      </c>
      <c r="B9198" s="361" t="s">
        <v>758</v>
      </c>
      <c r="C9198" s="361" t="s">
        <v>746</v>
      </c>
      <c r="D9198" s="361">
        <v>16</v>
      </c>
      <c r="E9198" s="590">
        <v>50878</v>
      </c>
      <c r="F9198" s="592">
        <v>184</v>
      </c>
    </row>
    <row r="9199" spans="1:6" x14ac:dyDescent="0.25">
      <c r="A9199" s="349" t="s">
        <v>752</v>
      </c>
      <c r="B9199" s="361" t="s">
        <v>760</v>
      </c>
      <c r="C9199" s="361" t="s">
        <v>761</v>
      </c>
      <c r="D9199" s="361">
        <v>16</v>
      </c>
      <c r="E9199" s="590">
        <v>50879</v>
      </c>
      <c r="F9199" s="592">
        <v>160</v>
      </c>
    </row>
    <row r="9200" spans="1:6" x14ac:dyDescent="0.25">
      <c r="A9200" s="349" t="s">
        <v>733</v>
      </c>
      <c r="B9200" s="361" t="s">
        <v>736</v>
      </c>
      <c r="C9200" s="361" t="s">
        <v>737</v>
      </c>
      <c r="D9200" s="361">
        <v>8</v>
      </c>
      <c r="E9200" s="590">
        <v>50881</v>
      </c>
      <c r="F9200" s="592">
        <v>6</v>
      </c>
    </row>
    <row r="9201" spans="1:6" x14ac:dyDescent="0.25">
      <c r="A9201" s="349" t="s">
        <v>564</v>
      </c>
      <c r="B9201" s="361" t="s">
        <v>568</v>
      </c>
      <c r="C9201" s="361" t="s">
        <v>745</v>
      </c>
      <c r="D9201" s="361">
        <v>16</v>
      </c>
      <c r="E9201" s="590">
        <v>50882</v>
      </c>
      <c r="F9201" s="360">
        <v>67</v>
      </c>
    </row>
    <row r="9202" spans="1:6" x14ac:dyDescent="0.25">
      <c r="A9202" s="349" t="s">
        <v>756</v>
      </c>
      <c r="B9202" s="361" t="s">
        <v>758</v>
      </c>
      <c r="C9202" s="361" t="s">
        <v>746</v>
      </c>
      <c r="D9202" s="361">
        <v>16</v>
      </c>
      <c r="E9202" s="590">
        <v>50882</v>
      </c>
      <c r="F9202" s="592">
        <v>35</v>
      </c>
    </row>
    <row r="9203" spans="1:6" x14ac:dyDescent="0.25">
      <c r="A9203" s="349" t="s">
        <v>738</v>
      </c>
      <c r="B9203" s="361" t="s">
        <v>720</v>
      </c>
      <c r="C9203" s="361" t="s">
        <v>747</v>
      </c>
      <c r="D9203" s="361">
        <v>8</v>
      </c>
      <c r="E9203" s="350">
        <v>50883</v>
      </c>
      <c r="F9203" s="360">
        <v>120</v>
      </c>
    </row>
    <row r="9204" spans="1:6" x14ac:dyDescent="0.25">
      <c r="A9204" s="349" t="s">
        <v>738</v>
      </c>
      <c r="B9204" s="361" t="s">
        <v>718</v>
      </c>
      <c r="C9204" s="361" t="s">
        <v>747</v>
      </c>
      <c r="D9204" s="361">
        <v>8</v>
      </c>
      <c r="E9204" s="350">
        <v>50883</v>
      </c>
      <c r="F9204" s="360">
        <v>53</v>
      </c>
    </row>
    <row r="9205" spans="1:6" x14ac:dyDescent="0.25">
      <c r="A9205" s="349" t="s">
        <v>756</v>
      </c>
      <c r="B9205" s="361" t="s">
        <v>758</v>
      </c>
      <c r="C9205" s="361" t="s">
        <v>746</v>
      </c>
      <c r="D9205" s="361">
        <v>16</v>
      </c>
      <c r="E9205" s="590">
        <v>50886</v>
      </c>
      <c r="F9205" s="360">
        <v>97</v>
      </c>
    </row>
    <row r="9206" spans="1:6" x14ac:dyDescent="0.25">
      <c r="A9206" s="349" t="s">
        <v>738</v>
      </c>
      <c r="B9206" s="361" t="s">
        <v>713</v>
      </c>
      <c r="C9206" s="361" t="s">
        <v>746</v>
      </c>
      <c r="D9206" s="361">
        <v>16</v>
      </c>
      <c r="E9206" s="590">
        <v>50888</v>
      </c>
      <c r="F9206" s="592">
        <v>10</v>
      </c>
    </row>
    <row r="9207" spans="1:6" x14ac:dyDescent="0.25">
      <c r="A9207" s="349" t="s">
        <v>564</v>
      </c>
      <c r="B9207" s="361" t="s">
        <v>565</v>
      </c>
      <c r="C9207" s="361" t="s">
        <v>745</v>
      </c>
      <c r="D9207" s="361">
        <v>16</v>
      </c>
      <c r="E9207" s="590">
        <v>50890</v>
      </c>
      <c r="F9207" s="592">
        <v>133</v>
      </c>
    </row>
    <row r="9208" spans="1:6" x14ac:dyDescent="0.25">
      <c r="A9208" s="349" t="s">
        <v>738</v>
      </c>
      <c r="B9208" s="361" t="s">
        <v>712</v>
      </c>
      <c r="C9208" s="361" t="s">
        <v>744</v>
      </c>
      <c r="D9208" s="361">
        <v>8</v>
      </c>
      <c r="E9208" s="590">
        <v>50891</v>
      </c>
      <c r="F9208" s="592">
        <v>62</v>
      </c>
    </row>
    <row r="9209" spans="1:6" x14ac:dyDescent="0.25">
      <c r="A9209" s="349" t="s">
        <v>765</v>
      </c>
      <c r="B9209" s="361" t="s">
        <v>766</v>
      </c>
      <c r="C9209" s="361" t="s">
        <v>744</v>
      </c>
      <c r="D9209" s="361">
        <v>16</v>
      </c>
      <c r="E9209" s="590">
        <v>50892</v>
      </c>
      <c r="F9209" s="592">
        <v>74</v>
      </c>
    </row>
    <row r="9210" spans="1:6" x14ac:dyDescent="0.25">
      <c r="A9210" s="349" t="s">
        <v>738</v>
      </c>
      <c r="B9210" s="361" t="s">
        <v>722</v>
      </c>
      <c r="C9210" s="361" t="s">
        <v>747</v>
      </c>
      <c r="D9210" s="361">
        <v>8</v>
      </c>
      <c r="E9210" s="590">
        <v>50898</v>
      </c>
      <c r="F9210" s="592">
        <v>40</v>
      </c>
    </row>
    <row r="9211" spans="1:6" x14ac:dyDescent="0.25">
      <c r="A9211" s="349" t="s">
        <v>748</v>
      </c>
      <c r="B9211" s="361" t="s">
        <v>754</v>
      </c>
      <c r="C9211" s="361" t="s">
        <v>755</v>
      </c>
      <c r="D9211" s="361">
        <v>16</v>
      </c>
      <c r="E9211" s="590">
        <v>50900</v>
      </c>
      <c r="F9211" s="592">
        <v>96</v>
      </c>
    </row>
    <row r="9212" spans="1:6" x14ac:dyDescent="0.25">
      <c r="A9212" s="349" t="s">
        <v>756</v>
      </c>
      <c r="B9212" s="361" t="s">
        <v>757</v>
      </c>
      <c r="C9212" s="361" t="s">
        <v>755</v>
      </c>
      <c r="D9212" s="361">
        <v>16</v>
      </c>
      <c r="E9212" s="590">
        <v>50901</v>
      </c>
      <c r="F9212" s="592">
        <v>198</v>
      </c>
    </row>
    <row r="9213" spans="1:6" x14ac:dyDescent="0.25">
      <c r="A9213" s="349" t="s">
        <v>756</v>
      </c>
      <c r="B9213" s="361" t="s">
        <v>757</v>
      </c>
      <c r="C9213" s="361" t="s">
        <v>755</v>
      </c>
      <c r="D9213" s="361">
        <v>16</v>
      </c>
      <c r="E9213" s="590">
        <v>50903</v>
      </c>
      <c r="F9213" s="592">
        <v>181</v>
      </c>
    </row>
    <row r="9214" spans="1:6" x14ac:dyDescent="0.25">
      <c r="A9214" s="349" t="s">
        <v>564</v>
      </c>
      <c r="B9214" s="361" t="s">
        <v>568</v>
      </c>
      <c r="C9214" s="361" t="s">
        <v>745</v>
      </c>
      <c r="D9214" s="361">
        <v>16</v>
      </c>
      <c r="E9214" s="590">
        <v>50903</v>
      </c>
      <c r="F9214" s="592">
        <v>54</v>
      </c>
    </row>
    <row r="9215" spans="1:6" x14ac:dyDescent="0.25">
      <c r="A9215" s="349" t="s">
        <v>771</v>
      </c>
      <c r="B9215" s="361" t="s">
        <v>773</v>
      </c>
      <c r="C9215" s="361" t="s">
        <v>747</v>
      </c>
      <c r="D9215" s="361">
        <v>8</v>
      </c>
      <c r="E9215" s="590">
        <v>50909</v>
      </c>
      <c r="F9215" s="360">
        <v>169</v>
      </c>
    </row>
    <row r="9216" spans="1:6" x14ac:dyDescent="0.25">
      <c r="A9216" s="349" t="s">
        <v>742</v>
      </c>
      <c r="B9216" s="361" t="s">
        <v>743</v>
      </c>
      <c r="C9216" s="361" t="s">
        <v>744</v>
      </c>
      <c r="D9216" s="361">
        <v>8</v>
      </c>
      <c r="E9216" s="590">
        <v>50911</v>
      </c>
      <c r="F9216" s="592">
        <v>70</v>
      </c>
    </row>
    <row r="9217" spans="1:6" x14ac:dyDescent="0.25">
      <c r="A9217" s="349" t="s">
        <v>739</v>
      </c>
      <c r="B9217" s="361" t="s">
        <v>740</v>
      </c>
      <c r="C9217" s="361" t="s">
        <v>741</v>
      </c>
      <c r="D9217" s="361">
        <v>8</v>
      </c>
      <c r="E9217" s="590">
        <v>50913</v>
      </c>
      <c r="F9217" s="360">
        <v>155</v>
      </c>
    </row>
    <row r="9218" spans="1:6" x14ac:dyDescent="0.25">
      <c r="A9218" s="349" t="s">
        <v>564</v>
      </c>
      <c r="B9218" s="361" t="s">
        <v>565</v>
      </c>
      <c r="C9218" s="361" t="s">
        <v>745</v>
      </c>
      <c r="D9218" s="361">
        <v>16</v>
      </c>
      <c r="E9218" s="590">
        <v>50916</v>
      </c>
      <c r="F9218" s="592">
        <v>167</v>
      </c>
    </row>
    <row r="9219" spans="1:6" x14ac:dyDescent="0.25">
      <c r="A9219" s="349" t="s">
        <v>738</v>
      </c>
      <c r="B9219" s="361" t="s">
        <v>719</v>
      </c>
      <c r="C9219" s="361" t="s">
        <v>744</v>
      </c>
      <c r="D9219" s="361">
        <v>8</v>
      </c>
      <c r="E9219" s="590">
        <v>50918</v>
      </c>
      <c r="F9219" s="592">
        <v>65</v>
      </c>
    </row>
    <row r="9220" spans="1:6" x14ac:dyDescent="0.25">
      <c r="A9220" s="349" t="s">
        <v>738</v>
      </c>
      <c r="B9220" s="361" t="s">
        <v>714</v>
      </c>
      <c r="C9220" s="361" t="s">
        <v>744</v>
      </c>
      <c r="D9220" s="361">
        <v>8</v>
      </c>
      <c r="E9220" s="590">
        <v>50920</v>
      </c>
      <c r="F9220" s="592">
        <v>157</v>
      </c>
    </row>
    <row r="9221" spans="1:6" x14ac:dyDescent="0.25">
      <c r="A9221" s="354" t="s">
        <v>738</v>
      </c>
      <c r="B9221" s="353" t="s">
        <v>712</v>
      </c>
      <c r="C9221" s="353" t="s">
        <v>744</v>
      </c>
      <c r="D9221" s="353">
        <v>8</v>
      </c>
      <c r="E9221" s="591">
        <v>50920</v>
      </c>
      <c r="F9221" s="593">
        <v>62</v>
      </c>
    </row>
    <row r="9222" spans="1:6" x14ac:dyDescent="0.25">
      <c r="A9222" s="349" t="s">
        <v>748</v>
      </c>
      <c r="B9222" s="361" t="s">
        <v>750</v>
      </c>
      <c r="C9222" s="361" t="s">
        <v>737</v>
      </c>
      <c r="D9222" s="361">
        <v>16</v>
      </c>
      <c r="E9222" s="590">
        <v>50922</v>
      </c>
      <c r="F9222" s="592">
        <v>136</v>
      </c>
    </row>
    <row r="9223" spans="1:6" x14ac:dyDescent="0.25">
      <c r="A9223" s="349" t="s">
        <v>748</v>
      </c>
      <c r="B9223" s="361" t="s">
        <v>751</v>
      </c>
      <c r="C9223" s="361" t="s">
        <v>747</v>
      </c>
      <c r="D9223" s="361">
        <v>8</v>
      </c>
      <c r="E9223" s="590">
        <v>50924</v>
      </c>
      <c r="F9223" s="592">
        <v>109</v>
      </c>
    </row>
    <row r="9224" spans="1:6" x14ac:dyDescent="0.25">
      <c r="A9224" s="349" t="s">
        <v>738</v>
      </c>
      <c r="B9224" s="361" t="s">
        <v>715</v>
      </c>
      <c r="C9224" s="361" t="s">
        <v>745</v>
      </c>
      <c r="D9224" s="361">
        <v>16</v>
      </c>
      <c r="E9224" s="590">
        <v>50925</v>
      </c>
      <c r="F9224" s="592">
        <v>51</v>
      </c>
    </row>
    <row r="9225" spans="1:6" x14ac:dyDescent="0.25">
      <c r="A9225" s="349" t="s">
        <v>748</v>
      </c>
      <c r="B9225" s="361" t="s">
        <v>749</v>
      </c>
      <c r="C9225" s="361" t="s">
        <v>745</v>
      </c>
      <c r="D9225" s="361">
        <v>8</v>
      </c>
      <c r="E9225" s="590">
        <v>50928</v>
      </c>
      <c r="F9225" s="592">
        <v>130</v>
      </c>
    </row>
    <row r="9226" spans="1:6" x14ac:dyDescent="0.25">
      <c r="A9226" s="349" t="s">
        <v>564</v>
      </c>
      <c r="B9226" s="361" t="s">
        <v>565</v>
      </c>
      <c r="C9226" s="361" t="s">
        <v>745</v>
      </c>
      <c r="D9226" s="361">
        <v>16</v>
      </c>
      <c r="E9226" s="590">
        <v>50929</v>
      </c>
      <c r="F9226" s="592">
        <v>133</v>
      </c>
    </row>
    <row r="9227" spans="1:6" x14ac:dyDescent="0.25">
      <c r="A9227" s="349" t="s">
        <v>748</v>
      </c>
      <c r="B9227" s="361" t="s">
        <v>754</v>
      </c>
      <c r="C9227" s="361" t="s">
        <v>755</v>
      </c>
      <c r="D9227" s="361">
        <v>16</v>
      </c>
      <c r="E9227" s="590">
        <v>50930</v>
      </c>
      <c r="F9227" s="592">
        <v>36</v>
      </c>
    </row>
    <row r="9228" spans="1:6" x14ac:dyDescent="0.25">
      <c r="A9228" s="349" t="s">
        <v>748</v>
      </c>
      <c r="B9228" s="361" t="s">
        <v>754</v>
      </c>
      <c r="C9228" s="361" t="s">
        <v>755</v>
      </c>
      <c r="D9228" s="361">
        <v>16</v>
      </c>
      <c r="E9228" s="590">
        <v>50931</v>
      </c>
      <c r="F9228" s="360">
        <v>106</v>
      </c>
    </row>
    <row r="9229" spans="1:6" x14ac:dyDescent="0.25">
      <c r="A9229" s="349" t="s">
        <v>564</v>
      </c>
      <c r="B9229" s="361" t="s">
        <v>565</v>
      </c>
      <c r="C9229" s="361" t="s">
        <v>745</v>
      </c>
      <c r="D9229" s="361">
        <v>16</v>
      </c>
      <c r="E9229" s="590">
        <v>50933</v>
      </c>
      <c r="F9229" s="592">
        <v>14</v>
      </c>
    </row>
    <row r="9230" spans="1:6" x14ac:dyDescent="0.25">
      <c r="A9230" s="349" t="s">
        <v>738</v>
      </c>
      <c r="B9230" s="361" t="s">
        <v>718</v>
      </c>
      <c r="C9230" s="361" t="s">
        <v>747</v>
      </c>
      <c r="D9230" s="361">
        <v>8</v>
      </c>
      <c r="E9230" s="590">
        <v>50935</v>
      </c>
      <c r="F9230" s="592">
        <v>86</v>
      </c>
    </row>
    <row r="9231" spans="1:6" x14ac:dyDescent="0.25">
      <c r="A9231" s="349" t="s">
        <v>738</v>
      </c>
      <c r="B9231" s="361" t="s">
        <v>720</v>
      </c>
      <c r="C9231" s="361" t="s">
        <v>747</v>
      </c>
      <c r="D9231" s="361">
        <v>8</v>
      </c>
      <c r="E9231" s="590">
        <v>50936</v>
      </c>
      <c r="F9231" s="592">
        <v>185</v>
      </c>
    </row>
    <row r="9232" spans="1:6" x14ac:dyDescent="0.25">
      <c r="A9232" s="349" t="s">
        <v>752</v>
      </c>
      <c r="B9232" s="361" t="s">
        <v>762</v>
      </c>
      <c r="C9232" s="361" t="s">
        <v>761</v>
      </c>
      <c r="D9232" s="361">
        <v>16</v>
      </c>
      <c r="E9232" s="590">
        <v>50936</v>
      </c>
      <c r="F9232" s="360">
        <v>49</v>
      </c>
    </row>
    <row r="9233" spans="1:6" x14ac:dyDescent="0.25">
      <c r="A9233" s="349" t="s">
        <v>738</v>
      </c>
      <c r="B9233" s="361" t="s">
        <v>713</v>
      </c>
      <c r="C9233" s="361" t="s">
        <v>746</v>
      </c>
      <c r="D9233" s="361">
        <v>16</v>
      </c>
      <c r="E9233" s="590">
        <v>50937</v>
      </c>
      <c r="F9233" s="592">
        <v>109</v>
      </c>
    </row>
    <row r="9234" spans="1:6" x14ac:dyDescent="0.25">
      <c r="A9234" s="349" t="s">
        <v>738</v>
      </c>
      <c r="B9234" s="361" t="s">
        <v>712</v>
      </c>
      <c r="C9234" s="361" t="s">
        <v>744</v>
      </c>
      <c r="D9234" s="361">
        <v>8</v>
      </c>
      <c r="E9234" s="590">
        <v>50939</v>
      </c>
      <c r="F9234" s="592">
        <v>130</v>
      </c>
    </row>
    <row r="9235" spans="1:6" x14ac:dyDescent="0.25">
      <c r="A9235" s="349" t="s">
        <v>738</v>
      </c>
      <c r="B9235" s="361" t="s">
        <v>722</v>
      </c>
      <c r="C9235" s="361" t="s">
        <v>747</v>
      </c>
      <c r="D9235" s="361">
        <v>8</v>
      </c>
      <c r="E9235" s="590">
        <v>50940</v>
      </c>
      <c r="F9235" s="592">
        <v>127</v>
      </c>
    </row>
    <row r="9236" spans="1:6" x14ac:dyDescent="0.25">
      <c r="A9236" s="349" t="s">
        <v>767</v>
      </c>
      <c r="B9236" s="361" t="s">
        <v>768</v>
      </c>
      <c r="C9236" s="361" t="s">
        <v>737</v>
      </c>
      <c r="D9236" s="361">
        <v>16</v>
      </c>
      <c r="E9236" s="590">
        <v>50941</v>
      </c>
      <c r="F9236" s="360">
        <v>47</v>
      </c>
    </row>
    <row r="9237" spans="1:6" x14ac:dyDescent="0.25">
      <c r="A9237" s="349" t="s">
        <v>767</v>
      </c>
      <c r="B9237" s="361" t="s">
        <v>768</v>
      </c>
      <c r="C9237" s="361" t="s">
        <v>737</v>
      </c>
      <c r="D9237" s="361">
        <v>16</v>
      </c>
      <c r="E9237" s="590">
        <v>50949</v>
      </c>
      <c r="F9237" s="592">
        <v>121</v>
      </c>
    </row>
    <row r="9238" spans="1:6" x14ac:dyDescent="0.25">
      <c r="A9238" s="349" t="s">
        <v>769</v>
      </c>
      <c r="B9238" s="361" t="s">
        <v>770</v>
      </c>
      <c r="C9238" s="361" t="s">
        <v>745</v>
      </c>
      <c r="D9238" s="361">
        <v>16</v>
      </c>
      <c r="E9238" s="350">
        <v>50951</v>
      </c>
      <c r="F9238" s="360">
        <v>192</v>
      </c>
    </row>
    <row r="9239" spans="1:6" x14ac:dyDescent="0.25">
      <c r="A9239" s="349" t="s">
        <v>748</v>
      </c>
      <c r="B9239" s="361" t="s">
        <v>750</v>
      </c>
      <c r="C9239" s="361" t="s">
        <v>737</v>
      </c>
      <c r="D9239" s="361">
        <v>16</v>
      </c>
      <c r="E9239" s="590">
        <v>50953</v>
      </c>
      <c r="F9239" s="360">
        <v>184</v>
      </c>
    </row>
    <row r="9240" spans="1:6" x14ac:dyDescent="0.25">
      <c r="A9240" s="349" t="s">
        <v>564</v>
      </c>
      <c r="B9240" s="361" t="s">
        <v>567</v>
      </c>
      <c r="C9240" s="361" t="s">
        <v>737</v>
      </c>
      <c r="D9240" s="361">
        <v>16</v>
      </c>
      <c r="E9240" s="590">
        <v>50955</v>
      </c>
      <c r="F9240" s="592">
        <v>87</v>
      </c>
    </row>
    <row r="9241" spans="1:6" x14ac:dyDescent="0.25">
      <c r="A9241" s="349" t="s">
        <v>742</v>
      </c>
      <c r="B9241" s="361" t="s">
        <v>743</v>
      </c>
      <c r="C9241" s="361" t="s">
        <v>744</v>
      </c>
      <c r="D9241" s="361">
        <v>8</v>
      </c>
      <c r="E9241" s="590">
        <v>50964</v>
      </c>
      <c r="F9241" s="592">
        <v>57</v>
      </c>
    </row>
    <row r="9242" spans="1:6" x14ac:dyDescent="0.25">
      <c r="A9242" s="349" t="s">
        <v>564</v>
      </c>
      <c r="B9242" s="361" t="s">
        <v>569</v>
      </c>
      <c r="C9242" s="361" t="s">
        <v>744</v>
      </c>
      <c r="D9242" s="361">
        <v>16</v>
      </c>
      <c r="E9242" s="590">
        <v>50967</v>
      </c>
      <c r="F9242" s="592">
        <v>24</v>
      </c>
    </row>
    <row r="9243" spans="1:6" x14ac:dyDescent="0.25">
      <c r="A9243" s="349" t="s">
        <v>752</v>
      </c>
      <c r="B9243" s="361" t="s">
        <v>764</v>
      </c>
      <c r="C9243" s="361" t="s">
        <v>737</v>
      </c>
      <c r="D9243" s="361">
        <v>32</v>
      </c>
      <c r="E9243" s="590">
        <v>50967</v>
      </c>
      <c r="F9243" s="360">
        <v>191</v>
      </c>
    </row>
    <row r="9244" spans="1:6" x14ac:dyDescent="0.25">
      <c r="A9244" s="349" t="s">
        <v>748</v>
      </c>
      <c r="B9244" s="361" t="s">
        <v>753</v>
      </c>
      <c r="C9244" s="361" t="s">
        <v>732</v>
      </c>
      <c r="D9244" s="361">
        <v>16</v>
      </c>
      <c r="E9244" s="590">
        <v>50969</v>
      </c>
      <c r="F9244" s="592">
        <v>70</v>
      </c>
    </row>
    <row r="9245" spans="1:6" x14ac:dyDescent="0.25">
      <c r="A9245" s="349" t="s">
        <v>564</v>
      </c>
      <c r="B9245" s="361" t="s">
        <v>565</v>
      </c>
      <c r="C9245" s="361" t="s">
        <v>745</v>
      </c>
      <c r="D9245" s="361">
        <v>16</v>
      </c>
      <c r="E9245" s="590">
        <v>50969</v>
      </c>
      <c r="F9245" s="592">
        <v>110</v>
      </c>
    </row>
    <row r="9246" spans="1:6" x14ac:dyDescent="0.25">
      <c r="A9246" s="349" t="s">
        <v>738</v>
      </c>
      <c r="B9246" s="361" t="s">
        <v>714</v>
      </c>
      <c r="C9246" s="361" t="s">
        <v>744</v>
      </c>
      <c r="D9246" s="361">
        <v>8</v>
      </c>
      <c r="E9246" s="350">
        <v>50972</v>
      </c>
      <c r="F9246" s="360">
        <v>102</v>
      </c>
    </row>
    <row r="9247" spans="1:6" x14ac:dyDescent="0.25">
      <c r="A9247" s="349" t="s">
        <v>752</v>
      </c>
      <c r="B9247" s="361" t="s">
        <v>764</v>
      </c>
      <c r="C9247" s="361" t="s">
        <v>737</v>
      </c>
      <c r="D9247" s="361">
        <v>32</v>
      </c>
      <c r="E9247" s="590">
        <v>50973</v>
      </c>
      <c r="F9247" s="592">
        <v>171</v>
      </c>
    </row>
    <row r="9248" spans="1:6" x14ac:dyDescent="0.25">
      <c r="A9248" s="349" t="s">
        <v>738</v>
      </c>
      <c r="B9248" s="361" t="s">
        <v>717</v>
      </c>
      <c r="C9248" s="361" t="s">
        <v>745</v>
      </c>
      <c r="D9248" s="361">
        <v>16</v>
      </c>
      <c r="E9248" s="590">
        <v>50980</v>
      </c>
      <c r="F9248" s="360">
        <v>87</v>
      </c>
    </row>
    <row r="9249" spans="1:6" x14ac:dyDescent="0.25">
      <c r="A9249" s="349" t="s">
        <v>742</v>
      </c>
      <c r="B9249" s="361" t="s">
        <v>743</v>
      </c>
      <c r="C9249" s="361" t="s">
        <v>744</v>
      </c>
      <c r="D9249" s="361">
        <v>8</v>
      </c>
      <c r="E9249" s="590">
        <v>50981</v>
      </c>
      <c r="F9249" s="592">
        <v>105</v>
      </c>
    </row>
    <row r="9250" spans="1:6" x14ac:dyDescent="0.25">
      <c r="A9250" s="349" t="s">
        <v>738</v>
      </c>
      <c r="B9250" s="361" t="s">
        <v>717</v>
      </c>
      <c r="C9250" s="361" t="s">
        <v>745</v>
      </c>
      <c r="D9250" s="361">
        <v>16</v>
      </c>
      <c r="E9250" s="590">
        <v>50982</v>
      </c>
      <c r="F9250" s="360">
        <v>60</v>
      </c>
    </row>
    <row r="9251" spans="1:6" x14ac:dyDescent="0.25">
      <c r="A9251" s="349" t="s">
        <v>748</v>
      </c>
      <c r="B9251" s="361" t="s">
        <v>754</v>
      </c>
      <c r="C9251" s="361" t="s">
        <v>755</v>
      </c>
      <c r="D9251" s="361">
        <v>16</v>
      </c>
      <c r="E9251" s="350">
        <v>50984</v>
      </c>
      <c r="F9251" s="360">
        <v>171</v>
      </c>
    </row>
    <row r="9252" spans="1:6" x14ac:dyDescent="0.25">
      <c r="A9252" s="349" t="s">
        <v>738</v>
      </c>
      <c r="B9252" s="361" t="s">
        <v>723</v>
      </c>
      <c r="C9252" s="361" t="s">
        <v>745</v>
      </c>
      <c r="D9252" s="361">
        <v>8</v>
      </c>
      <c r="E9252" s="590">
        <v>50988</v>
      </c>
      <c r="F9252" s="592">
        <v>61</v>
      </c>
    </row>
    <row r="9253" spans="1:6" x14ac:dyDescent="0.25">
      <c r="A9253" s="349" t="s">
        <v>564</v>
      </c>
      <c r="B9253" s="361" t="s">
        <v>567</v>
      </c>
      <c r="C9253" s="361" t="s">
        <v>737</v>
      </c>
      <c r="D9253" s="361">
        <v>16</v>
      </c>
      <c r="E9253" s="590">
        <v>50989</v>
      </c>
      <c r="F9253" s="592">
        <v>89</v>
      </c>
    </row>
    <row r="9254" spans="1:6" x14ac:dyDescent="0.25">
      <c r="A9254" s="349" t="s">
        <v>748</v>
      </c>
      <c r="B9254" s="361" t="s">
        <v>751</v>
      </c>
      <c r="C9254" s="361" t="s">
        <v>747</v>
      </c>
      <c r="D9254" s="361">
        <v>8</v>
      </c>
      <c r="E9254" s="590">
        <v>50990</v>
      </c>
      <c r="F9254" s="592">
        <v>11</v>
      </c>
    </row>
    <row r="9255" spans="1:6" x14ac:dyDescent="0.25">
      <c r="A9255" s="349" t="s">
        <v>738</v>
      </c>
      <c r="B9255" s="361" t="s">
        <v>716</v>
      </c>
      <c r="C9255" s="361" t="s">
        <v>745</v>
      </c>
      <c r="D9255" s="361">
        <v>16</v>
      </c>
      <c r="E9255" s="350">
        <v>51001</v>
      </c>
      <c r="F9255" s="360">
        <v>78</v>
      </c>
    </row>
    <row r="9256" spans="1:6" x14ac:dyDescent="0.25">
      <c r="A9256" s="349" t="s">
        <v>769</v>
      </c>
      <c r="B9256" s="361" t="s">
        <v>770</v>
      </c>
      <c r="C9256" s="361" t="s">
        <v>745</v>
      </c>
      <c r="D9256" s="361">
        <v>16</v>
      </c>
      <c r="E9256" s="590">
        <v>51007</v>
      </c>
      <c r="F9256" s="360">
        <v>196</v>
      </c>
    </row>
    <row r="9257" spans="1:6" x14ac:dyDescent="0.25">
      <c r="A9257" s="349" t="s">
        <v>738</v>
      </c>
      <c r="B9257" s="361" t="s">
        <v>712</v>
      </c>
      <c r="C9257" s="361" t="s">
        <v>744</v>
      </c>
      <c r="D9257" s="361">
        <v>8</v>
      </c>
      <c r="E9257" s="590">
        <v>51010</v>
      </c>
      <c r="F9257" s="592">
        <v>13</v>
      </c>
    </row>
    <row r="9258" spans="1:6" x14ac:dyDescent="0.25">
      <c r="A9258" s="349" t="s">
        <v>733</v>
      </c>
      <c r="B9258" s="361" t="s">
        <v>736</v>
      </c>
      <c r="C9258" s="361" t="s">
        <v>737</v>
      </c>
      <c r="D9258" s="361">
        <v>8</v>
      </c>
      <c r="E9258" s="350">
        <v>51010</v>
      </c>
      <c r="F9258" s="360">
        <v>64</v>
      </c>
    </row>
    <row r="9259" spans="1:6" x14ac:dyDescent="0.25">
      <c r="A9259" s="349" t="s">
        <v>738</v>
      </c>
      <c r="B9259" s="361" t="s">
        <v>723</v>
      </c>
      <c r="C9259" s="361" t="s">
        <v>745</v>
      </c>
      <c r="D9259" s="361">
        <v>8</v>
      </c>
      <c r="E9259" s="590">
        <v>51012</v>
      </c>
      <c r="F9259" s="592">
        <v>58</v>
      </c>
    </row>
    <row r="9260" spans="1:6" x14ac:dyDescent="0.25">
      <c r="A9260" s="349" t="s">
        <v>739</v>
      </c>
      <c r="B9260" s="361" t="s">
        <v>740</v>
      </c>
      <c r="C9260" s="361" t="s">
        <v>741</v>
      </c>
      <c r="D9260" s="361">
        <v>8</v>
      </c>
      <c r="E9260" s="590">
        <v>51012</v>
      </c>
      <c r="F9260" s="592">
        <v>119</v>
      </c>
    </row>
    <row r="9261" spans="1:6" x14ac:dyDescent="0.25">
      <c r="A9261" s="354" t="s">
        <v>748</v>
      </c>
      <c r="B9261" s="353" t="s">
        <v>750</v>
      </c>
      <c r="C9261" s="353" t="s">
        <v>737</v>
      </c>
      <c r="D9261" s="353">
        <v>16</v>
      </c>
      <c r="E9261" s="591">
        <v>51013</v>
      </c>
      <c r="F9261" s="593">
        <v>92</v>
      </c>
    </row>
    <row r="9262" spans="1:6" x14ac:dyDescent="0.25">
      <c r="A9262" s="349" t="s">
        <v>738</v>
      </c>
      <c r="B9262" s="361" t="s">
        <v>714</v>
      </c>
      <c r="C9262" s="361" t="s">
        <v>744</v>
      </c>
      <c r="D9262" s="361">
        <v>8</v>
      </c>
      <c r="E9262" s="590">
        <v>51016</v>
      </c>
      <c r="F9262" s="592">
        <v>118</v>
      </c>
    </row>
    <row r="9263" spans="1:6" x14ac:dyDescent="0.25">
      <c r="A9263" s="349" t="s">
        <v>738</v>
      </c>
      <c r="B9263" s="361" t="s">
        <v>720</v>
      </c>
      <c r="C9263" s="361" t="s">
        <v>747</v>
      </c>
      <c r="D9263" s="361">
        <v>8</v>
      </c>
      <c r="E9263" s="590">
        <v>51017</v>
      </c>
      <c r="F9263" s="592">
        <v>121</v>
      </c>
    </row>
    <row r="9264" spans="1:6" x14ac:dyDescent="0.25">
      <c r="A9264" s="349" t="s">
        <v>738</v>
      </c>
      <c r="B9264" s="361" t="s">
        <v>713</v>
      </c>
      <c r="C9264" s="361" t="s">
        <v>746</v>
      </c>
      <c r="D9264" s="361">
        <v>16</v>
      </c>
      <c r="E9264" s="590">
        <v>51018</v>
      </c>
      <c r="F9264" s="592">
        <v>177</v>
      </c>
    </row>
    <row r="9265" spans="1:6" x14ac:dyDescent="0.25">
      <c r="A9265" s="349" t="s">
        <v>564</v>
      </c>
      <c r="B9265" s="361" t="s">
        <v>568</v>
      </c>
      <c r="C9265" s="361" t="s">
        <v>745</v>
      </c>
      <c r="D9265" s="361">
        <v>16</v>
      </c>
      <c r="E9265" s="590">
        <v>51020</v>
      </c>
      <c r="F9265" s="592">
        <v>30</v>
      </c>
    </row>
    <row r="9266" spans="1:6" x14ac:dyDescent="0.25">
      <c r="A9266" s="349" t="s">
        <v>733</v>
      </c>
      <c r="B9266" s="361" t="s">
        <v>734</v>
      </c>
      <c r="C9266" s="361" t="s">
        <v>735</v>
      </c>
      <c r="D9266" s="361">
        <v>8</v>
      </c>
      <c r="E9266" s="590">
        <v>51027</v>
      </c>
      <c r="F9266" s="592">
        <v>128</v>
      </c>
    </row>
    <row r="9267" spans="1:6" x14ac:dyDescent="0.25">
      <c r="A9267" s="349" t="s">
        <v>564</v>
      </c>
      <c r="B9267" s="361" t="s">
        <v>568</v>
      </c>
      <c r="C9267" s="361" t="s">
        <v>745</v>
      </c>
      <c r="D9267" s="361">
        <v>16</v>
      </c>
      <c r="E9267" s="590">
        <v>51031</v>
      </c>
      <c r="F9267" s="592">
        <v>101</v>
      </c>
    </row>
    <row r="9268" spans="1:6" x14ac:dyDescent="0.25">
      <c r="A9268" s="349" t="s">
        <v>738</v>
      </c>
      <c r="B9268" s="361" t="s">
        <v>715</v>
      </c>
      <c r="C9268" s="361" t="s">
        <v>745</v>
      </c>
      <c r="D9268" s="361">
        <v>16</v>
      </c>
      <c r="E9268" s="590">
        <v>51036</v>
      </c>
      <c r="F9268" s="592">
        <v>155</v>
      </c>
    </row>
    <row r="9269" spans="1:6" x14ac:dyDescent="0.25">
      <c r="A9269" s="349" t="s">
        <v>564</v>
      </c>
      <c r="B9269" s="361" t="s">
        <v>565</v>
      </c>
      <c r="C9269" s="361" t="s">
        <v>745</v>
      </c>
      <c r="D9269" s="361">
        <v>16</v>
      </c>
      <c r="E9269" s="590">
        <v>51037</v>
      </c>
      <c r="F9269" s="592">
        <v>44</v>
      </c>
    </row>
    <row r="9270" spans="1:6" x14ac:dyDescent="0.25">
      <c r="A9270" s="349" t="s">
        <v>756</v>
      </c>
      <c r="B9270" s="361" t="s">
        <v>758</v>
      </c>
      <c r="C9270" s="361" t="s">
        <v>746</v>
      </c>
      <c r="D9270" s="361">
        <v>16</v>
      </c>
      <c r="E9270" s="590">
        <v>51042</v>
      </c>
      <c r="F9270" s="592">
        <v>198</v>
      </c>
    </row>
    <row r="9271" spans="1:6" x14ac:dyDescent="0.25">
      <c r="A9271" s="349" t="s">
        <v>738</v>
      </c>
      <c r="B9271" s="361" t="s">
        <v>717</v>
      </c>
      <c r="C9271" s="361" t="s">
        <v>745</v>
      </c>
      <c r="D9271" s="361">
        <v>16</v>
      </c>
      <c r="E9271" s="590">
        <v>51047</v>
      </c>
      <c r="F9271" s="592">
        <v>191</v>
      </c>
    </row>
    <row r="9272" spans="1:6" x14ac:dyDescent="0.25">
      <c r="A9272" s="349" t="s">
        <v>733</v>
      </c>
      <c r="B9272" s="361" t="s">
        <v>736</v>
      </c>
      <c r="C9272" s="361" t="s">
        <v>737</v>
      </c>
      <c r="D9272" s="361">
        <v>8</v>
      </c>
      <c r="E9272" s="590">
        <v>51049</v>
      </c>
      <c r="F9272" s="360">
        <v>20</v>
      </c>
    </row>
    <row r="9273" spans="1:6" x14ac:dyDescent="0.25">
      <c r="A9273" s="349" t="s">
        <v>733</v>
      </c>
      <c r="B9273" s="361" t="s">
        <v>736</v>
      </c>
      <c r="C9273" s="361" t="s">
        <v>737</v>
      </c>
      <c r="D9273" s="361">
        <v>8</v>
      </c>
      <c r="E9273" s="590">
        <v>51051</v>
      </c>
      <c r="F9273" s="592">
        <v>179</v>
      </c>
    </row>
    <row r="9274" spans="1:6" x14ac:dyDescent="0.25">
      <c r="A9274" s="349" t="s">
        <v>738</v>
      </c>
      <c r="B9274" s="361" t="s">
        <v>723</v>
      </c>
      <c r="C9274" s="361" t="s">
        <v>745</v>
      </c>
      <c r="D9274" s="361">
        <v>8</v>
      </c>
      <c r="E9274" s="590">
        <v>51053</v>
      </c>
      <c r="F9274" s="592">
        <v>200</v>
      </c>
    </row>
    <row r="9275" spans="1:6" x14ac:dyDescent="0.25">
      <c r="A9275" s="349" t="s">
        <v>769</v>
      </c>
      <c r="B9275" s="361" t="s">
        <v>770</v>
      </c>
      <c r="C9275" s="361" t="s">
        <v>745</v>
      </c>
      <c r="D9275" s="361">
        <v>16</v>
      </c>
      <c r="E9275" s="590">
        <v>51053</v>
      </c>
      <c r="F9275" s="592">
        <v>48</v>
      </c>
    </row>
    <row r="9276" spans="1:6" x14ac:dyDescent="0.25">
      <c r="A9276" s="349" t="s">
        <v>748</v>
      </c>
      <c r="B9276" s="361" t="s">
        <v>749</v>
      </c>
      <c r="C9276" s="361" t="s">
        <v>745</v>
      </c>
      <c r="D9276" s="361">
        <v>8</v>
      </c>
      <c r="E9276" s="590">
        <v>51055</v>
      </c>
      <c r="F9276" s="592">
        <v>183</v>
      </c>
    </row>
    <row r="9277" spans="1:6" x14ac:dyDescent="0.25">
      <c r="A9277" s="349" t="s">
        <v>738</v>
      </c>
      <c r="B9277" s="361" t="s">
        <v>718</v>
      </c>
      <c r="C9277" s="361" t="s">
        <v>747</v>
      </c>
      <c r="D9277" s="361">
        <v>8</v>
      </c>
      <c r="E9277" s="590">
        <v>51056</v>
      </c>
      <c r="F9277" s="592">
        <v>93</v>
      </c>
    </row>
    <row r="9278" spans="1:6" x14ac:dyDescent="0.25">
      <c r="A9278" s="349" t="s">
        <v>739</v>
      </c>
      <c r="B9278" s="361" t="s">
        <v>740</v>
      </c>
      <c r="C9278" s="361" t="s">
        <v>741</v>
      </c>
      <c r="D9278" s="361">
        <v>8</v>
      </c>
      <c r="E9278" s="590">
        <v>51056</v>
      </c>
      <c r="F9278" s="592">
        <v>21</v>
      </c>
    </row>
    <row r="9279" spans="1:6" x14ac:dyDescent="0.25">
      <c r="A9279" s="349" t="s">
        <v>767</v>
      </c>
      <c r="B9279" s="361" t="s">
        <v>768</v>
      </c>
      <c r="C9279" s="361" t="s">
        <v>737</v>
      </c>
      <c r="D9279" s="361">
        <v>16</v>
      </c>
      <c r="E9279" s="590">
        <v>51057</v>
      </c>
      <c r="F9279" s="592">
        <v>35</v>
      </c>
    </row>
    <row r="9280" spans="1:6" x14ac:dyDescent="0.25">
      <c r="A9280" s="349" t="s">
        <v>738</v>
      </c>
      <c r="B9280" s="361" t="s">
        <v>718</v>
      </c>
      <c r="C9280" s="361" t="s">
        <v>747</v>
      </c>
      <c r="D9280" s="361">
        <v>8</v>
      </c>
      <c r="E9280" s="590">
        <v>51057</v>
      </c>
      <c r="F9280" s="592">
        <v>116</v>
      </c>
    </row>
    <row r="9281" spans="1:6" x14ac:dyDescent="0.25">
      <c r="A9281" s="349" t="s">
        <v>765</v>
      </c>
      <c r="B9281" s="361" t="s">
        <v>766</v>
      </c>
      <c r="C9281" s="361" t="s">
        <v>744</v>
      </c>
      <c r="D9281" s="361">
        <v>16</v>
      </c>
      <c r="E9281" s="590">
        <v>51057</v>
      </c>
      <c r="F9281" s="592">
        <v>116</v>
      </c>
    </row>
    <row r="9282" spans="1:6" x14ac:dyDescent="0.25">
      <c r="A9282" s="349" t="s">
        <v>564</v>
      </c>
      <c r="B9282" s="361" t="s">
        <v>565</v>
      </c>
      <c r="C9282" s="361" t="s">
        <v>745</v>
      </c>
      <c r="D9282" s="361">
        <v>16</v>
      </c>
      <c r="E9282" s="590">
        <v>51067</v>
      </c>
      <c r="F9282" s="592">
        <v>127</v>
      </c>
    </row>
    <row r="9283" spans="1:6" x14ac:dyDescent="0.25">
      <c r="A9283" s="349" t="s">
        <v>767</v>
      </c>
      <c r="B9283" s="361" t="s">
        <v>768</v>
      </c>
      <c r="C9283" s="361" t="s">
        <v>737</v>
      </c>
      <c r="D9283" s="361">
        <v>16</v>
      </c>
      <c r="E9283" s="350">
        <v>51070</v>
      </c>
      <c r="F9283" s="360">
        <v>96</v>
      </c>
    </row>
    <row r="9284" spans="1:6" x14ac:dyDescent="0.25">
      <c r="A9284" s="349" t="s">
        <v>738</v>
      </c>
      <c r="B9284" s="361" t="s">
        <v>719</v>
      </c>
      <c r="C9284" s="361" t="s">
        <v>744</v>
      </c>
      <c r="D9284" s="361">
        <v>8</v>
      </c>
      <c r="E9284" s="590">
        <v>51071</v>
      </c>
      <c r="F9284" s="592">
        <v>111</v>
      </c>
    </row>
    <row r="9285" spans="1:6" x14ac:dyDescent="0.25">
      <c r="A9285" s="349" t="s">
        <v>748</v>
      </c>
      <c r="B9285" s="361" t="s">
        <v>750</v>
      </c>
      <c r="C9285" s="361" t="s">
        <v>737</v>
      </c>
      <c r="D9285" s="361">
        <v>16</v>
      </c>
      <c r="E9285" s="590">
        <v>51072</v>
      </c>
      <c r="F9285" s="592">
        <v>185</v>
      </c>
    </row>
    <row r="9286" spans="1:6" x14ac:dyDescent="0.25">
      <c r="A9286" s="349" t="s">
        <v>733</v>
      </c>
      <c r="B9286" s="361" t="s">
        <v>736</v>
      </c>
      <c r="C9286" s="361" t="s">
        <v>737</v>
      </c>
      <c r="D9286" s="361">
        <v>8</v>
      </c>
      <c r="E9286" s="590">
        <v>51072</v>
      </c>
      <c r="F9286" s="592">
        <v>199</v>
      </c>
    </row>
    <row r="9287" spans="1:6" x14ac:dyDescent="0.25">
      <c r="A9287" s="349" t="s">
        <v>748</v>
      </c>
      <c r="B9287" s="361" t="s">
        <v>753</v>
      </c>
      <c r="C9287" s="361" t="s">
        <v>732</v>
      </c>
      <c r="D9287" s="361">
        <v>16</v>
      </c>
      <c r="E9287" s="590">
        <v>51075</v>
      </c>
      <c r="F9287" s="592">
        <v>73</v>
      </c>
    </row>
    <row r="9288" spans="1:6" x14ac:dyDescent="0.25">
      <c r="A9288" s="349" t="s">
        <v>738</v>
      </c>
      <c r="B9288" s="361" t="s">
        <v>717</v>
      </c>
      <c r="C9288" s="361" t="s">
        <v>745</v>
      </c>
      <c r="D9288" s="361">
        <v>16</v>
      </c>
      <c r="E9288" s="590">
        <v>51080</v>
      </c>
      <c r="F9288" s="592">
        <v>60</v>
      </c>
    </row>
    <row r="9289" spans="1:6" x14ac:dyDescent="0.25">
      <c r="A9289" s="349" t="s">
        <v>739</v>
      </c>
      <c r="B9289" s="361" t="s">
        <v>740</v>
      </c>
      <c r="C9289" s="361" t="s">
        <v>741</v>
      </c>
      <c r="D9289" s="361">
        <v>8</v>
      </c>
      <c r="E9289" s="350">
        <v>51086</v>
      </c>
      <c r="F9289" s="360">
        <v>71</v>
      </c>
    </row>
    <row r="9290" spans="1:6" x14ac:dyDescent="0.25">
      <c r="A9290" s="349" t="s">
        <v>728</v>
      </c>
      <c r="B9290" s="361" t="s">
        <v>729</v>
      </c>
      <c r="C9290" s="361" t="s">
        <v>730</v>
      </c>
      <c r="D9290" s="361">
        <v>10</v>
      </c>
      <c r="E9290" s="590">
        <v>51088</v>
      </c>
      <c r="F9290" s="592">
        <v>93</v>
      </c>
    </row>
    <row r="9291" spans="1:6" x14ac:dyDescent="0.25">
      <c r="A9291" s="349" t="s">
        <v>738</v>
      </c>
      <c r="B9291" s="361" t="s">
        <v>722</v>
      </c>
      <c r="C9291" s="361" t="s">
        <v>747</v>
      </c>
      <c r="D9291" s="361">
        <v>8</v>
      </c>
      <c r="E9291" s="590">
        <v>51089</v>
      </c>
      <c r="F9291" s="360">
        <v>123</v>
      </c>
    </row>
    <row r="9292" spans="1:6" x14ac:dyDescent="0.25">
      <c r="A9292" s="349" t="s">
        <v>771</v>
      </c>
      <c r="B9292" s="361" t="s">
        <v>772</v>
      </c>
      <c r="C9292" s="361" t="s">
        <v>747</v>
      </c>
      <c r="D9292" s="361">
        <v>12</v>
      </c>
      <c r="E9292" s="590">
        <v>51090</v>
      </c>
      <c r="F9292" s="592">
        <v>46</v>
      </c>
    </row>
    <row r="9293" spans="1:6" x14ac:dyDescent="0.25">
      <c r="A9293" s="349" t="s">
        <v>752</v>
      </c>
      <c r="B9293" s="361" t="s">
        <v>760</v>
      </c>
      <c r="C9293" s="361" t="s">
        <v>761</v>
      </c>
      <c r="D9293" s="361">
        <v>16</v>
      </c>
      <c r="E9293" s="590">
        <v>51092</v>
      </c>
      <c r="F9293" s="592">
        <v>178</v>
      </c>
    </row>
    <row r="9294" spans="1:6" x14ac:dyDescent="0.25">
      <c r="A9294" s="349" t="s">
        <v>748</v>
      </c>
      <c r="B9294" s="361" t="s">
        <v>750</v>
      </c>
      <c r="C9294" s="361" t="s">
        <v>737</v>
      </c>
      <c r="D9294" s="361">
        <v>16</v>
      </c>
      <c r="E9294" s="590">
        <v>51100</v>
      </c>
      <c r="F9294" s="592">
        <v>91</v>
      </c>
    </row>
    <row r="9295" spans="1:6" x14ac:dyDescent="0.25">
      <c r="A9295" s="349" t="s">
        <v>738</v>
      </c>
      <c r="B9295" s="361" t="s">
        <v>719</v>
      </c>
      <c r="C9295" s="361" t="s">
        <v>744</v>
      </c>
      <c r="D9295" s="361">
        <v>8</v>
      </c>
      <c r="E9295" s="590">
        <v>51105</v>
      </c>
      <c r="F9295" s="592">
        <v>152</v>
      </c>
    </row>
    <row r="9296" spans="1:6" x14ac:dyDescent="0.25">
      <c r="A9296" s="349" t="s">
        <v>738</v>
      </c>
      <c r="B9296" s="361" t="s">
        <v>721</v>
      </c>
      <c r="C9296" s="361" t="s">
        <v>747</v>
      </c>
      <c r="D9296" s="361">
        <v>8</v>
      </c>
      <c r="E9296" s="590">
        <v>51108</v>
      </c>
      <c r="F9296" s="592">
        <v>113</v>
      </c>
    </row>
    <row r="9297" spans="1:6" x14ac:dyDescent="0.25">
      <c r="A9297" s="349" t="s">
        <v>733</v>
      </c>
      <c r="B9297" s="361" t="s">
        <v>736</v>
      </c>
      <c r="C9297" s="361" t="s">
        <v>737</v>
      </c>
      <c r="D9297" s="361">
        <v>8</v>
      </c>
      <c r="E9297" s="590">
        <v>51110</v>
      </c>
      <c r="F9297" s="360">
        <v>115</v>
      </c>
    </row>
    <row r="9298" spans="1:6" x14ac:dyDescent="0.25">
      <c r="A9298" s="349" t="s">
        <v>564</v>
      </c>
      <c r="B9298" s="361" t="s">
        <v>567</v>
      </c>
      <c r="C9298" s="361" t="s">
        <v>737</v>
      </c>
      <c r="D9298" s="361">
        <v>16</v>
      </c>
      <c r="E9298" s="590">
        <v>51111</v>
      </c>
      <c r="F9298" s="592">
        <v>128</v>
      </c>
    </row>
    <row r="9299" spans="1:6" x14ac:dyDescent="0.25">
      <c r="A9299" s="349" t="s">
        <v>733</v>
      </c>
      <c r="B9299" s="361" t="s">
        <v>736</v>
      </c>
      <c r="C9299" s="361" t="s">
        <v>737</v>
      </c>
      <c r="D9299" s="361">
        <v>8</v>
      </c>
      <c r="E9299" s="590">
        <v>51113</v>
      </c>
      <c r="F9299" s="592">
        <v>121</v>
      </c>
    </row>
    <row r="9300" spans="1:6" x14ac:dyDescent="0.25">
      <c r="A9300" s="349" t="s">
        <v>733</v>
      </c>
      <c r="B9300" s="361" t="s">
        <v>736</v>
      </c>
      <c r="C9300" s="361" t="s">
        <v>737</v>
      </c>
      <c r="D9300" s="361">
        <v>8</v>
      </c>
      <c r="E9300" s="590">
        <v>51120</v>
      </c>
      <c r="F9300" s="592">
        <v>111</v>
      </c>
    </row>
    <row r="9301" spans="1:6" x14ac:dyDescent="0.25">
      <c r="A9301" s="349" t="s">
        <v>733</v>
      </c>
      <c r="B9301" s="361" t="s">
        <v>736</v>
      </c>
      <c r="C9301" s="361" t="s">
        <v>737</v>
      </c>
      <c r="D9301" s="361">
        <v>8</v>
      </c>
      <c r="E9301" s="590">
        <v>51122</v>
      </c>
      <c r="F9301" s="592">
        <v>81</v>
      </c>
    </row>
    <row r="9302" spans="1:6" x14ac:dyDescent="0.25">
      <c r="A9302" s="349" t="s">
        <v>738</v>
      </c>
      <c r="B9302" s="361" t="s">
        <v>717</v>
      </c>
      <c r="C9302" s="361" t="s">
        <v>745</v>
      </c>
      <c r="D9302" s="361">
        <v>16</v>
      </c>
      <c r="E9302" s="350">
        <v>51123</v>
      </c>
      <c r="F9302" s="360">
        <v>25</v>
      </c>
    </row>
    <row r="9303" spans="1:6" x14ac:dyDescent="0.25">
      <c r="A9303" s="349" t="s">
        <v>771</v>
      </c>
      <c r="B9303" s="361" t="s">
        <v>773</v>
      </c>
      <c r="C9303" s="361" t="s">
        <v>747</v>
      </c>
      <c r="D9303" s="361">
        <v>8</v>
      </c>
      <c r="E9303" s="590">
        <v>51126</v>
      </c>
      <c r="F9303" s="592">
        <v>197</v>
      </c>
    </row>
    <row r="9304" spans="1:6" x14ac:dyDescent="0.25">
      <c r="A9304" s="349" t="s">
        <v>752</v>
      </c>
      <c r="B9304" s="361" t="s">
        <v>764</v>
      </c>
      <c r="C9304" s="361" t="s">
        <v>737</v>
      </c>
      <c r="D9304" s="361">
        <v>32</v>
      </c>
      <c r="E9304" s="590">
        <v>51126</v>
      </c>
      <c r="F9304" s="592">
        <v>33</v>
      </c>
    </row>
    <row r="9305" spans="1:6" x14ac:dyDescent="0.25">
      <c r="A9305" s="349" t="s">
        <v>738</v>
      </c>
      <c r="B9305" s="361" t="s">
        <v>720</v>
      </c>
      <c r="C9305" s="361" t="s">
        <v>747</v>
      </c>
      <c r="D9305" s="361">
        <v>8</v>
      </c>
      <c r="E9305" s="590">
        <v>51127</v>
      </c>
      <c r="F9305" s="592">
        <v>155</v>
      </c>
    </row>
    <row r="9306" spans="1:6" x14ac:dyDescent="0.25">
      <c r="A9306" s="349" t="s">
        <v>752</v>
      </c>
      <c r="B9306" s="361" t="s">
        <v>764</v>
      </c>
      <c r="C9306" s="361" t="s">
        <v>737</v>
      </c>
      <c r="D9306" s="361">
        <v>32</v>
      </c>
      <c r="E9306" s="590">
        <v>51127</v>
      </c>
      <c r="F9306" s="592">
        <v>22</v>
      </c>
    </row>
    <row r="9307" spans="1:6" x14ac:dyDescent="0.25">
      <c r="A9307" s="349" t="s">
        <v>748</v>
      </c>
      <c r="B9307" s="361" t="s">
        <v>753</v>
      </c>
      <c r="C9307" s="361" t="s">
        <v>732</v>
      </c>
      <c r="D9307" s="361">
        <v>16</v>
      </c>
      <c r="E9307" s="590">
        <v>51128</v>
      </c>
      <c r="F9307" s="592">
        <v>73</v>
      </c>
    </row>
    <row r="9308" spans="1:6" x14ac:dyDescent="0.25">
      <c r="A9308" s="349" t="s">
        <v>564</v>
      </c>
      <c r="B9308" s="361" t="s">
        <v>568</v>
      </c>
      <c r="C9308" s="361" t="s">
        <v>745</v>
      </c>
      <c r="D9308" s="361">
        <v>16</v>
      </c>
      <c r="E9308" s="590">
        <v>51128</v>
      </c>
      <c r="F9308" s="592">
        <v>99</v>
      </c>
    </row>
    <row r="9309" spans="1:6" x14ac:dyDescent="0.25">
      <c r="A9309" s="349" t="s">
        <v>767</v>
      </c>
      <c r="B9309" s="361" t="s">
        <v>768</v>
      </c>
      <c r="C9309" s="361" t="s">
        <v>737</v>
      </c>
      <c r="D9309" s="361">
        <v>16</v>
      </c>
      <c r="E9309" s="590">
        <v>51129</v>
      </c>
      <c r="F9309" s="592">
        <v>121</v>
      </c>
    </row>
    <row r="9310" spans="1:6" x14ac:dyDescent="0.25">
      <c r="A9310" s="349" t="s">
        <v>756</v>
      </c>
      <c r="B9310" s="361" t="s">
        <v>757</v>
      </c>
      <c r="C9310" s="361" t="s">
        <v>755</v>
      </c>
      <c r="D9310" s="361">
        <v>16</v>
      </c>
      <c r="E9310" s="590">
        <v>51130</v>
      </c>
      <c r="F9310" s="592">
        <v>147</v>
      </c>
    </row>
    <row r="9311" spans="1:6" x14ac:dyDescent="0.25">
      <c r="A9311" s="349" t="s">
        <v>748</v>
      </c>
      <c r="B9311" s="361" t="s">
        <v>754</v>
      </c>
      <c r="C9311" s="361" t="s">
        <v>755</v>
      </c>
      <c r="D9311" s="361">
        <v>16</v>
      </c>
      <c r="E9311" s="590">
        <v>51132</v>
      </c>
      <c r="F9311" s="592">
        <v>101</v>
      </c>
    </row>
    <row r="9312" spans="1:6" x14ac:dyDescent="0.25">
      <c r="A9312" s="349" t="s">
        <v>756</v>
      </c>
      <c r="B9312" s="361" t="s">
        <v>758</v>
      </c>
      <c r="C9312" s="361" t="s">
        <v>746</v>
      </c>
      <c r="D9312" s="361">
        <v>16</v>
      </c>
      <c r="E9312" s="590">
        <v>51132</v>
      </c>
      <c r="F9312" s="360">
        <v>56</v>
      </c>
    </row>
    <row r="9313" spans="1:6" x14ac:dyDescent="0.25">
      <c r="A9313" s="349" t="s">
        <v>748</v>
      </c>
      <c r="B9313" s="361" t="s">
        <v>753</v>
      </c>
      <c r="C9313" s="361" t="s">
        <v>732</v>
      </c>
      <c r="D9313" s="361">
        <v>16</v>
      </c>
      <c r="E9313" s="590">
        <v>51133</v>
      </c>
      <c r="F9313" s="592">
        <v>88</v>
      </c>
    </row>
    <row r="9314" spans="1:6" x14ac:dyDescent="0.25">
      <c r="A9314" s="349" t="s">
        <v>564</v>
      </c>
      <c r="B9314" s="361" t="s">
        <v>568</v>
      </c>
      <c r="C9314" s="361" t="s">
        <v>745</v>
      </c>
      <c r="D9314" s="361">
        <v>16</v>
      </c>
      <c r="E9314" s="590">
        <v>51134</v>
      </c>
      <c r="F9314" s="592">
        <v>70</v>
      </c>
    </row>
    <row r="9315" spans="1:6" x14ac:dyDescent="0.25">
      <c r="A9315" s="349" t="s">
        <v>752</v>
      </c>
      <c r="B9315" s="361" t="s">
        <v>760</v>
      </c>
      <c r="C9315" s="361" t="s">
        <v>761</v>
      </c>
      <c r="D9315" s="361">
        <v>16</v>
      </c>
      <c r="E9315" s="590">
        <v>51136</v>
      </c>
      <c r="F9315" s="592">
        <v>87</v>
      </c>
    </row>
    <row r="9316" spans="1:6" x14ac:dyDescent="0.25">
      <c r="A9316" s="349" t="s">
        <v>767</v>
      </c>
      <c r="B9316" s="361" t="s">
        <v>768</v>
      </c>
      <c r="C9316" s="361" t="s">
        <v>737</v>
      </c>
      <c r="D9316" s="361">
        <v>16</v>
      </c>
      <c r="E9316" s="590">
        <v>51137</v>
      </c>
      <c r="F9316" s="592">
        <v>109</v>
      </c>
    </row>
    <row r="9317" spans="1:6" x14ac:dyDescent="0.25">
      <c r="A9317" s="349" t="s">
        <v>738</v>
      </c>
      <c r="B9317" s="361" t="s">
        <v>718</v>
      </c>
      <c r="C9317" s="361" t="s">
        <v>747</v>
      </c>
      <c r="D9317" s="361">
        <v>8</v>
      </c>
      <c r="E9317" s="590">
        <v>51137</v>
      </c>
      <c r="F9317" s="360">
        <v>5</v>
      </c>
    </row>
    <row r="9318" spans="1:6" x14ac:dyDescent="0.25">
      <c r="A9318" s="349" t="s">
        <v>752</v>
      </c>
      <c r="B9318" s="361" t="s">
        <v>760</v>
      </c>
      <c r="C9318" s="361" t="s">
        <v>761</v>
      </c>
      <c r="D9318" s="361">
        <v>16</v>
      </c>
      <c r="E9318" s="590">
        <v>51138</v>
      </c>
      <c r="F9318" s="592">
        <v>28</v>
      </c>
    </row>
    <row r="9319" spans="1:6" x14ac:dyDescent="0.25">
      <c r="A9319" s="349" t="s">
        <v>738</v>
      </c>
      <c r="B9319" s="361" t="s">
        <v>723</v>
      </c>
      <c r="C9319" s="361" t="s">
        <v>745</v>
      </c>
      <c r="D9319" s="361">
        <v>8</v>
      </c>
      <c r="E9319" s="590">
        <v>51140</v>
      </c>
      <c r="F9319" s="592">
        <v>119</v>
      </c>
    </row>
    <row r="9320" spans="1:6" x14ac:dyDescent="0.25">
      <c r="A9320" s="349" t="s">
        <v>738</v>
      </c>
      <c r="B9320" s="361" t="s">
        <v>714</v>
      </c>
      <c r="C9320" s="361" t="s">
        <v>744</v>
      </c>
      <c r="D9320" s="361">
        <v>8</v>
      </c>
      <c r="E9320" s="590">
        <v>51145</v>
      </c>
      <c r="F9320" s="592">
        <v>114</v>
      </c>
    </row>
    <row r="9321" spans="1:6" x14ac:dyDescent="0.25">
      <c r="A9321" s="349" t="s">
        <v>738</v>
      </c>
      <c r="B9321" s="361" t="s">
        <v>722</v>
      </c>
      <c r="C9321" s="361" t="s">
        <v>747</v>
      </c>
      <c r="D9321" s="361">
        <v>8</v>
      </c>
      <c r="E9321" s="350">
        <v>51149</v>
      </c>
      <c r="F9321" s="360">
        <v>123</v>
      </c>
    </row>
    <row r="9322" spans="1:6" x14ac:dyDescent="0.25">
      <c r="A9322" s="349" t="s">
        <v>738</v>
      </c>
      <c r="B9322" s="361" t="s">
        <v>717</v>
      </c>
      <c r="C9322" s="361" t="s">
        <v>745</v>
      </c>
      <c r="D9322" s="361">
        <v>16</v>
      </c>
      <c r="E9322" s="590">
        <v>51150</v>
      </c>
      <c r="F9322" s="360">
        <v>161</v>
      </c>
    </row>
    <row r="9323" spans="1:6" x14ac:dyDescent="0.25">
      <c r="A9323" s="349" t="s">
        <v>564</v>
      </c>
      <c r="B9323" s="361" t="s">
        <v>566</v>
      </c>
      <c r="C9323" s="361" t="s">
        <v>737</v>
      </c>
      <c r="D9323" s="361">
        <v>16</v>
      </c>
      <c r="E9323" s="590">
        <v>51151</v>
      </c>
      <c r="F9323" s="592">
        <v>5</v>
      </c>
    </row>
    <row r="9324" spans="1:6" x14ac:dyDescent="0.25">
      <c r="A9324" s="349" t="s">
        <v>738</v>
      </c>
      <c r="B9324" s="361" t="s">
        <v>721</v>
      </c>
      <c r="C9324" s="361" t="s">
        <v>747</v>
      </c>
      <c r="D9324" s="361">
        <v>8</v>
      </c>
      <c r="E9324" s="590">
        <v>51152</v>
      </c>
      <c r="F9324" s="592">
        <v>73</v>
      </c>
    </row>
    <row r="9325" spans="1:6" x14ac:dyDescent="0.25">
      <c r="A9325" s="349" t="s">
        <v>771</v>
      </c>
      <c r="B9325" s="361" t="s">
        <v>772</v>
      </c>
      <c r="C9325" s="361" t="s">
        <v>747</v>
      </c>
      <c r="D9325" s="361">
        <v>12</v>
      </c>
      <c r="E9325" s="590">
        <v>51153</v>
      </c>
      <c r="F9325" s="592">
        <v>126</v>
      </c>
    </row>
    <row r="9326" spans="1:6" x14ac:dyDescent="0.25">
      <c r="A9326" s="349" t="s">
        <v>739</v>
      </c>
      <c r="B9326" s="361" t="s">
        <v>740</v>
      </c>
      <c r="C9326" s="361" t="s">
        <v>741</v>
      </c>
      <c r="D9326" s="361">
        <v>8</v>
      </c>
      <c r="E9326" s="590">
        <v>51154</v>
      </c>
      <c r="F9326" s="592">
        <v>113</v>
      </c>
    </row>
    <row r="9327" spans="1:6" x14ac:dyDescent="0.25">
      <c r="A9327" s="349" t="s">
        <v>733</v>
      </c>
      <c r="B9327" s="361" t="s">
        <v>736</v>
      </c>
      <c r="C9327" s="361" t="s">
        <v>737</v>
      </c>
      <c r="D9327" s="361">
        <v>8</v>
      </c>
      <c r="E9327" s="590">
        <v>51154</v>
      </c>
      <c r="F9327" s="360">
        <v>102</v>
      </c>
    </row>
    <row r="9328" spans="1:6" x14ac:dyDescent="0.25">
      <c r="A9328" s="349" t="s">
        <v>738</v>
      </c>
      <c r="B9328" s="361" t="s">
        <v>723</v>
      </c>
      <c r="C9328" s="361" t="s">
        <v>745</v>
      </c>
      <c r="D9328" s="361">
        <v>8</v>
      </c>
      <c r="E9328" s="590">
        <v>51160</v>
      </c>
      <c r="F9328" s="592">
        <v>136</v>
      </c>
    </row>
    <row r="9329" spans="1:6" x14ac:dyDescent="0.25">
      <c r="A9329" s="349" t="s">
        <v>752</v>
      </c>
      <c r="B9329" s="361" t="s">
        <v>762</v>
      </c>
      <c r="C9329" s="361" t="s">
        <v>761</v>
      </c>
      <c r="D9329" s="361">
        <v>16</v>
      </c>
      <c r="E9329" s="590">
        <v>51160</v>
      </c>
      <c r="F9329" s="592">
        <v>182</v>
      </c>
    </row>
    <row r="9330" spans="1:6" x14ac:dyDescent="0.25">
      <c r="A9330" s="349" t="s">
        <v>564</v>
      </c>
      <c r="B9330" s="361" t="s">
        <v>568</v>
      </c>
      <c r="C9330" s="361" t="s">
        <v>745</v>
      </c>
      <c r="D9330" s="361">
        <v>16</v>
      </c>
      <c r="E9330" s="590">
        <v>51161</v>
      </c>
      <c r="F9330" s="592">
        <v>37</v>
      </c>
    </row>
    <row r="9331" spans="1:6" x14ac:dyDescent="0.25">
      <c r="A9331" s="349" t="s">
        <v>739</v>
      </c>
      <c r="B9331" s="361" t="s">
        <v>740</v>
      </c>
      <c r="C9331" s="361" t="s">
        <v>741</v>
      </c>
      <c r="D9331" s="361">
        <v>8</v>
      </c>
      <c r="E9331" s="590">
        <v>51161</v>
      </c>
      <c r="F9331" s="360">
        <v>142</v>
      </c>
    </row>
    <row r="9332" spans="1:6" x14ac:dyDescent="0.25">
      <c r="A9332" s="349" t="s">
        <v>752</v>
      </c>
      <c r="B9332" s="361" t="s">
        <v>759</v>
      </c>
      <c r="C9332" s="361" t="s">
        <v>737</v>
      </c>
      <c r="D9332" s="361">
        <v>16</v>
      </c>
      <c r="E9332" s="350">
        <v>51170</v>
      </c>
      <c r="F9332" s="360">
        <v>176</v>
      </c>
    </row>
    <row r="9333" spans="1:6" x14ac:dyDescent="0.25">
      <c r="A9333" s="349" t="s">
        <v>738</v>
      </c>
      <c r="B9333" s="361" t="s">
        <v>722</v>
      </c>
      <c r="C9333" s="361" t="s">
        <v>747</v>
      </c>
      <c r="D9333" s="361">
        <v>8</v>
      </c>
      <c r="E9333" s="350">
        <v>51174</v>
      </c>
      <c r="F9333" s="360">
        <v>104</v>
      </c>
    </row>
    <row r="9334" spans="1:6" x14ac:dyDescent="0.25">
      <c r="A9334" s="349" t="s">
        <v>738</v>
      </c>
      <c r="B9334" s="361" t="s">
        <v>715</v>
      </c>
      <c r="C9334" s="361" t="s">
        <v>745</v>
      </c>
      <c r="D9334" s="361">
        <v>16</v>
      </c>
      <c r="E9334" s="590">
        <v>51178</v>
      </c>
      <c r="F9334" s="592">
        <v>147</v>
      </c>
    </row>
    <row r="9335" spans="1:6" x14ac:dyDescent="0.25">
      <c r="A9335" s="349" t="s">
        <v>739</v>
      </c>
      <c r="B9335" s="361" t="s">
        <v>740</v>
      </c>
      <c r="C9335" s="361" t="s">
        <v>741</v>
      </c>
      <c r="D9335" s="361">
        <v>8</v>
      </c>
      <c r="E9335" s="590">
        <v>51179</v>
      </c>
      <c r="F9335" s="592">
        <v>138</v>
      </c>
    </row>
    <row r="9336" spans="1:6" x14ac:dyDescent="0.25">
      <c r="A9336" s="349" t="s">
        <v>765</v>
      </c>
      <c r="B9336" s="361" t="s">
        <v>766</v>
      </c>
      <c r="C9336" s="361" t="s">
        <v>744</v>
      </c>
      <c r="D9336" s="361">
        <v>16</v>
      </c>
      <c r="E9336" s="590">
        <v>51179</v>
      </c>
      <c r="F9336" s="592">
        <v>58</v>
      </c>
    </row>
    <row r="9337" spans="1:6" x14ac:dyDescent="0.25">
      <c r="A9337" s="349" t="s">
        <v>564</v>
      </c>
      <c r="B9337" s="361" t="s">
        <v>569</v>
      </c>
      <c r="C9337" s="361" t="s">
        <v>744</v>
      </c>
      <c r="D9337" s="361">
        <v>16</v>
      </c>
      <c r="E9337" s="590">
        <v>51181</v>
      </c>
      <c r="F9337" s="592">
        <v>135</v>
      </c>
    </row>
    <row r="9338" spans="1:6" x14ac:dyDescent="0.25">
      <c r="A9338" s="349" t="s">
        <v>564</v>
      </c>
      <c r="B9338" s="361" t="s">
        <v>565</v>
      </c>
      <c r="C9338" s="361" t="s">
        <v>745</v>
      </c>
      <c r="D9338" s="361">
        <v>16</v>
      </c>
      <c r="E9338" s="590">
        <v>51183</v>
      </c>
      <c r="F9338" s="592">
        <v>153</v>
      </c>
    </row>
    <row r="9339" spans="1:6" x14ac:dyDescent="0.25">
      <c r="A9339" s="349" t="s">
        <v>748</v>
      </c>
      <c r="B9339" s="361" t="s">
        <v>751</v>
      </c>
      <c r="C9339" s="361" t="s">
        <v>747</v>
      </c>
      <c r="D9339" s="361">
        <v>8</v>
      </c>
      <c r="E9339" s="590">
        <v>51183</v>
      </c>
      <c r="F9339" s="592">
        <v>189</v>
      </c>
    </row>
    <row r="9340" spans="1:6" x14ac:dyDescent="0.25">
      <c r="A9340" s="349" t="s">
        <v>752</v>
      </c>
      <c r="B9340" s="361" t="s">
        <v>759</v>
      </c>
      <c r="C9340" s="361" t="s">
        <v>737</v>
      </c>
      <c r="D9340" s="361">
        <v>16</v>
      </c>
      <c r="E9340" s="590">
        <v>51188</v>
      </c>
      <c r="F9340" s="592">
        <v>200</v>
      </c>
    </row>
    <row r="9341" spans="1:6" x14ac:dyDescent="0.25">
      <c r="A9341" s="354" t="s">
        <v>564</v>
      </c>
      <c r="B9341" s="353" t="s">
        <v>568</v>
      </c>
      <c r="C9341" s="353" t="s">
        <v>745</v>
      </c>
      <c r="D9341" s="353">
        <v>16</v>
      </c>
      <c r="E9341" s="591">
        <v>51188</v>
      </c>
      <c r="F9341" s="593">
        <v>103</v>
      </c>
    </row>
    <row r="9342" spans="1:6" x14ac:dyDescent="0.25">
      <c r="A9342" s="349" t="s">
        <v>738</v>
      </c>
      <c r="B9342" s="361" t="s">
        <v>720</v>
      </c>
      <c r="C9342" s="361" t="s">
        <v>747</v>
      </c>
      <c r="D9342" s="361">
        <v>8</v>
      </c>
      <c r="E9342" s="590">
        <v>51189</v>
      </c>
      <c r="F9342" s="592">
        <v>95</v>
      </c>
    </row>
    <row r="9343" spans="1:6" x14ac:dyDescent="0.25">
      <c r="A9343" s="349" t="s">
        <v>738</v>
      </c>
      <c r="B9343" s="361" t="s">
        <v>723</v>
      </c>
      <c r="C9343" s="361" t="s">
        <v>745</v>
      </c>
      <c r="D9343" s="361">
        <v>8</v>
      </c>
      <c r="E9343" s="590">
        <v>51194</v>
      </c>
      <c r="F9343" s="592">
        <v>81</v>
      </c>
    </row>
    <row r="9344" spans="1:6" x14ac:dyDescent="0.25">
      <c r="A9344" s="349" t="s">
        <v>765</v>
      </c>
      <c r="B9344" s="361" t="s">
        <v>766</v>
      </c>
      <c r="C9344" s="361" t="s">
        <v>744</v>
      </c>
      <c r="D9344" s="361">
        <v>16</v>
      </c>
      <c r="E9344" s="590">
        <v>51195</v>
      </c>
      <c r="F9344" s="592">
        <v>147</v>
      </c>
    </row>
    <row r="9345" spans="1:6" x14ac:dyDescent="0.25">
      <c r="A9345" s="349" t="s">
        <v>756</v>
      </c>
      <c r="B9345" s="361" t="s">
        <v>757</v>
      </c>
      <c r="C9345" s="361" t="s">
        <v>755</v>
      </c>
      <c r="D9345" s="361">
        <v>16</v>
      </c>
      <c r="E9345" s="590">
        <v>51201</v>
      </c>
      <c r="F9345" s="592">
        <v>197</v>
      </c>
    </row>
    <row r="9346" spans="1:6" x14ac:dyDescent="0.25">
      <c r="A9346" s="349" t="s">
        <v>738</v>
      </c>
      <c r="B9346" s="361" t="s">
        <v>721</v>
      </c>
      <c r="C9346" s="361" t="s">
        <v>747</v>
      </c>
      <c r="D9346" s="361">
        <v>8</v>
      </c>
      <c r="E9346" s="350">
        <v>51203</v>
      </c>
      <c r="F9346" s="360">
        <v>131</v>
      </c>
    </row>
    <row r="9347" spans="1:6" x14ac:dyDescent="0.25">
      <c r="A9347" s="349" t="s">
        <v>733</v>
      </c>
      <c r="B9347" s="361" t="s">
        <v>736</v>
      </c>
      <c r="C9347" s="361" t="s">
        <v>737</v>
      </c>
      <c r="D9347" s="361">
        <v>8</v>
      </c>
      <c r="E9347" s="590">
        <v>51204</v>
      </c>
      <c r="F9347" s="592">
        <v>58</v>
      </c>
    </row>
    <row r="9348" spans="1:6" x14ac:dyDescent="0.25">
      <c r="A9348" s="349" t="s">
        <v>728</v>
      </c>
      <c r="B9348" s="361" t="s">
        <v>731</v>
      </c>
      <c r="C9348" s="361" t="s">
        <v>732</v>
      </c>
      <c r="D9348" s="361">
        <v>8</v>
      </c>
      <c r="E9348" s="590">
        <v>51205</v>
      </c>
      <c r="F9348" s="592">
        <v>94</v>
      </c>
    </row>
    <row r="9349" spans="1:6" x14ac:dyDescent="0.25">
      <c r="A9349" s="349" t="s">
        <v>748</v>
      </c>
      <c r="B9349" s="361" t="s">
        <v>751</v>
      </c>
      <c r="C9349" s="361" t="s">
        <v>747</v>
      </c>
      <c r="D9349" s="361">
        <v>8</v>
      </c>
      <c r="E9349" s="590">
        <v>51207</v>
      </c>
      <c r="F9349" s="592">
        <v>182</v>
      </c>
    </row>
    <row r="9350" spans="1:6" x14ac:dyDescent="0.25">
      <c r="A9350" s="349" t="s">
        <v>738</v>
      </c>
      <c r="B9350" s="361" t="s">
        <v>712</v>
      </c>
      <c r="C9350" s="361" t="s">
        <v>744</v>
      </c>
      <c r="D9350" s="361">
        <v>8</v>
      </c>
      <c r="E9350" s="350">
        <v>51208</v>
      </c>
      <c r="F9350" s="360">
        <v>121</v>
      </c>
    </row>
    <row r="9351" spans="1:6" x14ac:dyDescent="0.25">
      <c r="A9351" s="349" t="s">
        <v>738</v>
      </c>
      <c r="B9351" s="361" t="s">
        <v>718</v>
      </c>
      <c r="C9351" s="361" t="s">
        <v>747</v>
      </c>
      <c r="D9351" s="361">
        <v>8</v>
      </c>
      <c r="E9351" s="590">
        <v>51210</v>
      </c>
      <c r="F9351" s="592">
        <v>153</v>
      </c>
    </row>
    <row r="9352" spans="1:6" x14ac:dyDescent="0.25">
      <c r="A9352" s="349" t="s">
        <v>738</v>
      </c>
      <c r="B9352" s="361" t="s">
        <v>720</v>
      </c>
      <c r="C9352" s="361" t="s">
        <v>747</v>
      </c>
      <c r="D9352" s="361">
        <v>8</v>
      </c>
      <c r="E9352" s="590">
        <v>51212</v>
      </c>
      <c r="F9352" s="592">
        <v>151</v>
      </c>
    </row>
    <row r="9353" spans="1:6" x14ac:dyDescent="0.25">
      <c r="A9353" s="349" t="s">
        <v>752</v>
      </c>
      <c r="B9353" s="361" t="s">
        <v>760</v>
      </c>
      <c r="C9353" s="361" t="s">
        <v>761</v>
      </c>
      <c r="D9353" s="361">
        <v>16</v>
      </c>
      <c r="E9353" s="590">
        <v>51216</v>
      </c>
      <c r="F9353" s="360">
        <v>22</v>
      </c>
    </row>
    <row r="9354" spans="1:6" x14ac:dyDescent="0.25">
      <c r="A9354" s="349" t="s">
        <v>752</v>
      </c>
      <c r="B9354" s="361" t="s">
        <v>763</v>
      </c>
      <c r="C9354" s="361" t="s">
        <v>745</v>
      </c>
      <c r="D9354" s="361">
        <v>16</v>
      </c>
      <c r="E9354" s="590">
        <v>51217</v>
      </c>
      <c r="F9354" s="592">
        <v>94</v>
      </c>
    </row>
    <row r="9355" spans="1:6" x14ac:dyDescent="0.25">
      <c r="A9355" s="349" t="s">
        <v>742</v>
      </c>
      <c r="B9355" s="361" t="s">
        <v>743</v>
      </c>
      <c r="C9355" s="361" t="s">
        <v>744</v>
      </c>
      <c r="D9355" s="361">
        <v>8</v>
      </c>
      <c r="E9355" s="590">
        <v>51221</v>
      </c>
      <c r="F9355" s="360">
        <v>116</v>
      </c>
    </row>
    <row r="9356" spans="1:6" x14ac:dyDescent="0.25">
      <c r="A9356" s="349" t="s">
        <v>765</v>
      </c>
      <c r="B9356" s="361" t="s">
        <v>766</v>
      </c>
      <c r="C9356" s="361" t="s">
        <v>744</v>
      </c>
      <c r="D9356" s="361">
        <v>16</v>
      </c>
      <c r="E9356" s="590">
        <v>51223</v>
      </c>
      <c r="F9356" s="592">
        <v>116</v>
      </c>
    </row>
    <row r="9357" spans="1:6" x14ac:dyDescent="0.25">
      <c r="A9357" s="349" t="s">
        <v>738</v>
      </c>
      <c r="B9357" s="361" t="s">
        <v>716</v>
      </c>
      <c r="C9357" s="361" t="s">
        <v>745</v>
      </c>
      <c r="D9357" s="361">
        <v>16</v>
      </c>
      <c r="E9357" s="590">
        <v>51230</v>
      </c>
      <c r="F9357" s="592">
        <v>192</v>
      </c>
    </row>
    <row r="9358" spans="1:6" x14ac:dyDescent="0.25">
      <c r="A9358" s="349" t="s">
        <v>738</v>
      </c>
      <c r="B9358" s="361" t="s">
        <v>714</v>
      </c>
      <c r="C9358" s="361" t="s">
        <v>744</v>
      </c>
      <c r="D9358" s="361">
        <v>8</v>
      </c>
      <c r="E9358" s="590">
        <v>51237</v>
      </c>
      <c r="F9358" s="360">
        <v>84</v>
      </c>
    </row>
    <row r="9359" spans="1:6" x14ac:dyDescent="0.25">
      <c r="A9359" s="349" t="s">
        <v>564</v>
      </c>
      <c r="B9359" s="361" t="s">
        <v>567</v>
      </c>
      <c r="C9359" s="361" t="s">
        <v>737</v>
      </c>
      <c r="D9359" s="361">
        <v>16</v>
      </c>
      <c r="E9359" s="590">
        <v>51239</v>
      </c>
      <c r="F9359" s="592">
        <v>183</v>
      </c>
    </row>
    <row r="9360" spans="1:6" x14ac:dyDescent="0.25">
      <c r="A9360" s="349" t="s">
        <v>752</v>
      </c>
      <c r="B9360" s="361" t="s">
        <v>764</v>
      </c>
      <c r="C9360" s="361" t="s">
        <v>737</v>
      </c>
      <c r="D9360" s="361">
        <v>32</v>
      </c>
      <c r="E9360" s="590">
        <v>51239</v>
      </c>
      <c r="F9360" s="592">
        <v>173</v>
      </c>
    </row>
    <row r="9361" spans="1:6" x14ac:dyDescent="0.25">
      <c r="A9361" s="349" t="s">
        <v>564</v>
      </c>
      <c r="B9361" s="361" t="s">
        <v>566</v>
      </c>
      <c r="C9361" s="361" t="s">
        <v>737</v>
      </c>
      <c r="D9361" s="361">
        <v>16</v>
      </c>
      <c r="E9361" s="590">
        <v>51241</v>
      </c>
      <c r="F9361" s="592">
        <v>194</v>
      </c>
    </row>
    <row r="9362" spans="1:6" x14ac:dyDescent="0.25">
      <c r="A9362" s="349" t="s">
        <v>738</v>
      </c>
      <c r="B9362" s="361" t="s">
        <v>715</v>
      </c>
      <c r="C9362" s="361" t="s">
        <v>745</v>
      </c>
      <c r="D9362" s="361">
        <v>16</v>
      </c>
      <c r="E9362" s="590">
        <v>51242</v>
      </c>
      <c r="F9362" s="360">
        <v>180</v>
      </c>
    </row>
    <row r="9363" spans="1:6" x14ac:dyDescent="0.25">
      <c r="A9363" s="349" t="s">
        <v>738</v>
      </c>
      <c r="B9363" s="361" t="s">
        <v>712</v>
      </c>
      <c r="C9363" s="361" t="s">
        <v>744</v>
      </c>
      <c r="D9363" s="361">
        <v>8</v>
      </c>
      <c r="E9363" s="590">
        <v>51243</v>
      </c>
      <c r="F9363" s="592">
        <v>29</v>
      </c>
    </row>
    <row r="9364" spans="1:6" x14ac:dyDescent="0.25">
      <c r="A9364" s="349" t="s">
        <v>752</v>
      </c>
      <c r="B9364" s="361" t="s">
        <v>762</v>
      </c>
      <c r="C9364" s="361" t="s">
        <v>761</v>
      </c>
      <c r="D9364" s="361">
        <v>16</v>
      </c>
      <c r="E9364" s="590">
        <v>51243</v>
      </c>
      <c r="F9364" s="592">
        <v>123</v>
      </c>
    </row>
    <row r="9365" spans="1:6" x14ac:dyDescent="0.25">
      <c r="A9365" s="349" t="s">
        <v>748</v>
      </c>
      <c r="B9365" s="361" t="s">
        <v>751</v>
      </c>
      <c r="C9365" s="361" t="s">
        <v>747</v>
      </c>
      <c r="D9365" s="361">
        <v>8</v>
      </c>
      <c r="E9365" s="590">
        <v>51244</v>
      </c>
      <c r="F9365" s="592">
        <v>88</v>
      </c>
    </row>
    <row r="9366" spans="1:6" x14ac:dyDescent="0.25">
      <c r="A9366" s="349" t="s">
        <v>733</v>
      </c>
      <c r="B9366" s="361" t="s">
        <v>734</v>
      </c>
      <c r="C9366" s="361" t="s">
        <v>735</v>
      </c>
      <c r="D9366" s="361">
        <v>8</v>
      </c>
      <c r="E9366" s="590">
        <v>51247</v>
      </c>
      <c r="F9366" s="592">
        <v>133</v>
      </c>
    </row>
    <row r="9367" spans="1:6" x14ac:dyDescent="0.25">
      <c r="A9367" s="349" t="s">
        <v>738</v>
      </c>
      <c r="B9367" s="361" t="s">
        <v>712</v>
      </c>
      <c r="C9367" s="361" t="s">
        <v>744</v>
      </c>
      <c r="D9367" s="361">
        <v>8</v>
      </c>
      <c r="E9367" s="590">
        <v>51250</v>
      </c>
      <c r="F9367" s="592">
        <v>198</v>
      </c>
    </row>
    <row r="9368" spans="1:6" x14ac:dyDescent="0.25">
      <c r="A9368" s="349" t="s">
        <v>767</v>
      </c>
      <c r="B9368" s="361" t="s">
        <v>768</v>
      </c>
      <c r="C9368" s="361" t="s">
        <v>737</v>
      </c>
      <c r="D9368" s="361">
        <v>16</v>
      </c>
      <c r="E9368" s="590">
        <v>51253</v>
      </c>
      <c r="F9368" s="592">
        <v>142</v>
      </c>
    </row>
    <row r="9369" spans="1:6" x14ac:dyDescent="0.25">
      <c r="A9369" s="349" t="s">
        <v>738</v>
      </c>
      <c r="B9369" s="361" t="s">
        <v>723</v>
      </c>
      <c r="C9369" s="361" t="s">
        <v>745</v>
      </c>
      <c r="D9369" s="361">
        <v>8</v>
      </c>
      <c r="E9369" s="590">
        <v>51257</v>
      </c>
      <c r="F9369" s="592">
        <v>149</v>
      </c>
    </row>
    <row r="9370" spans="1:6" x14ac:dyDescent="0.25">
      <c r="A9370" s="349" t="s">
        <v>738</v>
      </c>
      <c r="B9370" s="361" t="s">
        <v>717</v>
      </c>
      <c r="C9370" s="361" t="s">
        <v>745</v>
      </c>
      <c r="D9370" s="361">
        <v>16</v>
      </c>
      <c r="E9370" s="350">
        <v>51261</v>
      </c>
      <c r="F9370" s="360">
        <v>116</v>
      </c>
    </row>
    <row r="9371" spans="1:6" x14ac:dyDescent="0.25">
      <c r="A9371" s="349" t="s">
        <v>733</v>
      </c>
      <c r="B9371" s="361" t="s">
        <v>736</v>
      </c>
      <c r="C9371" s="361" t="s">
        <v>737</v>
      </c>
      <c r="D9371" s="361">
        <v>8</v>
      </c>
      <c r="E9371" s="590">
        <v>51261</v>
      </c>
      <c r="F9371" s="592">
        <v>59</v>
      </c>
    </row>
    <row r="9372" spans="1:6" x14ac:dyDescent="0.25">
      <c r="A9372" s="349" t="s">
        <v>728</v>
      </c>
      <c r="B9372" s="361" t="s">
        <v>731</v>
      </c>
      <c r="C9372" s="361" t="s">
        <v>732</v>
      </c>
      <c r="D9372" s="361">
        <v>8</v>
      </c>
      <c r="E9372" s="590">
        <v>51266</v>
      </c>
      <c r="F9372" s="592">
        <v>5</v>
      </c>
    </row>
    <row r="9373" spans="1:6" x14ac:dyDescent="0.25">
      <c r="A9373" s="349" t="s">
        <v>564</v>
      </c>
      <c r="B9373" s="361" t="s">
        <v>567</v>
      </c>
      <c r="C9373" s="361" t="s">
        <v>737</v>
      </c>
      <c r="D9373" s="361">
        <v>16</v>
      </c>
      <c r="E9373" s="590">
        <v>51268</v>
      </c>
      <c r="F9373" s="592">
        <v>130</v>
      </c>
    </row>
    <row r="9374" spans="1:6" x14ac:dyDescent="0.25">
      <c r="A9374" s="349" t="s">
        <v>767</v>
      </c>
      <c r="B9374" s="361" t="s">
        <v>768</v>
      </c>
      <c r="C9374" s="361" t="s">
        <v>737</v>
      </c>
      <c r="D9374" s="361">
        <v>16</v>
      </c>
      <c r="E9374" s="590">
        <v>51269</v>
      </c>
      <c r="F9374" s="592">
        <v>186</v>
      </c>
    </row>
    <row r="9375" spans="1:6" x14ac:dyDescent="0.25">
      <c r="A9375" s="349" t="s">
        <v>771</v>
      </c>
      <c r="B9375" s="361" t="s">
        <v>773</v>
      </c>
      <c r="C9375" s="361" t="s">
        <v>747</v>
      </c>
      <c r="D9375" s="361">
        <v>8</v>
      </c>
      <c r="E9375" s="350">
        <v>51269</v>
      </c>
      <c r="F9375" s="360">
        <v>110</v>
      </c>
    </row>
    <row r="9376" spans="1:6" x14ac:dyDescent="0.25">
      <c r="A9376" s="349" t="s">
        <v>752</v>
      </c>
      <c r="B9376" s="361" t="s">
        <v>759</v>
      </c>
      <c r="C9376" s="361" t="s">
        <v>737</v>
      </c>
      <c r="D9376" s="361">
        <v>16</v>
      </c>
      <c r="E9376" s="590">
        <v>51272</v>
      </c>
      <c r="F9376" s="592">
        <v>58</v>
      </c>
    </row>
    <row r="9377" spans="1:6" x14ac:dyDescent="0.25">
      <c r="A9377" s="349" t="s">
        <v>752</v>
      </c>
      <c r="B9377" s="361" t="s">
        <v>762</v>
      </c>
      <c r="C9377" s="361" t="s">
        <v>761</v>
      </c>
      <c r="D9377" s="361">
        <v>16</v>
      </c>
      <c r="E9377" s="590">
        <v>51272</v>
      </c>
      <c r="F9377" s="592">
        <v>155</v>
      </c>
    </row>
    <row r="9378" spans="1:6" x14ac:dyDescent="0.25">
      <c r="A9378" s="349" t="s">
        <v>738</v>
      </c>
      <c r="B9378" s="361" t="s">
        <v>715</v>
      </c>
      <c r="C9378" s="361" t="s">
        <v>745</v>
      </c>
      <c r="D9378" s="361">
        <v>16</v>
      </c>
      <c r="E9378" s="590">
        <v>51273</v>
      </c>
      <c r="F9378" s="592">
        <v>95</v>
      </c>
    </row>
    <row r="9379" spans="1:6" x14ac:dyDescent="0.25">
      <c r="A9379" s="349" t="s">
        <v>564</v>
      </c>
      <c r="B9379" s="361" t="s">
        <v>566</v>
      </c>
      <c r="C9379" s="361" t="s">
        <v>737</v>
      </c>
      <c r="D9379" s="361">
        <v>16</v>
      </c>
      <c r="E9379" s="590">
        <v>51273</v>
      </c>
      <c r="F9379" s="592">
        <v>38</v>
      </c>
    </row>
    <row r="9380" spans="1:6" x14ac:dyDescent="0.25">
      <c r="A9380" s="349" t="s">
        <v>752</v>
      </c>
      <c r="B9380" s="361" t="s">
        <v>764</v>
      </c>
      <c r="C9380" s="361" t="s">
        <v>737</v>
      </c>
      <c r="D9380" s="361">
        <v>32</v>
      </c>
      <c r="E9380" s="590">
        <v>51273</v>
      </c>
      <c r="F9380" s="592">
        <v>123</v>
      </c>
    </row>
    <row r="9381" spans="1:6" x14ac:dyDescent="0.25">
      <c r="A9381" s="349" t="s">
        <v>564</v>
      </c>
      <c r="B9381" s="361" t="s">
        <v>567</v>
      </c>
      <c r="C9381" s="361" t="s">
        <v>737</v>
      </c>
      <c r="D9381" s="361">
        <v>16</v>
      </c>
      <c r="E9381" s="590">
        <v>51280</v>
      </c>
      <c r="F9381" s="592">
        <v>189</v>
      </c>
    </row>
    <row r="9382" spans="1:6" x14ac:dyDescent="0.25">
      <c r="A9382" s="349" t="s">
        <v>752</v>
      </c>
      <c r="B9382" s="361" t="s">
        <v>764</v>
      </c>
      <c r="C9382" s="361" t="s">
        <v>737</v>
      </c>
      <c r="D9382" s="361">
        <v>32</v>
      </c>
      <c r="E9382" s="590">
        <v>51280</v>
      </c>
      <c r="F9382" s="592">
        <v>144</v>
      </c>
    </row>
    <row r="9383" spans="1:6" x14ac:dyDescent="0.25">
      <c r="A9383" s="349" t="s">
        <v>748</v>
      </c>
      <c r="B9383" s="361" t="s">
        <v>749</v>
      </c>
      <c r="C9383" s="361" t="s">
        <v>745</v>
      </c>
      <c r="D9383" s="361">
        <v>8</v>
      </c>
      <c r="E9383" s="590">
        <v>51283</v>
      </c>
      <c r="F9383" s="592">
        <v>138</v>
      </c>
    </row>
    <row r="9384" spans="1:6" x14ac:dyDescent="0.25">
      <c r="A9384" s="349" t="s">
        <v>738</v>
      </c>
      <c r="B9384" s="361" t="s">
        <v>723</v>
      </c>
      <c r="C9384" s="361" t="s">
        <v>745</v>
      </c>
      <c r="D9384" s="361">
        <v>8</v>
      </c>
      <c r="E9384" s="590">
        <v>51287</v>
      </c>
      <c r="F9384" s="592">
        <v>74</v>
      </c>
    </row>
    <row r="9385" spans="1:6" x14ac:dyDescent="0.25">
      <c r="A9385" s="349" t="s">
        <v>564</v>
      </c>
      <c r="B9385" s="361" t="s">
        <v>565</v>
      </c>
      <c r="C9385" s="361" t="s">
        <v>745</v>
      </c>
      <c r="D9385" s="361">
        <v>16</v>
      </c>
      <c r="E9385" s="590">
        <v>51287</v>
      </c>
      <c r="F9385" s="592">
        <v>100</v>
      </c>
    </row>
    <row r="9386" spans="1:6" x14ac:dyDescent="0.25">
      <c r="A9386" s="349" t="s">
        <v>748</v>
      </c>
      <c r="B9386" s="361" t="s">
        <v>749</v>
      </c>
      <c r="C9386" s="361" t="s">
        <v>745</v>
      </c>
      <c r="D9386" s="361">
        <v>8</v>
      </c>
      <c r="E9386" s="590">
        <v>51289</v>
      </c>
      <c r="F9386" s="592">
        <v>155</v>
      </c>
    </row>
    <row r="9387" spans="1:6" x14ac:dyDescent="0.25">
      <c r="A9387" s="349" t="s">
        <v>739</v>
      </c>
      <c r="B9387" s="361" t="s">
        <v>740</v>
      </c>
      <c r="C9387" s="361" t="s">
        <v>741</v>
      </c>
      <c r="D9387" s="361">
        <v>8</v>
      </c>
      <c r="E9387" s="590">
        <v>51290</v>
      </c>
      <c r="F9387" s="592">
        <v>58</v>
      </c>
    </row>
    <row r="9388" spans="1:6" x14ac:dyDescent="0.25">
      <c r="A9388" s="349" t="s">
        <v>752</v>
      </c>
      <c r="B9388" s="361" t="s">
        <v>760</v>
      </c>
      <c r="C9388" s="361" t="s">
        <v>761</v>
      </c>
      <c r="D9388" s="361">
        <v>16</v>
      </c>
      <c r="E9388" s="350">
        <v>51295</v>
      </c>
      <c r="F9388" s="360">
        <v>100</v>
      </c>
    </row>
    <row r="9389" spans="1:6" x14ac:dyDescent="0.25">
      <c r="A9389" s="349" t="s">
        <v>738</v>
      </c>
      <c r="B9389" s="361" t="s">
        <v>715</v>
      </c>
      <c r="C9389" s="361" t="s">
        <v>745</v>
      </c>
      <c r="D9389" s="361">
        <v>16</v>
      </c>
      <c r="E9389" s="350">
        <v>51303</v>
      </c>
      <c r="F9389" s="360">
        <v>97</v>
      </c>
    </row>
    <row r="9390" spans="1:6" x14ac:dyDescent="0.25">
      <c r="A9390" s="349" t="s">
        <v>742</v>
      </c>
      <c r="B9390" s="361" t="s">
        <v>743</v>
      </c>
      <c r="C9390" s="361" t="s">
        <v>744</v>
      </c>
      <c r="D9390" s="361">
        <v>8</v>
      </c>
      <c r="E9390" s="590">
        <v>51303</v>
      </c>
      <c r="F9390" s="360">
        <v>14</v>
      </c>
    </row>
    <row r="9391" spans="1:6" x14ac:dyDescent="0.25">
      <c r="A9391" s="349" t="s">
        <v>738</v>
      </c>
      <c r="B9391" s="361" t="s">
        <v>720</v>
      </c>
      <c r="C9391" s="361" t="s">
        <v>747</v>
      </c>
      <c r="D9391" s="361">
        <v>8</v>
      </c>
      <c r="E9391" s="590">
        <v>51304</v>
      </c>
      <c r="F9391" s="592">
        <v>130</v>
      </c>
    </row>
    <row r="9392" spans="1:6" x14ac:dyDescent="0.25">
      <c r="A9392" s="349" t="s">
        <v>564</v>
      </c>
      <c r="B9392" s="361" t="s">
        <v>565</v>
      </c>
      <c r="C9392" s="361" t="s">
        <v>745</v>
      </c>
      <c r="D9392" s="361">
        <v>16</v>
      </c>
      <c r="E9392" s="590">
        <v>51304</v>
      </c>
      <c r="F9392" s="592">
        <v>67</v>
      </c>
    </row>
    <row r="9393" spans="1:6" x14ac:dyDescent="0.25">
      <c r="A9393" s="349" t="s">
        <v>738</v>
      </c>
      <c r="B9393" s="361" t="s">
        <v>717</v>
      </c>
      <c r="C9393" s="361" t="s">
        <v>745</v>
      </c>
      <c r="D9393" s="361">
        <v>16</v>
      </c>
      <c r="E9393" s="590">
        <v>51305</v>
      </c>
      <c r="F9393" s="592">
        <v>124</v>
      </c>
    </row>
    <row r="9394" spans="1:6" x14ac:dyDescent="0.25">
      <c r="A9394" s="349" t="s">
        <v>748</v>
      </c>
      <c r="B9394" s="361" t="s">
        <v>753</v>
      </c>
      <c r="C9394" s="361" t="s">
        <v>732</v>
      </c>
      <c r="D9394" s="361">
        <v>16</v>
      </c>
      <c r="E9394" s="590">
        <v>51306</v>
      </c>
      <c r="F9394" s="592">
        <v>134</v>
      </c>
    </row>
    <row r="9395" spans="1:6" x14ac:dyDescent="0.25">
      <c r="A9395" s="349" t="s">
        <v>748</v>
      </c>
      <c r="B9395" s="361" t="s">
        <v>751</v>
      </c>
      <c r="C9395" s="361" t="s">
        <v>747</v>
      </c>
      <c r="D9395" s="361">
        <v>8</v>
      </c>
      <c r="E9395" s="590">
        <v>51306</v>
      </c>
      <c r="F9395" s="592">
        <v>166</v>
      </c>
    </row>
    <row r="9396" spans="1:6" x14ac:dyDescent="0.25">
      <c r="A9396" s="349" t="s">
        <v>771</v>
      </c>
      <c r="B9396" s="361" t="s">
        <v>772</v>
      </c>
      <c r="C9396" s="361" t="s">
        <v>747</v>
      </c>
      <c r="D9396" s="361">
        <v>12</v>
      </c>
      <c r="E9396" s="590">
        <v>51309</v>
      </c>
      <c r="F9396" s="592">
        <v>21</v>
      </c>
    </row>
    <row r="9397" spans="1:6" x14ac:dyDescent="0.25">
      <c r="A9397" s="349" t="s">
        <v>564</v>
      </c>
      <c r="B9397" s="361" t="s">
        <v>567</v>
      </c>
      <c r="C9397" s="361" t="s">
        <v>737</v>
      </c>
      <c r="D9397" s="361">
        <v>16</v>
      </c>
      <c r="E9397" s="590">
        <v>51309</v>
      </c>
      <c r="F9397" s="592">
        <v>65</v>
      </c>
    </row>
    <row r="9398" spans="1:6" x14ac:dyDescent="0.25">
      <c r="A9398" s="349" t="s">
        <v>728</v>
      </c>
      <c r="B9398" s="361" t="s">
        <v>731</v>
      </c>
      <c r="C9398" s="361" t="s">
        <v>732</v>
      </c>
      <c r="D9398" s="361">
        <v>8</v>
      </c>
      <c r="E9398" s="590">
        <v>51310</v>
      </c>
      <c r="F9398" s="592">
        <v>20</v>
      </c>
    </row>
    <row r="9399" spans="1:6" x14ac:dyDescent="0.25">
      <c r="A9399" s="349" t="s">
        <v>752</v>
      </c>
      <c r="B9399" s="361" t="s">
        <v>763</v>
      </c>
      <c r="C9399" s="361" t="s">
        <v>745</v>
      </c>
      <c r="D9399" s="361">
        <v>16</v>
      </c>
      <c r="E9399" s="590">
        <v>51313</v>
      </c>
      <c r="F9399" s="592">
        <v>86</v>
      </c>
    </row>
    <row r="9400" spans="1:6" x14ac:dyDescent="0.25">
      <c r="A9400" s="349" t="s">
        <v>738</v>
      </c>
      <c r="B9400" s="361" t="s">
        <v>722</v>
      </c>
      <c r="C9400" s="361" t="s">
        <v>747</v>
      </c>
      <c r="D9400" s="361">
        <v>8</v>
      </c>
      <c r="E9400" s="590">
        <v>51315</v>
      </c>
      <c r="F9400" s="592">
        <v>55</v>
      </c>
    </row>
    <row r="9401" spans="1:6" x14ac:dyDescent="0.25">
      <c r="A9401" s="349" t="s">
        <v>564</v>
      </c>
      <c r="B9401" s="361" t="s">
        <v>566</v>
      </c>
      <c r="C9401" s="361" t="s">
        <v>737</v>
      </c>
      <c r="D9401" s="361">
        <v>16</v>
      </c>
      <c r="E9401" s="590">
        <v>51315</v>
      </c>
      <c r="F9401" s="592">
        <v>47</v>
      </c>
    </row>
    <row r="9402" spans="1:6" x14ac:dyDescent="0.25">
      <c r="A9402" s="349" t="s">
        <v>769</v>
      </c>
      <c r="B9402" s="361" t="s">
        <v>770</v>
      </c>
      <c r="C9402" s="361" t="s">
        <v>745</v>
      </c>
      <c r="D9402" s="361">
        <v>16</v>
      </c>
      <c r="E9402" s="590">
        <v>51315</v>
      </c>
      <c r="F9402" s="592">
        <v>78</v>
      </c>
    </row>
    <row r="9403" spans="1:6" x14ac:dyDescent="0.25">
      <c r="A9403" s="349" t="s">
        <v>738</v>
      </c>
      <c r="B9403" s="361" t="s">
        <v>721</v>
      </c>
      <c r="C9403" s="361" t="s">
        <v>747</v>
      </c>
      <c r="D9403" s="361">
        <v>8</v>
      </c>
      <c r="E9403" s="590">
        <v>51319</v>
      </c>
      <c r="F9403" s="592">
        <v>174</v>
      </c>
    </row>
    <row r="9404" spans="1:6" x14ac:dyDescent="0.25">
      <c r="A9404" s="349" t="s">
        <v>738</v>
      </c>
      <c r="B9404" s="361" t="s">
        <v>714</v>
      </c>
      <c r="C9404" s="361" t="s">
        <v>744</v>
      </c>
      <c r="D9404" s="361">
        <v>8</v>
      </c>
      <c r="E9404" s="590">
        <v>51319</v>
      </c>
      <c r="F9404" s="592">
        <v>156</v>
      </c>
    </row>
    <row r="9405" spans="1:6" x14ac:dyDescent="0.25">
      <c r="A9405" s="349" t="s">
        <v>765</v>
      </c>
      <c r="B9405" s="361" t="s">
        <v>766</v>
      </c>
      <c r="C9405" s="361" t="s">
        <v>744</v>
      </c>
      <c r="D9405" s="361">
        <v>16</v>
      </c>
      <c r="E9405" s="590">
        <v>51320</v>
      </c>
      <c r="F9405" s="592">
        <v>29</v>
      </c>
    </row>
    <row r="9406" spans="1:6" x14ac:dyDescent="0.25">
      <c r="A9406" s="349" t="s">
        <v>748</v>
      </c>
      <c r="B9406" s="361" t="s">
        <v>754</v>
      </c>
      <c r="C9406" s="361" t="s">
        <v>755</v>
      </c>
      <c r="D9406" s="361">
        <v>16</v>
      </c>
      <c r="E9406" s="590">
        <v>51321</v>
      </c>
      <c r="F9406" s="592">
        <v>148</v>
      </c>
    </row>
    <row r="9407" spans="1:6" x14ac:dyDescent="0.25">
      <c r="A9407" s="349" t="s">
        <v>771</v>
      </c>
      <c r="B9407" s="361" t="s">
        <v>772</v>
      </c>
      <c r="C9407" s="361" t="s">
        <v>747</v>
      </c>
      <c r="D9407" s="361">
        <v>12</v>
      </c>
      <c r="E9407" s="590">
        <v>51326</v>
      </c>
      <c r="F9407" s="592">
        <v>76</v>
      </c>
    </row>
    <row r="9408" spans="1:6" x14ac:dyDescent="0.25">
      <c r="A9408" s="349" t="s">
        <v>564</v>
      </c>
      <c r="B9408" s="361" t="s">
        <v>566</v>
      </c>
      <c r="C9408" s="361" t="s">
        <v>737</v>
      </c>
      <c r="D9408" s="361">
        <v>16</v>
      </c>
      <c r="E9408" s="590">
        <v>51332</v>
      </c>
      <c r="F9408" s="592">
        <v>183</v>
      </c>
    </row>
    <row r="9409" spans="1:6" x14ac:dyDescent="0.25">
      <c r="A9409" s="349" t="s">
        <v>752</v>
      </c>
      <c r="B9409" s="361" t="s">
        <v>763</v>
      </c>
      <c r="C9409" s="361" t="s">
        <v>745</v>
      </c>
      <c r="D9409" s="361">
        <v>16</v>
      </c>
      <c r="E9409" s="590">
        <v>51333</v>
      </c>
      <c r="F9409" s="592">
        <v>50</v>
      </c>
    </row>
    <row r="9410" spans="1:6" x14ac:dyDescent="0.25">
      <c r="A9410" s="349" t="s">
        <v>564</v>
      </c>
      <c r="B9410" s="361" t="s">
        <v>567</v>
      </c>
      <c r="C9410" s="361" t="s">
        <v>737</v>
      </c>
      <c r="D9410" s="361">
        <v>16</v>
      </c>
      <c r="E9410" s="590">
        <v>51336</v>
      </c>
      <c r="F9410" s="592">
        <v>32</v>
      </c>
    </row>
    <row r="9411" spans="1:6" x14ac:dyDescent="0.25">
      <c r="A9411" s="349" t="s">
        <v>756</v>
      </c>
      <c r="B9411" s="361" t="s">
        <v>758</v>
      </c>
      <c r="C9411" s="361" t="s">
        <v>746</v>
      </c>
      <c r="D9411" s="361">
        <v>16</v>
      </c>
      <c r="E9411" s="590">
        <v>51337</v>
      </c>
      <c r="F9411" s="592">
        <v>150</v>
      </c>
    </row>
    <row r="9412" spans="1:6" x14ac:dyDescent="0.25">
      <c r="A9412" s="349" t="s">
        <v>771</v>
      </c>
      <c r="B9412" s="361" t="s">
        <v>773</v>
      </c>
      <c r="C9412" s="361" t="s">
        <v>747</v>
      </c>
      <c r="D9412" s="361">
        <v>8</v>
      </c>
      <c r="E9412" s="590">
        <v>51338</v>
      </c>
      <c r="F9412" s="592">
        <v>123</v>
      </c>
    </row>
    <row r="9413" spans="1:6" x14ac:dyDescent="0.25">
      <c r="A9413" s="349" t="s">
        <v>756</v>
      </c>
      <c r="B9413" s="361" t="s">
        <v>758</v>
      </c>
      <c r="C9413" s="361" t="s">
        <v>746</v>
      </c>
      <c r="D9413" s="361">
        <v>16</v>
      </c>
      <c r="E9413" s="590">
        <v>51340</v>
      </c>
      <c r="F9413" s="592">
        <v>5</v>
      </c>
    </row>
    <row r="9414" spans="1:6" x14ac:dyDescent="0.25">
      <c r="A9414" s="349" t="s">
        <v>752</v>
      </c>
      <c r="B9414" s="361" t="s">
        <v>762</v>
      </c>
      <c r="C9414" s="361" t="s">
        <v>761</v>
      </c>
      <c r="D9414" s="361">
        <v>16</v>
      </c>
      <c r="E9414" s="590">
        <v>51341</v>
      </c>
      <c r="F9414" s="592">
        <v>49</v>
      </c>
    </row>
    <row r="9415" spans="1:6" x14ac:dyDescent="0.25">
      <c r="A9415" s="349" t="s">
        <v>748</v>
      </c>
      <c r="B9415" s="361" t="s">
        <v>749</v>
      </c>
      <c r="C9415" s="361" t="s">
        <v>745</v>
      </c>
      <c r="D9415" s="361">
        <v>8</v>
      </c>
      <c r="E9415" s="590">
        <v>51342</v>
      </c>
      <c r="F9415" s="592">
        <v>192</v>
      </c>
    </row>
    <row r="9416" spans="1:6" x14ac:dyDescent="0.25">
      <c r="A9416" s="349" t="s">
        <v>564</v>
      </c>
      <c r="B9416" s="361" t="s">
        <v>568</v>
      </c>
      <c r="C9416" s="361" t="s">
        <v>745</v>
      </c>
      <c r="D9416" s="361">
        <v>16</v>
      </c>
      <c r="E9416" s="350">
        <v>51342</v>
      </c>
      <c r="F9416" s="360">
        <v>131</v>
      </c>
    </row>
    <row r="9417" spans="1:6" x14ac:dyDescent="0.25">
      <c r="A9417" s="349" t="s">
        <v>752</v>
      </c>
      <c r="B9417" s="361" t="s">
        <v>760</v>
      </c>
      <c r="C9417" s="361" t="s">
        <v>761</v>
      </c>
      <c r="D9417" s="361">
        <v>16</v>
      </c>
      <c r="E9417" s="590">
        <v>51342</v>
      </c>
      <c r="F9417" s="592">
        <v>46</v>
      </c>
    </row>
    <row r="9418" spans="1:6" x14ac:dyDescent="0.25">
      <c r="A9418" s="349" t="s">
        <v>733</v>
      </c>
      <c r="B9418" s="361" t="s">
        <v>736</v>
      </c>
      <c r="C9418" s="361" t="s">
        <v>737</v>
      </c>
      <c r="D9418" s="361">
        <v>8</v>
      </c>
      <c r="E9418" s="590">
        <v>51342</v>
      </c>
      <c r="F9418" s="592">
        <v>111</v>
      </c>
    </row>
    <row r="9419" spans="1:6" x14ac:dyDescent="0.25">
      <c r="A9419" s="349" t="s">
        <v>738</v>
      </c>
      <c r="B9419" s="361" t="s">
        <v>712</v>
      </c>
      <c r="C9419" s="361" t="s">
        <v>744</v>
      </c>
      <c r="D9419" s="361">
        <v>8</v>
      </c>
      <c r="E9419" s="590">
        <v>51343</v>
      </c>
      <c r="F9419" s="592">
        <v>141</v>
      </c>
    </row>
    <row r="9420" spans="1:6" x14ac:dyDescent="0.25">
      <c r="A9420" s="349" t="s">
        <v>756</v>
      </c>
      <c r="B9420" s="361" t="s">
        <v>758</v>
      </c>
      <c r="C9420" s="361" t="s">
        <v>746</v>
      </c>
      <c r="D9420" s="361">
        <v>16</v>
      </c>
      <c r="E9420" s="350">
        <v>51343</v>
      </c>
      <c r="F9420" s="360">
        <v>125</v>
      </c>
    </row>
    <row r="9421" spans="1:6" x14ac:dyDescent="0.25">
      <c r="A9421" s="354" t="s">
        <v>564</v>
      </c>
      <c r="B9421" s="353" t="s">
        <v>565</v>
      </c>
      <c r="C9421" s="353" t="s">
        <v>745</v>
      </c>
      <c r="D9421" s="353">
        <v>16</v>
      </c>
      <c r="E9421" s="352">
        <v>51354</v>
      </c>
      <c r="F9421" s="351">
        <v>36</v>
      </c>
    </row>
    <row r="9422" spans="1:6" x14ac:dyDescent="0.25">
      <c r="A9422" s="349" t="s">
        <v>564</v>
      </c>
      <c r="B9422" s="361" t="s">
        <v>569</v>
      </c>
      <c r="C9422" s="361" t="s">
        <v>744</v>
      </c>
      <c r="D9422" s="361">
        <v>16</v>
      </c>
      <c r="E9422" s="590">
        <v>51356</v>
      </c>
      <c r="F9422" s="592">
        <v>177</v>
      </c>
    </row>
    <row r="9423" spans="1:6" x14ac:dyDescent="0.25">
      <c r="A9423" s="349" t="s">
        <v>738</v>
      </c>
      <c r="B9423" s="361" t="s">
        <v>723</v>
      </c>
      <c r="C9423" s="361" t="s">
        <v>745</v>
      </c>
      <c r="D9423" s="361">
        <v>8</v>
      </c>
      <c r="E9423" s="590">
        <v>51359</v>
      </c>
      <c r="F9423" s="592">
        <v>69</v>
      </c>
    </row>
    <row r="9424" spans="1:6" x14ac:dyDescent="0.25">
      <c r="A9424" s="349" t="s">
        <v>767</v>
      </c>
      <c r="B9424" s="361" t="s">
        <v>768</v>
      </c>
      <c r="C9424" s="361" t="s">
        <v>737</v>
      </c>
      <c r="D9424" s="361">
        <v>16</v>
      </c>
      <c r="E9424" s="590">
        <v>51365</v>
      </c>
      <c r="F9424" s="592">
        <v>161</v>
      </c>
    </row>
    <row r="9425" spans="1:6" x14ac:dyDescent="0.25">
      <c r="A9425" s="349" t="s">
        <v>752</v>
      </c>
      <c r="B9425" s="361" t="s">
        <v>763</v>
      </c>
      <c r="C9425" s="361" t="s">
        <v>745</v>
      </c>
      <c r="D9425" s="361">
        <v>16</v>
      </c>
      <c r="E9425" s="350">
        <v>51365</v>
      </c>
      <c r="F9425" s="360">
        <v>100</v>
      </c>
    </row>
    <row r="9426" spans="1:6" x14ac:dyDescent="0.25">
      <c r="A9426" s="349" t="s">
        <v>748</v>
      </c>
      <c r="B9426" s="361" t="s">
        <v>754</v>
      </c>
      <c r="C9426" s="361" t="s">
        <v>755</v>
      </c>
      <c r="D9426" s="361">
        <v>16</v>
      </c>
      <c r="E9426" s="590">
        <v>51371</v>
      </c>
      <c r="F9426" s="592">
        <v>47</v>
      </c>
    </row>
    <row r="9427" spans="1:6" x14ac:dyDescent="0.25">
      <c r="A9427" s="349" t="s">
        <v>748</v>
      </c>
      <c r="B9427" s="361" t="s">
        <v>750</v>
      </c>
      <c r="C9427" s="361" t="s">
        <v>737</v>
      </c>
      <c r="D9427" s="361">
        <v>16</v>
      </c>
      <c r="E9427" s="350">
        <v>51377</v>
      </c>
      <c r="F9427" s="360">
        <v>168</v>
      </c>
    </row>
    <row r="9428" spans="1:6" x14ac:dyDescent="0.25">
      <c r="A9428" s="349" t="s">
        <v>728</v>
      </c>
      <c r="B9428" s="361" t="s">
        <v>731</v>
      </c>
      <c r="C9428" s="361" t="s">
        <v>732</v>
      </c>
      <c r="D9428" s="361">
        <v>8</v>
      </c>
      <c r="E9428" s="590">
        <v>51379</v>
      </c>
      <c r="F9428" s="592">
        <v>27</v>
      </c>
    </row>
    <row r="9429" spans="1:6" x14ac:dyDescent="0.25">
      <c r="A9429" s="349" t="s">
        <v>738</v>
      </c>
      <c r="B9429" s="361" t="s">
        <v>713</v>
      </c>
      <c r="C9429" s="361" t="s">
        <v>746</v>
      </c>
      <c r="D9429" s="361">
        <v>16</v>
      </c>
      <c r="E9429" s="590">
        <v>51382</v>
      </c>
      <c r="F9429" s="592">
        <v>53</v>
      </c>
    </row>
    <row r="9430" spans="1:6" x14ac:dyDescent="0.25">
      <c r="A9430" s="349" t="s">
        <v>748</v>
      </c>
      <c r="B9430" s="361" t="s">
        <v>749</v>
      </c>
      <c r="C9430" s="361" t="s">
        <v>745</v>
      </c>
      <c r="D9430" s="361">
        <v>8</v>
      </c>
      <c r="E9430" s="590">
        <v>51385</v>
      </c>
      <c r="F9430" s="592">
        <v>46</v>
      </c>
    </row>
    <row r="9431" spans="1:6" x14ac:dyDescent="0.25">
      <c r="A9431" s="349" t="s">
        <v>752</v>
      </c>
      <c r="B9431" s="361" t="s">
        <v>763</v>
      </c>
      <c r="C9431" s="361" t="s">
        <v>745</v>
      </c>
      <c r="D9431" s="361">
        <v>16</v>
      </c>
      <c r="E9431" s="590">
        <v>51387</v>
      </c>
      <c r="F9431" s="592">
        <v>111</v>
      </c>
    </row>
    <row r="9432" spans="1:6" x14ac:dyDescent="0.25">
      <c r="A9432" s="349" t="s">
        <v>738</v>
      </c>
      <c r="B9432" s="361" t="s">
        <v>713</v>
      </c>
      <c r="C9432" s="361" t="s">
        <v>746</v>
      </c>
      <c r="D9432" s="361">
        <v>16</v>
      </c>
      <c r="E9432" s="590">
        <v>51391</v>
      </c>
      <c r="F9432" s="592">
        <v>90</v>
      </c>
    </row>
    <row r="9433" spans="1:6" x14ac:dyDescent="0.25">
      <c r="A9433" s="349" t="s">
        <v>752</v>
      </c>
      <c r="B9433" s="361" t="s">
        <v>760</v>
      </c>
      <c r="C9433" s="361" t="s">
        <v>761</v>
      </c>
      <c r="D9433" s="361">
        <v>16</v>
      </c>
      <c r="E9433" s="350">
        <v>51391</v>
      </c>
      <c r="F9433" s="360">
        <v>183</v>
      </c>
    </row>
    <row r="9434" spans="1:6" x14ac:dyDescent="0.25">
      <c r="A9434" s="349" t="s">
        <v>748</v>
      </c>
      <c r="B9434" s="361" t="s">
        <v>750</v>
      </c>
      <c r="C9434" s="361" t="s">
        <v>737</v>
      </c>
      <c r="D9434" s="361">
        <v>16</v>
      </c>
      <c r="E9434" s="590">
        <v>51392</v>
      </c>
      <c r="F9434" s="592">
        <v>41</v>
      </c>
    </row>
    <row r="9435" spans="1:6" x14ac:dyDescent="0.25">
      <c r="A9435" s="349" t="s">
        <v>738</v>
      </c>
      <c r="B9435" s="361" t="s">
        <v>717</v>
      </c>
      <c r="C9435" s="361" t="s">
        <v>745</v>
      </c>
      <c r="D9435" s="361">
        <v>16</v>
      </c>
      <c r="E9435" s="590">
        <v>51394</v>
      </c>
      <c r="F9435" s="592">
        <v>124</v>
      </c>
    </row>
    <row r="9436" spans="1:6" x14ac:dyDescent="0.25">
      <c r="A9436" s="349" t="s">
        <v>564</v>
      </c>
      <c r="B9436" s="361" t="s">
        <v>569</v>
      </c>
      <c r="C9436" s="361" t="s">
        <v>744</v>
      </c>
      <c r="D9436" s="361">
        <v>16</v>
      </c>
      <c r="E9436" s="590">
        <v>51394</v>
      </c>
      <c r="F9436" s="592">
        <v>58</v>
      </c>
    </row>
    <row r="9437" spans="1:6" x14ac:dyDescent="0.25">
      <c r="A9437" s="349" t="s">
        <v>748</v>
      </c>
      <c r="B9437" s="361" t="s">
        <v>751</v>
      </c>
      <c r="C9437" s="361" t="s">
        <v>747</v>
      </c>
      <c r="D9437" s="361">
        <v>8</v>
      </c>
      <c r="E9437" s="590">
        <v>51394</v>
      </c>
      <c r="F9437" s="592">
        <v>120</v>
      </c>
    </row>
    <row r="9438" spans="1:6" x14ac:dyDescent="0.25">
      <c r="A9438" s="349" t="s">
        <v>739</v>
      </c>
      <c r="B9438" s="361" t="s">
        <v>740</v>
      </c>
      <c r="C9438" s="361" t="s">
        <v>741</v>
      </c>
      <c r="D9438" s="361">
        <v>8</v>
      </c>
      <c r="E9438" s="590">
        <v>51396</v>
      </c>
      <c r="F9438" s="592">
        <v>34</v>
      </c>
    </row>
    <row r="9439" spans="1:6" x14ac:dyDescent="0.25">
      <c r="A9439" s="349" t="s">
        <v>738</v>
      </c>
      <c r="B9439" s="361" t="s">
        <v>722</v>
      </c>
      <c r="C9439" s="361" t="s">
        <v>747</v>
      </c>
      <c r="D9439" s="361">
        <v>8</v>
      </c>
      <c r="E9439" s="590">
        <v>51399</v>
      </c>
      <c r="F9439" s="592">
        <v>149</v>
      </c>
    </row>
    <row r="9440" spans="1:6" x14ac:dyDescent="0.25">
      <c r="A9440" s="349" t="s">
        <v>738</v>
      </c>
      <c r="B9440" s="361" t="s">
        <v>713</v>
      </c>
      <c r="C9440" s="361" t="s">
        <v>746</v>
      </c>
      <c r="D9440" s="361">
        <v>16</v>
      </c>
      <c r="E9440" s="590">
        <v>51400</v>
      </c>
      <c r="F9440" s="360">
        <v>59</v>
      </c>
    </row>
    <row r="9441" spans="1:6" x14ac:dyDescent="0.25">
      <c r="A9441" s="349" t="s">
        <v>564</v>
      </c>
      <c r="B9441" s="361" t="s">
        <v>568</v>
      </c>
      <c r="C9441" s="361" t="s">
        <v>745</v>
      </c>
      <c r="D9441" s="361">
        <v>16</v>
      </c>
      <c r="E9441" s="590">
        <v>51403</v>
      </c>
      <c r="F9441" s="592">
        <v>187</v>
      </c>
    </row>
    <row r="9442" spans="1:6" x14ac:dyDescent="0.25">
      <c r="A9442" s="349" t="s">
        <v>752</v>
      </c>
      <c r="B9442" s="361" t="s">
        <v>764</v>
      </c>
      <c r="C9442" s="361" t="s">
        <v>737</v>
      </c>
      <c r="D9442" s="361">
        <v>32</v>
      </c>
      <c r="E9442" s="590">
        <v>51408</v>
      </c>
      <c r="F9442" s="592">
        <v>16</v>
      </c>
    </row>
    <row r="9443" spans="1:6" x14ac:dyDescent="0.25">
      <c r="A9443" s="349" t="s">
        <v>738</v>
      </c>
      <c r="B9443" s="361" t="s">
        <v>718</v>
      </c>
      <c r="C9443" s="361" t="s">
        <v>747</v>
      </c>
      <c r="D9443" s="361">
        <v>8</v>
      </c>
      <c r="E9443" s="350">
        <v>51411</v>
      </c>
      <c r="F9443" s="360">
        <v>161</v>
      </c>
    </row>
    <row r="9444" spans="1:6" x14ac:dyDescent="0.25">
      <c r="A9444" s="349" t="s">
        <v>738</v>
      </c>
      <c r="B9444" s="361" t="s">
        <v>712</v>
      </c>
      <c r="C9444" s="361" t="s">
        <v>744</v>
      </c>
      <c r="D9444" s="361">
        <v>8</v>
      </c>
      <c r="E9444" s="590">
        <v>51411</v>
      </c>
      <c r="F9444" s="592">
        <v>68</v>
      </c>
    </row>
    <row r="9445" spans="1:6" x14ac:dyDescent="0.25">
      <c r="A9445" s="349" t="s">
        <v>733</v>
      </c>
      <c r="B9445" s="361" t="s">
        <v>734</v>
      </c>
      <c r="C9445" s="361" t="s">
        <v>735</v>
      </c>
      <c r="D9445" s="361">
        <v>8</v>
      </c>
      <c r="E9445" s="590">
        <v>51413</v>
      </c>
      <c r="F9445" s="592">
        <v>102</v>
      </c>
    </row>
    <row r="9446" spans="1:6" x14ac:dyDescent="0.25">
      <c r="A9446" s="349" t="s">
        <v>564</v>
      </c>
      <c r="B9446" s="361" t="s">
        <v>569</v>
      </c>
      <c r="C9446" s="361" t="s">
        <v>744</v>
      </c>
      <c r="D9446" s="361">
        <v>16</v>
      </c>
      <c r="E9446" s="590">
        <v>51415</v>
      </c>
      <c r="F9446" s="360">
        <v>118</v>
      </c>
    </row>
    <row r="9447" spans="1:6" x14ac:dyDescent="0.25">
      <c r="A9447" s="349" t="s">
        <v>752</v>
      </c>
      <c r="B9447" s="361" t="s">
        <v>759</v>
      </c>
      <c r="C9447" s="361" t="s">
        <v>737</v>
      </c>
      <c r="D9447" s="361">
        <v>16</v>
      </c>
      <c r="E9447" s="590">
        <v>51416</v>
      </c>
      <c r="F9447" s="592">
        <v>147</v>
      </c>
    </row>
    <row r="9448" spans="1:6" x14ac:dyDescent="0.25">
      <c r="A9448" s="349" t="s">
        <v>742</v>
      </c>
      <c r="B9448" s="361" t="s">
        <v>743</v>
      </c>
      <c r="C9448" s="361" t="s">
        <v>744</v>
      </c>
      <c r="D9448" s="361">
        <v>8</v>
      </c>
      <c r="E9448" s="590">
        <v>51418</v>
      </c>
      <c r="F9448" s="360">
        <v>36</v>
      </c>
    </row>
    <row r="9449" spans="1:6" x14ac:dyDescent="0.25">
      <c r="A9449" s="349" t="s">
        <v>748</v>
      </c>
      <c r="B9449" s="361" t="s">
        <v>750</v>
      </c>
      <c r="C9449" s="361" t="s">
        <v>737</v>
      </c>
      <c r="D9449" s="361">
        <v>16</v>
      </c>
      <c r="E9449" s="590">
        <v>51419</v>
      </c>
      <c r="F9449" s="592">
        <v>193</v>
      </c>
    </row>
    <row r="9450" spans="1:6" x14ac:dyDescent="0.25">
      <c r="A9450" s="349" t="s">
        <v>738</v>
      </c>
      <c r="B9450" s="361" t="s">
        <v>717</v>
      </c>
      <c r="C9450" s="361" t="s">
        <v>745</v>
      </c>
      <c r="D9450" s="361">
        <v>16</v>
      </c>
      <c r="E9450" s="590">
        <v>51420</v>
      </c>
      <c r="F9450" s="592">
        <v>35</v>
      </c>
    </row>
    <row r="9451" spans="1:6" x14ac:dyDescent="0.25">
      <c r="A9451" s="349" t="s">
        <v>748</v>
      </c>
      <c r="B9451" s="361" t="s">
        <v>751</v>
      </c>
      <c r="C9451" s="361" t="s">
        <v>747</v>
      </c>
      <c r="D9451" s="361">
        <v>8</v>
      </c>
      <c r="E9451" s="590">
        <v>51420</v>
      </c>
      <c r="F9451" s="592">
        <v>97</v>
      </c>
    </row>
    <row r="9452" spans="1:6" x14ac:dyDescent="0.25">
      <c r="A9452" s="349" t="s">
        <v>733</v>
      </c>
      <c r="B9452" s="361" t="s">
        <v>736</v>
      </c>
      <c r="C9452" s="361" t="s">
        <v>737</v>
      </c>
      <c r="D9452" s="361">
        <v>8</v>
      </c>
      <c r="E9452" s="590">
        <v>51421</v>
      </c>
      <c r="F9452" s="592">
        <v>60</v>
      </c>
    </row>
    <row r="9453" spans="1:6" x14ac:dyDescent="0.25">
      <c r="A9453" s="349" t="s">
        <v>738</v>
      </c>
      <c r="B9453" s="361" t="s">
        <v>719</v>
      </c>
      <c r="C9453" s="361" t="s">
        <v>744</v>
      </c>
      <c r="D9453" s="361">
        <v>8</v>
      </c>
      <c r="E9453" s="590">
        <v>51428</v>
      </c>
      <c r="F9453" s="592">
        <v>153</v>
      </c>
    </row>
    <row r="9454" spans="1:6" x14ac:dyDescent="0.25">
      <c r="A9454" s="349" t="s">
        <v>738</v>
      </c>
      <c r="B9454" s="361" t="s">
        <v>721</v>
      </c>
      <c r="C9454" s="361" t="s">
        <v>747</v>
      </c>
      <c r="D9454" s="361">
        <v>8</v>
      </c>
      <c r="E9454" s="590">
        <v>51431</v>
      </c>
      <c r="F9454" s="592">
        <v>13</v>
      </c>
    </row>
    <row r="9455" spans="1:6" x14ac:dyDescent="0.25">
      <c r="A9455" s="349" t="s">
        <v>738</v>
      </c>
      <c r="B9455" s="361" t="s">
        <v>719</v>
      </c>
      <c r="C9455" s="361" t="s">
        <v>744</v>
      </c>
      <c r="D9455" s="361">
        <v>8</v>
      </c>
      <c r="E9455" s="590">
        <v>51433</v>
      </c>
      <c r="F9455" s="592">
        <v>168</v>
      </c>
    </row>
    <row r="9456" spans="1:6" x14ac:dyDescent="0.25">
      <c r="A9456" s="349" t="s">
        <v>742</v>
      </c>
      <c r="B9456" s="361" t="s">
        <v>743</v>
      </c>
      <c r="C9456" s="361" t="s">
        <v>744</v>
      </c>
      <c r="D9456" s="361">
        <v>8</v>
      </c>
      <c r="E9456" s="350">
        <v>51434</v>
      </c>
      <c r="F9456" s="360">
        <v>154</v>
      </c>
    </row>
    <row r="9457" spans="1:6" x14ac:dyDescent="0.25">
      <c r="A9457" s="349" t="s">
        <v>748</v>
      </c>
      <c r="B9457" s="361" t="s">
        <v>753</v>
      </c>
      <c r="C9457" s="361" t="s">
        <v>732</v>
      </c>
      <c r="D9457" s="361">
        <v>16</v>
      </c>
      <c r="E9457" s="590">
        <v>51436</v>
      </c>
      <c r="F9457" s="592">
        <v>32</v>
      </c>
    </row>
    <row r="9458" spans="1:6" x14ac:dyDescent="0.25">
      <c r="A9458" s="349" t="s">
        <v>728</v>
      </c>
      <c r="B9458" s="361" t="s">
        <v>731</v>
      </c>
      <c r="C9458" s="361" t="s">
        <v>732</v>
      </c>
      <c r="D9458" s="361">
        <v>8</v>
      </c>
      <c r="E9458" s="590">
        <v>51437</v>
      </c>
      <c r="F9458" s="592">
        <v>66</v>
      </c>
    </row>
    <row r="9459" spans="1:6" x14ac:dyDescent="0.25">
      <c r="A9459" s="349" t="s">
        <v>748</v>
      </c>
      <c r="B9459" s="361" t="s">
        <v>749</v>
      </c>
      <c r="C9459" s="361" t="s">
        <v>745</v>
      </c>
      <c r="D9459" s="361">
        <v>8</v>
      </c>
      <c r="E9459" s="590">
        <v>51443</v>
      </c>
      <c r="F9459" s="360">
        <v>73</v>
      </c>
    </row>
    <row r="9460" spans="1:6" x14ac:dyDescent="0.25">
      <c r="A9460" s="349" t="s">
        <v>748</v>
      </c>
      <c r="B9460" s="361" t="s">
        <v>749</v>
      </c>
      <c r="C9460" s="361" t="s">
        <v>745</v>
      </c>
      <c r="D9460" s="361">
        <v>8</v>
      </c>
      <c r="E9460" s="350">
        <v>51444</v>
      </c>
      <c r="F9460" s="360">
        <v>56</v>
      </c>
    </row>
    <row r="9461" spans="1:6" x14ac:dyDescent="0.25">
      <c r="A9461" s="349" t="s">
        <v>738</v>
      </c>
      <c r="B9461" s="361" t="s">
        <v>717</v>
      </c>
      <c r="C9461" s="361" t="s">
        <v>745</v>
      </c>
      <c r="D9461" s="361">
        <v>16</v>
      </c>
      <c r="E9461" s="590">
        <v>51446</v>
      </c>
      <c r="F9461" s="592">
        <v>31</v>
      </c>
    </row>
    <row r="9462" spans="1:6" x14ac:dyDescent="0.25">
      <c r="A9462" s="349" t="s">
        <v>748</v>
      </c>
      <c r="B9462" s="361" t="s">
        <v>749</v>
      </c>
      <c r="C9462" s="361" t="s">
        <v>745</v>
      </c>
      <c r="D9462" s="361">
        <v>8</v>
      </c>
      <c r="E9462" s="590">
        <v>51447</v>
      </c>
      <c r="F9462" s="592">
        <v>123</v>
      </c>
    </row>
    <row r="9463" spans="1:6" x14ac:dyDescent="0.25">
      <c r="A9463" s="349" t="s">
        <v>738</v>
      </c>
      <c r="B9463" s="361" t="s">
        <v>723</v>
      </c>
      <c r="C9463" s="361" t="s">
        <v>745</v>
      </c>
      <c r="D9463" s="361">
        <v>8</v>
      </c>
      <c r="E9463" s="590">
        <v>51449</v>
      </c>
      <c r="F9463" s="592">
        <v>131</v>
      </c>
    </row>
    <row r="9464" spans="1:6" x14ac:dyDescent="0.25">
      <c r="A9464" s="349" t="s">
        <v>748</v>
      </c>
      <c r="B9464" s="361" t="s">
        <v>751</v>
      </c>
      <c r="C9464" s="361" t="s">
        <v>747</v>
      </c>
      <c r="D9464" s="361">
        <v>8</v>
      </c>
      <c r="E9464" s="590">
        <v>51452</v>
      </c>
      <c r="F9464" s="592">
        <v>200</v>
      </c>
    </row>
    <row r="9465" spans="1:6" x14ac:dyDescent="0.25">
      <c r="A9465" s="349" t="s">
        <v>738</v>
      </c>
      <c r="B9465" s="361" t="s">
        <v>712</v>
      </c>
      <c r="C9465" s="361" t="s">
        <v>744</v>
      </c>
      <c r="D9465" s="361">
        <v>8</v>
      </c>
      <c r="E9465" s="590">
        <v>51454</v>
      </c>
      <c r="F9465" s="592">
        <v>98</v>
      </c>
    </row>
    <row r="9466" spans="1:6" x14ac:dyDescent="0.25">
      <c r="A9466" s="349" t="s">
        <v>564</v>
      </c>
      <c r="B9466" s="361" t="s">
        <v>565</v>
      </c>
      <c r="C9466" s="361" t="s">
        <v>745</v>
      </c>
      <c r="D9466" s="361">
        <v>16</v>
      </c>
      <c r="E9466" s="590">
        <v>51456</v>
      </c>
      <c r="F9466" s="592">
        <v>76</v>
      </c>
    </row>
    <row r="9467" spans="1:6" x14ac:dyDescent="0.25">
      <c r="A9467" s="349" t="s">
        <v>739</v>
      </c>
      <c r="B9467" s="361" t="s">
        <v>740</v>
      </c>
      <c r="C9467" s="361" t="s">
        <v>741</v>
      </c>
      <c r="D9467" s="361">
        <v>8</v>
      </c>
      <c r="E9467" s="590">
        <v>51459</v>
      </c>
      <c r="F9467" s="592">
        <v>144</v>
      </c>
    </row>
    <row r="9468" spans="1:6" x14ac:dyDescent="0.25">
      <c r="A9468" s="349" t="s">
        <v>752</v>
      </c>
      <c r="B9468" s="361" t="s">
        <v>759</v>
      </c>
      <c r="C9468" s="361" t="s">
        <v>737</v>
      </c>
      <c r="D9468" s="361">
        <v>16</v>
      </c>
      <c r="E9468" s="590">
        <v>51462</v>
      </c>
      <c r="F9468" s="592">
        <v>20</v>
      </c>
    </row>
    <row r="9469" spans="1:6" x14ac:dyDescent="0.25">
      <c r="A9469" s="349" t="s">
        <v>748</v>
      </c>
      <c r="B9469" s="361" t="s">
        <v>749</v>
      </c>
      <c r="C9469" s="361" t="s">
        <v>745</v>
      </c>
      <c r="D9469" s="361">
        <v>8</v>
      </c>
      <c r="E9469" s="590">
        <v>51464</v>
      </c>
      <c r="F9469" s="592">
        <v>174</v>
      </c>
    </row>
    <row r="9470" spans="1:6" x14ac:dyDescent="0.25">
      <c r="A9470" s="349" t="s">
        <v>765</v>
      </c>
      <c r="B9470" s="361" t="s">
        <v>766</v>
      </c>
      <c r="C9470" s="361" t="s">
        <v>744</v>
      </c>
      <c r="D9470" s="361">
        <v>16</v>
      </c>
      <c r="E9470" s="590">
        <v>51464</v>
      </c>
      <c r="F9470" s="592">
        <v>28</v>
      </c>
    </row>
    <row r="9471" spans="1:6" x14ac:dyDescent="0.25">
      <c r="A9471" s="349" t="s">
        <v>738</v>
      </c>
      <c r="B9471" s="361" t="s">
        <v>719</v>
      </c>
      <c r="C9471" s="361" t="s">
        <v>744</v>
      </c>
      <c r="D9471" s="361">
        <v>8</v>
      </c>
      <c r="E9471" s="590">
        <v>51466</v>
      </c>
      <c r="F9471" s="592">
        <v>193</v>
      </c>
    </row>
    <row r="9472" spans="1:6" x14ac:dyDescent="0.25">
      <c r="A9472" s="349" t="s">
        <v>564</v>
      </c>
      <c r="B9472" s="361" t="s">
        <v>565</v>
      </c>
      <c r="C9472" s="361" t="s">
        <v>745</v>
      </c>
      <c r="D9472" s="361">
        <v>16</v>
      </c>
      <c r="E9472" s="590">
        <v>51466</v>
      </c>
      <c r="F9472" s="360">
        <v>194</v>
      </c>
    </row>
    <row r="9473" spans="1:6" x14ac:dyDescent="0.25">
      <c r="A9473" s="349" t="s">
        <v>767</v>
      </c>
      <c r="B9473" s="361" t="s">
        <v>768</v>
      </c>
      <c r="C9473" s="361" t="s">
        <v>737</v>
      </c>
      <c r="D9473" s="361">
        <v>16</v>
      </c>
      <c r="E9473" s="590">
        <v>51469</v>
      </c>
      <c r="F9473" s="592">
        <v>115</v>
      </c>
    </row>
    <row r="9474" spans="1:6" x14ac:dyDescent="0.25">
      <c r="A9474" s="349" t="s">
        <v>752</v>
      </c>
      <c r="B9474" s="361" t="s">
        <v>762</v>
      </c>
      <c r="C9474" s="361" t="s">
        <v>761</v>
      </c>
      <c r="D9474" s="361">
        <v>16</v>
      </c>
      <c r="E9474" s="590">
        <v>51470</v>
      </c>
      <c r="F9474" s="592">
        <v>136</v>
      </c>
    </row>
    <row r="9475" spans="1:6" x14ac:dyDescent="0.25">
      <c r="A9475" s="349" t="s">
        <v>564</v>
      </c>
      <c r="B9475" s="361" t="s">
        <v>569</v>
      </c>
      <c r="C9475" s="361" t="s">
        <v>744</v>
      </c>
      <c r="D9475" s="361">
        <v>16</v>
      </c>
      <c r="E9475" s="590">
        <v>51480</v>
      </c>
      <c r="F9475" s="592">
        <v>19</v>
      </c>
    </row>
    <row r="9476" spans="1:6" x14ac:dyDescent="0.25">
      <c r="A9476" s="349" t="s">
        <v>738</v>
      </c>
      <c r="B9476" s="361" t="s">
        <v>722</v>
      </c>
      <c r="C9476" s="361" t="s">
        <v>747</v>
      </c>
      <c r="D9476" s="361">
        <v>8</v>
      </c>
      <c r="E9476" s="590">
        <v>51481</v>
      </c>
      <c r="F9476" s="592">
        <v>181</v>
      </c>
    </row>
    <row r="9477" spans="1:6" x14ac:dyDescent="0.25">
      <c r="A9477" s="349" t="s">
        <v>738</v>
      </c>
      <c r="B9477" s="361" t="s">
        <v>713</v>
      </c>
      <c r="C9477" s="361" t="s">
        <v>746</v>
      </c>
      <c r="D9477" s="361">
        <v>16</v>
      </c>
      <c r="E9477" s="590">
        <v>51481</v>
      </c>
      <c r="F9477" s="592">
        <v>174</v>
      </c>
    </row>
    <row r="9478" spans="1:6" x14ac:dyDescent="0.25">
      <c r="A9478" s="349" t="s">
        <v>564</v>
      </c>
      <c r="B9478" s="361" t="s">
        <v>569</v>
      </c>
      <c r="C9478" s="361" t="s">
        <v>744</v>
      </c>
      <c r="D9478" s="361">
        <v>16</v>
      </c>
      <c r="E9478" s="590">
        <v>51483</v>
      </c>
      <c r="F9478" s="592">
        <v>53</v>
      </c>
    </row>
    <row r="9479" spans="1:6" x14ac:dyDescent="0.25">
      <c r="A9479" s="349" t="s">
        <v>739</v>
      </c>
      <c r="B9479" s="361" t="s">
        <v>740</v>
      </c>
      <c r="C9479" s="361" t="s">
        <v>741</v>
      </c>
      <c r="D9479" s="361">
        <v>8</v>
      </c>
      <c r="E9479" s="590">
        <v>51483</v>
      </c>
      <c r="F9479" s="592">
        <v>182</v>
      </c>
    </row>
    <row r="9480" spans="1:6" x14ac:dyDescent="0.25">
      <c r="A9480" s="349" t="s">
        <v>738</v>
      </c>
      <c r="B9480" s="361" t="s">
        <v>722</v>
      </c>
      <c r="C9480" s="361" t="s">
        <v>747</v>
      </c>
      <c r="D9480" s="361">
        <v>8</v>
      </c>
      <c r="E9480" s="590">
        <v>51490</v>
      </c>
      <c r="F9480" s="592">
        <v>78</v>
      </c>
    </row>
    <row r="9481" spans="1:6" x14ac:dyDescent="0.25">
      <c r="A9481" s="349" t="s">
        <v>738</v>
      </c>
      <c r="B9481" s="361" t="s">
        <v>723</v>
      </c>
      <c r="C9481" s="361" t="s">
        <v>745</v>
      </c>
      <c r="D9481" s="361">
        <v>8</v>
      </c>
      <c r="E9481" s="590">
        <v>51492</v>
      </c>
      <c r="F9481" s="592">
        <v>102</v>
      </c>
    </row>
    <row r="9482" spans="1:6" x14ac:dyDescent="0.25">
      <c r="A9482" s="349" t="s">
        <v>748</v>
      </c>
      <c r="B9482" s="361" t="s">
        <v>750</v>
      </c>
      <c r="C9482" s="361" t="s">
        <v>737</v>
      </c>
      <c r="D9482" s="361">
        <v>16</v>
      </c>
      <c r="E9482" s="590">
        <v>51492</v>
      </c>
      <c r="F9482" s="592">
        <v>52</v>
      </c>
    </row>
    <row r="9483" spans="1:6" x14ac:dyDescent="0.25">
      <c r="A9483" s="349" t="s">
        <v>738</v>
      </c>
      <c r="B9483" s="361" t="s">
        <v>712</v>
      </c>
      <c r="C9483" s="361" t="s">
        <v>744</v>
      </c>
      <c r="D9483" s="361">
        <v>8</v>
      </c>
      <c r="E9483" s="590">
        <v>51493</v>
      </c>
      <c r="F9483" s="592">
        <v>134</v>
      </c>
    </row>
    <row r="9484" spans="1:6" x14ac:dyDescent="0.25">
      <c r="A9484" s="349" t="s">
        <v>564</v>
      </c>
      <c r="B9484" s="361" t="s">
        <v>569</v>
      </c>
      <c r="C9484" s="361" t="s">
        <v>744</v>
      </c>
      <c r="D9484" s="361">
        <v>16</v>
      </c>
      <c r="E9484" s="590">
        <v>51496</v>
      </c>
      <c r="F9484" s="592">
        <v>132</v>
      </c>
    </row>
    <row r="9485" spans="1:6" x14ac:dyDescent="0.25">
      <c r="A9485" s="349" t="s">
        <v>564</v>
      </c>
      <c r="B9485" s="361" t="s">
        <v>568</v>
      </c>
      <c r="C9485" s="361" t="s">
        <v>745</v>
      </c>
      <c r="D9485" s="361">
        <v>16</v>
      </c>
      <c r="E9485" s="590">
        <v>51496</v>
      </c>
      <c r="F9485" s="592">
        <v>78</v>
      </c>
    </row>
    <row r="9486" spans="1:6" x14ac:dyDescent="0.25">
      <c r="A9486" s="349" t="s">
        <v>564</v>
      </c>
      <c r="B9486" s="361" t="s">
        <v>566</v>
      </c>
      <c r="C9486" s="361" t="s">
        <v>737</v>
      </c>
      <c r="D9486" s="361">
        <v>16</v>
      </c>
      <c r="E9486" s="350">
        <v>51497</v>
      </c>
      <c r="F9486" s="360">
        <v>44</v>
      </c>
    </row>
    <row r="9487" spans="1:6" x14ac:dyDescent="0.25">
      <c r="A9487" s="349" t="s">
        <v>748</v>
      </c>
      <c r="B9487" s="361" t="s">
        <v>750</v>
      </c>
      <c r="C9487" s="361" t="s">
        <v>737</v>
      </c>
      <c r="D9487" s="361">
        <v>16</v>
      </c>
      <c r="E9487" s="590">
        <v>51497</v>
      </c>
      <c r="F9487" s="592">
        <v>192</v>
      </c>
    </row>
    <row r="9488" spans="1:6" x14ac:dyDescent="0.25">
      <c r="A9488" s="349" t="s">
        <v>738</v>
      </c>
      <c r="B9488" s="361" t="s">
        <v>722</v>
      </c>
      <c r="C9488" s="361" t="s">
        <v>747</v>
      </c>
      <c r="D9488" s="361">
        <v>8</v>
      </c>
      <c r="E9488" s="590">
        <v>51499</v>
      </c>
      <c r="F9488" s="592">
        <v>105</v>
      </c>
    </row>
    <row r="9489" spans="1:6" x14ac:dyDescent="0.25">
      <c r="A9489" s="349" t="s">
        <v>728</v>
      </c>
      <c r="B9489" s="361" t="s">
        <v>729</v>
      </c>
      <c r="C9489" s="361" t="s">
        <v>730</v>
      </c>
      <c r="D9489" s="361">
        <v>10</v>
      </c>
      <c r="E9489" s="590">
        <v>51499</v>
      </c>
      <c r="F9489" s="592">
        <v>38</v>
      </c>
    </row>
    <row r="9490" spans="1:6" x14ac:dyDescent="0.25">
      <c r="A9490" s="349" t="s">
        <v>767</v>
      </c>
      <c r="B9490" s="361" t="s">
        <v>768</v>
      </c>
      <c r="C9490" s="361" t="s">
        <v>737</v>
      </c>
      <c r="D9490" s="361">
        <v>16</v>
      </c>
      <c r="E9490" s="590">
        <v>51501</v>
      </c>
      <c r="F9490" s="592">
        <v>49</v>
      </c>
    </row>
    <row r="9491" spans="1:6" x14ac:dyDescent="0.25">
      <c r="A9491" s="349" t="s">
        <v>738</v>
      </c>
      <c r="B9491" s="361" t="s">
        <v>721</v>
      </c>
      <c r="C9491" s="361" t="s">
        <v>747</v>
      </c>
      <c r="D9491" s="361">
        <v>8</v>
      </c>
      <c r="E9491" s="350">
        <v>51502</v>
      </c>
      <c r="F9491" s="360">
        <v>194</v>
      </c>
    </row>
    <row r="9492" spans="1:6" x14ac:dyDescent="0.25">
      <c r="A9492" s="349" t="s">
        <v>738</v>
      </c>
      <c r="B9492" s="361" t="s">
        <v>723</v>
      </c>
      <c r="C9492" s="361" t="s">
        <v>745</v>
      </c>
      <c r="D9492" s="361">
        <v>8</v>
      </c>
      <c r="E9492" s="590">
        <v>51503</v>
      </c>
      <c r="F9492" s="592">
        <v>163</v>
      </c>
    </row>
    <row r="9493" spans="1:6" x14ac:dyDescent="0.25">
      <c r="A9493" s="349" t="s">
        <v>564</v>
      </c>
      <c r="B9493" s="361" t="s">
        <v>565</v>
      </c>
      <c r="C9493" s="361" t="s">
        <v>745</v>
      </c>
      <c r="D9493" s="361">
        <v>16</v>
      </c>
      <c r="E9493" s="350">
        <v>51503</v>
      </c>
      <c r="F9493" s="360">
        <v>31</v>
      </c>
    </row>
    <row r="9494" spans="1:6" x14ac:dyDescent="0.25">
      <c r="A9494" s="349" t="s">
        <v>748</v>
      </c>
      <c r="B9494" s="361" t="s">
        <v>749</v>
      </c>
      <c r="C9494" s="361" t="s">
        <v>745</v>
      </c>
      <c r="D9494" s="361">
        <v>8</v>
      </c>
      <c r="E9494" s="590">
        <v>51504</v>
      </c>
      <c r="F9494" s="592">
        <v>162</v>
      </c>
    </row>
    <row r="9495" spans="1:6" x14ac:dyDescent="0.25">
      <c r="A9495" s="349" t="s">
        <v>738</v>
      </c>
      <c r="B9495" s="361" t="s">
        <v>723</v>
      </c>
      <c r="C9495" s="361" t="s">
        <v>745</v>
      </c>
      <c r="D9495" s="361">
        <v>8</v>
      </c>
      <c r="E9495" s="590">
        <v>51506</v>
      </c>
      <c r="F9495" s="592">
        <v>145</v>
      </c>
    </row>
    <row r="9496" spans="1:6" x14ac:dyDescent="0.25">
      <c r="A9496" s="349" t="s">
        <v>748</v>
      </c>
      <c r="B9496" s="361" t="s">
        <v>751</v>
      </c>
      <c r="C9496" s="361" t="s">
        <v>747</v>
      </c>
      <c r="D9496" s="361">
        <v>8</v>
      </c>
      <c r="E9496" s="590">
        <v>51508</v>
      </c>
      <c r="F9496" s="592">
        <v>100</v>
      </c>
    </row>
    <row r="9497" spans="1:6" x14ac:dyDescent="0.25">
      <c r="A9497" s="349" t="s">
        <v>748</v>
      </c>
      <c r="B9497" s="361" t="s">
        <v>750</v>
      </c>
      <c r="C9497" s="361" t="s">
        <v>737</v>
      </c>
      <c r="D9497" s="361">
        <v>16</v>
      </c>
      <c r="E9497" s="590">
        <v>51509</v>
      </c>
      <c r="F9497" s="592">
        <v>11</v>
      </c>
    </row>
    <row r="9498" spans="1:6" x14ac:dyDescent="0.25">
      <c r="A9498" s="349" t="s">
        <v>738</v>
      </c>
      <c r="B9498" s="361" t="s">
        <v>722</v>
      </c>
      <c r="C9498" s="361" t="s">
        <v>747</v>
      </c>
      <c r="D9498" s="361">
        <v>8</v>
      </c>
      <c r="E9498" s="590">
        <v>51512</v>
      </c>
      <c r="F9498" s="592">
        <v>150</v>
      </c>
    </row>
    <row r="9499" spans="1:6" x14ac:dyDescent="0.25">
      <c r="A9499" s="349" t="s">
        <v>742</v>
      </c>
      <c r="B9499" s="361" t="s">
        <v>743</v>
      </c>
      <c r="C9499" s="361" t="s">
        <v>744</v>
      </c>
      <c r="D9499" s="361">
        <v>8</v>
      </c>
      <c r="E9499" s="590">
        <v>51513</v>
      </c>
      <c r="F9499" s="360">
        <v>102</v>
      </c>
    </row>
    <row r="9500" spans="1:6" x14ac:dyDescent="0.25">
      <c r="A9500" s="349" t="s">
        <v>756</v>
      </c>
      <c r="B9500" s="361" t="s">
        <v>757</v>
      </c>
      <c r="C9500" s="361" t="s">
        <v>755</v>
      </c>
      <c r="D9500" s="361">
        <v>16</v>
      </c>
      <c r="E9500" s="590">
        <v>51514</v>
      </c>
      <c r="F9500" s="592">
        <v>33</v>
      </c>
    </row>
    <row r="9501" spans="1:6" x14ac:dyDescent="0.25">
      <c r="A9501" s="354" t="s">
        <v>564</v>
      </c>
      <c r="B9501" s="353" t="s">
        <v>569</v>
      </c>
      <c r="C9501" s="353" t="s">
        <v>744</v>
      </c>
      <c r="D9501" s="353">
        <v>16</v>
      </c>
      <c r="E9501" s="591">
        <v>51518</v>
      </c>
      <c r="F9501" s="351">
        <v>7</v>
      </c>
    </row>
    <row r="9502" spans="1:6" x14ac:dyDescent="0.25">
      <c r="A9502" s="349" t="s">
        <v>748</v>
      </c>
      <c r="B9502" s="361" t="s">
        <v>750</v>
      </c>
      <c r="C9502" s="361" t="s">
        <v>737</v>
      </c>
      <c r="D9502" s="361">
        <v>16</v>
      </c>
      <c r="E9502" s="590">
        <v>51522</v>
      </c>
      <c r="F9502" s="592">
        <v>149</v>
      </c>
    </row>
    <row r="9503" spans="1:6" x14ac:dyDescent="0.25">
      <c r="A9503" s="349" t="s">
        <v>738</v>
      </c>
      <c r="B9503" s="361" t="s">
        <v>714</v>
      </c>
      <c r="C9503" s="361" t="s">
        <v>744</v>
      </c>
      <c r="D9503" s="361">
        <v>8</v>
      </c>
      <c r="E9503" s="590">
        <v>51523</v>
      </c>
      <c r="F9503" s="592">
        <v>59</v>
      </c>
    </row>
    <row r="9504" spans="1:6" x14ac:dyDescent="0.25">
      <c r="A9504" s="349" t="s">
        <v>733</v>
      </c>
      <c r="B9504" s="361" t="s">
        <v>736</v>
      </c>
      <c r="C9504" s="361" t="s">
        <v>737</v>
      </c>
      <c r="D9504" s="361">
        <v>8</v>
      </c>
      <c r="E9504" s="350">
        <v>51524</v>
      </c>
      <c r="F9504" s="360">
        <v>128</v>
      </c>
    </row>
    <row r="9505" spans="1:6" x14ac:dyDescent="0.25">
      <c r="A9505" s="349" t="s">
        <v>738</v>
      </c>
      <c r="B9505" s="361" t="s">
        <v>718</v>
      </c>
      <c r="C9505" s="361" t="s">
        <v>747</v>
      </c>
      <c r="D9505" s="361">
        <v>8</v>
      </c>
      <c r="E9505" s="590">
        <v>51528</v>
      </c>
      <c r="F9505" s="592">
        <v>60</v>
      </c>
    </row>
    <row r="9506" spans="1:6" x14ac:dyDescent="0.25">
      <c r="A9506" s="349" t="s">
        <v>738</v>
      </c>
      <c r="B9506" s="361" t="s">
        <v>712</v>
      </c>
      <c r="C9506" s="361" t="s">
        <v>744</v>
      </c>
      <c r="D9506" s="361">
        <v>8</v>
      </c>
      <c r="E9506" s="350">
        <v>51535</v>
      </c>
      <c r="F9506" s="360">
        <v>39</v>
      </c>
    </row>
    <row r="9507" spans="1:6" x14ac:dyDescent="0.25">
      <c r="A9507" s="349" t="s">
        <v>564</v>
      </c>
      <c r="B9507" s="361" t="s">
        <v>569</v>
      </c>
      <c r="C9507" s="361" t="s">
        <v>744</v>
      </c>
      <c r="D9507" s="361">
        <v>16</v>
      </c>
      <c r="E9507" s="590">
        <v>51537</v>
      </c>
      <c r="F9507" s="592">
        <v>198</v>
      </c>
    </row>
    <row r="9508" spans="1:6" x14ac:dyDescent="0.25">
      <c r="A9508" s="349" t="s">
        <v>738</v>
      </c>
      <c r="B9508" s="361" t="s">
        <v>723</v>
      </c>
      <c r="C9508" s="361" t="s">
        <v>745</v>
      </c>
      <c r="D9508" s="361">
        <v>8</v>
      </c>
      <c r="E9508" s="590">
        <v>51544</v>
      </c>
      <c r="F9508" s="592">
        <v>172</v>
      </c>
    </row>
    <row r="9509" spans="1:6" x14ac:dyDescent="0.25">
      <c r="A9509" s="349" t="s">
        <v>756</v>
      </c>
      <c r="B9509" s="361" t="s">
        <v>757</v>
      </c>
      <c r="C9509" s="361" t="s">
        <v>755</v>
      </c>
      <c r="D9509" s="361">
        <v>16</v>
      </c>
      <c r="E9509" s="590">
        <v>51545</v>
      </c>
      <c r="F9509" s="592">
        <v>68</v>
      </c>
    </row>
    <row r="9510" spans="1:6" x14ac:dyDescent="0.25">
      <c r="A9510" s="349" t="s">
        <v>752</v>
      </c>
      <c r="B9510" s="361" t="s">
        <v>762</v>
      </c>
      <c r="C9510" s="361" t="s">
        <v>761</v>
      </c>
      <c r="D9510" s="361">
        <v>16</v>
      </c>
      <c r="E9510" s="590">
        <v>51548</v>
      </c>
      <c r="F9510" s="592">
        <v>116</v>
      </c>
    </row>
    <row r="9511" spans="1:6" x14ac:dyDescent="0.25">
      <c r="A9511" s="349" t="s">
        <v>564</v>
      </c>
      <c r="B9511" s="361" t="s">
        <v>569</v>
      </c>
      <c r="C9511" s="361" t="s">
        <v>744</v>
      </c>
      <c r="D9511" s="361">
        <v>16</v>
      </c>
      <c r="E9511" s="590">
        <v>51549</v>
      </c>
      <c r="F9511" s="592">
        <v>22</v>
      </c>
    </row>
    <row r="9512" spans="1:6" x14ac:dyDescent="0.25">
      <c r="A9512" s="349" t="s">
        <v>564</v>
      </c>
      <c r="B9512" s="361" t="s">
        <v>567</v>
      </c>
      <c r="C9512" s="361" t="s">
        <v>737</v>
      </c>
      <c r="D9512" s="361">
        <v>16</v>
      </c>
      <c r="E9512" s="350">
        <v>51549</v>
      </c>
      <c r="F9512" s="360">
        <v>189</v>
      </c>
    </row>
    <row r="9513" spans="1:6" x14ac:dyDescent="0.25">
      <c r="A9513" s="349" t="s">
        <v>748</v>
      </c>
      <c r="B9513" s="361" t="s">
        <v>749</v>
      </c>
      <c r="C9513" s="361" t="s">
        <v>745</v>
      </c>
      <c r="D9513" s="361">
        <v>8</v>
      </c>
      <c r="E9513" s="590">
        <v>51551</v>
      </c>
      <c r="F9513" s="592">
        <v>125</v>
      </c>
    </row>
    <row r="9514" spans="1:6" x14ac:dyDescent="0.25">
      <c r="A9514" s="349" t="s">
        <v>752</v>
      </c>
      <c r="B9514" s="361" t="s">
        <v>759</v>
      </c>
      <c r="C9514" s="361" t="s">
        <v>737</v>
      </c>
      <c r="D9514" s="361">
        <v>16</v>
      </c>
      <c r="E9514" s="590">
        <v>51554</v>
      </c>
      <c r="F9514" s="360">
        <v>182</v>
      </c>
    </row>
    <row r="9515" spans="1:6" x14ac:dyDescent="0.25">
      <c r="A9515" s="349" t="s">
        <v>738</v>
      </c>
      <c r="B9515" s="361" t="s">
        <v>715</v>
      </c>
      <c r="C9515" s="361" t="s">
        <v>745</v>
      </c>
      <c r="D9515" s="361">
        <v>16</v>
      </c>
      <c r="E9515" s="590">
        <v>51555</v>
      </c>
      <c r="F9515" s="592">
        <v>124</v>
      </c>
    </row>
    <row r="9516" spans="1:6" x14ac:dyDescent="0.25">
      <c r="A9516" s="349" t="s">
        <v>728</v>
      </c>
      <c r="B9516" s="361" t="s">
        <v>729</v>
      </c>
      <c r="C9516" s="361" t="s">
        <v>730</v>
      </c>
      <c r="D9516" s="361">
        <v>10</v>
      </c>
      <c r="E9516" s="590">
        <v>51557</v>
      </c>
      <c r="F9516" s="592">
        <v>73</v>
      </c>
    </row>
    <row r="9517" spans="1:6" x14ac:dyDescent="0.25">
      <c r="A9517" s="349" t="s">
        <v>738</v>
      </c>
      <c r="B9517" s="361" t="s">
        <v>717</v>
      </c>
      <c r="C9517" s="361" t="s">
        <v>745</v>
      </c>
      <c r="D9517" s="361">
        <v>16</v>
      </c>
      <c r="E9517" s="590">
        <v>51559</v>
      </c>
      <c r="F9517" s="592">
        <v>164</v>
      </c>
    </row>
    <row r="9518" spans="1:6" x14ac:dyDescent="0.25">
      <c r="A9518" s="349" t="s">
        <v>748</v>
      </c>
      <c r="B9518" s="361" t="s">
        <v>754</v>
      </c>
      <c r="C9518" s="361" t="s">
        <v>755</v>
      </c>
      <c r="D9518" s="361">
        <v>16</v>
      </c>
      <c r="E9518" s="590">
        <v>51560</v>
      </c>
      <c r="F9518" s="592">
        <v>38</v>
      </c>
    </row>
    <row r="9519" spans="1:6" x14ac:dyDescent="0.25">
      <c r="A9519" s="349" t="s">
        <v>748</v>
      </c>
      <c r="B9519" s="361" t="s">
        <v>749</v>
      </c>
      <c r="C9519" s="361" t="s">
        <v>745</v>
      </c>
      <c r="D9519" s="361">
        <v>8</v>
      </c>
      <c r="E9519" s="590">
        <v>51562</v>
      </c>
      <c r="F9519" s="592">
        <v>71</v>
      </c>
    </row>
    <row r="9520" spans="1:6" x14ac:dyDescent="0.25">
      <c r="A9520" s="349" t="s">
        <v>738</v>
      </c>
      <c r="B9520" s="361" t="s">
        <v>722</v>
      </c>
      <c r="C9520" s="361" t="s">
        <v>747</v>
      </c>
      <c r="D9520" s="361">
        <v>8</v>
      </c>
      <c r="E9520" s="590">
        <v>51563</v>
      </c>
      <c r="F9520" s="592">
        <v>151</v>
      </c>
    </row>
    <row r="9521" spans="1:6" x14ac:dyDescent="0.25">
      <c r="A9521" s="349" t="s">
        <v>738</v>
      </c>
      <c r="B9521" s="361" t="s">
        <v>722</v>
      </c>
      <c r="C9521" s="361" t="s">
        <v>747</v>
      </c>
      <c r="D9521" s="361">
        <v>8</v>
      </c>
      <c r="E9521" s="590">
        <v>51572</v>
      </c>
      <c r="F9521" s="592">
        <v>159</v>
      </c>
    </row>
    <row r="9522" spans="1:6" x14ac:dyDescent="0.25">
      <c r="A9522" s="349" t="s">
        <v>742</v>
      </c>
      <c r="B9522" s="361" t="s">
        <v>743</v>
      </c>
      <c r="C9522" s="361" t="s">
        <v>744</v>
      </c>
      <c r="D9522" s="361">
        <v>8</v>
      </c>
      <c r="E9522" s="590">
        <v>51572</v>
      </c>
      <c r="F9522" s="592">
        <v>12</v>
      </c>
    </row>
    <row r="9523" spans="1:6" x14ac:dyDescent="0.25">
      <c r="A9523" s="349" t="s">
        <v>738</v>
      </c>
      <c r="B9523" s="361" t="s">
        <v>723</v>
      </c>
      <c r="C9523" s="361" t="s">
        <v>745</v>
      </c>
      <c r="D9523" s="361">
        <v>8</v>
      </c>
      <c r="E9523" s="590">
        <v>51582</v>
      </c>
      <c r="F9523" s="592">
        <v>168</v>
      </c>
    </row>
    <row r="9524" spans="1:6" x14ac:dyDescent="0.25">
      <c r="A9524" s="349" t="s">
        <v>738</v>
      </c>
      <c r="B9524" s="361" t="s">
        <v>722</v>
      </c>
      <c r="C9524" s="361" t="s">
        <v>747</v>
      </c>
      <c r="D9524" s="361">
        <v>8</v>
      </c>
      <c r="E9524" s="590">
        <v>51584</v>
      </c>
      <c r="F9524" s="592">
        <v>7</v>
      </c>
    </row>
    <row r="9525" spans="1:6" x14ac:dyDescent="0.25">
      <c r="A9525" s="349" t="s">
        <v>564</v>
      </c>
      <c r="B9525" s="361" t="s">
        <v>567</v>
      </c>
      <c r="C9525" s="361" t="s">
        <v>737</v>
      </c>
      <c r="D9525" s="361">
        <v>16</v>
      </c>
      <c r="E9525" s="590">
        <v>51590</v>
      </c>
      <c r="F9525" s="592">
        <v>42</v>
      </c>
    </row>
    <row r="9526" spans="1:6" x14ac:dyDescent="0.25">
      <c r="A9526" s="349" t="s">
        <v>739</v>
      </c>
      <c r="B9526" s="361" t="s">
        <v>740</v>
      </c>
      <c r="C9526" s="361" t="s">
        <v>741</v>
      </c>
      <c r="D9526" s="361">
        <v>8</v>
      </c>
      <c r="E9526" s="590">
        <v>51595</v>
      </c>
      <c r="F9526" s="592">
        <v>194</v>
      </c>
    </row>
    <row r="9527" spans="1:6" x14ac:dyDescent="0.25">
      <c r="A9527" s="349" t="s">
        <v>769</v>
      </c>
      <c r="B9527" s="361" t="s">
        <v>770</v>
      </c>
      <c r="C9527" s="361" t="s">
        <v>745</v>
      </c>
      <c r="D9527" s="361">
        <v>16</v>
      </c>
      <c r="E9527" s="350">
        <v>51596</v>
      </c>
      <c r="F9527" s="360">
        <v>70</v>
      </c>
    </row>
    <row r="9528" spans="1:6" x14ac:dyDescent="0.25">
      <c r="A9528" s="349" t="s">
        <v>564</v>
      </c>
      <c r="B9528" s="361" t="s">
        <v>566</v>
      </c>
      <c r="C9528" s="361" t="s">
        <v>737</v>
      </c>
      <c r="D9528" s="361">
        <v>16</v>
      </c>
      <c r="E9528" s="590">
        <v>51611</v>
      </c>
      <c r="F9528" s="592">
        <v>116</v>
      </c>
    </row>
    <row r="9529" spans="1:6" x14ac:dyDescent="0.25">
      <c r="A9529" s="349" t="s">
        <v>771</v>
      </c>
      <c r="B9529" s="361" t="s">
        <v>773</v>
      </c>
      <c r="C9529" s="361" t="s">
        <v>747</v>
      </c>
      <c r="D9529" s="361">
        <v>8</v>
      </c>
      <c r="E9529" s="590">
        <v>51613</v>
      </c>
      <c r="F9529" s="592">
        <v>27</v>
      </c>
    </row>
    <row r="9530" spans="1:6" x14ac:dyDescent="0.25">
      <c r="A9530" s="349" t="s">
        <v>748</v>
      </c>
      <c r="B9530" s="361" t="s">
        <v>751</v>
      </c>
      <c r="C9530" s="361" t="s">
        <v>747</v>
      </c>
      <c r="D9530" s="361">
        <v>8</v>
      </c>
      <c r="E9530" s="590">
        <v>51617</v>
      </c>
      <c r="F9530" s="592">
        <v>88</v>
      </c>
    </row>
    <row r="9531" spans="1:6" x14ac:dyDescent="0.25">
      <c r="A9531" s="349" t="s">
        <v>564</v>
      </c>
      <c r="B9531" s="361" t="s">
        <v>566</v>
      </c>
      <c r="C9531" s="361" t="s">
        <v>737</v>
      </c>
      <c r="D9531" s="361">
        <v>16</v>
      </c>
      <c r="E9531" s="590">
        <v>51618</v>
      </c>
      <c r="F9531" s="592">
        <v>78</v>
      </c>
    </row>
    <row r="9532" spans="1:6" x14ac:dyDescent="0.25">
      <c r="A9532" s="349" t="s">
        <v>738</v>
      </c>
      <c r="B9532" s="361" t="s">
        <v>712</v>
      </c>
      <c r="C9532" s="361" t="s">
        <v>744</v>
      </c>
      <c r="D9532" s="361">
        <v>8</v>
      </c>
      <c r="E9532" s="590">
        <v>51625</v>
      </c>
      <c r="F9532" s="592">
        <v>100</v>
      </c>
    </row>
    <row r="9533" spans="1:6" x14ac:dyDescent="0.25">
      <c r="A9533" s="349" t="s">
        <v>728</v>
      </c>
      <c r="B9533" s="361" t="s">
        <v>729</v>
      </c>
      <c r="C9533" s="361" t="s">
        <v>730</v>
      </c>
      <c r="D9533" s="361">
        <v>10</v>
      </c>
      <c r="E9533" s="590">
        <v>51629</v>
      </c>
      <c r="F9533" s="592">
        <v>124</v>
      </c>
    </row>
    <row r="9534" spans="1:6" x14ac:dyDescent="0.25">
      <c r="A9534" s="349" t="s">
        <v>738</v>
      </c>
      <c r="B9534" s="361" t="s">
        <v>718</v>
      </c>
      <c r="C9534" s="361" t="s">
        <v>747</v>
      </c>
      <c r="D9534" s="361">
        <v>8</v>
      </c>
      <c r="E9534" s="590">
        <v>51633</v>
      </c>
      <c r="F9534" s="592">
        <v>138</v>
      </c>
    </row>
    <row r="9535" spans="1:6" x14ac:dyDescent="0.25">
      <c r="A9535" s="349" t="s">
        <v>748</v>
      </c>
      <c r="B9535" s="361" t="s">
        <v>750</v>
      </c>
      <c r="C9535" s="361" t="s">
        <v>737</v>
      </c>
      <c r="D9535" s="361">
        <v>16</v>
      </c>
      <c r="E9535" s="350">
        <v>51635</v>
      </c>
      <c r="F9535" s="360">
        <v>114</v>
      </c>
    </row>
    <row r="9536" spans="1:6" x14ac:dyDescent="0.25">
      <c r="A9536" s="349" t="s">
        <v>733</v>
      </c>
      <c r="B9536" s="361" t="s">
        <v>736</v>
      </c>
      <c r="C9536" s="361" t="s">
        <v>737</v>
      </c>
      <c r="D9536" s="361">
        <v>8</v>
      </c>
      <c r="E9536" s="590">
        <v>51637</v>
      </c>
      <c r="F9536" s="592">
        <v>49</v>
      </c>
    </row>
    <row r="9537" spans="1:6" x14ac:dyDescent="0.25">
      <c r="A9537" s="349" t="s">
        <v>771</v>
      </c>
      <c r="B9537" s="361" t="s">
        <v>773</v>
      </c>
      <c r="C9537" s="361" t="s">
        <v>747</v>
      </c>
      <c r="D9537" s="361">
        <v>8</v>
      </c>
      <c r="E9537" s="590">
        <v>51639</v>
      </c>
      <c r="F9537" s="592">
        <v>114</v>
      </c>
    </row>
    <row r="9538" spans="1:6" x14ac:dyDescent="0.25">
      <c r="A9538" s="349" t="s">
        <v>564</v>
      </c>
      <c r="B9538" s="361" t="s">
        <v>565</v>
      </c>
      <c r="C9538" s="361" t="s">
        <v>745</v>
      </c>
      <c r="D9538" s="361">
        <v>16</v>
      </c>
      <c r="E9538" s="590">
        <v>51640</v>
      </c>
      <c r="F9538" s="592">
        <v>101</v>
      </c>
    </row>
    <row r="9539" spans="1:6" x14ac:dyDescent="0.25">
      <c r="A9539" s="349" t="s">
        <v>733</v>
      </c>
      <c r="B9539" s="361" t="s">
        <v>736</v>
      </c>
      <c r="C9539" s="361" t="s">
        <v>737</v>
      </c>
      <c r="D9539" s="361">
        <v>8</v>
      </c>
      <c r="E9539" s="590">
        <v>51643</v>
      </c>
      <c r="F9539" s="592">
        <v>86</v>
      </c>
    </row>
    <row r="9540" spans="1:6" x14ac:dyDescent="0.25">
      <c r="A9540" s="349" t="s">
        <v>748</v>
      </c>
      <c r="B9540" s="361" t="s">
        <v>754</v>
      </c>
      <c r="C9540" s="361" t="s">
        <v>755</v>
      </c>
      <c r="D9540" s="361">
        <v>16</v>
      </c>
      <c r="E9540" s="590">
        <v>51647</v>
      </c>
      <c r="F9540" s="592">
        <v>148</v>
      </c>
    </row>
    <row r="9541" spans="1:6" x14ac:dyDescent="0.25">
      <c r="A9541" s="349" t="s">
        <v>767</v>
      </c>
      <c r="B9541" s="361" t="s">
        <v>768</v>
      </c>
      <c r="C9541" s="361" t="s">
        <v>737</v>
      </c>
      <c r="D9541" s="361">
        <v>16</v>
      </c>
      <c r="E9541" s="590">
        <v>51650</v>
      </c>
      <c r="F9541" s="592">
        <v>139</v>
      </c>
    </row>
    <row r="9542" spans="1:6" x14ac:dyDescent="0.25">
      <c r="A9542" s="349" t="s">
        <v>738</v>
      </c>
      <c r="B9542" s="361" t="s">
        <v>720</v>
      </c>
      <c r="C9542" s="361" t="s">
        <v>747</v>
      </c>
      <c r="D9542" s="361">
        <v>8</v>
      </c>
      <c r="E9542" s="590">
        <v>51654</v>
      </c>
      <c r="F9542" s="592">
        <v>52</v>
      </c>
    </row>
    <row r="9543" spans="1:6" x14ac:dyDescent="0.25">
      <c r="A9543" s="349" t="s">
        <v>771</v>
      </c>
      <c r="B9543" s="361" t="s">
        <v>773</v>
      </c>
      <c r="C9543" s="361" t="s">
        <v>747</v>
      </c>
      <c r="D9543" s="361">
        <v>8</v>
      </c>
      <c r="E9543" s="590">
        <v>51655</v>
      </c>
      <c r="F9543" s="592">
        <v>26</v>
      </c>
    </row>
    <row r="9544" spans="1:6" x14ac:dyDescent="0.25">
      <c r="A9544" s="349" t="s">
        <v>564</v>
      </c>
      <c r="B9544" s="361" t="s">
        <v>566</v>
      </c>
      <c r="C9544" s="361" t="s">
        <v>737</v>
      </c>
      <c r="D9544" s="361">
        <v>16</v>
      </c>
      <c r="E9544" s="590">
        <v>51658</v>
      </c>
      <c r="F9544" s="592">
        <v>47</v>
      </c>
    </row>
    <row r="9545" spans="1:6" x14ac:dyDescent="0.25">
      <c r="A9545" s="349" t="s">
        <v>748</v>
      </c>
      <c r="B9545" s="361" t="s">
        <v>753</v>
      </c>
      <c r="C9545" s="361" t="s">
        <v>732</v>
      </c>
      <c r="D9545" s="361">
        <v>16</v>
      </c>
      <c r="E9545" s="590">
        <v>51661</v>
      </c>
      <c r="F9545" s="592">
        <v>142</v>
      </c>
    </row>
    <row r="9546" spans="1:6" x14ac:dyDescent="0.25">
      <c r="A9546" s="349" t="s">
        <v>738</v>
      </c>
      <c r="B9546" s="361" t="s">
        <v>721</v>
      </c>
      <c r="C9546" s="361" t="s">
        <v>747</v>
      </c>
      <c r="D9546" s="361">
        <v>8</v>
      </c>
      <c r="E9546" s="590">
        <v>51661</v>
      </c>
      <c r="F9546" s="592">
        <v>155</v>
      </c>
    </row>
    <row r="9547" spans="1:6" x14ac:dyDescent="0.25">
      <c r="A9547" s="349" t="s">
        <v>771</v>
      </c>
      <c r="B9547" s="361" t="s">
        <v>772</v>
      </c>
      <c r="C9547" s="361" t="s">
        <v>747</v>
      </c>
      <c r="D9547" s="361">
        <v>12</v>
      </c>
      <c r="E9547" s="590">
        <v>51663</v>
      </c>
      <c r="F9547" s="592">
        <v>25</v>
      </c>
    </row>
    <row r="9548" spans="1:6" x14ac:dyDescent="0.25">
      <c r="A9548" s="349" t="s">
        <v>739</v>
      </c>
      <c r="B9548" s="361" t="s">
        <v>740</v>
      </c>
      <c r="C9548" s="361" t="s">
        <v>741</v>
      </c>
      <c r="D9548" s="361">
        <v>8</v>
      </c>
      <c r="E9548" s="590">
        <v>51666</v>
      </c>
      <c r="F9548" s="592">
        <v>66</v>
      </c>
    </row>
    <row r="9549" spans="1:6" x14ac:dyDescent="0.25">
      <c r="A9549" s="349" t="s">
        <v>748</v>
      </c>
      <c r="B9549" s="361" t="s">
        <v>753</v>
      </c>
      <c r="C9549" s="361" t="s">
        <v>732</v>
      </c>
      <c r="D9549" s="361">
        <v>16</v>
      </c>
      <c r="E9549" s="590">
        <v>51671</v>
      </c>
      <c r="F9549" s="592">
        <v>24</v>
      </c>
    </row>
    <row r="9550" spans="1:6" x14ac:dyDescent="0.25">
      <c r="A9550" s="349" t="s">
        <v>771</v>
      </c>
      <c r="B9550" s="361" t="s">
        <v>773</v>
      </c>
      <c r="C9550" s="361" t="s">
        <v>747</v>
      </c>
      <c r="D9550" s="361">
        <v>8</v>
      </c>
      <c r="E9550" s="590">
        <v>51675</v>
      </c>
      <c r="F9550" s="360">
        <v>55</v>
      </c>
    </row>
    <row r="9551" spans="1:6" x14ac:dyDescent="0.25">
      <c r="A9551" s="349" t="s">
        <v>564</v>
      </c>
      <c r="B9551" s="361" t="s">
        <v>567</v>
      </c>
      <c r="C9551" s="361" t="s">
        <v>737</v>
      </c>
      <c r="D9551" s="361">
        <v>16</v>
      </c>
      <c r="E9551" s="590">
        <v>51675</v>
      </c>
      <c r="F9551" s="360">
        <v>75</v>
      </c>
    </row>
    <row r="9552" spans="1:6" x14ac:dyDescent="0.25">
      <c r="A9552" s="349" t="s">
        <v>738</v>
      </c>
      <c r="B9552" s="361" t="s">
        <v>718</v>
      </c>
      <c r="C9552" s="361" t="s">
        <v>747</v>
      </c>
      <c r="D9552" s="361">
        <v>8</v>
      </c>
      <c r="E9552" s="590">
        <v>51678</v>
      </c>
      <c r="F9552" s="592">
        <v>174</v>
      </c>
    </row>
    <row r="9553" spans="1:6" x14ac:dyDescent="0.25">
      <c r="A9553" s="349" t="s">
        <v>756</v>
      </c>
      <c r="B9553" s="361" t="s">
        <v>758</v>
      </c>
      <c r="C9553" s="361" t="s">
        <v>746</v>
      </c>
      <c r="D9553" s="361">
        <v>16</v>
      </c>
      <c r="E9553" s="590">
        <v>51681</v>
      </c>
      <c r="F9553" s="592">
        <v>144</v>
      </c>
    </row>
    <row r="9554" spans="1:6" x14ac:dyDescent="0.25">
      <c r="A9554" s="349" t="s">
        <v>767</v>
      </c>
      <c r="B9554" s="361" t="s">
        <v>768</v>
      </c>
      <c r="C9554" s="361" t="s">
        <v>737</v>
      </c>
      <c r="D9554" s="361">
        <v>16</v>
      </c>
      <c r="E9554" s="590">
        <v>51683</v>
      </c>
      <c r="F9554" s="592">
        <v>109</v>
      </c>
    </row>
    <row r="9555" spans="1:6" x14ac:dyDescent="0.25">
      <c r="A9555" s="349" t="s">
        <v>752</v>
      </c>
      <c r="B9555" s="361" t="s">
        <v>759</v>
      </c>
      <c r="C9555" s="361" t="s">
        <v>737</v>
      </c>
      <c r="D9555" s="361">
        <v>16</v>
      </c>
      <c r="E9555" s="590">
        <v>51683</v>
      </c>
      <c r="F9555" s="592">
        <v>199</v>
      </c>
    </row>
    <row r="9556" spans="1:6" x14ac:dyDescent="0.25">
      <c r="A9556" s="349" t="s">
        <v>738</v>
      </c>
      <c r="B9556" s="361" t="s">
        <v>713</v>
      </c>
      <c r="C9556" s="361" t="s">
        <v>746</v>
      </c>
      <c r="D9556" s="361">
        <v>16</v>
      </c>
      <c r="E9556" s="590">
        <v>51684</v>
      </c>
      <c r="F9556" s="592">
        <v>120</v>
      </c>
    </row>
    <row r="9557" spans="1:6" x14ac:dyDescent="0.25">
      <c r="A9557" s="349" t="s">
        <v>564</v>
      </c>
      <c r="B9557" s="361" t="s">
        <v>569</v>
      </c>
      <c r="C9557" s="361" t="s">
        <v>744</v>
      </c>
      <c r="D9557" s="361">
        <v>16</v>
      </c>
      <c r="E9557" s="590">
        <v>51684</v>
      </c>
      <c r="F9557" s="592">
        <v>183</v>
      </c>
    </row>
    <row r="9558" spans="1:6" x14ac:dyDescent="0.25">
      <c r="A9558" s="349" t="s">
        <v>771</v>
      </c>
      <c r="B9558" s="361" t="s">
        <v>773</v>
      </c>
      <c r="C9558" s="361" t="s">
        <v>747</v>
      </c>
      <c r="D9558" s="361">
        <v>8</v>
      </c>
      <c r="E9558" s="350">
        <v>51686</v>
      </c>
      <c r="F9558" s="360">
        <v>89</v>
      </c>
    </row>
    <row r="9559" spans="1:6" x14ac:dyDescent="0.25">
      <c r="A9559" s="349" t="s">
        <v>756</v>
      </c>
      <c r="B9559" s="361" t="s">
        <v>757</v>
      </c>
      <c r="C9559" s="361" t="s">
        <v>755</v>
      </c>
      <c r="D9559" s="361">
        <v>16</v>
      </c>
      <c r="E9559" s="590">
        <v>51687</v>
      </c>
      <c r="F9559" s="592">
        <v>184</v>
      </c>
    </row>
    <row r="9560" spans="1:6" x14ac:dyDescent="0.25">
      <c r="A9560" s="349" t="s">
        <v>733</v>
      </c>
      <c r="B9560" s="361" t="s">
        <v>734</v>
      </c>
      <c r="C9560" s="361" t="s">
        <v>735</v>
      </c>
      <c r="D9560" s="361">
        <v>8</v>
      </c>
      <c r="E9560" s="590">
        <v>51689</v>
      </c>
      <c r="F9560" s="360">
        <v>23</v>
      </c>
    </row>
    <row r="9561" spans="1:6" x14ac:dyDescent="0.25">
      <c r="A9561" s="349" t="s">
        <v>564</v>
      </c>
      <c r="B9561" s="361" t="s">
        <v>566</v>
      </c>
      <c r="C9561" s="361" t="s">
        <v>737</v>
      </c>
      <c r="D9561" s="361">
        <v>16</v>
      </c>
      <c r="E9561" s="350">
        <v>51693</v>
      </c>
      <c r="F9561" s="360">
        <v>99</v>
      </c>
    </row>
    <row r="9562" spans="1:6" x14ac:dyDescent="0.25">
      <c r="A9562" s="349" t="s">
        <v>738</v>
      </c>
      <c r="B9562" s="361" t="s">
        <v>722</v>
      </c>
      <c r="C9562" s="361" t="s">
        <v>747</v>
      </c>
      <c r="D9562" s="361">
        <v>8</v>
      </c>
      <c r="E9562" s="590">
        <v>51698</v>
      </c>
      <c r="F9562" s="360">
        <v>174</v>
      </c>
    </row>
    <row r="9563" spans="1:6" x14ac:dyDescent="0.25">
      <c r="A9563" s="349" t="s">
        <v>752</v>
      </c>
      <c r="B9563" s="361" t="s">
        <v>764</v>
      </c>
      <c r="C9563" s="361" t="s">
        <v>737</v>
      </c>
      <c r="D9563" s="361">
        <v>32</v>
      </c>
      <c r="E9563" s="590">
        <v>51701</v>
      </c>
      <c r="F9563" s="592">
        <v>151</v>
      </c>
    </row>
    <row r="9564" spans="1:6" x14ac:dyDescent="0.25">
      <c r="A9564" s="349" t="s">
        <v>738</v>
      </c>
      <c r="B9564" s="361" t="s">
        <v>723</v>
      </c>
      <c r="C9564" s="361" t="s">
        <v>745</v>
      </c>
      <c r="D9564" s="361">
        <v>8</v>
      </c>
      <c r="E9564" s="590">
        <v>51702</v>
      </c>
      <c r="F9564" s="592">
        <v>158</v>
      </c>
    </row>
    <row r="9565" spans="1:6" x14ac:dyDescent="0.25">
      <c r="A9565" s="349" t="s">
        <v>738</v>
      </c>
      <c r="B9565" s="361" t="s">
        <v>718</v>
      </c>
      <c r="C9565" s="361" t="s">
        <v>747</v>
      </c>
      <c r="D9565" s="361">
        <v>8</v>
      </c>
      <c r="E9565" s="590">
        <v>51703</v>
      </c>
      <c r="F9565" s="592">
        <v>105</v>
      </c>
    </row>
    <row r="9566" spans="1:6" x14ac:dyDescent="0.25">
      <c r="A9566" s="349" t="s">
        <v>738</v>
      </c>
      <c r="B9566" s="361" t="s">
        <v>723</v>
      </c>
      <c r="C9566" s="361" t="s">
        <v>745</v>
      </c>
      <c r="D9566" s="361">
        <v>8</v>
      </c>
      <c r="E9566" s="590">
        <v>51708</v>
      </c>
      <c r="F9566" s="592">
        <v>36</v>
      </c>
    </row>
    <row r="9567" spans="1:6" x14ac:dyDescent="0.25">
      <c r="A9567" s="349" t="s">
        <v>738</v>
      </c>
      <c r="B9567" s="361" t="s">
        <v>712</v>
      </c>
      <c r="C9567" s="361" t="s">
        <v>744</v>
      </c>
      <c r="D9567" s="361">
        <v>8</v>
      </c>
      <c r="E9567" s="590">
        <v>51711</v>
      </c>
      <c r="F9567" s="592">
        <v>49</v>
      </c>
    </row>
    <row r="9568" spans="1:6" x14ac:dyDescent="0.25">
      <c r="A9568" s="349" t="s">
        <v>738</v>
      </c>
      <c r="B9568" s="361" t="s">
        <v>718</v>
      </c>
      <c r="C9568" s="361" t="s">
        <v>747</v>
      </c>
      <c r="D9568" s="361">
        <v>8</v>
      </c>
      <c r="E9568" s="590">
        <v>51715</v>
      </c>
      <c r="F9568" s="592">
        <v>5</v>
      </c>
    </row>
    <row r="9569" spans="1:6" x14ac:dyDescent="0.25">
      <c r="A9569" s="349" t="s">
        <v>738</v>
      </c>
      <c r="B9569" s="361" t="s">
        <v>722</v>
      </c>
      <c r="C9569" s="361" t="s">
        <v>747</v>
      </c>
      <c r="D9569" s="361">
        <v>8</v>
      </c>
      <c r="E9569" s="590">
        <v>51716</v>
      </c>
      <c r="F9569" s="592">
        <v>159</v>
      </c>
    </row>
    <row r="9570" spans="1:6" x14ac:dyDescent="0.25">
      <c r="A9570" s="349" t="s">
        <v>733</v>
      </c>
      <c r="B9570" s="361" t="s">
        <v>736</v>
      </c>
      <c r="C9570" s="361" t="s">
        <v>737</v>
      </c>
      <c r="D9570" s="361">
        <v>8</v>
      </c>
      <c r="E9570" s="590">
        <v>51716</v>
      </c>
      <c r="F9570" s="592">
        <v>152</v>
      </c>
    </row>
    <row r="9571" spans="1:6" x14ac:dyDescent="0.25">
      <c r="A9571" s="349" t="s">
        <v>738</v>
      </c>
      <c r="B9571" s="361" t="s">
        <v>714</v>
      </c>
      <c r="C9571" s="361" t="s">
        <v>744</v>
      </c>
      <c r="D9571" s="361">
        <v>8</v>
      </c>
      <c r="E9571" s="590">
        <v>51719</v>
      </c>
      <c r="F9571" s="592">
        <v>55</v>
      </c>
    </row>
    <row r="9572" spans="1:6" x14ac:dyDescent="0.25">
      <c r="A9572" s="349" t="s">
        <v>733</v>
      </c>
      <c r="B9572" s="361" t="s">
        <v>736</v>
      </c>
      <c r="C9572" s="361" t="s">
        <v>737</v>
      </c>
      <c r="D9572" s="361">
        <v>8</v>
      </c>
      <c r="E9572" s="590">
        <v>51720</v>
      </c>
      <c r="F9572" s="592">
        <v>171</v>
      </c>
    </row>
    <row r="9573" spans="1:6" x14ac:dyDescent="0.25">
      <c r="A9573" s="349" t="s">
        <v>769</v>
      </c>
      <c r="B9573" s="361" t="s">
        <v>770</v>
      </c>
      <c r="C9573" s="361" t="s">
        <v>745</v>
      </c>
      <c r="D9573" s="361">
        <v>16</v>
      </c>
      <c r="E9573" s="590">
        <v>51722</v>
      </c>
      <c r="F9573" s="592">
        <v>192</v>
      </c>
    </row>
    <row r="9574" spans="1:6" x14ac:dyDescent="0.25">
      <c r="A9574" s="349" t="s">
        <v>738</v>
      </c>
      <c r="B9574" s="361" t="s">
        <v>715</v>
      </c>
      <c r="C9574" s="361" t="s">
        <v>745</v>
      </c>
      <c r="D9574" s="361">
        <v>16</v>
      </c>
      <c r="E9574" s="590">
        <v>51723</v>
      </c>
      <c r="F9574" s="592">
        <v>137</v>
      </c>
    </row>
    <row r="9575" spans="1:6" x14ac:dyDescent="0.25">
      <c r="A9575" s="349" t="s">
        <v>748</v>
      </c>
      <c r="B9575" s="361" t="s">
        <v>754</v>
      </c>
      <c r="C9575" s="361" t="s">
        <v>755</v>
      </c>
      <c r="D9575" s="361">
        <v>16</v>
      </c>
      <c r="E9575" s="590">
        <v>51726</v>
      </c>
      <c r="F9575" s="360">
        <v>162</v>
      </c>
    </row>
    <row r="9576" spans="1:6" x14ac:dyDescent="0.25">
      <c r="A9576" s="349" t="s">
        <v>738</v>
      </c>
      <c r="B9576" s="361" t="s">
        <v>715</v>
      </c>
      <c r="C9576" s="361" t="s">
        <v>745</v>
      </c>
      <c r="D9576" s="361">
        <v>16</v>
      </c>
      <c r="E9576" s="590">
        <v>51728</v>
      </c>
      <c r="F9576" s="592">
        <v>92</v>
      </c>
    </row>
    <row r="9577" spans="1:6" x14ac:dyDescent="0.25">
      <c r="A9577" s="349" t="s">
        <v>738</v>
      </c>
      <c r="B9577" s="361" t="s">
        <v>712</v>
      </c>
      <c r="C9577" s="361" t="s">
        <v>744</v>
      </c>
      <c r="D9577" s="361">
        <v>8</v>
      </c>
      <c r="E9577" s="590">
        <v>51728</v>
      </c>
      <c r="F9577" s="592">
        <v>15</v>
      </c>
    </row>
    <row r="9578" spans="1:6" x14ac:dyDescent="0.25">
      <c r="A9578" s="349" t="s">
        <v>738</v>
      </c>
      <c r="B9578" s="361" t="s">
        <v>717</v>
      </c>
      <c r="C9578" s="361" t="s">
        <v>745</v>
      </c>
      <c r="D9578" s="361">
        <v>16</v>
      </c>
      <c r="E9578" s="590">
        <v>51732</v>
      </c>
      <c r="F9578" s="592">
        <v>119</v>
      </c>
    </row>
    <row r="9579" spans="1:6" x14ac:dyDescent="0.25">
      <c r="A9579" s="349" t="s">
        <v>752</v>
      </c>
      <c r="B9579" s="361" t="s">
        <v>762</v>
      </c>
      <c r="C9579" s="361" t="s">
        <v>761</v>
      </c>
      <c r="D9579" s="361">
        <v>16</v>
      </c>
      <c r="E9579" s="590">
        <v>51735</v>
      </c>
      <c r="F9579" s="592">
        <v>160</v>
      </c>
    </row>
    <row r="9580" spans="1:6" x14ac:dyDescent="0.25">
      <c r="A9580" s="349" t="s">
        <v>564</v>
      </c>
      <c r="B9580" s="361" t="s">
        <v>565</v>
      </c>
      <c r="C9580" s="361" t="s">
        <v>745</v>
      </c>
      <c r="D9580" s="361">
        <v>16</v>
      </c>
      <c r="E9580" s="590">
        <v>51740</v>
      </c>
      <c r="F9580" s="592">
        <v>169</v>
      </c>
    </row>
    <row r="9581" spans="1:6" x14ac:dyDescent="0.25">
      <c r="A9581" s="349" t="s">
        <v>769</v>
      </c>
      <c r="B9581" s="361" t="s">
        <v>770</v>
      </c>
      <c r="C9581" s="361" t="s">
        <v>745</v>
      </c>
      <c r="D9581" s="361">
        <v>16</v>
      </c>
      <c r="E9581" s="590">
        <v>51744</v>
      </c>
      <c r="F9581" s="592">
        <v>151</v>
      </c>
    </row>
    <row r="9582" spans="1:6" x14ac:dyDescent="0.25">
      <c r="A9582" s="349" t="s">
        <v>738</v>
      </c>
      <c r="B9582" s="361" t="s">
        <v>712</v>
      </c>
      <c r="C9582" s="361" t="s">
        <v>744</v>
      </c>
      <c r="D9582" s="361">
        <v>8</v>
      </c>
      <c r="E9582" s="590">
        <v>51745</v>
      </c>
      <c r="F9582" s="592">
        <v>7</v>
      </c>
    </row>
    <row r="9583" spans="1:6" x14ac:dyDescent="0.25">
      <c r="A9583" s="349" t="s">
        <v>771</v>
      </c>
      <c r="B9583" s="361" t="s">
        <v>772</v>
      </c>
      <c r="C9583" s="361" t="s">
        <v>747</v>
      </c>
      <c r="D9583" s="361">
        <v>12</v>
      </c>
      <c r="E9583" s="590">
        <v>51745</v>
      </c>
      <c r="F9583" s="592">
        <v>29</v>
      </c>
    </row>
    <row r="9584" spans="1:6" x14ac:dyDescent="0.25">
      <c r="A9584" s="349" t="s">
        <v>738</v>
      </c>
      <c r="B9584" s="361" t="s">
        <v>718</v>
      </c>
      <c r="C9584" s="361" t="s">
        <v>747</v>
      </c>
      <c r="D9584" s="361">
        <v>8</v>
      </c>
      <c r="E9584" s="590">
        <v>51749</v>
      </c>
      <c r="F9584" s="592">
        <v>32</v>
      </c>
    </row>
    <row r="9585" spans="1:6" x14ac:dyDescent="0.25">
      <c r="A9585" s="349" t="s">
        <v>564</v>
      </c>
      <c r="B9585" s="361" t="s">
        <v>565</v>
      </c>
      <c r="C9585" s="361" t="s">
        <v>745</v>
      </c>
      <c r="D9585" s="361">
        <v>16</v>
      </c>
      <c r="E9585" s="590">
        <v>51752</v>
      </c>
      <c r="F9585" s="592">
        <v>170</v>
      </c>
    </row>
    <row r="9586" spans="1:6" x14ac:dyDescent="0.25">
      <c r="A9586" s="349" t="s">
        <v>728</v>
      </c>
      <c r="B9586" s="361" t="s">
        <v>731</v>
      </c>
      <c r="C9586" s="361" t="s">
        <v>732</v>
      </c>
      <c r="D9586" s="361">
        <v>8</v>
      </c>
      <c r="E9586" s="590">
        <v>51752</v>
      </c>
      <c r="F9586" s="592">
        <v>102</v>
      </c>
    </row>
    <row r="9587" spans="1:6" x14ac:dyDescent="0.25">
      <c r="A9587" s="349" t="s">
        <v>756</v>
      </c>
      <c r="B9587" s="361" t="s">
        <v>757</v>
      </c>
      <c r="C9587" s="361" t="s">
        <v>755</v>
      </c>
      <c r="D9587" s="361">
        <v>16</v>
      </c>
      <c r="E9587" s="590">
        <v>51755</v>
      </c>
      <c r="F9587" s="592">
        <v>94</v>
      </c>
    </row>
    <row r="9588" spans="1:6" x14ac:dyDescent="0.25">
      <c r="A9588" s="349" t="s">
        <v>748</v>
      </c>
      <c r="B9588" s="361" t="s">
        <v>751</v>
      </c>
      <c r="C9588" s="361" t="s">
        <v>747</v>
      </c>
      <c r="D9588" s="361">
        <v>8</v>
      </c>
      <c r="E9588" s="590">
        <v>51756</v>
      </c>
      <c r="F9588" s="592">
        <v>8</v>
      </c>
    </row>
    <row r="9589" spans="1:6" x14ac:dyDescent="0.25">
      <c r="A9589" s="349" t="s">
        <v>738</v>
      </c>
      <c r="B9589" s="361" t="s">
        <v>712</v>
      </c>
      <c r="C9589" s="361" t="s">
        <v>744</v>
      </c>
      <c r="D9589" s="361">
        <v>8</v>
      </c>
      <c r="E9589" s="590">
        <v>51756</v>
      </c>
      <c r="F9589" s="592">
        <v>22</v>
      </c>
    </row>
    <row r="9590" spans="1:6" x14ac:dyDescent="0.25">
      <c r="A9590" s="349" t="s">
        <v>728</v>
      </c>
      <c r="B9590" s="361" t="s">
        <v>731</v>
      </c>
      <c r="C9590" s="361" t="s">
        <v>732</v>
      </c>
      <c r="D9590" s="361">
        <v>8</v>
      </c>
      <c r="E9590" s="590">
        <v>51758</v>
      </c>
      <c r="F9590" s="592">
        <v>185</v>
      </c>
    </row>
    <row r="9591" spans="1:6" x14ac:dyDescent="0.25">
      <c r="A9591" s="349" t="s">
        <v>748</v>
      </c>
      <c r="B9591" s="361" t="s">
        <v>754</v>
      </c>
      <c r="C9591" s="361" t="s">
        <v>755</v>
      </c>
      <c r="D9591" s="361">
        <v>16</v>
      </c>
      <c r="E9591" s="590">
        <v>51760</v>
      </c>
      <c r="F9591" s="592">
        <v>26</v>
      </c>
    </row>
    <row r="9592" spans="1:6" x14ac:dyDescent="0.25">
      <c r="A9592" s="349" t="s">
        <v>748</v>
      </c>
      <c r="B9592" s="361" t="s">
        <v>749</v>
      </c>
      <c r="C9592" s="361" t="s">
        <v>745</v>
      </c>
      <c r="D9592" s="361">
        <v>8</v>
      </c>
      <c r="E9592" s="590">
        <v>51761</v>
      </c>
      <c r="F9592" s="592">
        <v>139</v>
      </c>
    </row>
    <row r="9593" spans="1:6" x14ac:dyDescent="0.25">
      <c r="A9593" s="349" t="s">
        <v>752</v>
      </c>
      <c r="B9593" s="361" t="s">
        <v>762</v>
      </c>
      <c r="C9593" s="361" t="s">
        <v>761</v>
      </c>
      <c r="D9593" s="361">
        <v>16</v>
      </c>
      <c r="E9593" s="350">
        <v>51761</v>
      </c>
      <c r="F9593" s="360">
        <v>58</v>
      </c>
    </row>
    <row r="9594" spans="1:6" x14ac:dyDescent="0.25">
      <c r="A9594" s="349" t="s">
        <v>752</v>
      </c>
      <c r="B9594" s="361" t="s">
        <v>763</v>
      </c>
      <c r="C9594" s="361" t="s">
        <v>745</v>
      </c>
      <c r="D9594" s="361">
        <v>16</v>
      </c>
      <c r="E9594" s="590">
        <v>51763</v>
      </c>
      <c r="F9594" s="592">
        <v>118</v>
      </c>
    </row>
    <row r="9595" spans="1:6" x14ac:dyDescent="0.25">
      <c r="A9595" s="349" t="s">
        <v>728</v>
      </c>
      <c r="B9595" s="361" t="s">
        <v>729</v>
      </c>
      <c r="C9595" s="361" t="s">
        <v>730</v>
      </c>
      <c r="D9595" s="361">
        <v>10</v>
      </c>
      <c r="E9595" s="350">
        <v>51764</v>
      </c>
      <c r="F9595" s="360">
        <v>77</v>
      </c>
    </row>
    <row r="9596" spans="1:6" x14ac:dyDescent="0.25">
      <c r="A9596" s="349" t="s">
        <v>748</v>
      </c>
      <c r="B9596" s="361" t="s">
        <v>753</v>
      </c>
      <c r="C9596" s="361" t="s">
        <v>732</v>
      </c>
      <c r="D9596" s="361">
        <v>16</v>
      </c>
      <c r="E9596" s="590">
        <v>51765</v>
      </c>
      <c r="F9596" s="592">
        <v>146</v>
      </c>
    </row>
    <row r="9597" spans="1:6" x14ac:dyDescent="0.25">
      <c r="A9597" s="349" t="s">
        <v>738</v>
      </c>
      <c r="B9597" s="361" t="s">
        <v>723</v>
      </c>
      <c r="C9597" s="361" t="s">
        <v>745</v>
      </c>
      <c r="D9597" s="361">
        <v>8</v>
      </c>
      <c r="E9597" s="590">
        <v>51765</v>
      </c>
      <c r="F9597" s="592">
        <v>73</v>
      </c>
    </row>
    <row r="9598" spans="1:6" x14ac:dyDescent="0.25">
      <c r="A9598" s="349" t="s">
        <v>752</v>
      </c>
      <c r="B9598" s="361" t="s">
        <v>762</v>
      </c>
      <c r="C9598" s="361" t="s">
        <v>761</v>
      </c>
      <c r="D9598" s="361">
        <v>16</v>
      </c>
      <c r="E9598" s="590">
        <v>51766</v>
      </c>
      <c r="F9598" s="592">
        <v>128</v>
      </c>
    </row>
    <row r="9599" spans="1:6" x14ac:dyDescent="0.25">
      <c r="A9599" s="349" t="s">
        <v>771</v>
      </c>
      <c r="B9599" s="361" t="s">
        <v>773</v>
      </c>
      <c r="C9599" s="361" t="s">
        <v>747</v>
      </c>
      <c r="D9599" s="361">
        <v>8</v>
      </c>
      <c r="E9599" s="590">
        <v>51767</v>
      </c>
      <c r="F9599" s="592">
        <v>6</v>
      </c>
    </row>
    <row r="9600" spans="1:6" x14ac:dyDescent="0.25">
      <c r="A9600" s="349" t="s">
        <v>738</v>
      </c>
      <c r="B9600" s="361" t="s">
        <v>714</v>
      </c>
      <c r="C9600" s="361" t="s">
        <v>744</v>
      </c>
      <c r="D9600" s="361">
        <v>8</v>
      </c>
      <c r="E9600" s="590">
        <v>51769</v>
      </c>
      <c r="F9600" s="592">
        <v>174</v>
      </c>
    </row>
    <row r="9601" spans="1:6" x14ac:dyDescent="0.25">
      <c r="A9601" s="349" t="s">
        <v>748</v>
      </c>
      <c r="B9601" s="361" t="s">
        <v>750</v>
      </c>
      <c r="C9601" s="361" t="s">
        <v>737</v>
      </c>
      <c r="D9601" s="361">
        <v>16</v>
      </c>
      <c r="E9601" s="590">
        <v>51770</v>
      </c>
      <c r="F9601" s="592">
        <v>89</v>
      </c>
    </row>
    <row r="9602" spans="1:6" x14ac:dyDescent="0.25">
      <c r="A9602" s="349" t="s">
        <v>756</v>
      </c>
      <c r="B9602" s="361" t="s">
        <v>758</v>
      </c>
      <c r="C9602" s="361" t="s">
        <v>746</v>
      </c>
      <c r="D9602" s="361">
        <v>16</v>
      </c>
      <c r="E9602" s="590">
        <v>51775</v>
      </c>
      <c r="F9602" s="592">
        <v>105</v>
      </c>
    </row>
    <row r="9603" spans="1:6" x14ac:dyDescent="0.25">
      <c r="A9603" s="349" t="s">
        <v>733</v>
      </c>
      <c r="B9603" s="361" t="s">
        <v>736</v>
      </c>
      <c r="C9603" s="361" t="s">
        <v>737</v>
      </c>
      <c r="D9603" s="361">
        <v>8</v>
      </c>
      <c r="E9603" s="590">
        <v>51777</v>
      </c>
      <c r="F9603" s="592">
        <v>30</v>
      </c>
    </row>
    <row r="9604" spans="1:6" x14ac:dyDescent="0.25">
      <c r="A9604" s="349" t="s">
        <v>733</v>
      </c>
      <c r="B9604" s="361" t="s">
        <v>734</v>
      </c>
      <c r="C9604" s="361" t="s">
        <v>735</v>
      </c>
      <c r="D9604" s="361">
        <v>8</v>
      </c>
      <c r="E9604" s="590">
        <v>51778</v>
      </c>
      <c r="F9604" s="592">
        <v>108</v>
      </c>
    </row>
    <row r="9605" spans="1:6" x14ac:dyDescent="0.25">
      <c r="A9605" s="349" t="s">
        <v>564</v>
      </c>
      <c r="B9605" s="361" t="s">
        <v>565</v>
      </c>
      <c r="C9605" s="361" t="s">
        <v>745</v>
      </c>
      <c r="D9605" s="361">
        <v>16</v>
      </c>
      <c r="E9605" s="590">
        <v>51779</v>
      </c>
      <c r="F9605" s="592">
        <v>175</v>
      </c>
    </row>
    <row r="9606" spans="1:6" x14ac:dyDescent="0.25">
      <c r="A9606" s="349" t="s">
        <v>752</v>
      </c>
      <c r="B9606" s="361" t="s">
        <v>762</v>
      </c>
      <c r="C9606" s="361" t="s">
        <v>761</v>
      </c>
      <c r="D9606" s="361">
        <v>16</v>
      </c>
      <c r="E9606" s="590">
        <v>51784</v>
      </c>
      <c r="F9606" s="592">
        <v>15</v>
      </c>
    </row>
    <row r="9607" spans="1:6" x14ac:dyDescent="0.25">
      <c r="A9607" s="349" t="s">
        <v>738</v>
      </c>
      <c r="B9607" s="361" t="s">
        <v>713</v>
      </c>
      <c r="C9607" s="361" t="s">
        <v>746</v>
      </c>
      <c r="D9607" s="361">
        <v>16</v>
      </c>
      <c r="E9607" s="590">
        <v>51793</v>
      </c>
      <c r="F9607" s="592">
        <v>78</v>
      </c>
    </row>
    <row r="9608" spans="1:6" x14ac:dyDescent="0.25">
      <c r="A9608" s="349" t="s">
        <v>748</v>
      </c>
      <c r="B9608" s="361" t="s">
        <v>753</v>
      </c>
      <c r="C9608" s="361" t="s">
        <v>732</v>
      </c>
      <c r="D9608" s="361">
        <v>16</v>
      </c>
      <c r="E9608" s="590">
        <v>51796</v>
      </c>
      <c r="F9608" s="592">
        <v>15</v>
      </c>
    </row>
    <row r="9609" spans="1:6" x14ac:dyDescent="0.25">
      <c r="A9609" s="349" t="s">
        <v>733</v>
      </c>
      <c r="B9609" s="361" t="s">
        <v>734</v>
      </c>
      <c r="C9609" s="361" t="s">
        <v>735</v>
      </c>
      <c r="D9609" s="361">
        <v>8</v>
      </c>
      <c r="E9609" s="590">
        <v>51796</v>
      </c>
      <c r="F9609" s="592">
        <v>200</v>
      </c>
    </row>
    <row r="9610" spans="1:6" x14ac:dyDescent="0.25">
      <c r="A9610" s="349" t="s">
        <v>771</v>
      </c>
      <c r="B9610" s="361" t="s">
        <v>773</v>
      </c>
      <c r="C9610" s="361" t="s">
        <v>747</v>
      </c>
      <c r="D9610" s="361">
        <v>8</v>
      </c>
      <c r="E9610" s="590">
        <v>51803</v>
      </c>
      <c r="F9610" s="592">
        <v>23</v>
      </c>
    </row>
    <row r="9611" spans="1:6" x14ac:dyDescent="0.25">
      <c r="A9611" s="349" t="s">
        <v>738</v>
      </c>
      <c r="B9611" s="361" t="s">
        <v>721</v>
      </c>
      <c r="C9611" s="361" t="s">
        <v>747</v>
      </c>
      <c r="D9611" s="361">
        <v>8</v>
      </c>
      <c r="E9611" s="590">
        <v>51804</v>
      </c>
      <c r="F9611" s="592">
        <v>136</v>
      </c>
    </row>
    <row r="9612" spans="1:6" x14ac:dyDescent="0.25">
      <c r="A9612" s="349" t="s">
        <v>564</v>
      </c>
      <c r="B9612" s="361" t="s">
        <v>569</v>
      </c>
      <c r="C9612" s="361" t="s">
        <v>744</v>
      </c>
      <c r="D9612" s="361">
        <v>16</v>
      </c>
      <c r="E9612" s="590">
        <v>51805</v>
      </c>
      <c r="F9612" s="592">
        <v>138</v>
      </c>
    </row>
    <row r="9613" spans="1:6" x14ac:dyDescent="0.25">
      <c r="A9613" s="349" t="s">
        <v>564</v>
      </c>
      <c r="B9613" s="361" t="s">
        <v>569</v>
      </c>
      <c r="C9613" s="361" t="s">
        <v>744</v>
      </c>
      <c r="D9613" s="361">
        <v>16</v>
      </c>
      <c r="E9613" s="590">
        <v>51807</v>
      </c>
      <c r="F9613" s="592">
        <v>38</v>
      </c>
    </row>
    <row r="9614" spans="1:6" x14ac:dyDescent="0.25">
      <c r="A9614" s="349" t="s">
        <v>748</v>
      </c>
      <c r="B9614" s="361" t="s">
        <v>749</v>
      </c>
      <c r="C9614" s="361" t="s">
        <v>745</v>
      </c>
      <c r="D9614" s="361">
        <v>8</v>
      </c>
      <c r="E9614" s="590">
        <v>51808</v>
      </c>
      <c r="F9614" s="592">
        <v>199</v>
      </c>
    </row>
    <row r="9615" spans="1:6" x14ac:dyDescent="0.25">
      <c r="A9615" s="349" t="s">
        <v>771</v>
      </c>
      <c r="B9615" s="361" t="s">
        <v>772</v>
      </c>
      <c r="C9615" s="361" t="s">
        <v>747</v>
      </c>
      <c r="D9615" s="361">
        <v>12</v>
      </c>
      <c r="E9615" s="590">
        <v>51809</v>
      </c>
      <c r="F9615" s="592">
        <v>98</v>
      </c>
    </row>
    <row r="9616" spans="1:6" x14ac:dyDescent="0.25">
      <c r="A9616" s="349" t="s">
        <v>752</v>
      </c>
      <c r="B9616" s="361" t="s">
        <v>764</v>
      </c>
      <c r="C9616" s="361" t="s">
        <v>737</v>
      </c>
      <c r="D9616" s="361">
        <v>32</v>
      </c>
      <c r="E9616" s="590">
        <v>51809</v>
      </c>
      <c r="F9616" s="592">
        <v>14</v>
      </c>
    </row>
    <row r="9617" spans="1:6" x14ac:dyDescent="0.25">
      <c r="A9617" s="349" t="s">
        <v>564</v>
      </c>
      <c r="B9617" s="361" t="s">
        <v>567</v>
      </c>
      <c r="C9617" s="361" t="s">
        <v>737</v>
      </c>
      <c r="D9617" s="361">
        <v>16</v>
      </c>
      <c r="E9617" s="590">
        <v>51810</v>
      </c>
      <c r="F9617" s="592">
        <v>129</v>
      </c>
    </row>
    <row r="9618" spans="1:6" x14ac:dyDescent="0.25">
      <c r="A9618" s="349" t="s">
        <v>771</v>
      </c>
      <c r="B9618" s="361" t="s">
        <v>773</v>
      </c>
      <c r="C9618" s="361" t="s">
        <v>747</v>
      </c>
      <c r="D9618" s="361">
        <v>8</v>
      </c>
      <c r="E9618" s="590">
        <v>51813</v>
      </c>
      <c r="F9618" s="360">
        <v>168</v>
      </c>
    </row>
    <row r="9619" spans="1:6" x14ac:dyDescent="0.25">
      <c r="A9619" s="349" t="s">
        <v>765</v>
      </c>
      <c r="B9619" s="361" t="s">
        <v>766</v>
      </c>
      <c r="C9619" s="361" t="s">
        <v>744</v>
      </c>
      <c r="D9619" s="361">
        <v>16</v>
      </c>
      <c r="E9619" s="590">
        <v>51816</v>
      </c>
      <c r="F9619" s="592">
        <v>60</v>
      </c>
    </row>
    <row r="9620" spans="1:6" x14ac:dyDescent="0.25">
      <c r="A9620" s="354" t="s">
        <v>748</v>
      </c>
      <c r="B9620" s="353" t="s">
        <v>753</v>
      </c>
      <c r="C9620" s="353" t="s">
        <v>732</v>
      </c>
      <c r="D9620" s="353">
        <v>16</v>
      </c>
      <c r="E9620" s="591">
        <v>51819</v>
      </c>
      <c r="F9620" s="593">
        <v>49</v>
      </c>
    </row>
    <row r="9621" spans="1:6" x14ac:dyDescent="0.25">
      <c r="A9621" s="349" t="s">
        <v>748</v>
      </c>
      <c r="B9621" s="361" t="s">
        <v>750</v>
      </c>
      <c r="C9621" s="361" t="s">
        <v>737</v>
      </c>
      <c r="D9621" s="361">
        <v>16</v>
      </c>
      <c r="E9621" s="590">
        <v>51820</v>
      </c>
      <c r="F9621" s="592">
        <v>156</v>
      </c>
    </row>
    <row r="9622" spans="1:6" x14ac:dyDescent="0.25">
      <c r="A9622" s="349" t="s">
        <v>738</v>
      </c>
      <c r="B9622" s="361" t="s">
        <v>721</v>
      </c>
      <c r="C9622" s="361" t="s">
        <v>747</v>
      </c>
      <c r="D9622" s="361">
        <v>8</v>
      </c>
      <c r="E9622" s="590">
        <v>51821</v>
      </c>
      <c r="F9622" s="592">
        <v>178</v>
      </c>
    </row>
    <row r="9623" spans="1:6" x14ac:dyDescent="0.25">
      <c r="A9623" s="349" t="s">
        <v>767</v>
      </c>
      <c r="B9623" s="361" t="s">
        <v>768</v>
      </c>
      <c r="C9623" s="361" t="s">
        <v>737</v>
      </c>
      <c r="D9623" s="361">
        <v>16</v>
      </c>
      <c r="E9623" s="590">
        <v>51822</v>
      </c>
      <c r="F9623" s="592">
        <v>131</v>
      </c>
    </row>
    <row r="9624" spans="1:6" x14ac:dyDescent="0.25">
      <c r="A9624" s="349" t="s">
        <v>564</v>
      </c>
      <c r="B9624" s="361" t="s">
        <v>568</v>
      </c>
      <c r="C9624" s="361" t="s">
        <v>745</v>
      </c>
      <c r="D9624" s="361">
        <v>16</v>
      </c>
      <c r="E9624" s="590">
        <v>51825</v>
      </c>
      <c r="F9624" s="360">
        <v>111</v>
      </c>
    </row>
    <row r="9625" spans="1:6" x14ac:dyDescent="0.25">
      <c r="A9625" s="349" t="s">
        <v>738</v>
      </c>
      <c r="B9625" s="361" t="s">
        <v>723</v>
      </c>
      <c r="C9625" s="361" t="s">
        <v>745</v>
      </c>
      <c r="D9625" s="361">
        <v>8</v>
      </c>
      <c r="E9625" s="590">
        <v>51828</v>
      </c>
      <c r="F9625" s="592">
        <v>69</v>
      </c>
    </row>
    <row r="9626" spans="1:6" x14ac:dyDescent="0.25">
      <c r="A9626" s="349" t="s">
        <v>738</v>
      </c>
      <c r="B9626" s="361" t="s">
        <v>719</v>
      </c>
      <c r="C9626" s="361" t="s">
        <v>744</v>
      </c>
      <c r="D9626" s="361">
        <v>8</v>
      </c>
      <c r="E9626" s="590">
        <v>51831</v>
      </c>
      <c r="F9626" s="592">
        <v>172</v>
      </c>
    </row>
    <row r="9627" spans="1:6" x14ac:dyDescent="0.25">
      <c r="A9627" s="349" t="s">
        <v>771</v>
      </c>
      <c r="B9627" s="361" t="s">
        <v>772</v>
      </c>
      <c r="C9627" s="361" t="s">
        <v>747</v>
      </c>
      <c r="D9627" s="361">
        <v>12</v>
      </c>
      <c r="E9627" s="590">
        <v>51831</v>
      </c>
      <c r="F9627" s="592">
        <v>166</v>
      </c>
    </row>
    <row r="9628" spans="1:6" x14ac:dyDescent="0.25">
      <c r="A9628" s="349" t="s">
        <v>564</v>
      </c>
      <c r="B9628" s="361" t="s">
        <v>565</v>
      </c>
      <c r="C9628" s="361" t="s">
        <v>745</v>
      </c>
      <c r="D9628" s="361">
        <v>16</v>
      </c>
      <c r="E9628" s="590">
        <v>51834</v>
      </c>
      <c r="F9628" s="592">
        <v>139</v>
      </c>
    </row>
    <row r="9629" spans="1:6" x14ac:dyDescent="0.25">
      <c r="A9629" s="349" t="s">
        <v>738</v>
      </c>
      <c r="B9629" s="361" t="s">
        <v>718</v>
      </c>
      <c r="C9629" s="361" t="s">
        <v>747</v>
      </c>
      <c r="D9629" s="361">
        <v>8</v>
      </c>
      <c r="E9629" s="350">
        <v>51836</v>
      </c>
      <c r="F9629" s="360">
        <v>35</v>
      </c>
    </row>
    <row r="9630" spans="1:6" x14ac:dyDescent="0.25">
      <c r="A9630" s="349" t="s">
        <v>752</v>
      </c>
      <c r="B9630" s="361" t="s">
        <v>764</v>
      </c>
      <c r="C9630" s="361" t="s">
        <v>737</v>
      </c>
      <c r="D9630" s="361">
        <v>32</v>
      </c>
      <c r="E9630" s="590">
        <v>51836</v>
      </c>
      <c r="F9630" s="592">
        <v>156</v>
      </c>
    </row>
    <row r="9631" spans="1:6" x14ac:dyDescent="0.25">
      <c r="A9631" s="349" t="s">
        <v>742</v>
      </c>
      <c r="B9631" s="361" t="s">
        <v>743</v>
      </c>
      <c r="C9631" s="361" t="s">
        <v>744</v>
      </c>
      <c r="D9631" s="361">
        <v>8</v>
      </c>
      <c r="E9631" s="590">
        <v>51838</v>
      </c>
      <c r="F9631" s="592">
        <v>151</v>
      </c>
    </row>
    <row r="9632" spans="1:6" x14ac:dyDescent="0.25">
      <c r="A9632" s="349" t="s">
        <v>564</v>
      </c>
      <c r="B9632" s="361" t="s">
        <v>565</v>
      </c>
      <c r="C9632" s="361" t="s">
        <v>745</v>
      </c>
      <c r="D9632" s="361">
        <v>16</v>
      </c>
      <c r="E9632" s="590">
        <v>51840</v>
      </c>
      <c r="F9632" s="592">
        <v>81</v>
      </c>
    </row>
    <row r="9633" spans="1:6" x14ac:dyDescent="0.25">
      <c r="A9633" s="349" t="s">
        <v>765</v>
      </c>
      <c r="B9633" s="361" t="s">
        <v>766</v>
      </c>
      <c r="C9633" s="361" t="s">
        <v>744</v>
      </c>
      <c r="D9633" s="361">
        <v>16</v>
      </c>
      <c r="E9633" s="590">
        <v>51840</v>
      </c>
      <c r="F9633" s="592">
        <v>43</v>
      </c>
    </row>
    <row r="9634" spans="1:6" x14ac:dyDescent="0.25">
      <c r="A9634" s="349" t="s">
        <v>767</v>
      </c>
      <c r="B9634" s="361" t="s">
        <v>768</v>
      </c>
      <c r="C9634" s="361" t="s">
        <v>737</v>
      </c>
      <c r="D9634" s="361">
        <v>16</v>
      </c>
      <c r="E9634" s="590">
        <v>51842</v>
      </c>
      <c r="F9634" s="592">
        <v>69</v>
      </c>
    </row>
    <row r="9635" spans="1:6" x14ac:dyDescent="0.25">
      <c r="A9635" s="349" t="s">
        <v>733</v>
      </c>
      <c r="B9635" s="361" t="s">
        <v>734</v>
      </c>
      <c r="C9635" s="361" t="s">
        <v>735</v>
      </c>
      <c r="D9635" s="361">
        <v>8</v>
      </c>
      <c r="E9635" s="590">
        <v>51843</v>
      </c>
      <c r="F9635" s="592">
        <v>158</v>
      </c>
    </row>
    <row r="9636" spans="1:6" x14ac:dyDescent="0.25">
      <c r="A9636" s="349" t="s">
        <v>752</v>
      </c>
      <c r="B9636" s="361" t="s">
        <v>762</v>
      </c>
      <c r="C9636" s="361" t="s">
        <v>761</v>
      </c>
      <c r="D9636" s="361">
        <v>16</v>
      </c>
      <c r="E9636" s="590">
        <v>51847</v>
      </c>
      <c r="F9636" s="592">
        <v>41</v>
      </c>
    </row>
    <row r="9637" spans="1:6" x14ac:dyDescent="0.25">
      <c r="A9637" s="349" t="s">
        <v>748</v>
      </c>
      <c r="B9637" s="361" t="s">
        <v>754</v>
      </c>
      <c r="C9637" s="361" t="s">
        <v>755</v>
      </c>
      <c r="D9637" s="361">
        <v>16</v>
      </c>
      <c r="E9637" s="590">
        <v>51848</v>
      </c>
      <c r="F9637" s="592">
        <v>182</v>
      </c>
    </row>
    <row r="9638" spans="1:6" x14ac:dyDescent="0.25">
      <c r="A9638" s="349" t="s">
        <v>738</v>
      </c>
      <c r="B9638" s="361" t="s">
        <v>718</v>
      </c>
      <c r="C9638" s="361" t="s">
        <v>747</v>
      </c>
      <c r="D9638" s="361">
        <v>8</v>
      </c>
      <c r="E9638" s="590">
        <v>51849</v>
      </c>
      <c r="F9638" s="592">
        <v>82</v>
      </c>
    </row>
    <row r="9639" spans="1:6" x14ac:dyDescent="0.25">
      <c r="A9639" s="349" t="s">
        <v>767</v>
      </c>
      <c r="B9639" s="361" t="s">
        <v>768</v>
      </c>
      <c r="C9639" s="361" t="s">
        <v>737</v>
      </c>
      <c r="D9639" s="361">
        <v>16</v>
      </c>
      <c r="E9639" s="590">
        <v>51850</v>
      </c>
      <c r="F9639" s="592">
        <v>152</v>
      </c>
    </row>
    <row r="9640" spans="1:6" x14ac:dyDescent="0.25">
      <c r="A9640" s="349" t="s">
        <v>752</v>
      </c>
      <c r="B9640" s="361" t="s">
        <v>760</v>
      </c>
      <c r="C9640" s="361" t="s">
        <v>761</v>
      </c>
      <c r="D9640" s="361">
        <v>16</v>
      </c>
      <c r="E9640" s="590">
        <v>51852</v>
      </c>
      <c r="F9640" s="592">
        <v>85</v>
      </c>
    </row>
    <row r="9641" spans="1:6" x14ac:dyDescent="0.25">
      <c r="A9641" s="349" t="s">
        <v>752</v>
      </c>
      <c r="B9641" s="361" t="s">
        <v>762</v>
      </c>
      <c r="C9641" s="361" t="s">
        <v>761</v>
      </c>
      <c r="D9641" s="361">
        <v>16</v>
      </c>
      <c r="E9641" s="590">
        <v>51853</v>
      </c>
      <c r="F9641" s="592">
        <v>83</v>
      </c>
    </row>
    <row r="9642" spans="1:6" x14ac:dyDescent="0.25">
      <c r="A9642" s="349" t="s">
        <v>738</v>
      </c>
      <c r="B9642" s="361" t="s">
        <v>721</v>
      </c>
      <c r="C9642" s="361" t="s">
        <v>747</v>
      </c>
      <c r="D9642" s="361">
        <v>8</v>
      </c>
      <c r="E9642" s="590">
        <v>51855</v>
      </c>
      <c r="F9642" s="592">
        <v>62</v>
      </c>
    </row>
    <row r="9643" spans="1:6" x14ac:dyDescent="0.25">
      <c r="A9643" s="349" t="s">
        <v>728</v>
      </c>
      <c r="B9643" s="361" t="s">
        <v>729</v>
      </c>
      <c r="C9643" s="361" t="s">
        <v>730</v>
      </c>
      <c r="D9643" s="361">
        <v>10</v>
      </c>
      <c r="E9643" s="590">
        <v>51856</v>
      </c>
      <c r="F9643" s="592">
        <v>187</v>
      </c>
    </row>
    <row r="9644" spans="1:6" x14ac:dyDescent="0.25">
      <c r="A9644" s="349" t="s">
        <v>738</v>
      </c>
      <c r="B9644" s="361" t="s">
        <v>713</v>
      </c>
      <c r="C9644" s="361" t="s">
        <v>746</v>
      </c>
      <c r="D9644" s="361">
        <v>16</v>
      </c>
      <c r="E9644" s="590">
        <v>51864</v>
      </c>
      <c r="F9644" s="360">
        <v>41</v>
      </c>
    </row>
    <row r="9645" spans="1:6" x14ac:dyDescent="0.25">
      <c r="A9645" s="349" t="s">
        <v>738</v>
      </c>
      <c r="B9645" s="361" t="s">
        <v>720</v>
      </c>
      <c r="C9645" s="361" t="s">
        <v>747</v>
      </c>
      <c r="D9645" s="361">
        <v>8</v>
      </c>
      <c r="E9645" s="590">
        <v>51865</v>
      </c>
      <c r="F9645" s="592">
        <v>199</v>
      </c>
    </row>
    <row r="9646" spans="1:6" x14ac:dyDescent="0.25">
      <c r="A9646" s="349" t="s">
        <v>771</v>
      </c>
      <c r="B9646" s="361" t="s">
        <v>772</v>
      </c>
      <c r="C9646" s="361" t="s">
        <v>747</v>
      </c>
      <c r="D9646" s="361">
        <v>12</v>
      </c>
      <c r="E9646" s="350">
        <v>51865</v>
      </c>
      <c r="F9646" s="360">
        <v>17</v>
      </c>
    </row>
    <row r="9647" spans="1:6" x14ac:dyDescent="0.25">
      <c r="A9647" s="349" t="s">
        <v>752</v>
      </c>
      <c r="B9647" s="361" t="s">
        <v>763</v>
      </c>
      <c r="C9647" s="361" t="s">
        <v>745</v>
      </c>
      <c r="D9647" s="361">
        <v>16</v>
      </c>
      <c r="E9647" s="590">
        <v>51865</v>
      </c>
      <c r="F9647" s="592">
        <v>59</v>
      </c>
    </row>
    <row r="9648" spans="1:6" x14ac:dyDescent="0.25">
      <c r="A9648" s="349" t="s">
        <v>738</v>
      </c>
      <c r="B9648" s="361" t="s">
        <v>712</v>
      </c>
      <c r="C9648" s="361" t="s">
        <v>744</v>
      </c>
      <c r="D9648" s="361">
        <v>8</v>
      </c>
      <c r="E9648" s="590">
        <v>51866</v>
      </c>
      <c r="F9648" s="592">
        <v>56</v>
      </c>
    </row>
    <row r="9649" spans="1:6" x14ac:dyDescent="0.25">
      <c r="A9649" s="349" t="s">
        <v>748</v>
      </c>
      <c r="B9649" s="361" t="s">
        <v>753</v>
      </c>
      <c r="C9649" s="361" t="s">
        <v>732</v>
      </c>
      <c r="D9649" s="361">
        <v>16</v>
      </c>
      <c r="E9649" s="590">
        <v>51867</v>
      </c>
      <c r="F9649" s="592">
        <v>87</v>
      </c>
    </row>
    <row r="9650" spans="1:6" x14ac:dyDescent="0.25">
      <c r="A9650" s="349" t="s">
        <v>738</v>
      </c>
      <c r="B9650" s="361" t="s">
        <v>715</v>
      </c>
      <c r="C9650" s="361" t="s">
        <v>745</v>
      </c>
      <c r="D9650" s="361">
        <v>16</v>
      </c>
      <c r="E9650" s="590">
        <v>51868</v>
      </c>
      <c r="F9650" s="592">
        <v>106</v>
      </c>
    </row>
    <row r="9651" spans="1:6" x14ac:dyDescent="0.25">
      <c r="A9651" s="349" t="s">
        <v>765</v>
      </c>
      <c r="B9651" s="361" t="s">
        <v>766</v>
      </c>
      <c r="C9651" s="361" t="s">
        <v>744</v>
      </c>
      <c r="D9651" s="361">
        <v>16</v>
      </c>
      <c r="E9651" s="590">
        <v>51869</v>
      </c>
      <c r="F9651" s="592">
        <v>9</v>
      </c>
    </row>
    <row r="9652" spans="1:6" x14ac:dyDescent="0.25">
      <c r="A9652" s="349" t="s">
        <v>771</v>
      </c>
      <c r="B9652" s="361" t="s">
        <v>772</v>
      </c>
      <c r="C9652" s="361" t="s">
        <v>747</v>
      </c>
      <c r="D9652" s="361">
        <v>12</v>
      </c>
      <c r="E9652" s="590">
        <v>51870</v>
      </c>
      <c r="F9652" s="592">
        <v>128</v>
      </c>
    </row>
    <row r="9653" spans="1:6" x14ac:dyDescent="0.25">
      <c r="A9653" s="349" t="s">
        <v>738</v>
      </c>
      <c r="B9653" s="361" t="s">
        <v>717</v>
      </c>
      <c r="C9653" s="361" t="s">
        <v>745</v>
      </c>
      <c r="D9653" s="361">
        <v>16</v>
      </c>
      <c r="E9653" s="590">
        <v>51872</v>
      </c>
      <c r="F9653" s="592">
        <v>175</v>
      </c>
    </row>
    <row r="9654" spans="1:6" x14ac:dyDescent="0.25">
      <c r="A9654" s="349" t="s">
        <v>738</v>
      </c>
      <c r="B9654" s="361" t="s">
        <v>722</v>
      </c>
      <c r="C9654" s="361" t="s">
        <v>747</v>
      </c>
      <c r="D9654" s="361">
        <v>8</v>
      </c>
      <c r="E9654" s="590">
        <v>51873</v>
      </c>
      <c r="F9654" s="592">
        <v>81</v>
      </c>
    </row>
    <row r="9655" spans="1:6" x14ac:dyDescent="0.25">
      <c r="A9655" s="349" t="s">
        <v>752</v>
      </c>
      <c r="B9655" s="361" t="s">
        <v>759</v>
      </c>
      <c r="C9655" s="361" t="s">
        <v>737</v>
      </c>
      <c r="D9655" s="361">
        <v>16</v>
      </c>
      <c r="E9655" s="590">
        <v>51876</v>
      </c>
      <c r="F9655" s="592">
        <v>93</v>
      </c>
    </row>
    <row r="9656" spans="1:6" x14ac:dyDescent="0.25">
      <c r="A9656" s="349" t="s">
        <v>738</v>
      </c>
      <c r="B9656" s="361" t="s">
        <v>717</v>
      </c>
      <c r="C9656" s="361" t="s">
        <v>745</v>
      </c>
      <c r="D9656" s="361">
        <v>16</v>
      </c>
      <c r="E9656" s="590">
        <v>51880</v>
      </c>
      <c r="F9656" s="592">
        <v>85</v>
      </c>
    </row>
    <row r="9657" spans="1:6" x14ac:dyDescent="0.25">
      <c r="A9657" s="349" t="s">
        <v>738</v>
      </c>
      <c r="B9657" s="361" t="s">
        <v>721</v>
      </c>
      <c r="C9657" s="361" t="s">
        <v>747</v>
      </c>
      <c r="D9657" s="361">
        <v>8</v>
      </c>
      <c r="E9657" s="590">
        <v>51887</v>
      </c>
      <c r="F9657" s="592">
        <v>197</v>
      </c>
    </row>
    <row r="9658" spans="1:6" x14ac:dyDescent="0.25">
      <c r="A9658" s="349" t="s">
        <v>733</v>
      </c>
      <c r="B9658" s="361" t="s">
        <v>736</v>
      </c>
      <c r="C9658" s="361" t="s">
        <v>737</v>
      </c>
      <c r="D9658" s="361">
        <v>8</v>
      </c>
      <c r="E9658" s="590">
        <v>51887</v>
      </c>
      <c r="F9658" s="592">
        <v>73</v>
      </c>
    </row>
    <row r="9659" spans="1:6" x14ac:dyDescent="0.25">
      <c r="A9659" s="349" t="s">
        <v>564</v>
      </c>
      <c r="B9659" s="361" t="s">
        <v>566</v>
      </c>
      <c r="C9659" s="361" t="s">
        <v>737</v>
      </c>
      <c r="D9659" s="361">
        <v>16</v>
      </c>
      <c r="E9659" s="590">
        <v>51889</v>
      </c>
      <c r="F9659" s="592">
        <v>22</v>
      </c>
    </row>
    <row r="9660" spans="1:6" x14ac:dyDescent="0.25">
      <c r="A9660" s="354" t="s">
        <v>769</v>
      </c>
      <c r="B9660" s="353" t="s">
        <v>770</v>
      </c>
      <c r="C9660" s="353" t="s">
        <v>745</v>
      </c>
      <c r="D9660" s="353">
        <v>16</v>
      </c>
      <c r="E9660" s="591">
        <v>51889</v>
      </c>
      <c r="F9660" s="593">
        <v>196</v>
      </c>
    </row>
    <row r="9661" spans="1:6" x14ac:dyDescent="0.25">
      <c r="A9661" s="349" t="s">
        <v>742</v>
      </c>
      <c r="B9661" s="361" t="s">
        <v>743</v>
      </c>
      <c r="C9661" s="361" t="s">
        <v>744</v>
      </c>
      <c r="D9661" s="361">
        <v>8</v>
      </c>
      <c r="E9661" s="590">
        <v>51890</v>
      </c>
      <c r="F9661" s="592">
        <v>100</v>
      </c>
    </row>
    <row r="9662" spans="1:6" x14ac:dyDescent="0.25">
      <c r="A9662" s="349" t="s">
        <v>748</v>
      </c>
      <c r="B9662" s="361" t="s">
        <v>751</v>
      </c>
      <c r="C9662" s="361" t="s">
        <v>747</v>
      </c>
      <c r="D9662" s="361">
        <v>8</v>
      </c>
      <c r="E9662" s="590">
        <v>51893</v>
      </c>
      <c r="F9662" s="592">
        <v>33</v>
      </c>
    </row>
    <row r="9663" spans="1:6" x14ac:dyDescent="0.25">
      <c r="A9663" s="349" t="s">
        <v>748</v>
      </c>
      <c r="B9663" s="361" t="s">
        <v>753</v>
      </c>
      <c r="C9663" s="361" t="s">
        <v>732</v>
      </c>
      <c r="D9663" s="361">
        <v>16</v>
      </c>
      <c r="E9663" s="590">
        <v>51895</v>
      </c>
      <c r="F9663" s="360">
        <v>9</v>
      </c>
    </row>
    <row r="9664" spans="1:6" x14ac:dyDescent="0.25">
      <c r="A9664" s="349" t="s">
        <v>564</v>
      </c>
      <c r="B9664" s="361" t="s">
        <v>569</v>
      </c>
      <c r="C9664" s="361" t="s">
        <v>744</v>
      </c>
      <c r="D9664" s="361">
        <v>16</v>
      </c>
      <c r="E9664" s="590">
        <v>51896</v>
      </c>
      <c r="F9664" s="592">
        <v>120</v>
      </c>
    </row>
    <row r="9665" spans="1:6" x14ac:dyDescent="0.25">
      <c r="A9665" s="349" t="s">
        <v>738</v>
      </c>
      <c r="B9665" s="361" t="s">
        <v>721</v>
      </c>
      <c r="C9665" s="361" t="s">
        <v>747</v>
      </c>
      <c r="D9665" s="361">
        <v>8</v>
      </c>
      <c r="E9665" s="590">
        <v>51899</v>
      </c>
      <c r="F9665" s="592">
        <v>129</v>
      </c>
    </row>
    <row r="9666" spans="1:6" x14ac:dyDescent="0.25">
      <c r="A9666" s="349" t="s">
        <v>564</v>
      </c>
      <c r="B9666" s="361" t="s">
        <v>566</v>
      </c>
      <c r="C9666" s="361" t="s">
        <v>737</v>
      </c>
      <c r="D9666" s="361">
        <v>16</v>
      </c>
      <c r="E9666" s="350">
        <v>51899</v>
      </c>
      <c r="F9666" s="360">
        <v>116</v>
      </c>
    </row>
    <row r="9667" spans="1:6" x14ac:dyDescent="0.25">
      <c r="A9667" s="349" t="s">
        <v>752</v>
      </c>
      <c r="B9667" s="361" t="s">
        <v>762</v>
      </c>
      <c r="C9667" s="361" t="s">
        <v>761</v>
      </c>
      <c r="D9667" s="361">
        <v>16</v>
      </c>
      <c r="E9667" s="590">
        <v>51901</v>
      </c>
      <c r="F9667" s="592">
        <v>23</v>
      </c>
    </row>
    <row r="9668" spans="1:6" x14ac:dyDescent="0.25">
      <c r="A9668" s="349" t="s">
        <v>738</v>
      </c>
      <c r="B9668" s="361" t="s">
        <v>721</v>
      </c>
      <c r="C9668" s="361" t="s">
        <v>747</v>
      </c>
      <c r="D9668" s="361">
        <v>8</v>
      </c>
      <c r="E9668" s="590">
        <v>51903</v>
      </c>
      <c r="F9668" s="360">
        <v>56</v>
      </c>
    </row>
    <row r="9669" spans="1:6" x14ac:dyDescent="0.25">
      <c r="A9669" s="349" t="s">
        <v>728</v>
      </c>
      <c r="B9669" s="361" t="s">
        <v>731</v>
      </c>
      <c r="C9669" s="361" t="s">
        <v>732</v>
      </c>
      <c r="D9669" s="361">
        <v>8</v>
      </c>
      <c r="E9669" s="590">
        <v>51903</v>
      </c>
      <c r="F9669" s="592">
        <v>161</v>
      </c>
    </row>
    <row r="9670" spans="1:6" x14ac:dyDescent="0.25">
      <c r="A9670" s="349" t="s">
        <v>771</v>
      </c>
      <c r="B9670" s="361" t="s">
        <v>773</v>
      </c>
      <c r="C9670" s="361" t="s">
        <v>747</v>
      </c>
      <c r="D9670" s="361">
        <v>8</v>
      </c>
      <c r="E9670" s="590">
        <v>51904</v>
      </c>
      <c r="F9670" s="592">
        <v>154</v>
      </c>
    </row>
    <row r="9671" spans="1:6" x14ac:dyDescent="0.25">
      <c r="A9671" s="349" t="s">
        <v>748</v>
      </c>
      <c r="B9671" s="361" t="s">
        <v>750</v>
      </c>
      <c r="C9671" s="361" t="s">
        <v>737</v>
      </c>
      <c r="D9671" s="361">
        <v>16</v>
      </c>
      <c r="E9671" s="590">
        <v>51904</v>
      </c>
      <c r="F9671" s="592">
        <v>92</v>
      </c>
    </row>
    <row r="9672" spans="1:6" x14ac:dyDescent="0.25">
      <c r="A9672" s="349" t="s">
        <v>728</v>
      </c>
      <c r="B9672" s="361" t="s">
        <v>731</v>
      </c>
      <c r="C9672" s="361" t="s">
        <v>732</v>
      </c>
      <c r="D9672" s="361">
        <v>8</v>
      </c>
      <c r="E9672" s="590">
        <v>51908</v>
      </c>
      <c r="F9672" s="592">
        <v>135</v>
      </c>
    </row>
    <row r="9673" spans="1:6" x14ac:dyDescent="0.25">
      <c r="A9673" s="349" t="s">
        <v>564</v>
      </c>
      <c r="B9673" s="361" t="s">
        <v>566</v>
      </c>
      <c r="C9673" s="361" t="s">
        <v>737</v>
      </c>
      <c r="D9673" s="361">
        <v>16</v>
      </c>
      <c r="E9673" s="590">
        <v>51909</v>
      </c>
      <c r="F9673" s="592">
        <v>87</v>
      </c>
    </row>
    <row r="9674" spans="1:6" x14ac:dyDescent="0.25">
      <c r="A9674" s="349" t="s">
        <v>752</v>
      </c>
      <c r="B9674" s="361" t="s">
        <v>759</v>
      </c>
      <c r="C9674" s="361" t="s">
        <v>737</v>
      </c>
      <c r="D9674" s="361">
        <v>16</v>
      </c>
      <c r="E9674" s="590">
        <v>51910</v>
      </c>
      <c r="F9674" s="592">
        <v>189</v>
      </c>
    </row>
    <row r="9675" spans="1:6" x14ac:dyDescent="0.25">
      <c r="A9675" s="349" t="s">
        <v>752</v>
      </c>
      <c r="B9675" s="361" t="s">
        <v>763</v>
      </c>
      <c r="C9675" s="361" t="s">
        <v>745</v>
      </c>
      <c r="D9675" s="361">
        <v>16</v>
      </c>
      <c r="E9675" s="350">
        <v>51911</v>
      </c>
      <c r="F9675" s="360">
        <v>7</v>
      </c>
    </row>
    <row r="9676" spans="1:6" x14ac:dyDescent="0.25">
      <c r="A9676" s="349" t="s">
        <v>738</v>
      </c>
      <c r="B9676" s="361" t="s">
        <v>716</v>
      </c>
      <c r="C9676" s="361" t="s">
        <v>745</v>
      </c>
      <c r="D9676" s="361">
        <v>16</v>
      </c>
      <c r="E9676" s="590">
        <v>51913</v>
      </c>
      <c r="F9676" s="592">
        <v>64</v>
      </c>
    </row>
    <row r="9677" spans="1:6" x14ac:dyDescent="0.25">
      <c r="A9677" s="349" t="s">
        <v>564</v>
      </c>
      <c r="B9677" s="361" t="s">
        <v>568</v>
      </c>
      <c r="C9677" s="361" t="s">
        <v>745</v>
      </c>
      <c r="D9677" s="361">
        <v>16</v>
      </c>
      <c r="E9677" s="590">
        <v>51913</v>
      </c>
      <c r="F9677" s="592">
        <v>66</v>
      </c>
    </row>
    <row r="9678" spans="1:6" x14ac:dyDescent="0.25">
      <c r="A9678" s="349" t="s">
        <v>564</v>
      </c>
      <c r="B9678" s="361" t="s">
        <v>569</v>
      </c>
      <c r="C9678" s="361" t="s">
        <v>744</v>
      </c>
      <c r="D9678" s="361">
        <v>16</v>
      </c>
      <c r="E9678" s="590">
        <v>51921</v>
      </c>
      <c r="F9678" s="592">
        <v>190</v>
      </c>
    </row>
    <row r="9679" spans="1:6" x14ac:dyDescent="0.25">
      <c r="A9679" s="349" t="s">
        <v>738</v>
      </c>
      <c r="B9679" s="361" t="s">
        <v>720</v>
      </c>
      <c r="C9679" s="361" t="s">
        <v>747</v>
      </c>
      <c r="D9679" s="361">
        <v>8</v>
      </c>
      <c r="E9679" s="590">
        <v>51926</v>
      </c>
      <c r="F9679" s="592">
        <v>198</v>
      </c>
    </row>
    <row r="9680" spans="1:6" x14ac:dyDescent="0.25">
      <c r="A9680" s="349" t="s">
        <v>733</v>
      </c>
      <c r="B9680" s="361" t="s">
        <v>736</v>
      </c>
      <c r="C9680" s="361" t="s">
        <v>737</v>
      </c>
      <c r="D9680" s="361">
        <v>8</v>
      </c>
      <c r="E9680" s="590">
        <v>51930</v>
      </c>
      <c r="F9680" s="592">
        <v>53</v>
      </c>
    </row>
    <row r="9681" spans="1:6" x14ac:dyDescent="0.25">
      <c r="A9681" s="349" t="s">
        <v>733</v>
      </c>
      <c r="B9681" s="361" t="s">
        <v>734</v>
      </c>
      <c r="C9681" s="361" t="s">
        <v>735</v>
      </c>
      <c r="D9681" s="361">
        <v>8</v>
      </c>
      <c r="E9681" s="590">
        <v>51931</v>
      </c>
      <c r="F9681" s="592">
        <v>194</v>
      </c>
    </row>
    <row r="9682" spans="1:6" x14ac:dyDescent="0.25">
      <c r="A9682" s="349" t="s">
        <v>738</v>
      </c>
      <c r="B9682" s="361" t="s">
        <v>723</v>
      </c>
      <c r="C9682" s="361" t="s">
        <v>745</v>
      </c>
      <c r="D9682" s="361">
        <v>8</v>
      </c>
      <c r="E9682" s="590">
        <v>51940</v>
      </c>
      <c r="F9682" s="592">
        <v>93</v>
      </c>
    </row>
    <row r="9683" spans="1:6" x14ac:dyDescent="0.25">
      <c r="A9683" s="349" t="s">
        <v>771</v>
      </c>
      <c r="B9683" s="361" t="s">
        <v>772</v>
      </c>
      <c r="C9683" s="361" t="s">
        <v>747</v>
      </c>
      <c r="D9683" s="361">
        <v>12</v>
      </c>
      <c r="E9683" s="590">
        <v>51940</v>
      </c>
      <c r="F9683" s="360">
        <v>178</v>
      </c>
    </row>
    <row r="9684" spans="1:6" x14ac:dyDescent="0.25">
      <c r="A9684" s="349" t="s">
        <v>742</v>
      </c>
      <c r="B9684" s="361" t="s">
        <v>743</v>
      </c>
      <c r="C9684" s="361" t="s">
        <v>744</v>
      </c>
      <c r="D9684" s="361">
        <v>8</v>
      </c>
      <c r="E9684" s="590">
        <v>51942</v>
      </c>
      <c r="F9684" s="592">
        <v>47</v>
      </c>
    </row>
    <row r="9685" spans="1:6" x14ac:dyDescent="0.25">
      <c r="A9685" s="349" t="s">
        <v>748</v>
      </c>
      <c r="B9685" s="361" t="s">
        <v>749</v>
      </c>
      <c r="C9685" s="361" t="s">
        <v>745</v>
      </c>
      <c r="D9685" s="361">
        <v>8</v>
      </c>
      <c r="E9685" s="590">
        <v>51945</v>
      </c>
      <c r="F9685" s="592">
        <v>35</v>
      </c>
    </row>
    <row r="9686" spans="1:6" x14ac:dyDescent="0.25">
      <c r="A9686" s="349" t="s">
        <v>564</v>
      </c>
      <c r="B9686" s="361" t="s">
        <v>568</v>
      </c>
      <c r="C9686" s="361" t="s">
        <v>745</v>
      </c>
      <c r="D9686" s="361">
        <v>16</v>
      </c>
      <c r="E9686" s="590">
        <v>51947</v>
      </c>
      <c r="F9686" s="592">
        <v>135</v>
      </c>
    </row>
    <row r="9687" spans="1:6" x14ac:dyDescent="0.25">
      <c r="A9687" s="349" t="s">
        <v>738</v>
      </c>
      <c r="B9687" s="361" t="s">
        <v>714</v>
      </c>
      <c r="C9687" s="361" t="s">
        <v>744</v>
      </c>
      <c r="D9687" s="361">
        <v>8</v>
      </c>
      <c r="E9687" s="590">
        <v>51948</v>
      </c>
      <c r="F9687" s="592">
        <v>194</v>
      </c>
    </row>
    <row r="9688" spans="1:6" x14ac:dyDescent="0.25">
      <c r="A9688" s="349" t="s">
        <v>738</v>
      </c>
      <c r="B9688" s="361" t="s">
        <v>723</v>
      </c>
      <c r="C9688" s="361" t="s">
        <v>745</v>
      </c>
      <c r="D9688" s="361">
        <v>8</v>
      </c>
      <c r="E9688" s="590">
        <v>51950</v>
      </c>
      <c r="F9688" s="592">
        <v>155</v>
      </c>
    </row>
    <row r="9689" spans="1:6" x14ac:dyDescent="0.25">
      <c r="A9689" s="349" t="s">
        <v>752</v>
      </c>
      <c r="B9689" s="361" t="s">
        <v>763</v>
      </c>
      <c r="C9689" s="361" t="s">
        <v>745</v>
      </c>
      <c r="D9689" s="361">
        <v>16</v>
      </c>
      <c r="E9689" s="590">
        <v>51951</v>
      </c>
      <c r="F9689" s="592">
        <v>184</v>
      </c>
    </row>
    <row r="9690" spans="1:6" x14ac:dyDescent="0.25">
      <c r="A9690" s="349" t="s">
        <v>748</v>
      </c>
      <c r="B9690" s="361" t="s">
        <v>754</v>
      </c>
      <c r="C9690" s="361" t="s">
        <v>755</v>
      </c>
      <c r="D9690" s="361">
        <v>16</v>
      </c>
      <c r="E9690" s="590">
        <v>51953</v>
      </c>
      <c r="F9690" s="592">
        <v>69</v>
      </c>
    </row>
    <row r="9691" spans="1:6" x14ac:dyDescent="0.25">
      <c r="A9691" s="349" t="s">
        <v>738</v>
      </c>
      <c r="B9691" s="361" t="s">
        <v>717</v>
      </c>
      <c r="C9691" s="361" t="s">
        <v>745</v>
      </c>
      <c r="D9691" s="361">
        <v>16</v>
      </c>
      <c r="E9691" s="590">
        <v>51955</v>
      </c>
      <c r="F9691" s="592">
        <v>62</v>
      </c>
    </row>
    <row r="9692" spans="1:6" x14ac:dyDescent="0.25">
      <c r="A9692" s="349" t="s">
        <v>738</v>
      </c>
      <c r="B9692" s="361" t="s">
        <v>722</v>
      </c>
      <c r="C9692" s="361" t="s">
        <v>747</v>
      </c>
      <c r="D9692" s="361">
        <v>8</v>
      </c>
      <c r="E9692" s="590">
        <v>51962</v>
      </c>
      <c r="F9692" s="592">
        <v>85</v>
      </c>
    </row>
    <row r="9693" spans="1:6" x14ac:dyDescent="0.25">
      <c r="A9693" s="349" t="s">
        <v>752</v>
      </c>
      <c r="B9693" s="361" t="s">
        <v>759</v>
      </c>
      <c r="C9693" s="361" t="s">
        <v>737</v>
      </c>
      <c r="D9693" s="361">
        <v>16</v>
      </c>
      <c r="E9693" s="590">
        <v>51970</v>
      </c>
      <c r="F9693" s="592">
        <v>143</v>
      </c>
    </row>
    <row r="9694" spans="1:6" x14ac:dyDescent="0.25">
      <c r="A9694" s="349" t="s">
        <v>748</v>
      </c>
      <c r="B9694" s="361" t="s">
        <v>749</v>
      </c>
      <c r="C9694" s="361" t="s">
        <v>745</v>
      </c>
      <c r="D9694" s="361">
        <v>8</v>
      </c>
      <c r="E9694" s="590">
        <v>51971</v>
      </c>
      <c r="F9694" s="592">
        <v>82</v>
      </c>
    </row>
    <row r="9695" spans="1:6" x14ac:dyDescent="0.25">
      <c r="A9695" s="349" t="s">
        <v>765</v>
      </c>
      <c r="B9695" s="361" t="s">
        <v>766</v>
      </c>
      <c r="C9695" s="361" t="s">
        <v>744</v>
      </c>
      <c r="D9695" s="361">
        <v>16</v>
      </c>
      <c r="E9695" s="590">
        <v>51975</v>
      </c>
      <c r="F9695" s="592">
        <v>72</v>
      </c>
    </row>
    <row r="9696" spans="1:6" x14ac:dyDescent="0.25">
      <c r="A9696" s="349" t="s">
        <v>738</v>
      </c>
      <c r="B9696" s="361" t="s">
        <v>721</v>
      </c>
      <c r="C9696" s="361" t="s">
        <v>747</v>
      </c>
      <c r="D9696" s="361">
        <v>8</v>
      </c>
      <c r="E9696" s="590">
        <v>51977</v>
      </c>
      <c r="F9696" s="592">
        <v>24</v>
      </c>
    </row>
    <row r="9697" spans="1:6" x14ac:dyDescent="0.25">
      <c r="A9697" s="349" t="s">
        <v>738</v>
      </c>
      <c r="B9697" s="361" t="s">
        <v>720</v>
      </c>
      <c r="C9697" s="361" t="s">
        <v>747</v>
      </c>
      <c r="D9697" s="361">
        <v>8</v>
      </c>
      <c r="E9697" s="590">
        <v>51980</v>
      </c>
      <c r="F9697" s="592">
        <v>165</v>
      </c>
    </row>
    <row r="9698" spans="1:6" x14ac:dyDescent="0.25">
      <c r="A9698" s="349" t="s">
        <v>738</v>
      </c>
      <c r="B9698" s="361" t="s">
        <v>717</v>
      </c>
      <c r="C9698" s="361" t="s">
        <v>745</v>
      </c>
      <c r="D9698" s="361">
        <v>16</v>
      </c>
      <c r="E9698" s="590">
        <v>51983</v>
      </c>
      <c r="F9698" s="592">
        <v>107</v>
      </c>
    </row>
    <row r="9699" spans="1:6" x14ac:dyDescent="0.25">
      <c r="A9699" s="349" t="s">
        <v>742</v>
      </c>
      <c r="B9699" s="361" t="s">
        <v>743</v>
      </c>
      <c r="C9699" s="361" t="s">
        <v>744</v>
      </c>
      <c r="D9699" s="361">
        <v>8</v>
      </c>
      <c r="E9699" s="590">
        <v>51983</v>
      </c>
      <c r="F9699" s="592">
        <v>151</v>
      </c>
    </row>
    <row r="9700" spans="1:6" x14ac:dyDescent="0.25">
      <c r="A9700" s="349" t="s">
        <v>752</v>
      </c>
      <c r="B9700" s="361" t="s">
        <v>760</v>
      </c>
      <c r="C9700" s="361" t="s">
        <v>761</v>
      </c>
      <c r="D9700" s="361">
        <v>16</v>
      </c>
      <c r="E9700" s="590">
        <v>51989</v>
      </c>
      <c r="F9700" s="592">
        <v>104</v>
      </c>
    </row>
    <row r="9701" spans="1:6" x14ac:dyDescent="0.25">
      <c r="A9701" s="349" t="s">
        <v>756</v>
      </c>
      <c r="B9701" s="361" t="s">
        <v>758</v>
      </c>
      <c r="C9701" s="361" t="s">
        <v>746</v>
      </c>
      <c r="D9701" s="361">
        <v>16</v>
      </c>
      <c r="E9701" s="590">
        <v>51992</v>
      </c>
      <c r="F9701" s="592">
        <v>117</v>
      </c>
    </row>
    <row r="9702" spans="1:6" x14ac:dyDescent="0.25">
      <c r="A9702" s="349" t="s">
        <v>752</v>
      </c>
      <c r="B9702" s="361" t="s">
        <v>759</v>
      </c>
      <c r="C9702" s="361" t="s">
        <v>737</v>
      </c>
      <c r="D9702" s="361">
        <v>16</v>
      </c>
      <c r="E9702" s="590">
        <v>51998</v>
      </c>
      <c r="F9702" s="592">
        <v>66</v>
      </c>
    </row>
    <row r="9703" spans="1:6" x14ac:dyDescent="0.25">
      <c r="A9703" s="349" t="s">
        <v>738</v>
      </c>
      <c r="B9703" s="361" t="s">
        <v>721</v>
      </c>
      <c r="C9703" s="361" t="s">
        <v>747</v>
      </c>
      <c r="D9703" s="361">
        <v>8</v>
      </c>
      <c r="E9703" s="350">
        <v>52000</v>
      </c>
      <c r="F9703" s="360">
        <v>53</v>
      </c>
    </row>
    <row r="9704" spans="1:6" x14ac:dyDescent="0.25">
      <c r="A9704" s="349" t="s">
        <v>756</v>
      </c>
      <c r="B9704" s="361" t="s">
        <v>757</v>
      </c>
      <c r="C9704" s="361" t="s">
        <v>755</v>
      </c>
      <c r="D9704" s="361">
        <v>16</v>
      </c>
      <c r="E9704" s="590">
        <v>52000</v>
      </c>
      <c r="F9704" s="592">
        <v>53</v>
      </c>
    </row>
    <row r="9705" spans="1:6" x14ac:dyDescent="0.25">
      <c r="A9705" s="349" t="s">
        <v>738</v>
      </c>
      <c r="B9705" s="361" t="s">
        <v>723</v>
      </c>
      <c r="C9705" s="361" t="s">
        <v>745</v>
      </c>
      <c r="D9705" s="361">
        <v>8</v>
      </c>
      <c r="E9705" s="350">
        <v>52001</v>
      </c>
      <c r="F9705" s="360">
        <v>49</v>
      </c>
    </row>
    <row r="9706" spans="1:6" x14ac:dyDescent="0.25">
      <c r="A9706" s="349" t="s">
        <v>752</v>
      </c>
      <c r="B9706" s="361" t="s">
        <v>763</v>
      </c>
      <c r="C9706" s="361" t="s">
        <v>745</v>
      </c>
      <c r="D9706" s="361">
        <v>16</v>
      </c>
      <c r="E9706" s="590">
        <v>52004</v>
      </c>
      <c r="F9706" s="592">
        <v>90</v>
      </c>
    </row>
    <row r="9707" spans="1:6" x14ac:dyDescent="0.25">
      <c r="A9707" s="349" t="s">
        <v>564</v>
      </c>
      <c r="B9707" s="361" t="s">
        <v>565</v>
      </c>
      <c r="C9707" s="361" t="s">
        <v>745</v>
      </c>
      <c r="D9707" s="361">
        <v>16</v>
      </c>
      <c r="E9707" s="590">
        <v>52006</v>
      </c>
      <c r="F9707" s="592">
        <v>43</v>
      </c>
    </row>
    <row r="9708" spans="1:6" x14ac:dyDescent="0.25">
      <c r="A9708" s="349" t="s">
        <v>738</v>
      </c>
      <c r="B9708" s="361" t="s">
        <v>723</v>
      </c>
      <c r="C9708" s="361" t="s">
        <v>745</v>
      </c>
      <c r="D9708" s="361">
        <v>8</v>
      </c>
      <c r="E9708" s="590">
        <v>52009</v>
      </c>
      <c r="F9708" s="592">
        <v>12</v>
      </c>
    </row>
    <row r="9709" spans="1:6" x14ac:dyDescent="0.25">
      <c r="A9709" s="349" t="s">
        <v>771</v>
      </c>
      <c r="B9709" s="361" t="s">
        <v>773</v>
      </c>
      <c r="C9709" s="361" t="s">
        <v>747</v>
      </c>
      <c r="D9709" s="361">
        <v>8</v>
      </c>
      <c r="E9709" s="590">
        <v>52009</v>
      </c>
      <c r="F9709" s="592">
        <v>55</v>
      </c>
    </row>
    <row r="9710" spans="1:6" x14ac:dyDescent="0.25">
      <c r="A9710" s="349" t="s">
        <v>765</v>
      </c>
      <c r="B9710" s="361" t="s">
        <v>766</v>
      </c>
      <c r="C9710" s="361" t="s">
        <v>744</v>
      </c>
      <c r="D9710" s="361">
        <v>16</v>
      </c>
      <c r="E9710" s="590">
        <v>52010</v>
      </c>
      <c r="F9710" s="592">
        <v>6</v>
      </c>
    </row>
    <row r="9711" spans="1:6" x14ac:dyDescent="0.25">
      <c r="A9711" s="349" t="s">
        <v>752</v>
      </c>
      <c r="B9711" s="361" t="s">
        <v>763</v>
      </c>
      <c r="C9711" s="361" t="s">
        <v>745</v>
      </c>
      <c r="D9711" s="361">
        <v>16</v>
      </c>
      <c r="E9711" s="590">
        <v>52011</v>
      </c>
      <c r="F9711" s="592">
        <v>94</v>
      </c>
    </row>
    <row r="9712" spans="1:6" x14ac:dyDescent="0.25">
      <c r="A9712" s="349" t="s">
        <v>738</v>
      </c>
      <c r="B9712" s="361" t="s">
        <v>717</v>
      </c>
      <c r="C9712" s="361" t="s">
        <v>745</v>
      </c>
      <c r="D9712" s="361">
        <v>16</v>
      </c>
      <c r="E9712" s="350">
        <v>52018</v>
      </c>
      <c r="F9712" s="360">
        <v>163</v>
      </c>
    </row>
    <row r="9713" spans="1:6" x14ac:dyDescent="0.25">
      <c r="A9713" s="349" t="s">
        <v>738</v>
      </c>
      <c r="B9713" s="361" t="s">
        <v>712</v>
      </c>
      <c r="C9713" s="361" t="s">
        <v>744</v>
      </c>
      <c r="D9713" s="361">
        <v>8</v>
      </c>
      <c r="E9713" s="590">
        <v>52018</v>
      </c>
      <c r="F9713" s="592">
        <v>44</v>
      </c>
    </row>
    <row r="9714" spans="1:6" x14ac:dyDescent="0.25">
      <c r="A9714" s="349" t="s">
        <v>748</v>
      </c>
      <c r="B9714" s="361" t="s">
        <v>754</v>
      </c>
      <c r="C9714" s="361" t="s">
        <v>755</v>
      </c>
      <c r="D9714" s="361">
        <v>16</v>
      </c>
      <c r="E9714" s="590">
        <v>52020</v>
      </c>
      <c r="F9714" s="592">
        <v>156</v>
      </c>
    </row>
    <row r="9715" spans="1:6" x14ac:dyDescent="0.25">
      <c r="A9715" s="349" t="s">
        <v>738</v>
      </c>
      <c r="B9715" s="361" t="s">
        <v>712</v>
      </c>
      <c r="C9715" s="361" t="s">
        <v>744</v>
      </c>
      <c r="D9715" s="361">
        <v>8</v>
      </c>
      <c r="E9715" s="590">
        <v>52026</v>
      </c>
      <c r="F9715" s="592">
        <v>56</v>
      </c>
    </row>
    <row r="9716" spans="1:6" x14ac:dyDescent="0.25">
      <c r="A9716" s="349" t="s">
        <v>742</v>
      </c>
      <c r="B9716" s="361" t="s">
        <v>743</v>
      </c>
      <c r="C9716" s="361" t="s">
        <v>744</v>
      </c>
      <c r="D9716" s="361">
        <v>8</v>
      </c>
      <c r="E9716" s="590">
        <v>52026</v>
      </c>
      <c r="F9716" s="592">
        <v>91</v>
      </c>
    </row>
    <row r="9717" spans="1:6" x14ac:dyDescent="0.25">
      <c r="A9717" s="349" t="s">
        <v>748</v>
      </c>
      <c r="B9717" s="361" t="s">
        <v>754</v>
      </c>
      <c r="C9717" s="361" t="s">
        <v>755</v>
      </c>
      <c r="D9717" s="361">
        <v>16</v>
      </c>
      <c r="E9717" s="590">
        <v>52034</v>
      </c>
      <c r="F9717" s="592">
        <v>22</v>
      </c>
    </row>
    <row r="9718" spans="1:6" x14ac:dyDescent="0.25">
      <c r="A9718" s="349" t="s">
        <v>728</v>
      </c>
      <c r="B9718" s="361" t="s">
        <v>731</v>
      </c>
      <c r="C9718" s="361" t="s">
        <v>732</v>
      </c>
      <c r="D9718" s="361">
        <v>8</v>
      </c>
      <c r="E9718" s="590">
        <v>52034</v>
      </c>
      <c r="F9718" s="592">
        <v>108</v>
      </c>
    </row>
    <row r="9719" spans="1:6" x14ac:dyDescent="0.25">
      <c r="A9719" s="349" t="s">
        <v>733</v>
      </c>
      <c r="B9719" s="361" t="s">
        <v>734</v>
      </c>
      <c r="C9719" s="361" t="s">
        <v>735</v>
      </c>
      <c r="D9719" s="361">
        <v>8</v>
      </c>
      <c r="E9719" s="590">
        <v>52039</v>
      </c>
      <c r="F9719" s="592">
        <v>75</v>
      </c>
    </row>
    <row r="9720" spans="1:6" x14ac:dyDescent="0.25">
      <c r="A9720" s="349" t="s">
        <v>748</v>
      </c>
      <c r="B9720" s="361" t="s">
        <v>751</v>
      </c>
      <c r="C9720" s="361" t="s">
        <v>747</v>
      </c>
      <c r="D9720" s="361">
        <v>8</v>
      </c>
      <c r="E9720" s="590">
        <v>52040</v>
      </c>
      <c r="F9720" s="592">
        <v>73</v>
      </c>
    </row>
    <row r="9721" spans="1:6" x14ac:dyDescent="0.25">
      <c r="A9721" s="349" t="s">
        <v>748</v>
      </c>
      <c r="B9721" s="361" t="s">
        <v>750</v>
      </c>
      <c r="C9721" s="361" t="s">
        <v>737</v>
      </c>
      <c r="D9721" s="361">
        <v>16</v>
      </c>
      <c r="E9721" s="590">
        <v>52041</v>
      </c>
      <c r="F9721" s="360">
        <v>75</v>
      </c>
    </row>
    <row r="9722" spans="1:6" x14ac:dyDescent="0.25">
      <c r="A9722" s="349" t="s">
        <v>748</v>
      </c>
      <c r="B9722" s="361" t="s">
        <v>749</v>
      </c>
      <c r="C9722" s="361" t="s">
        <v>745</v>
      </c>
      <c r="D9722" s="361">
        <v>8</v>
      </c>
      <c r="E9722" s="590">
        <v>52045</v>
      </c>
      <c r="F9722" s="592">
        <v>140</v>
      </c>
    </row>
    <row r="9723" spans="1:6" x14ac:dyDescent="0.25">
      <c r="A9723" s="349" t="s">
        <v>564</v>
      </c>
      <c r="B9723" s="361" t="s">
        <v>569</v>
      </c>
      <c r="C9723" s="361" t="s">
        <v>744</v>
      </c>
      <c r="D9723" s="361">
        <v>16</v>
      </c>
      <c r="E9723" s="590">
        <v>52046</v>
      </c>
      <c r="F9723" s="592">
        <v>109</v>
      </c>
    </row>
    <row r="9724" spans="1:6" x14ac:dyDescent="0.25">
      <c r="A9724" s="349" t="s">
        <v>728</v>
      </c>
      <c r="B9724" s="361" t="s">
        <v>731</v>
      </c>
      <c r="C9724" s="361" t="s">
        <v>732</v>
      </c>
      <c r="D9724" s="361">
        <v>8</v>
      </c>
      <c r="E9724" s="590">
        <v>52046</v>
      </c>
      <c r="F9724" s="592">
        <v>68</v>
      </c>
    </row>
    <row r="9725" spans="1:6" x14ac:dyDescent="0.25">
      <c r="A9725" s="349" t="s">
        <v>742</v>
      </c>
      <c r="B9725" s="361" t="s">
        <v>743</v>
      </c>
      <c r="C9725" s="361" t="s">
        <v>744</v>
      </c>
      <c r="D9725" s="361">
        <v>8</v>
      </c>
      <c r="E9725" s="590">
        <v>52050</v>
      </c>
      <c r="F9725" s="360">
        <v>118</v>
      </c>
    </row>
    <row r="9726" spans="1:6" x14ac:dyDescent="0.25">
      <c r="A9726" s="349" t="s">
        <v>564</v>
      </c>
      <c r="B9726" s="361" t="s">
        <v>568</v>
      </c>
      <c r="C9726" s="361" t="s">
        <v>745</v>
      </c>
      <c r="D9726" s="361">
        <v>16</v>
      </c>
      <c r="E9726" s="590">
        <v>52051</v>
      </c>
      <c r="F9726" s="592">
        <v>138</v>
      </c>
    </row>
    <row r="9727" spans="1:6" x14ac:dyDescent="0.25">
      <c r="A9727" s="349" t="s">
        <v>748</v>
      </c>
      <c r="B9727" s="361" t="s">
        <v>750</v>
      </c>
      <c r="C9727" s="361" t="s">
        <v>737</v>
      </c>
      <c r="D9727" s="361">
        <v>16</v>
      </c>
      <c r="E9727" s="590">
        <v>52052</v>
      </c>
      <c r="F9727" s="592">
        <v>169</v>
      </c>
    </row>
    <row r="9728" spans="1:6" x14ac:dyDescent="0.25">
      <c r="A9728" s="349" t="s">
        <v>738</v>
      </c>
      <c r="B9728" s="361" t="s">
        <v>720</v>
      </c>
      <c r="C9728" s="361" t="s">
        <v>747</v>
      </c>
      <c r="D9728" s="361">
        <v>8</v>
      </c>
      <c r="E9728" s="590">
        <v>52055</v>
      </c>
      <c r="F9728" s="592">
        <v>134</v>
      </c>
    </row>
    <row r="9729" spans="1:6" x14ac:dyDescent="0.25">
      <c r="A9729" s="349" t="s">
        <v>767</v>
      </c>
      <c r="B9729" s="361" t="s">
        <v>768</v>
      </c>
      <c r="C9729" s="361" t="s">
        <v>737</v>
      </c>
      <c r="D9729" s="361">
        <v>16</v>
      </c>
      <c r="E9729" s="590">
        <v>52055</v>
      </c>
      <c r="F9729" s="592">
        <v>134</v>
      </c>
    </row>
    <row r="9730" spans="1:6" x14ac:dyDescent="0.25">
      <c r="A9730" s="349" t="s">
        <v>738</v>
      </c>
      <c r="B9730" s="361" t="s">
        <v>721</v>
      </c>
      <c r="C9730" s="361" t="s">
        <v>747</v>
      </c>
      <c r="D9730" s="361">
        <v>8</v>
      </c>
      <c r="E9730" s="590">
        <v>52056</v>
      </c>
      <c r="F9730" s="592">
        <v>22</v>
      </c>
    </row>
    <row r="9731" spans="1:6" x14ac:dyDescent="0.25">
      <c r="A9731" s="349" t="s">
        <v>767</v>
      </c>
      <c r="B9731" s="361" t="s">
        <v>768</v>
      </c>
      <c r="C9731" s="361" t="s">
        <v>737</v>
      </c>
      <c r="D9731" s="361">
        <v>16</v>
      </c>
      <c r="E9731" s="590">
        <v>52057</v>
      </c>
      <c r="F9731" s="592">
        <v>117</v>
      </c>
    </row>
    <row r="9732" spans="1:6" x14ac:dyDescent="0.25">
      <c r="A9732" s="349" t="s">
        <v>564</v>
      </c>
      <c r="B9732" s="361" t="s">
        <v>568</v>
      </c>
      <c r="C9732" s="361" t="s">
        <v>745</v>
      </c>
      <c r="D9732" s="361">
        <v>16</v>
      </c>
      <c r="E9732" s="590">
        <v>52062</v>
      </c>
      <c r="F9732" s="592">
        <v>25</v>
      </c>
    </row>
    <row r="9733" spans="1:6" x14ac:dyDescent="0.25">
      <c r="A9733" s="349" t="s">
        <v>564</v>
      </c>
      <c r="B9733" s="361" t="s">
        <v>568</v>
      </c>
      <c r="C9733" s="361" t="s">
        <v>745</v>
      </c>
      <c r="D9733" s="361">
        <v>16</v>
      </c>
      <c r="E9733" s="590">
        <v>52063</v>
      </c>
      <c r="F9733" s="592">
        <v>9</v>
      </c>
    </row>
    <row r="9734" spans="1:6" x14ac:dyDescent="0.25">
      <c r="A9734" s="349" t="s">
        <v>738</v>
      </c>
      <c r="B9734" s="361" t="s">
        <v>716</v>
      </c>
      <c r="C9734" s="361" t="s">
        <v>745</v>
      </c>
      <c r="D9734" s="361">
        <v>16</v>
      </c>
      <c r="E9734" s="590">
        <v>52069</v>
      </c>
      <c r="F9734" s="592">
        <v>108</v>
      </c>
    </row>
    <row r="9735" spans="1:6" x14ac:dyDescent="0.25">
      <c r="A9735" s="349" t="s">
        <v>748</v>
      </c>
      <c r="B9735" s="361" t="s">
        <v>754</v>
      </c>
      <c r="C9735" s="361" t="s">
        <v>755</v>
      </c>
      <c r="D9735" s="361">
        <v>16</v>
      </c>
      <c r="E9735" s="590">
        <v>52069</v>
      </c>
      <c r="F9735" s="592">
        <v>92</v>
      </c>
    </row>
    <row r="9736" spans="1:6" x14ac:dyDescent="0.25">
      <c r="A9736" s="349" t="s">
        <v>748</v>
      </c>
      <c r="B9736" s="361" t="s">
        <v>754</v>
      </c>
      <c r="C9736" s="361" t="s">
        <v>755</v>
      </c>
      <c r="D9736" s="361">
        <v>16</v>
      </c>
      <c r="E9736" s="590">
        <v>52069</v>
      </c>
      <c r="F9736" s="592">
        <v>84</v>
      </c>
    </row>
    <row r="9737" spans="1:6" x14ac:dyDescent="0.25">
      <c r="A9737" s="349" t="s">
        <v>738</v>
      </c>
      <c r="B9737" s="361" t="s">
        <v>717</v>
      </c>
      <c r="C9737" s="361" t="s">
        <v>745</v>
      </c>
      <c r="D9737" s="361">
        <v>16</v>
      </c>
      <c r="E9737" s="590">
        <v>52070</v>
      </c>
      <c r="F9737" s="592">
        <v>163</v>
      </c>
    </row>
    <row r="9738" spans="1:6" x14ac:dyDescent="0.25">
      <c r="A9738" s="349" t="s">
        <v>748</v>
      </c>
      <c r="B9738" s="361" t="s">
        <v>751</v>
      </c>
      <c r="C9738" s="361" t="s">
        <v>747</v>
      </c>
      <c r="D9738" s="361">
        <v>8</v>
      </c>
      <c r="E9738" s="590">
        <v>52070</v>
      </c>
      <c r="F9738" s="592">
        <v>181</v>
      </c>
    </row>
    <row r="9739" spans="1:6" x14ac:dyDescent="0.25">
      <c r="A9739" s="349" t="s">
        <v>771</v>
      </c>
      <c r="B9739" s="361" t="s">
        <v>772</v>
      </c>
      <c r="C9739" s="361" t="s">
        <v>747</v>
      </c>
      <c r="D9739" s="361">
        <v>12</v>
      </c>
      <c r="E9739" s="590">
        <v>52076</v>
      </c>
      <c r="F9739" s="592">
        <v>21</v>
      </c>
    </row>
    <row r="9740" spans="1:6" x14ac:dyDescent="0.25">
      <c r="A9740" s="354" t="s">
        <v>739</v>
      </c>
      <c r="B9740" s="353" t="s">
        <v>740</v>
      </c>
      <c r="C9740" s="353" t="s">
        <v>741</v>
      </c>
      <c r="D9740" s="353">
        <v>8</v>
      </c>
      <c r="E9740" s="352">
        <v>52080</v>
      </c>
      <c r="F9740" s="351">
        <v>122</v>
      </c>
    </row>
    <row r="9741" spans="1:6" x14ac:dyDescent="0.25">
      <c r="A9741" s="349" t="s">
        <v>728</v>
      </c>
      <c r="B9741" s="361" t="s">
        <v>731</v>
      </c>
      <c r="C9741" s="361" t="s">
        <v>732</v>
      </c>
      <c r="D9741" s="361">
        <v>8</v>
      </c>
      <c r="E9741" s="590">
        <v>52082</v>
      </c>
      <c r="F9741" s="360">
        <v>11</v>
      </c>
    </row>
    <row r="9742" spans="1:6" x14ac:dyDescent="0.25">
      <c r="A9742" s="349" t="s">
        <v>738</v>
      </c>
      <c r="B9742" s="361" t="s">
        <v>713</v>
      </c>
      <c r="C9742" s="361" t="s">
        <v>746</v>
      </c>
      <c r="D9742" s="361">
        <v>16</v>
      </c>
      <c r="E9742" s="590">
        <v>52086</v>
      </c>
      <c r="F9742" s="592">
        <v>119</v>
      </c>
    </row>
    <row r="9743" spans="1:6" x14ac:dyDescent="0.25">
      <c r="A9743" s="349" t="s">
        <v>738</v>
      </c>
      <c r="B9743" s="361" t="s">
        <v>722</v>
      </c>
      <c r="C9743" s="361" t="s">
        <v>747</v>
      </c>
      <c r="D9743" s="361">
        <v>8</v>
      </c>
      <c r="E9743" s="350">
        <v>52092</v>
      </c>
      <c r="F9743" s="360">
        <v>157</v>
      </c>
    </row>
    <row r="9744" spans="1:6" x14ac:dyDescent="0.25">
      <c r="A9744" s="349" t="s">
        <v>564</v>
      </c>
      <c r="B9744" s="361" t="s">
        <v>566</v>
      </c>
      <c r="C9744" s="361" t="s">
        <v>737</v>
      </c>
      <c r="D9744" s="361">
        <v>16</v>
      </c>
      <c r="E9744" s="590">
        <v>52092</v>
      </c>
      <c r="F9744" s="592">
        <v>150</v>
      </c>
    </row>
    <row r="9745" spans="1:6" x14ac:dyDescent="0.25">
      <c r="A9745" s="349" t="s">
        <v>738</v>
      </c>
      <c r="B9745" s="361" t="s">
        <v>717</v>
      </c>
      <c r="C9745" s="361" t="s">
        <v>745</v>
      </c>
      <c r="D9745" s="361">
        <v>16</v>
      </c>
      <c r="E9745" s="590">
        <v>52095</v>
      </c>
      <c r="F9745" s="592">
        <v>197</v>
      </c>
    </row>
    <row r="9746" spans="1:6" x14ac:dyDescent="0.25">
      <c r="A9746" s="349" t="s">
        <v>742</v>
      </c>
      <c r="B9746" s="361" t="s">
        <v>743</v>
      </c>
      <c r="C9746" s="361" t="s">
        <v>744</v>
      </c>
      <c r="D9746" s="361">
        <v>8</v>
      </c>
      <c r="E9746" s="590">
        <v>52099</v>
      </c>
      <c r="F9746" s="592">
        <v>19</v>
      </c>
    </row>
    <row r="9747" spans="1:6" x14ac:dyDescent="0.25">
      <c r="A9747" s="349" t="s">
        <v>738</v>
      </c>
      <c r="B9747" s="361" t="s">
        <v>723</v>
      </c>
      <c r="C9747" s="361" t="s">
        <v>745</v>
      </c>
      <c r="D9747" s="361">
        <v>8</v>
      </c>
      <c r="E9747" s="590">
        <v>52102</v>
      </c>
      <c r="F9747" s="592">
        <v>133</v>
      </c>
    </row>
    <row r="9748" spans="1:6" x14ac:dyDescent="0.25">
      <c r="A9748" s="349" t="s">
        <v>738</v>
      </c>
      <c r="B9748" s="361" t="s">
        <v>715</v>
      </c>
      <c r="C9748" s="361" t="s">
        <v>745</v>
      </c>
      <c r="D9748" s="361">
        <v>16</v>
      </c>
      <c r="E9748" s="590">
        <v>52105</v>
      </c>
      <c r="F9748" s="592">
        <v>156</v>
      </c>
    </row>
    <row r="9749" spans="1:6" x14ac:dyDescent="0.25">
      <c r="A9749" s="349" t="s">
        <v>564</v>
      </c>
      <c r="B9749" s="361" t="s">
        <v>566</v>
      </c>
      <c r="C9749" s="361" t="s">
        <v>737</v>
      </c>
      <c r="D9749" s="361">
        <v>16</v>
      </c>
      <c r="E9749" s="590">
        <v>52110</v>
      </c>
      <c r="F9749" s="592">
        <v>100</v>
      </c>
    </row>
    <row r="9750" spans="1:6" x14ac:dyDescent="0.25">
      <c r="A9750" s="349" t="s">
        <v>564</v>
      </c>
      <c r="B9750" s="361" t="s">
        <v>565</v>
      </c>
      <c r="C9750" s="361" t="s">
        <v>745</v>
      </c>
      <c r="D9750" s="361">
        <v>16</v>
      </c>
      <c r="E9750" s="350">
        <v>52111</v>
      </c>
      <c r="F9750" s="360">
        <v>80</v>
      </c>
    </row>
    <row r="9751" spans="1:6" x14ac:dyDescent="0.25">
      <c r="A9751" s="349" t="s">
        <v>738</v>
      </c>
      <c r="B9751" s="361" t="s">
        <v>716</v>
      </c>
      <c r="C9751" s="361" t="s">
        <v>745</v>
      </c>
      <c r="D9751" s="361">
        <v>16</v>
      </c>
      <c r="E9751" s="590">
        <v>52115</v>
      </c>
      <c r="F9751" s="360">
        <v>167</v>
      </c>
    </row>
    <row r="9752" spans="1:6" x14ac:dyDescent="0.25">
      <c r="A9752" s="349" t="s">
        <v>738</v>
      </c>
      <c r="B9752" s="361" t="s">
        <v>722</v>
      </c>
      <c r="C9752" s="361" t="s">
        <v>747</v>
      </c>
      <c r="D9752" s="361">
        <v>8</v>
      </c>
      <c r="E9752" s="590">
        <v>52120</v>
      </c>
      <c r="F9752" s="592">
        <v>31</v>
      </c>
    </row>
    <row r="9753" spans="1:6" x14ac:dyDescent="0.25">
      <c r="A9753" s="349" t="s">
        <v>733</v>
      </c>
      <c r="B9753" s="361" t="s">
        <v>734</v>
      </c>
      <c r="C9753" s="361" t="s">
        <v>735</v>
      </c>
      <c r="D9753" s="361">
        <v>8</v>
      </c>
      <c r="E9753" s="590">
        <v>52122</v>
      </c>
      <c r="F9753" s="592">
        <v>57</v>
      </c>
    </row>
    <row r="9754" spans="1:6" x14ac:dyDescent="0.25">
      <c r="A9754" s="349" t="s">
        <v>738</v>
      </c>
      <c r="B9754" s="361" t="s">
        <v>721</v>
      </c>
      <c r="C9754" s="361" t="s">
        <v>747</v>
      </c>
      <c r="D9754" s="361">
        <v>8</v>
      </c>
      <c r="E9754" s="590">
        <v>52124</v>
      </c>
      <c r="F9754" s="592">
        <v>19</v>
      </c>
    </row>
    <row r="9755" spans="1:6" x14ac:dyDescent="0.25">
      <c r="A9755" s="349" t="s">
        <v>748</v>
      </c>
      <c r="B9755" s="361" t="s">
        <v>750</v>
      </c>
      <c r="C9755" s="361" t="s">
        <v>737</v>
      </c>
      <c r="D9755" s="361">
        <v>16</v>
      </c>
      <c r="E9755" s="590">
        <v>52125</v>
      </c>
      <c r="F9755" s="592">
        <v>200</v>
      </c>
    </row>
    <row r="9756" spans="1:6" x14ac:dyDescent="0.25">
      <c r="A9756" s="349" t="s">
        <v>738</v>
      </c>
      <c r="B9756" s="361" t="s">
        <v>723</v>
      </c>
      <c r="C9756" s="361" t="s">
        <v>745</v>
      </c>
      <c r="D9756" s="361">
        <v>8</v>
      </c>
      <c r="E9756" s="590">
        <v>52128</v>
      </c>
      <c r="F9756" s="592">
        <v>176</v>
      </c>
    </row>
    <row r="9757" spans="1:6" x14ac:dyDescent="0.25">
      <c r="A9757" s="349" t="s">
        <v>767</v>
      </c>
      <c r="B9757" s="361" t="s">
        <v>768</v>
      </c>
      <c r="C9757" s="361" t="s">
        <v>737</v>
      </c>
      <c r="D9757" s="361">
        <v>16</v>
      </c>
      <c r="E9757" s="590">
        <v>52133</v>
      </c>
      <c r="F9757" s="592">
        <v>166</v>
      </c>
    </row>
    <row r="9758" spans="1:6" x14ac:dyDescent="0.25">
      <c r="A9758" s="349" t="s">
        <v>738</v>
      </c>
      <c r="B9758" s="361" t="s">
        <v>721</v>
      </c>
      <c r="C9758" s="361" t="s">
        <v>747</v>
      </c>
      <c r="D9758" s="361">
        <v>8</v>
      </c>
      <c r="E9758" s="350">
        <v>52134</v>
      </c>
      <c r="F9758" s="360">
        <v>106</v>
      </c>
    </row>
    <row r="9759" spans="1:6" x14ac:dyDescent="0.25">
      <c r="A9759" s="349" t="s">
        <v>738</v>
      </c>
      <c r="B9759" s="361" t="s">
        <v>723</v>
      </c>
      <c r="C9759" s="361" t="s">
        <v>745</v>
      </c>
      <c r="D9759" s="361">
        <v>8</v>
      </c>
      <c r="E9759" s="590">
        <v>52138</v>
      </c>
      <c r="F9759" s="592">
        <v>39</v>
      </c>
    </row>
    <row r="9760" spans="1:6" x14ac:dyDescent="0.25">
      <c r="A9760" s="349" t="s">
        <v>738</v>
      </c>
      <c r="B9760" s="361" t="s">
        <v>719</v>
      </c>
      <c r="C9760" s="361" t="s">
        <v>744</v>
      </c>
      <c r="D9760" s="361">
        <v>8</v>
      </c>
      <c r="E9760" s="590">
        <v>52141</v>
      </c>
      <c r="F9760" s="592">
        <v>162</v>
      </c>
    </row>
    <row r="9761" spans="1:6" x14ac:dyDescent="0.25">
      <c r="A9761" s="349" t="s">
        <v>738</v>
      </c>
      <c r="B9761" s="361" t="s">
        <v>713</v>
      </c>
      <c r="C9761" s="361" t="s">
        <v>746</v>
      </c>
      <c r="D9761" s="361">
        <v>16</v>
      </c>
      <c r="E9761" s="590">
        <v>52149</v>
      </c>
      <c r="F9761" s="592">
        <v>131</v>
      </c>
    </row>
    <row r="9762" spans="1:6" x14ac:dyDescent="0.25">
      <c r="A9762" s="349" t="s">
        <v>733</v>
      </c>
      <c r="B9762" s="361" t="s">
        <v>736</v>
      </c>
      <c r="C9762" s="361" t="s">
        <v>737</v>
      </c>
      <c r="D9762" s="361">
        <v>8</v>
      </c>
      <c r="E9762" s="590">
        <v>52150</v>
      </c>
      <c r="F9762" s="592">
        <v>160</v>
      </c>
    </row>
    <row r="9763" spans="1:6" x14ac:dyDescent="0.25">
      <c r="A9763" s="349" t="s">
        <v>564</v>
      </c>
      <c r="B9763" s="361" t="s">
        <v>567</v>
      </c>
      <c r="C9763" s="361" t="s">
        <v>737</v>
      </c>
      <c r="D9763" s="361">
        <v>16</v>
      </c>
      <c r="E9763" s="590">
        <v>52151</v>
      </c>
      <c r="F9763" s="592">
        <v>111</v>
      </c>
    </row>
    <row r="9764" spans="1:6" x14ac:dyDescent="0.25">
      <c r="A9764" s="349" t="s">
        <v>738</v>
      </c>
      <c r="B9764" s="361" t="s">
        <v>714</v>
      </c>
      <c r="C9764" s="361" t="s">
        <v>744</v>
      </c>
      <c r="D9764" s="361">
        <v>8</v>
      </c>
      <c r="E9764" s="350">
        <v>52155</v>
      </c>
      <c r="F9764" s="360">
        <v>96</v>
      </c>
    </row>
    <row r="9765" spans="1:6" x14ac:dyDescent="0.25">
      <c r="A9765" s="349" t="s">
        <v>769</v>
      </c>
      <c r="B9765" s="361" t="s">
        <v>770</v>
      </c>
      <c r="C9765" s="361" t="s">
        <v>745</v>
      </c>
      <c r="D9765" s="361">
        <v>16</v>
      </c>
      <c r="E9765" s="590">
        <v>52162</v>
      </c>
      <c r="F9765" s="592">
        <v>95</v>
      </c>
    </row>
    <row r="9766" spans="1:6" x14ac:dyDescent="0.25">
      <c r="A9766" s="349" t="s">
        <v>738</v>
      </c>
      <c r="B9766" s="361" t="s">
        <v>718</v>
      </c>
      <c r="C9766" s="361" t="s">
        <v>747</v>
      </c>
      <c r="D9766" s="361">
        <v>8</v>
      </c>
      <c r="E9766" s="590">
        <v>52163</v>
      </c>
      <c r="F9766" s="592">
        <v>64</v>
      </c>
    </row>
    <row r="9767" spans="1:6" x14ac:dyDescent="0.25">
      <c r="A9767" s="349" t="s">
        <v>756</v>
      </c>
      <c r="B9767" s="361" t="s">
        <v>758</v>
      </c>
      <c r="C9767" s="361" t="s">
        <v>746</v>
      </c>
      <c r="D9767" s="361">
        <v>16</v>
      </c>
      <c r="E9767" s="590">
        <v>52163</v>
      </c>
      <c r="F9767" s="592">
        <v>67</v>
      </c>
    </row>
    <row r="9768" spans="1:6" x14ac:dyDescent="0.25">
      <c r="A9768" s="349" t="s">
        <v>738</v>
      </c>
      <c r="B9768" s="361" t="s">
        <v>718</v>
      </c>
      <c r="C9768" s="361" t="s">
        <v>747</v>
      </c>
      <c r="D9768" s="361">
        <v>8</v>
      </c>
      <c r="E9768" s="590">
        <v>52167</v>
      </c>
      <c r="F9768" s="592">
        <v>27</v>
      </c>
    </row>
    <row r="9769" spans="1:6" x14ac:dyDescent="0.25">
      <c r="A9769" s="349" t="s">
        <v>564</v>
      </c>
      <c r="B9769" s="361" t="s">
        <v>568</v>
      </c>
      <c r="C9769" s="361" t="s">
        <v>745</v>
      </c>
      <c r="D9769" s="361">
        <v>16</v>
      </c>
      <c r="E9769" s="350">
        <v>52170</v>
      </c>
      <c r="F9769" s="360">
        <v>52</v>
      </c>
    </row>
    <row r="9770" spans="1:6" x14ac:dyDescent="0.25">
      <c r="A9770" s="349" t="s">
        <v>752</v>
      </c>
      <c r="B9770" s="361" t="s">
        <v>759</v>
      </c>
      <c r="C9770" s="361" t="s">
        <v>737</v>
      </c>
      <c r="D9770" s="361">
        <v>16</v>
      </c>
      <c r="E9770" s="590">
        <v>52178</v>
      </c>
      <c r="F9770" s="592">
        <v>64</v>
      </c>
    </row>
    <row r="9771" spans="1:6" x14ac:dyDescent="0.25">
      <c r="A9771" s="349" t="s">
        <v>752</v>
      </c>
      <c r="B9771" s="361" t="s">
        <v>762</v>
      </c>
      <c r="C9771" s="361" t="s">
        <v>761</v>
      </c>
      <c r="D9771" s="361">
        <v>16</v>
      </c>
      <c r="E9771" s="590">
        <v>52180</v>
      </c>
      <c r="F9771" s="592">
        <v>135</v>
      </c>
    </row>
    <row r="9772" spans="1:6" x14ac:dyDescent="0.25">
      <c r="A9772" s="349" t="s">
        <v>738</v>
      </c>
      <c r="B9772" s="361" t="s">
        <v>716</v>
      </c>
      <c r="C9772" s="361" t="s">
        <v>745</v>
      </c>
      <c r="D9772" s="361">
        <v>16</v>
      </c>
      <c r="E9772" s="590">
        <v>52182</v>
      </c>
      <c r="F9772" s="592">
        <v>154</v>
      </c>
    </row>
    <row r="9773" spans="1:6" x14ac:dyDescent="0.25">
      <c r="A9773" s="349" t="s">
        <v>738</v>
      </c>
      <c r="B9773" s="361" t="s">
        <v>719</v>
      </c>
      <c r="C9773" s="361" t="s">
        <v>744</v>
      </c>
      <c r="D9773" s="361">
        <v>8</v>
      </c>
      <c r="E9773" s="590">
        <v>52183</v>
      </c>
      <c r="F9773" s="592">
        <v>143</v>
      </c>
    </row>
    <row r="9774" spans="1:6" x14ac:dyDescent="0.25">
      <c r="A9774" s="349" t="s">
        <v>728</v>
      </c>
      <c r="B9774" s="361" t="s">
        <v>729</v>
      </c>
      <c r="C9774" s="361" t="s">
        <v>730</v>
      </c>
      <c r="D9774" s="361">
        <v>10</v>
      </c>
      <c r="E9774" s="590">
        <v>52183</v>
      </c>
      <c r="F9774" s="592">
        <v>159</v>
      </c>
    </row>
    <row r="9775" spans="1:6" x14ac:dyDescent="0.25">
      <c r="A9775" s="349" t="s">
        <v>564</v>
      </c>
      <c r="B9775" s="361" t="s">
        <v>568</v>
      </c>
      <c r="C9775" s="361" t="s">
        <v>745</v>
      </c>
      <c r="D9775" s="361">
        <v>16</v>
      </c>
      <c r="E9775" s="350">
        <v>52184</v>
      </c>
      <c r="F9775" s="360">
        <v>25</v>
      </c>
    </row>
    <row r="9776" spans="1:6" x14ac:dyDescent="0.25">
      <c r="A9776" s="349" t="s">
        <v>738</v>
      </c>
      <c r="B9776" s="361" t="s">
        <v>721</v>
      </c>
      <c r="C9776" s="361" t="s">
        <v>747</v>
      </c>
      <c r="D9776" s="361">
        <v>8</v>
      </c>
      <c r="E9776" s="590">
        <v>52186</v>
      </c>
      <c r="F9776" s="592">
        <v>59</v>
      </c>
    </row>
    <row r="9777" spans="1:6" x14ac:dyDescent="0.25">
      <c r="A9777" s="349" t="s">
        <v>771</v>
      </c>
      <c r="B9777" s="361" t="s">
        <v>772</v>
      </c>
      <c r="C9777" s="361" t="s">
        <v>747</v>
      </c>
      <c r="D9777" s="361">
        <v>12</v>
      </c>
      <c r="E9777" s="590">
        <v>52188</v>
      </c>
      <c r="F9777" s="592">
        <v>61</v>
      </c>
    </row>
    <row r="9778" spans="1:6" x14ac:dyDescent="0.25">
      <c r="A9778" s="349" t="s">
        <v>771</v>
      </c>
      <c r="B9778" s="361" t="s">
        <v>772</v>
      </c>
      <c r="C9778" s="361" t="s">
        <v>747</v>
      </c>
      <c r="D9778" s="361">
        <v>12</v>
      </c>
      <c r="E9778" s="590">
        <v>52190</v>
      </c>
      <c r="F9778" s="592">
        <v>33</v>
      </c>
    </row>
    <row r="9779" spans="1:6" x14ac:dyDescent="0.25">
      <c r="A9779" s="349" t="s">
        <v>748</v>
      </c>
      <c r="B9779" s="361" t="s">
        <v>751</v>
      </c>
      <c r="C9779" s="361" t="s">
        <v>747</v>
      </c>
      <c r="D9779" s="361">
        <v>8</v>
      </c>
      <c r="E9779" s="590">
        <v>52191</v>
      </c>
      <c r="F9779" s="592">
        <v>67</v>
      </c>
    </row>
    <row r="9780" spans="1:6" x14ac:dyDescent="0.25">
      <c r="A9780" s="349" t="s">
        <v>738</v>
      </c>
      <c r="B9780" s="361" t="s">
        <v>713</v>
      </c>
      <c r="C9780" s="361" t="s">
        <v>746</v>
      </c>
      <c r="D9780" s="361">
        <v>16</v>
      </c>
      <c r="E9780" s="590">
        <v>52192</v>
      </c>
      <c r="F9780" s="592">
        <v>26</v>
      </c>
    </row>
    <row r="9781" spans="1:6" x14ac:dyDescent="0.25">
      <c r="A9781" s="349" t="s">
        <v>756</v>
      </c>
      <c r="B9781" s="361" t="s">
        <v>758</v>
      </c>
      <c r="C9781" s="361" t="s">
        <v>746</v>
      </c>
      <c r="D9781" s="361">
        <v>16</v>
      </c>
      <c r="E9781" s="590">
        <v>52196</v>
      </c>
      <c r="F9781" s="360">
        <v>24</v>
      </c>
    </row>
    <row r="9782" spans="1:6" x14ac:dyDescent="0.25">
      <c r="A9782" s="349" t="s">
        <v>739</v>
      </c>
      <c r="B9782" s="361" t="s">
        <v>740</v>
      </c>
      <c r="C9782" s="361" t="s">
        <v>741</v>
      </c>
      <c r="D9782" s="361">
        <v>8</v>
      </c>
      <c r="E9782" s="590">
        <v>52196</v>
      </c>
      <c r="F9782" s="592">
        <v>92</v>
      </c>
    </row>
    <row r="9783" spans="1:6" x14ac:dyDescent="0.25">
      <c r="A9783" s="349" t="s">
        <v>767</v>
      </c>
      <c r="B9783" s="361" t="s">
        <v>768</v>
      </c>
      <c r="C9783" s="361" t="s">
        <v>737</v>
      </c>
      <c r="D9783" s="361">
        <v>16</v>
      </c>
      <c r="E9783" s="590">
        <v>52202</v>
      </c>
      <c r="F9783" s="592">
        <v>136</v>
      </c>
    </row>
    <row r="9784" spans="1:6" x14ac:dyDescent="0.25">
      <c r="A9784" s="349" t="s">
        <v>728</v>
      </c>
      <c r="B9784" s="361" t="s">
        <v>731</v>
      </c>
      <c r="C9784" s="361" t="s">
        <v>732</v>
      </c>
      <c r="D9784" s="361">
        <v>8</v>
      </c>
      <c r="E9784" s="590">
        <v>52203</v>
      </c>
      <c r="F9784" s="592">
        <v>84</v>
      </c>
    </row>
    <row r="9785" spans="1:6" x14ac:dyDescent="0.25">
      <c r="A9785" s="349" t="s">
        <v>752</v>
      </c>
      <c r="B9785" s="361" t="s">
        <v>760</v>
      </c>
      <c r="C9785" s="361" t="s">
        <v>761</v>
      </c>
      <c r="D9785" s="361">
        <v>16</v>
      </c>
      <c r="E9785" s="590">
        <v>52208</v>
      </c>
      <c r="F9785" s="592">
        <v>13</v>
      </c>
    </row>
    <row r="9786" spans="1:6" x14ac:dyDescent="0.25">
      <c r="A9786" s="349" t="s">
        <v>752</v>
      </c>
      <c r="B9786" s="361" t="s">
        <v>760</v>
      </c>
      <c r="C9786" s="361" t="s">
        <v>761</v>
      </c>
      <c r="D9786" s="361">
        <v>16</v>
      </c>
      <c r="E9786" s="590">
        <v>52211</v>
      </c>
      <c r="F9786" s="360">
        <v>68</v>
      </c>
    </row>
    <row r="9787" spans="1:6" x14ac:dyDescent="0.25">
      <c r="A9787" s="349" t="s">
        <v>738</v>
      </c>
      <c r="B9787" s="361" t="s">
        <v>720</v>
      </c>
      <c r="C9787" s="361" t="s">
        <v>747</v>
      </c>
      <c r="D9787" s="361">
        <v>8</v>
      </c>
      <c r="E9787" s="590">
        <v>52216</v>
      </c>
      <c r="F9787" s="592">
        <v>200</v>
      </c>
    </row>
    <row r="9788" spans="1:6" x14ac:dyDescent="0.25">
      <c r="A9788" s="349" t="s">
        <v>738</v>
      </c>
      <c r="B9788" s="361" t="s">
        <v>723</v>
      </c>
      <c r="C9788" s="361" t="s">
        <v>745</v>
      </c>
      <c r="D9788" s="361">
        <v>8</v>
      </c>
      <c r="E9788" s="590">
        <v>52221</v>
      </c>
      <c r="F9788" s="592">
        <v>56</v>
      </c>
    </row>
    <row r="9789" spans="1:6" x14ac:dyDescent="0.25">
      <c r="A9789" s="349" t="s">
        <v>752</v>
      </c>
      <c r="B9789" s="361" t="s">
        <v>764</v>
      </c>
      <c r="C9789" s="361" t="s">
        <v>737</v>
      </c>
      <c r="D9789" s="361">
        <v>32</v>
      </c>
      <c r="E9789" s="590">
        <v>52221</v>
      </c>
      <c r="F9789" s="592">
        <v>57</v>
      </c>
    </row>
    <row r="9790" spans="1:6" x14ac:dyDescent="0.25">
      <c r="A9790" s="349" t="s">
        <v>564</v>
      </c>
      <c r="B9790" s="361" t="s">
        <v>568</v>
      </c>
      <c r="C9790" s="361" t="s">
        <v>745</v>
      </c>
      <c r="D9790" s="361">
        <v>16</v>
      </c>
      <c r="E9790" s="590">
        <v>52221</v>
      </c>
      <c r="F9790" s="360">
        <v>188</v>
      </c>
    </row>
    <row r="9791" spans="1:6" x14ac:dyDescent="0.25">
      <c r="A9791" s="349" t="s">
        <v>769</v>
      </c>
      <c r="B9791" s="361" t="s">
        <v>770</v>
      </c>
      <c r="C9791" s="361" t="s">
        <v>745</v>
      </c>
      <c r="D9791" s="361">
        <v>16</v>
      </c>
      <c r="E9791" s="590">
        <v>52224</v>
      </c>
      <c r="F9791" s="592">
        <v>136</v>
      </c>
    </row>
    <row r="9792" spans="1:6" x14ac:dyDescent="0.25">
      <c r="A9792" s="349" t="s">
        <v>738</v>
      </c>
      <c r="B9792" s="361" t="s">
        <v>715</v>
      </c>
      <c r="C9792" s="361" t="s">
        <v>745</v>
      </c>
      <c r="D9792" s="361">
        <v>16</v>
      </c>
      <c r="E9792" s="590">
        <v>52225</v>
      </c>
      <c r="F9792" s="592">
        <v>166</v>
      </c>
    </row>
    <row r="9793" spans="1:6" x14ac:dyDescent="0.25">
      <c r="A9793" s="349" t="s">
        <v>738</v>
      </c>
      <c r="B9793" s="361" t="s">
        <v>713</v>
      </c>
      <c r="C9793" s="361" t="s">
        <v>746</v>
      </c>
      <c r="D9793" s="361">
        <v>16</v>
      </c>
      <c r="E9793" s="590">
        <v>52226</v>
      </c>
      <c r="F9793" s="592">
        <v>176</v>
      </c>
    </row>
    <row r="9794" spans="1:6" x14ac:dyDescent="0.25">
      <c r="A9794" s="349" t="s">
        <v>728</v>
      </c>
      <c r="B9794" s="361" t="s">
        <v>731</v>
      </c>
      <c r="C9794" s="361" t="s">
        <v>732</v>
      </c>
      <c r="D9794" s="361">
        <v>8</v>
      </c>
      <c r="E9794" s="590">
        <v>52226</v>
      </c>
      <c r="F9794" s="592">
        <v>73</v>
      </c>
    </row>
    <row r="9795" spans="1:6" x14ac:dyDescent="0.25">
      <c r="A9795" s="349" t="s">
        <v>738</v>
      </c>
      <c r="B9795" s="361" t="s">
        <v>718</v>
      </c>
      <c r="C9795" s="361" t="s">
        <v>747</v>
      </c>
      <c r="D9795" s="361">
        <v>8</v>
      </c>
      <c r="E9795" s="590">
        <v>52228</v>
      </c>
      <c r="F9795" s="360">
        <v>106</v>
      </c>
    </row>
    <row r="9796" spans="1:6" x14ac:dyDescent="0.25">
      <c r="A9796" s="349" t="s">
        <v>752</v>
      </c>
      <c r="B9796" s="361" t="s">
        <v>764</v>
      </c>
      <c r="C9796" s="361" t="s">
        <v>737</v>
      </c>
      <c r="D9796" s="361">
        <v>32</v>
      </c>
      <c r="E9796" s="590">
        <v>52229</v>
      </c>
      <c r="F9796" s="592">
        <v>124</v>
      </c>
    </row>
    <row r="9797" spans="1:6" x14ac:dyDescent="0.25">
      <c r="A9797" s="349" t="s">
        <v>748</v>
      </c>
      <c r="B9797" s="361" t="s">
        <v>749</v>
      </c>
      <c r="C9797" s="361" t="s">
        <v>745</v>
      </c>
      <c r="D9797" s="361">
        <v>8</v>
      </c>
      <c r="E9797" s="590">
        <v>52231</v>
      </c>
      <c r="F9797" s="592">
        <v>12</v>
      </c>
    </row>
    <row r="9798" spans="1:6" x14ac:dyDescent="0.25">
      <c r="A9798" s="349" t="s">
        <v>564</v>
      </c>
      <c r="B9798" s="361" t="s">
        <v>565</v>
      </c>
      <c r="C9798" s="361" t="s">
        <v>745</v>
      </c>
      <c r="D9798" s="361">
        <v>16</v>
      </c>
      <c r="E9798" s="590">
        <v>52232</v>
      </c>
      <c r="F9798" s="592">
        <v>146</v>
      </c>
    </row>
    <row r="9799" spans="1:6" x14ac:dyDescent="0.25">
      <c r="A9799" s="349" t="s">
        <v>748</v>
      </c>
      <c r="B9799" s="361" t="s">
        <v>751</v>
      </c>
      <c r="C9799" s="361" t="s">
        <v>747</v>
      </c>
      <c r="D9799" s="361">
        <v>8</v>
      </c>
      <c r="E9799" s="590">
        <v>52233</v>
      </c>
      <c r="F9799" s="592">
        <v>28</v>
      </c>
    </row>
    <row r="9800" spans="1:6" x14ac:dyDescent="0.25">
      <c r="A9800" s="349" t="s">
        <v>767</v>
      </c>
      <c r="B9800" s="361" t="s">
        <v>768</v>
      </c>
      <c r="C9800" s="361" t="s">
        <v>737</v>
      </c>
      <c r="D9800" s="361">
        <v>16</v>
      </c>
      <c r="E9800" s="590">
        <v>52236</v>
      </c>
      <c r="F9800" s="592">
        <v>84</v>
      </c>
    </row>
    <row r="9801" spans="1:6" x14ac:dyDescent="0.25">
      <c r="A9801" s="349" t="s">
        <v>748</v>
      </c>
      <c r="B9801" s="361" t="s">
        <v>753</v>
      </c>
      <c r="C9801" s="361" t="s">
        <v>732</v>
      </c>
      <c r="D9801" s="361">
        <v>16</v>
      </c>
      <c r="E9801" s="590">
        <v>52238</v>
      </c>
      <c r="F9801" s="592">
        <v>187</v>
      </c>
    </row>
    <row r="9802" spans="1:6" x14ac:dyDescent="0.25">
      <c r="A9802" s="349" t="s">
        <v>733</v>
      </c>
      <c r="B9802" s="361" t="s">
        <v>734</v>
      </c>
      <c r="C9802" s="361" t="s">
        <v>735</v>
      </c>
      <c r="D9802" s="361">
        <v>8</v>
      </c>
      <c r="E9802" s="590">
        <v>52241</v>
      </c>
      <c r="F9802" s="592">
        <v>21</v>
      </c>
    </row>
    <row r="9803" spans="1:6" x14ac:dyDescent="0.25">
      <c r="A9803" s="349" t="s">
        <v>756</v>
      </c>
      <c r="B9803" s="361" t="s">
        <v>758</v>
      </c>
      <c r="C9803" s="361" t="s">
        <v>746</v>
      </c>
      <c r="D9803" s="361">
        <v>16</v>
      </c>
      <c r="E9803" s="590">
        <v>52242</v>
      </c>
      <c r="F9803" s="360">
        <v>200</v>
      </c>
    </row>
    <row r="9804" spans="1:6" x14ac:dyDescent="0.25">
      <c r="A9804" s="349" t="s">
        <v>564</v>
      </c>
      <c r="B9804" s="361" t="s">
        <v>565</v>
      </c>
      <c r="C9804" s="361" t="s">
        <v>745</v>
      </c>
      <c r="D9804" s="361">
        <v>16</v>
      </c>
      <c r="E9804" s="590">
        <v>52243</v>
      </c>
      <c r="F9804" s="592">
        <v>162</v>
      </c>
    </row>
    <row r="9805" spans="1:6" x14ac:dyDescent="0.25">
      <c r="A9805" s="349" t="s">
        <v>748</v>
      </c>
      <c r="B9805" s="361" t="s">
        <v>754</v>
      </c>
      <c r="C9805" s="361" t="s">
        <v>755</v>
      </c>
      <c r="D9805" s="361">
        <v>16</v>
      </c>
      <c r="E9805" s="590">
        <v>52244</v>
      </c>
      <c r="F9805" s="592">
        <v>9</v>
      </c>
    </row>
    <row r="9806" spans="1:6" x14ac:dyDescent="0.25">
      <c r="A9806" s="349" t="s">
        <v>752</v>
      </c>
      <c r="B9806" s="361" t="s">
        <v>763</v>
      </c>
      <c r="C9806" s="361" t="s">
        <v>745</v>
      </c>
      <c r="D9806" s="361">
        <v>16</v>
      </c>
      <c r="E9806" s="590">
        <v>52244</v>
      </c>
      <c r="F9806" s="592">
        <v>196</v>
      </c>
    </row>
    <row r="9807" spans="1:6" x14ac:dyDescent="0.25">
      <c r="A9807" s="349" t="s">
        <v>742</v>
      </c>
      <c r="B9807" s="361" t="s">
        <v>743</v>
      </c>
      <c r="C9807" s="361" t="s">
        <v>744</v>
      </c>
      <c r="D9807" s="361">
        <v>8</v>
      </c>
      <c r="E9807" s="590">
        <v>52252</v>
      </c>
      <c r="F9807" s="592">
        <v>166</v>
      </c>
    </row>
    <row r="9808" spans="1:6" x14ac:dyDescent="0.25">
      <c r="A9808" s="349" t="s">
        <v>738</v>
      </c>
      <c r="B9808" s="361" t="s">
        <v>712</v>
      </c>
      <c r="C9808" s="361" t="s">
        <v>744</v>
      </c>
      <c r="D9808" s="361">
        <v>8</v>
      </c>
      <c r="E9808" s="590">
        <v>52253</v>
      </c>
      <c r="F9808" s="592">
        <v>62</v>
      </c>
    </row>
    <row r="9809" spans="1:6" x14ac:dyDescent="0.25">
      <c r="A9809" s="349" t="s">
        <v>564</v>
      </c>
      <c r="B9809" s="361" t="s">
        <v>569</v>
      </c>
      <c r="C9809" s="361" t="s">
        <v>744</v>
      </c>
      <c r="D9809" s="361">
        <v>16</v>
      </c>
      <c r="E9809" s="590">
        <v>52256</v>
      </c>
      <c r="F9809" s="592">
        <v>9</v>
      </c>
    </row>
    <row r="9810" spans="1:6" x14ac:dyDescent="0.25">
      <c r="A9810" s="349" t="s">
        <v>738</v>
      </c>
      <c r="B9810" s="361" t="s">
        <v>723</v>
      </c>
      <c r="C9810" s="361" t="s">
        <v>745</v>
      </c>
      <c r="D9810" s="361">
        <v>8</v>
      </c>
      <c r="E9810" s="590">
        <v>52260</v>
      </c>
      <c r="F9810" s="592">
        <v>73</v>
      </c>
    </row>
    <row r="9811" spans="1:6" x14ac:dyDescent="0.25">
      <c r="A9811" s="349" t="s">
        <v>771</v>
      </c>
      <c r="B9811" s="361" t="s">
        <v>773</v>
      </c>
      <c r="C9811" s="361" t="s">
        <v>747</v>
      </c>
      <c r="D9811" s="361">
        <v>8</v>
      </c>
      <c r="E9811" s="590">
        <v>52266</v>
      </c>
      <c r="F9811" s="592">
        <v>119</v>
      </c>
    </row>
    <row r="9812" spans="1:6" x14ac:dyDescent="0.25">
      <c r="A9812" s="349" t="s">
        <v>771</v>
      </c>
      <c r="B9812" s="361" t="s">
        <v>772</v>
      </c>
      <c r="C9812" s="361" t="s">
        <v>747</v>
      </c>
      <c r="D9812" s="361">
        <v>12</v>
      </c>
      <c r="E9812" s="590">
        <v>52269</v>
      </c>
      <c r="F9812" s="592">
        <v>91</v>
      </c>
    </row>
    <row r="9813" spans="1:6" x14ac:dyDescent="0.25">
      <c r="A9813" s="349" t="s">
        <v>564</v>
      </c>
      <c r="B9813" s="361" t="s">
        <v>568</v>
      </c>
      <c r="C9813" s="361" t="s">
        <v>745</v>
      </c>
      <c r="D9813" s="361">
        <v>16</v>
      </c>
      <c r="E9813" s="590">
        <v>52271</v>
      </c>
      <c r="F9813" s="592">
        <v>162</v>
      </c>
    </row>
    <row r="9814" spans="1:6" x14ac:dyDescent="0.25">
      <c r="A9814" s="349" t="s">
        <v>738</v>
      </c>
      <c r="B9814" s="361" t="s">
        <v>712</v>
      </c>
      <c r="C9814" s="361" t="s">
        <v>744</v>
      </c>
      <c r="D9814" s="361">
        <v>8</v>
      </c>
      <c r="E9814" s="590">
        <v>52272</v>
      </c>
      <c r="F9814" s="592">
        <v>55</v>
      </c>
    </row>
    <row r="9815" spans="1:6" x14ac:dyDescent="0.25">
      <c r="A9815" s="349" t="s">
        <v>767</v>
      </c>
      <c r="B9815" s="361" t="s">
        <v>768</v>
      </c>
      <c r="C9815" s="361" t="s">
        <v>737</v>
      </c>
      <c r="D9815" s="361">
        <v>16</v>
      </c>
      <c r="E9815" s="590">
        <v>52273</v>
      </c>
      <c r="F9815" s="592">
        <v>151</v>
      </c>
    </row>
    <row r="9816" spans="1:6" x14ac:dyDescent="0.25">
      <c r="A9816" s="349" t="s">
        <v>738</v>
      </c>
      <c r="B9816" s="361" t="s">
        <v>718</v>
      </c>
      <c r="C9816" s="361" t="s">
        <v>747</v>
      </c>
      <c r="D9816" s="361">
        <v>8</v>
      </c>
      <c r="E9816" s="590">
        <v>52274</v>
      </c>
      <c r="F9816" s="592">
        <v>152</v>
      </c>
    </row>
    <row r="9817" spans="1:6" x14ac:dyDescent="0.25">
      <c r="A9817" s="349" t="s">
        <v>748</v>
      </c>
      <c r="B9817" s="361" t="s">
        <v>753</v>
      </c>
      <c r="C9817" s="361" t="s">
        <v>732</v>
      </c>
      <c r="D9817" s="361">
        <v>16</v>
      </c>
      <c r="E9817" s="590">
        <v>52277</v>
      </c>
      <c r="F9817" s="592">
        <v>118</v>
      </c>
    </row>
    <row r="9818" spans="1:6" x14ac:dyDescent="0.25">
      <c r="A9818" s="349" t="s">
        <v>748</v>
      </c>
      <c r="B9818" s="361" t="s">
        <v>749</v>
      </c>
      <c r="C9818" s="361" t="s">
        <v>745</v>
      </c>
      <c r="D9818" s="361">
        <v>8</v>
      </c>
      <c r="E9818" s="590">
        <v>52277</v>
      </c>
      <c r="F9818" s="360">
        <v>16</v>
      </c>
    </row>
    <row r="9819" spans="1:6" x14ac:dyDescent="0.25">
      <c r="A9819" s="349" t="s">
        <v>752</v>
      </c>
      <c r="B9819" s="361" t="s">
        <v>764</v>
      </c>
      <c r="C9819" s="361" t="s">
        <v>737</v>
      </c>
      <c r="D9819" s="361">
        <v>32</v>
      </c>
      <c r="E9819" s="590">
        <v>52279</v>
      </c>
      <c r="F9819" s="592">
        <v>46</v>
      </c>
    </row>
    <row r="9820" spans="1:6" x14ac:dyDescent="0.25">
      <c r="A9820" s="354" t="s">
        <v>564</v>
      </c>
      <c r="B9820" s="353" t="s">
        <v>566</v>
      </c>
      <c r="C9820" s="353" t="s">
        <v>737</v>
      </c>
      <c r="D9820" s="353">
        <v>16</v>
      </c>
      <c r="E9820" s="591">
        <v>52282</v>
      </c>
      <c r="F9820" s="593">
        <v>119</v>
      </c>
    </row>
    <row r="9821" spans="1:6" x14ac:dyDescent="0.25">
      <c r="A9821" s="349" t="s">
        <v>748</v>
      </c>
      <c r="B9821" s="361" t="s">
        <v>751</v>
      </c>
      <c r="C9821" s="361" t="s">
        <v>747</v>
      </c>
      <c r="D9821" s="361">
        <v>8</v>
      </c>
      <c r="E9821" s="590">
        <v>52284</v>
      </c>
      <c r="F9821" s="592">
        <v>109</v>
      </c>
    </row>
    <row r="9822" spans="1:6" x14ac:dyDescent="0.25">
      <c r="A9822" s="349" t="s">
        <v>767</v>
      </c>
      <c r="B9822" s="361" t="s">
        <v>768</v>
      </c>
      <c r="C9822" s="361" t="s">
        <v>737</v>
      </c>
      <c r="D9822" s="361">
        <v>16</v>
      </c>
      <c r="E9822" s="590">
        <v>52286</v>
      </c>
      <c r="F9822" s="592">
        <v>200</v>
      </c>
    </row>
    <row r="9823" spans="1:6" x14ac:dyDescent="0.25">
      <c r="A9823" s="349" t="s">
        <v>752</v>
      </c>
      <c r="B9823" s="361" t="s">
        <v>759</v>
      </c>
      <c r="C9823" s="361" t="s">
        <v>737</v>
      </c>
      <c r="D9823" s="361">
        <v>16</v>
      </c>
      <c r="E9823" s="590">
        <v>52286</v>
      </c>
      <c r="F9823" s="592">
        <v>35</v>
      </c>
    </row>
    <row r="9824" spans="1:6" x14ac:dyDescent="0.25">
      <c r="A9824" s="349" t="s">
        <v>752</v>
      </c>
      <c r="B9824" s="361" t="s">
        <v>762</v>
      </c>
      <c r="C9824" s="361" t="s">
        <v>761</v>
      </c>
      <c r="D9824" s="361">
        <v>16</v>
      </c>
      <c r="E9824" s="590">
        <v>52287</v>
      </c>
      <c r="F9824" s="592">
        <v>200</v>
      </c>
    </row>
    <row r="9825" spans="1:6" x14ac:dyDescent="0.25">
      <c r="A9825" s="349" t="s">
        <v>728</v>
      </c>
      <c r="B9825" s="361" t="s">
        <v>729</v>
      </c>
      <c r="C9825" s="361" t="s">
        <v>730</v>
      </c>
      <c r="D9825" s="361">
        <v>10</v>
      </c>
      <c r="E9825" s="590">
        <v>52287</v>
      </c>
      <c r="F9825" s="360">
        <v>110</v>
      </c>
    </row>
    <row r="9826" spans="1:6" x14ac:dyDescent="0.25">
      <c r="A9826" s="349" t="s">
        <v>564</v>
      </c>
      <c r="B9826" s="361" t="s">
        <v>567</v>
      </c>
      <c r="C9826" s="361" t="s">
        <v>737</v>
      </c>
      <c r="D9826" s="361">
        <v>16</v>
      </c>
      <c r="E9826" s="590">
        <v>52289</v>
      </c>
      <c r="F9826" s="592">
        <v>92</v>
      </c>
    </row>
    <row r="9827" spans="1:6" x14ac:dyDescent="0.25">
      <c r="A9827" s="349" t="s">
        <v>738</v>
      </c>
      <c r="B9827" s="361" t="s">
        <v>718</v>
      </c>
      <c r="C9827" s="361" t="s">
        <v>747</v>
      </c>
      <c r="D9827" s="361">
        <v>8</v>
      </c>
      <c r="E9827" s="590">
        <v>52293</v>
      </c>
      <c r="F9827" s="360">
        <v>43</v>
      </c>
    </row>
    <row r="9828" spans="1:6" x14ac:dyDescent="0.25">
      <c r="A9828" s="349" t="s">
        <v>771</v>
      </c>
      <c r="B9828" s="361" t="s">
        <v>772</v>
      </c>
      <c r="C9828" s="361" t="s">
        <v>747</v>
      </c>
      <c r="D9828" s="361">
        <v>12</v>
      </c>
      <c r="E9828" s="590">
        <v>52293</v>
      </c>
      <c r="F9828" s="592">
        <v>29</v>
      </c>
    </row>
    <row r="9829" spans="1:6" x14ac:dyDescent="0.25">
      <c r="A9829" s="349" t="s">
        <v>738</v>
      </c>
      <c r="B9829" s="361" t="s">
        <v>719</v>
      </c>
      <c r="C9829" s="361" t="s">
        <v>744</v>
      </c>
      <c r="D9829" s="361">
        <v>8</v>
      </c>
      <c r="E9829" s="590">
        <v>52296</v>
      </c>
      <c r="F9829" s="360">
        <v>198</v>
      </c>
    </row>
    <row r="9830" spans="1:6" x14ac:dyDescent="0.25">
      <c r="A9830" s="349" t="s">
        <v>738</v>
      </c>
      <c r="B9830" s="361" t="s">
        <v>714</v>
      </c>
      <c r="C9830" s="361" t="s">
        <v>744</v>
      </c>
      <c r="D9830" s="361">
        <v>8</v>
      </c>
      <c r="E9830" s="350">
        <v>52299</v>
      </c>
      <c r="F9830" s="360">
        <v>111</v>
      </c>
    </row>
    <row r="9831" spans="1:6" x14ac:dyDescent="0.25">
      <c r="A9831" s="349" t="s">
        <v>564</v>
      </c>
      <c r="B9831" s="361" t="s">
        <v>567</v>
      </c>
      <c r="C9831" s="361" t="s">
        <v>737</v>
      </c>
      <c r="D9831" s="361">
        <v>16</v>
      </c>
      <c r="E9831" s="590">
        <v>52308</v>
      </c>
      <c r="F9831" s="592">
        <v>83</v>
      </c>
    </row>
    <row r="9832" spans="1:6" x14ac:dyDescent="0.25">
      <c r="A9832" s="349" t="s">
        <v>564</v>
      </c>
      <c r="B9832" s="361" t="s">
        <v>566</v>
      </c>
      <c r="C9832" s="361" t="s">
        <v>737</v>
      </c>
      <c r="D9832" s="361">
        <v>16</v>
      </c>
      <c r="E9832" s="590">
        <v>52309</v>
      </c>
      <c r="F9832" s="592">
        <v>151</v>
      </c>
    </row>
    <row r="9833" spans="1:6" x14ac:dyDescent="0.25">
      <c r="A9833" s="349" t="s">
        <v>738</v>
      </c>
      <c r="B9833" s="361" t="s">
        <v>723</v>
      </c>
      <c r="C9833" s="361" t="s">
        <v>745</v>
      </c>
      <c r="D9833" s="361">
        <v>8</v>
      </c>
      <c r="E9833" s="590">
        <v>52313</v>
      </c>
      <c r="F9833" s="592">
        <v>174</v>
      </c>
    </row>
    <row r="9834" spans="1:6" x14ac:dyDescent="0.25">
      <c r="A9834" s="349" t="s">
        <v>738</v>
      </c>
      <c r="B9834" s="361" t="s">
        <v>712</v>
      </c>
      <c r="C9834" s="361" t="s">
        <v>744</v>
      </c>
      <c r="D9834" s="361">
        <v>8</v>
      </c>
      <c r="E9834" s="590">
        <v>52313</v>
      </c>
      <c r="F9834" s="592">
        <v>102</v>
      </c>
    </row>
    <row r="9835" spans="1:6" x14ac:dyDescent="0.25">
      <c r="A9835" s="349" t="s">
        <v>752</v>
      </c>
      <c r="B9835" s="361" t="s">
        <v>763</v>
      </c>
      <c r="C9835" s="361" t="s">
        <v>745</v>
      </c>
      <c r="D9835" s="361">
        <v>16</v>
      </c>
      <c r="E9835" s="350">
        <v>52318</v>
      </c>
      <c r="F9835" s="360">
        <v>31</v>
      </c>
    </row>
    <row r="9836" spans="1:6" x14ac:dyDescent="0.25">
      <c r="A9836" s="349" t="s">
        <v>748</v>
      </c>
      <c r="B9836" s="361" t="s">
        <v>753</v>
      </c>
      <c r="C9836" s="361" t="s">
        <v>732</v>
      </c>
      <c r="D9836" s="361">
        <v>16</v>
      </c>
      <c r="E9836" s="590">
        <v>52320</v>
      </c>
      <c r="F9836" s="592">
        <v>87</v>
      </c>
    </row>
    <row r="9837" spans="1:6" x14ac:dyDescent="0.25">
      <c r="A9837" s="349" t="s">
        <v>738</v>
      </c>
      <c r="B9837" s="361" t="s">
        <v>722</v>
      </c>
      <c r="C9837" s="361" t="s">
        <v>747</v>
      </c>
      <c r="D9837" s="361">
        <v>8</v>
      </c>
      <c r="E9837" s="590">
        <v>52320</v>
      </c>
      <c r="F9837" s="592">
        <v>154</v>
      </c>
    </row>
    <row r="9838" spans="1:6" x14ac:dyDescent="0.25">
      <c r="A9838" s="349" t="s">
        <v>752</v>
      </c>
      <c r="B9838" s="361" t="s">
        <v>764</v>
      </c>
      <c r="C9838" s="361" t="s">
        <v>737</v>
      </c>
      <c r="D9838" s="361">
        <v>32</v>
      </c>
      <c r="E9838" s="590">
        <v>52320</v>
      </c>
      <c r="F9838" s="592">
        <v>140</v>
      </c>
    </row>
    <row r="9839" spans="1:6" x14ac:dyDescent="0.25">
      <c r="A9839" s="349" t="s">
        <v>738</v>
      </c>
      <c r="B9839" s="361" t="s">
        <v>717</v>
      </c>
      <c r="C9839" s="361" t="s">
        <v>745</v>
      </c>
      <c r="D9839" s="361">
        <v>16</v>
      </c>
      <c r="E9839" s="590">
        <v>52321</v>
      </c>
      <c r="F9839" s="592">
        <v>90</v>
      </c>
    </row>
    <row r="9840" spans="1:6" x14ac:dyDescent="0.25">
      <c r="A9840" s="349" t="s">
        <v>738</v>
      </c>
      <c r="B9840" s="361" t="s">
        <v>723</v>
      </c>
      <c r="C9840" s="361" t="s">
        <v>745</v>
      </c>
      <c r="D9840" s="361">
        <v>8</v>
      </c>
      <c r="E9840" s="590">
        <v>52326</v>
      </c>
      <c r="F9840" s="592">
        <v>199</v>
      </c>
    </row>
    <row r="9841" spans="1:6" x14ac:dyDescent="0.25">
      <c r="A9841" s="349" t="s">
        <v>564</v>
      </c>
      <c r="B9841" s="361" t="s">
        <v>568</v>
      </c>
      <c r="C9841" s="361" t="s">
        <v>745</v>
      </c>
      <c r="D9841" s="361">
        <v>16</v>
      </c>
      <c r="E9841" s="590">
        <v>52329</v>
      </c>
      <c r="F9841" s="592">
        <v>153</v>
      </c>
    </row>
    <row r="9842" spans="1:6" x14ac:dyDescent="0.25">
      <c r="A9842" s="349" t="s">
        <v>564</v>
      </c>
      <c r="B9842" s="361" t="s">
        <v>565</v>
      </c>
      <c r="C9842" s="361" t="s">
        <v>745</v>
      </c>
      <c r="D9842" s="361">
        <v>16</v>
      </c>
      <c r="E9842" s="590">
        <v>52334</v>
      </c>
      <c r="F9842" s="592">
        <v>120</v>
      </c>
    </row>
    <row r="9843" spans="1:6" x14ac:dyDescent="0.25">
      <c r="A9843" s="349" t="s">
        <v>738</v>
      </c>
      <c r="B9843" s="361" t="s">
        <v>713</v>
      </c>
      <c r="C9843" s="361" t="s">
        <v>746</v>
      </c>
      <c r="D9843" s="361">
        <v>16</v>
      </c>
      <c r="E9843" s="590">
        <v>52335</v>
      </c>
      <c r="F9843" s="592">
        <v>48</v>
      </c>
    </row>
    <row r="9844" spans="1:6" x14ac:dyDescent="0.25">
      <c r="A9844" s="349" t="s">
        <v>738</v>
      </c>
      <c r="B9844" s="361" t="s">
        <v>715</v>
      </c>
      <c r="C9844" s="361" t="s">
        <v>745</v>
      </c>
      <c r="D9844" s="361">
        <v>16</v>
      </c>
      <c r="E9844" s="350">
        <v>52336</v>
      </c>
      <c r="F9844" s="360">
        <v>117</v>
      </c>
    </row>
    <row r="9845" spans="1:6" x14ac:dyDescent="0.25">
      <c r="A9845" s="349" t="s">
        <v>738</v>
      </c>
      <c r="B9845" s="361" t="s">
        <v>718</v>
      </c>
      <c r="C9845" s="361" t="s">
        <v>747</v>
      </c>
      <c r="D9845" s="361">
        <v>8</v>
      </c>
      <c r="E9845" s="590">
        <v>52336</v>
      </c>
      <c r="F9845" s="592">
        <v>37</v>
      </c>
    </row>
    <row r="9846" spans="1:6" x14ac:dyDescent="0.25">
      <c r="A9846" s="349" t="s">
        <v>752</v>
      </c>
      <c r="B9846" s="361" t="s">
        <v>763</v>
      </c>
      <c r="C9846" s="361" t="s">
        <v>745</v>
      </c>
      <c r="D9846" s="361">
        <v>16</v>
      </c>
      <c r="E9846" s="590">
        <v>52339</v>
      </c>
      <c r="F9846" s="592">
        <v>6</v>
      </c>
    </row>
    <row r="9847" spans="1:6" x14ac:dyDescent="0.25">
      <c r="A9847" s="349" t="s">
        <v>733</v>
      </c>
      <c r="B9847" s="361" t="s">
        <v>736</v>
      </c>
      <c r="C9847" s="361" t="s">
        <v>737</v>
      </c>
      <c r="D9847" s="361">
        <v>8</v>
      </c>
      <c r="E9847" s="590">
        <v>52346</v>
      </c>
      <c r="F9847" s="360">
        <v>132</v>
      </c>
    </row>
    <row r="9848" spans="1:6" x14ac:dyDescent="0.25">
      <c r="A9848" s="349" t="s">
        <v>738</v>
      </c>
      <c r="B9848" s="361" t="s">
        <v>717</v>
      </c>
      <c r="C9848" s="361" t="s">
        <v>745</v>
      </c>
      <c r="D9848" s="361">
        <v>16</v>
      </c>
      <c r="E9848" s="590">
        <v>52352</v>
      </c>
      <c r="F9848" s="592">
        <v>20</v>
      </c>
    </row>
    <row r="9849" spans="1:6" x14ac:dyDescent="0.25">
      <c r="A9849" s="349" t="s">
        <v>752</v>
      </c>
      <c r="B9849" s="361" t="s">
        <v>764</v>
      </c>
      <c r="C9849" s="361" t="s">
        <v>737</v>
      </c>
      <c r="D9849" s="361">
        <v>32</v>
      </c>
      <c r="E9849" s="350">
        <v>52352</v>
      </c>
      <c r="F9849" s="360">
        <v>44</v>
      </c>
    </row>
    <row r="9850" spans="1:6" x14ac:dyDescent="0.25">
      <c r="A9850" s="349" t="s">
        <v>728</v>
      </c>
      <c r="B9850" s="361" t="s">
        <v>729</v>
      </c>
      <c r="C9850" s="361" t="s">
        <v>730</v>
      </c>
      <c r="D9850" s="361">
        <v>10</v>
      </c>
      <c r="E9850" s="590">
        <v>52357</v>
      </c>
      <c r="F9850" s="592">
        <v>34</v>
      </c>
    </row>
    <row r="9851" spans="1:6" x14ac:dyDescent="0.25">
      <c r="A9851" s="349" t="s">
        <v>738</v>
      </c>
      <c r="B9851" s="361" t="s">
        <v>712</v>
      </c>
      <c r="C9851" s="361" t="s">
        <v>744</v>
      </c>
      <c r="D9851" s="361">
        <v>8</v>
      </c>
      <c r="E9851" s="590">
        <v>52359</v>
      </c>
      <c r="F9851" s="592">
        <v>16</v>
      </c>
    </row>
    <row r="9852" spans="1:6" x14ac:dyDescent="0.25">
      <c r="A9852" s="349" t="s">
        <v>752</v>
      </c>
      <c r="B9852" s="361" t="s">
        <v>762</v>
      </c>
      <c r="C9852" s="361" t="s">
        <v>761</v>
      </c>
      <c r="D9852" s="361">
        <v>16</v>
      </c>
      <c r="E9852" s="590">
        <v>52361</v>
      </c>
      <c r="F9852" s="592">
        <v>53</v>
      </c>
    </row>
    <row r="9853" spans="1:6" x14ac:dyDescent="0.25">
      <c r="A9853" s="349" t="s">
        <v>752</v>
      </c>
      <c r="B9853" s="361" t="s">
        <v>763</v>
      </c>
      <c r="C9853" s="361" t="s">
        <v>745</v>
      </c>
      <c r="D9853" s="361">
        <v>16</v>
      </c>
      <c r="E9853" s="590">
        <v>52362</v>
      </c>
      <c r="F9853" s="592">
        <v>63</v>
      </c>
    </row>
    <row r="9854" spans="1:6" x14ac:dyDescent="0.25">
      <c r="A9854" s="349" t="s">
        <v>733</v>
      </c>
      <c r="B9854" s="361" t="s">
        <v>734</v>
      </c>
      <c r="C9854" s="361" t="s">
        <v>735</v>
      </c>
      <c r="D9854" s="361">
        <v>8</v>
      </c>
      <c r="E9854" s="590">
        <v>52365</v>
      </c>
      <c r="F9854" s="592">
        <v>156</v>
      </c>
    </row>
    <row r="9855" spans="1:6" x14ac:dyDescent="0.25">
      <c r="A9855" s="349" t="s">
        <v>738</v>
      </c>
      <c r="B9855" s="361" t="s">
        <v>712</v>
      </c>
      <c r="C9855" s="361" t="s">
        <v>744</v>
      </c>
      <c r="D9855" s="361">
        <v>8</v>
      </c>
      <c r="E9855" s="590">
        <v>52368</v>
      </c>
      <c r="F9855" s="360">
        <v>35</v>
      </c>
    </row>
    <row r="9856" spans="1:6" x14ac:dyDescent="0.25">
      <c r="A9856" s="349" t="s">
        <v>752</v>
      </c>
      <c r="B9856" s="361" t="s">
        <v>764</v>
      </c>
      <c r="C9856" s="361" t="s">
        <v>737</v>
      </c>
      <c r="D9856" s="361">
        <v>32</v>
      </c>
      <c r="E9856" s="590">
        <v>52368</v>
      </c>
      <c r="F9856" s="592">
        <v>50</v>
      </c>
    </row>
    <row r="9857" spans="1:6" x14ac:dyDescent="0.25">
      <c r="A9857" s="349" t="s">
        <v>738</v>
      </c>
      <c r="B9857" s="361" t="s">
        <v>722</v>
      </c>
      <c r="C9857" s="361" t="s">
        <v>747</v>
      </c>
      <c r="D9857" s="361">
        <v>8</v>
      </c>
      <c r="E9857" s="590">
        <v>52374</v>
      </c>
      <c r="F9857" s="592">
        <v>117</v>
      </c>
    </row>
    <row r="9858" spans="1:6" x14ac:dyDescent="0.25">
      <c r="A9858" s="349" t="s">
        <v>564</v>
      </c>
      <c r="B9858" s="361" t="s">
        <v>567</v>
      </c>
      <c r="C9858" s="361" t="s">
        <v>737</v>
      </c>
      <c r="D9858" s="361">
        <v>16</v>
      </c>
      <c r="E9858" s="590">
        <v>52374</v>
      </c>
      <c r="F9858" s="592">
        <v>49</v>
      </c>
    </row>
    <row r="9859" spans="1:6" x14ac:dyDescent="0.25">
      <c r="A9859" s="349" t="s">
        <v>752</v>
      </c>
      <c r="B9859" s="361" t="s">
        <v>762</v>
      </c>
      <c r="C9859" s="361" t="s">
        <v>761</v>
      </c>
      <c r="D9859" s="361">
        <v>16</v>
      </c>
      <c r="E9859" s="590">
        <v>52378</v>
      </c>
      <c r="F9859" s="592">
        <v>5</v>
      </c>
    </row>
    <row r="9860" spans="1:6" x14ac:dyDescent="0.25">
      <c r="A9860" s="349" t="s">
        <v>756</v>
      </c>
      <c r="B9860" s="361" t="s">
        <v>757</v>
      </c>
      <c r="C9860" s="361" t="s">
        <v>755</v>
      </c>
      <c r="D9860" s="361">
        <v>16</v>
      </c>
      <c r="E9860" s="590">
        <v>52382</v>
      </c>
      <c r="F9860" s="592">
        <v>59</v>
      </c>
    </row>
    <row r="9861" spans="1:6" x14ac:dyDescent="0.25">
      <c r="A9861" s="349" t="s">
        <v>769</v>
      </c>
      <c r="B9861" s="361" t="s">
        <v>770</v>
      </c>
      <c r="C9861" s="361" t="s">
        <v>745</v>
      </c>
      <c r="D9861" s="361">
        <v>16</v>
      </c>
      <c r="E9861" s="590">
        <v>52384</v>
      </c>
      <c r="F9861" s="592">
        <v>44</v>
      </c>
    </row>
    <row r="9862" spans="1:6" x14ac:dyDescent="0.25">
      <c r="A9862" s="349" t="s">
        <v>769</v>
      </c>
      <c r="B9862" s="361" t="s">
        <v>770</v>
      </c>
      <c r="C9862" s="361" t="s">
        <v>745</v>
      </c>
      <c r="D9862" s="361">
        <v>16</v>
      </c>
      <c r="E9862" s="590">
        <v>52384</v>
      </c>
      <c r="F9862" s="592">
        <v>148</v>
      </c>
    </row>
    <row r="9863" spans="1:6" x14ac:dyDescent="0.25">
      <c r="A9863" s="349" t="s">
        <v>748</v>
      </c>
      <c r="B9863" s="361" t="s">
        <v>750</v>
      </c>
      <c r="C9863" s="361" t="s">
        <v>737</v>
      </c>
      <c r="D9863" s="361">
        <v>16</v>
      </c>
      <c r="E9863" s="590">
        <v>52385</v>
      </c>
      <c r="F9863" s="592">
        <v>67</v>
      </c>
    </row>
    <row r="9864" spans="1:6" x14ac:dyDescent="0.25">
      <c r="A9864" s="349" t="s">
        <v>564</v>
      </c>
      <c r="B9864" s="361" t="s">
        <v>569</v>
      </c>
      <c r="C9864" s="361" t="s">
        <v>744</v>
      </c>
      <c r="D9864" s="361">
        <v>16</v>
      </c>
      <c r="E9864" s="590">
        <v>52386</v>
      </c>
      <c r="F9864" s="592">
        <v>140</v>
      </c>
    </row>
    <row r="9865" spans="1:6" x14ac:dyDescent="0.25">
      <c r="A9865" s="349" t="s">
        <v>752</v>
      </c>
      <c r="B9865" s="361" t="s">
        <v>764</v>
      </c>
      <c r="C9865" s="361" t="s">
        <v>737</v>
      </c>
      <c r="D9865" s="361">
        <v>32</v>
      </c>
      <c r="E9865" s="590">
        <v>52386</v>
      </c>
      <c r="F9865" s="592">
        <v>52</v>
      </c>
    </row>
    <row r="9866" spans="1:6" x14ac:dyDescent="0.25">
      <c r="A9866" s="349" t="s">
        <v>728</v>
      </c>
      <c r="B9866" s="361" t="s">
        <v>729</v>
      </c>
      <c r="C9866" s="361" t="s">
        <v>730</v>
      </c>
      <c r="D9866" s="361">
        <v>10</v>
      </c>
      <c r="E9866" s="590">
        <v>52388</v>
      </c>
      <c r="F9866" s="592">
        <v>186</v>
      </c>
    </row>
    <row r="9867" spans="1:6" x14ac:dyDescent="0.25">
      <c r="A9867" s="349" t="s">
        <v>748</v>
      </c>
      <c r="B9867" s="361" t="s">
        <v>754</v>
      </c>
      <c r="C9867" s="361" t="s">
        <v>755</v>
      </c>
      <c r="D9867" s="361">
        <v>16</v>
      </c>
      <c r="E9867" s="350">
        <v>52390</v>
      </c>
      <c r="F9867" s="360">
        <v>12</v>
      </c>
    </row>
    <row r="9868" spans="1:6" x14ac:dyDescent="0.25">
      <c r="A9868" s="349" t="s">
        <v>752</v>
      </c>
      <c r="B9868" s="361" t="s">
        <v>764</v>
      </c>
      <c r="C9868" s="361" t="s">
        <v>737</v>
      </c>
      <c r="D9868" s="361">
        <v>32</v>
      </c>
      <c r="E9868" s="590">
        <v>52392</v>
      </c>
      <c r="F9868" s="360">
        <v>52</v>
      </c>
    </row>
    <row r="9869" spans="1:6" x14ac:dyDescent="0.25">
      <c r="A9869" s="349" t="s">
        <v>748</v>
      </c>
      <c r="B9869" s="361" t="s">
        <v>749</v>
      </c>
      <c r="C9869" s="361" t="s">
        <v>745</v>
      </c>
      <c r="D9869" s="361">
        <v>8</v>
      </c>
      <c r="E9869" s="590">
        <v>52396</v>
      </c>
      <c r="F9869" s="592">
        <v>179</v>
      </c>
    </row>
    <row r="9870" spans="1:6" x14ac:dyDescent="0.25">
      <c r="A9870" s="349" t="s">
        <v>738</v>
      </c>
      <c r="B9870" s="361" t="s">
        <v>720</v>
      </c>
      <c r="C9870" s="361" t="s">
        <v>747</v>
      </c>
      <c r="D9870" s="361">
        <v>8</v>
      </c>
      <c r="E9870" s="590">
        <v>52397</v>
      </c>
      <c r="F9870" s="592">
        <v>173</v>
      </c>
    </row>
    <row r="9871" spans="1:6" x14ac:dyDescent="0.25">
      <c r="A9871" s="349" t="s">
        <v>738</v>
      </c>
      <c r="B9871" s="361" t="s">
        <v>718</v>
      </c>
      <c r="C9871" s="361" t="s">
        <v>747</v>
      </c>
      <c r="D9871" s="361">
        <v>8</v>
      </c>
      <c r="E9871" s="590">
        <v>52399</v>
      </c>
      <c r="F9871" s="592">
        <v>6</v>
      </c>
    </row>
    <row r="9872" spans="1:6" x14ac:dyDescent="0.25">
      <c r="A9872" s="349" t="s">
        <v>739</v>
      </c>
      <c r="B9872" s="361" t="s">
        <v>740</v>
      </c>
      <c r="C9872" s="361" t="s">
        <v>741</v>
      </c>
      <c r="D9872" s="361">
        <v>8</v>
      </c>
      <c r="E9872" s="590">
        <v>52399</v>
      </c>
      <c r="F9872" s="592">
        <v>147</v>
      </c>
    </row>
    <row r="9873" spans="1:6" x14ac:dyDescent="0.25">
      <c r="A9873" s="349" t="s">
        <v>767</v>
      </c>
      <c r="B9873" s="361" t="s">
        <v>768</v>
      </c>
      <c r="C9873" s="361" t="s">
        <v>737</v>
      </c>
      <c r="D9873" s="361">
        <v>16</v>
      </c>
      <c r="E9873" s="590">
        <v>52401</v>
      </c>
      <c r="F9873" s="592">
        <v>20</v>
      </c>
    </row>
    <row r="9874" spans="1:6" x14ac:dyDescent="0.25">
      <c r="A9874" s="349" t="s">
        <v>748</v>
      </c>
      <c r="B9874" s="361" t="s">
        <v>749</v>
      </c>
      <c r="C9874" s="361" t="s">
        <v>745</v>
      </c>
      <c r="D9874" s="361">
        <v>8</v>
      </c>
      <c r="E9874" s="590">
        <v>52403</v>
      </c>
      <c r="F9874" s="592">
        <v>93</v>
      </c>
    </row>
    <row r="9875" spans="1:6" x14ac:dyDescent="0.25">
      <c r="A9875" s="349" t="s">
        <v>765</v>
      </c>
      <c r="B9875" s="361" t="s">
        <v>766</v>
      </c>
      <c r="C9875" s="361" t="s">
        <v>744</v>
      </c>
      <c r="D9875" s="361">
        <v>16</v>
      </c>
      <c r="E9875" s="590">
        <v>52404</v>
      </c>
      <c r="F9875" s="592">
        <v>34</v>
      </c>
    </row>
    <row r="9876" spans="1:6" x14ac:dyDescent="0.25">
      <c r="A9876" s="349" t="s">
        <v>728</v>
      </c>
      <c r="B9876" s="361" t="s">
        <v>731</v>
      </c>
      <c r="C9876" s="361" t="s">
        <v>732</v>
      </c>
      <c r="D9876" s="361">
        <v>8</v>
      </c>
      <c r="E9876" s="590">
        <v>52411</v>
      </c>
      <c r="F9876" s="592">
        <v>38</v>
      </c>
    </row>
    <row r="9877" spans="1:6" x14ac:dyDescent="0.25">
      <c r="A9877" s="349" t="s">
        <v>564</v>
      </c>
      <c r="B9877" s="361" t="s">
        <v>567</v>
      </c>
      <c r="C9877" s="361" t="s">
        <v>737</v>
      </c>
      <c r="D9877" s="361">
        <v>16</v>
      </c>
      <c r="E9877" s="590">
        <v>52413</v>
      </c>
      <c r="F9877" s="592">
        <v>122</v>
      </c>
    </row>
    <row r="9878" spans="1:6" x14ac:dyDescent="0.25">
      <c r="A9878" s="349" t="s">
        <v>728</v>
      </c>
      <c r="B9878" s="361" t="s">
        <v>729</v>
      </c>
      <c r="C9878" s="361" t="s">
        <v>730</v>
      </c>
      <c r="D9878" s="361">
        <v>10</v>
      </c>
      <c r="E9878" s="590">
        <v>52414</v>
      </c>
      <c r="F9878" s="592">
        <v>5</v>
      </c>
    </row>
    <row r="9879" spans="1:6" x14ac:dyDescent="0.25">
      <c r="A9879" s="349" t="s">
        <v>765</v>
      </c>
      <c r="B9879" s="361" t="s">
        <v>766</v>
      </c>
      <c r="C9879" s="361" t="s">
        <v>744</v>
      </c>
      <c r="D9879" s="361">
        <v>16</v>
      </c>
      <c r="E9879" s="590">
        <v>52415</v>
      </c>
      <c r="F9879" s="592">
        <v>99</v>
      </c>
    </row>
    <row r="9880" spans="1:6" x14ac:dyDescent="0.25">
      <c r="A9880" s="349" t="s">
        <v>752</v>
      </c>
      <c r="B9880" s="361" t="s">
        <v>760</v>
      </c>
      <c r="C9880" s="361" t="s">
        <v>761</v>
      </c>
      <c r="D9880" s="361">
        <v>16</v>
      </c>
      <c r="E9880" s="590">
        <v>52416</v>
      </c>
      <c r="F9880" s="592">
        <v>132</v>
      </c>
    </row>
    <row r="9881" spans="1:6" x14ac:dyDescent="0.25">
      <c r="A9881" s="349" t="s">
        <v>738</v>
      </c>
      <c r="B9881" s="361" t="s">
        <v>715</v>
      </c>
      <c r="C9881" s="361" t="s">
        <v>745</v>
      </c>
      <c r="D9881" s="361">
        <v>16</v>
      </c>
      <c r="E9881" s="590">
        <v>52418</v>
      </c>
      <c r="F9881" s="592">
        <v>175</v>
      </c>
    </row>
    <row r="9882" spans="1:6" x14ac:dyDescent="0.25">
      <c r="A9882" s="349" t="s">
        <v>767</v>
      </c>
      <c r="B9882" s="361" t="s">
        <v>768</v>
      </c>
      <c r="C9882" s="361" t="s">
        <v>737</v>
      </c>
      <c r="D9882" s="361">
        <v>16</v>
      </c>
      <c r="E9882" s="590">
        <v>52421</v>
      </c>
      <c r="F9882" s="592">
        <v>159</v>
      </c>
    </row>
    <row r="9883" spans="1:6" x14ac:dyDescent="0.25">
      <c r="A9883" s="349" t="s">
        <v>733</v>
      </c>
      <c r="B9883" s="361" t="s">
        <v>734</v>
      </c>
      <c r="C9883" s="361" t="s">
        <v>735</v>
      </c>
      <c r="D9883" s="361">
        <v>8</v>
      </c>
      <c r="E9883" s="590">
        <v>52421</v>
      </c>
      <c r="F9883" s="592">
        <v>186</v>
      </c>
    </row>
    <row r="9884" spans="1:6" x14ac:dyDescent="0.25">
      <c r="A9884" s="349" t="s">
        <v>564</v>
      </c>
      <c r="B9884" s="361" t="s">
        <v>565</v>
      </c>
      <c r="C9884" s="361" t="s">
        <v>745</v>
      </c>
      <c r="D9884" s="361">
        <v>16</v>
      </c>
      <c r="E9884" s="590">
        <v>52425</v>
      </c>
      <c r="F9884" s="592">
        <v>94</v>
      </c>
    </row>
    <row r="9885" spans="1:6" x14ac:dyDescent="0.25">
      <c r="A9885" s="349" t="s">
        <v>738</v>
      </c>
      <c r="B9885" s="361" t="s">
        <v>713</v>
      </c>
      <c r="C9885" s="361" t="s">
        <v>746</v>
      </c>
      <c r="D9885" s="361">
        <v>16</v>
      </c>
      <c r="E9885" s="590">
        <v>52429</v>
      </c>
      <c r="F9885" s="592">
        <v>11</v>
      </c>
    </row>
    <row r="9886" spans="1:6" x14ac:dyDescent="0.25">
      <c r="A9886" s="349" t="s">
        <v>769</v>
      </c>
      <c r="B9886" s="361" t="s">
        <v>770</v>
      </c>
      <c r="C9886" s="361" t="s">
        <v>745</v>
      </c>
      <c r="D9886" s="361">
        <v>16</v>
      </c>
      <c r="E9886" s="590">
        <v>52430</v>
      </c>
      <c r="F9886" s="592">
        <v>198</v>
      </c>
    </row>
    <row r="9887" spans="1:6" x14ac:dyDescent="0.25">
      <c r="A9887" s="349" t="s">
        <v>748</v>
      </c>
      <c r="B9887" s="361" t="s">
        <v>753</v>
      </c>
      <c r="C9887" s="361" t="s">
        <v>732</v>
      </c>
      <c r="D9887" s="361">
        <v>16</v>
      </c>
      <c r="E9887" s="590">
        <v>52432</v>
      </c>
      <c r="F9887" s="592">
        <v>33</v>
      </c>
    </row>
    <row r="9888" spans="1:6" x14ac:dyDescent="0.25">
      <c r="A9888" s="349" t="s">
        <v>738</v>
      </c>
      <c r="B9888" s="361" t="s">
        <v>723</v>
      </c>
      <c r="C9888" s="361" t="s">
        <v>745</v>
      </c>
      <c r="D9888" s="361">
        <v>8</v>
      </c>
      <c r="E9888" s="590">
        <v>52432</v>
      </c>
      <c r="F9888" s="360">
        <v>83</v>
      </c>
    </row>
    <row r="9889" spans="1:6" x14ac:dyDescent="0.25">
      <c r="A9889" s="349" t="s">
        <v>756</v>
      </c>
      <c r="B9889" s="361" t="s">
        <v>757</v>
      </c>
      <c r="C9889" s="361" t="s">
        <v>755</v>
      </c>
      <c r="D9889" s="361">
        <v>16</v>
      </c>
      <c r="E9889" s="590">
        <v>52434</v>
      </c>
      <c r="F9889" s="592">
        <v>63</v>
      </c>
    </row>
    <row r="9890" spans="1:6" x14ac:dyDescent="0.25">
      <c r="A9890" s="349" t="s">
        <v>748</v>
      </c>
      <c r="B9890" s="361" t="s">
        <v>751</v>
      </c>
      <c r="C9890" s="361" t="s">
        <v>747</v>
      </c>
      <c r="D9890" s="361">
        <v>8</v>
      </c>
      <c r="E9890" s="590">
        <v>52435</v>
      </c>
      <c r="F9890" s="592">
        <v>42</v>
      </c>
    </row>
    <row r="9891" spans="1:6" x14ac:dyDescent="0.25">
      <c r="A9891" s="349" t="s">
        <v>739</v>
      </c>
      <c r="B9891" s="361" t="s">
        <v>740</v>
      </c>
      <c r="C9891" s="361" t="s">
        <v>741</v>
      </c>
      <c r="D9891" s="361">
        <v>8</v>
      </c>
      <c r="E9891" s="590">
        <v>52436</v>
      </c>
      <c r="F9891" s="360">
        <v>102</v>
      </c>
    </row>
    <row r="9892" spans="1:6" x14ac:dyDescent="0.25">
      <c r="A9892" s="349" t="s">
        <v>738</v>
      </c>
      <c r="B9892" s="361" t="s">
        <v>712</v>
      </c>
      <c r="C9892" s="361" t="s">
        <v>744</v>
      </c>
      <c r="D9892" s="361">
        <v>8</v>
      </c>
      <c r="E9892" s="590">
        <v>52437</v>
      </c>
      <c r="F9892" s="592">
        <v>117</v>
      </c>
    </row>
    <row r="9893" spans="1:6" x14ac:dyDescent="0.25">
      <c r="A9893" s="349" t="s">
        <v>756</v>
      </c>
      <c r="B9893" s="361" t="s">
        <v>757</v>
      </c>
      <c r="C9893" s="361" t="s">
        <v>755</v>
      </c>
      <c r="D9893" s="361">
        <v>16</v>
      </c>
      <c r="E9893" s="590">
        <v>52438</v>
      </c>
      <c r="F9893" s="592">
        <v>176</v>
      </c>
    </row>
    <row r="9894" spans="1:6" x14ac:dyDescent="0.25">
      <c r="A9894" s="349" t="s">
        <v>748</v>
      </c>
      <c r="B9894" s="361" t="s">
        <v>753</v>
      </c>
      <c r="C9894" s="361" t="s">
        <v>732</v>
      </c>
      <c r="D9894" s="361">
        <v>16</v>
      </c>
      <c r="E9894" s="590">
        <v>52440</v>
      </c>
      <c r="F9894" s="592">
        <v>113</v>
      </c>
    </row>
    <row r="9895" spans="1:6" x14ac:dyDescent="0.25">
      <c r="A9895" s="349" t="s">
        <v>564</v>
      </c>
      <c r="B9895" s="361" t="s">
        <v>566</v>
      </c>
      <c r="C9895" s="361" t="s">
        <v>737</v>
      </c>
      <c r="D9895" s="361">
        <v>16</v>
      </c>
      <c r="E9895" s="590">
        <v>52442</v>
      </c>
      <c r="F9895" s="592">
        <v>17</v>
      </c>
    </row>
    <row r="9896" spans="1:6" x14ac:dyDescent="0.25">
      <c r="A9896" s="349" t="s">
        <v>756</v>
      </c>
      <c r="B9896" s="361" t="s">
        <v>757</v>
      </c>
      <c r="C9896" s="361" t="s">
        <v>755</v>
      </c>
      <c r="D9896" s="361">
        <v>16</v>
      </c>
      <c r="E9896" s="590">
        <v>52445</v>
      </c>
      <c r="F9896" s="592">
        <v>155</v>
      </c>
    </row>
    <row r="9897" spans="1:6" x14ac:dyDescent="0.25">
      <c r="A9897" s="349" t="s">
        <v>738</v>
      </c>
      <c r="B9897" s="361" t="s">
        <v>716</v>
      </c>
      <c r="C9897" s="361" t="s">
        <v>745</v>
      </c>
      <c r="D9897" s="361">
        <v>16</v>
      </c>
      <c r="E9897" s="590">
        <v>52447</v>
      </c>
      <c r="F9897" s="592">
        <v>163</v>
      </c>
    </row>
    <row r="9898" spans="1:6" x14ac:dyDescent="0.25">
      <c r="A9898" s="349" t="s">
        <v>748</v>
      </c>
      <c r="B9898" s="361" t="s">
        <v>753</v>
      </c>
      <c r="C9898" s="361" t="s">
        <v>732</v>
      </c>
      <c r="D9898" s="361">
        <v>16</v>
      </c>
      <c r="E9898" s="590">
        <v>52454</v>
      </c>
      <c r="F9898" s="592">
        <v>127</v>
      </c>
    </row>
    <row r="9899" spans="1:6" x14ac:dyDescent="0.25">
      <c r="A9899" s="349" t="s">
        <v>748</v>
      </c>
      <c r="B9899" s="361" t="s">
        <v>753</v>
      </c>
      <c r="C9899" s="361" t="s">
        <v>732</v>
      </c>
      <c r="D9899" s="361">
        <v>16</v>
      </c>
      <c r="E9899" s="590">
        <v>52454</v>
      </c>
      <c r="F9899" s="592">
        <v>194</v>
      </c>
    </row>
    <row r="9900" spans="1:6" x14ac:dyDescent="0.25">
      <c r="A9900" s="354" t="s">
        <v>748</v>
      </c>
      <c r="B9900" s="353" t="s">
        <v>753</v>
      </c>
      <c r="C9900" s="353" t="s">
        <v>732</v>
      </c>
      <c r="D9900" s="353">
        <v>16</v>
      </c>
      <c r="E9900" s="591">
        <v>52457</v>
      </c>
      <c r="F9900" s="593">
        <v>150</v>
      </c>
    </row>
    <row r="9901" spans="1:6" x14ac:dyDescent="0.25">
      <c r="A9901" s="349" t="s">
        <v>728</v>
      </c>
      <c r="B9901" s="361" t="s">
        <v>729</v>
      </c>
      <c r="C9901" s="361" t="s">
        <v>730</v>
      </c>
      <c r="D9901" s="361">
        <v>10</v>
      </c>
      <c r="E9901" s="350">
        <v>52461</v>
      </c>
      <c r="F9901" s="360">
        <v>68</v>
      </c>
    </row>
    <row r="9902" spans="1:6" x14ac:dyDescent="0.25">
      <c r="A9902" s="349" t="s">
        <v>728</v>
      </c>
      <c r="B9902" s="361" t="s">
        <v>729</v>
      </c>
      <c r="C9902" s="361" t="s">
        <v>730</v>
      </c>
      <c r="D9902" s="361">
        <v>10</v>
      </c>
      <c r="E9902" s="590">
        <v>52464</v>
      </c>
      <c r="F9902" s="592">
        <v>60</v>
      </c>
    </row>
    <row r="9903" spans="1:6" x14ac:dyDescent="0.25">
      <c r="A9903" s="349" t="s">
        <v>564</v>
      </c>
      <c r="B9903" s="361" t="s">
        <v>565</v>
      </c>
      <c r="C9903" s="361" t="s">
        <v>745</v>
      </c>
      <c r="D9903" s="361">
        <v>16</v>
      </c>
      <c r="E9903" s="350">
        <v>52467</v>
      </c>
      <c r="F9903" s="360">
        <v>93</v>
      </c>
    </row>
    <row r="9904" spans="1:6" x14ac:dyDescent="0.25">
      <c r="A9904" s="349" t="s">
        <v>564</v>
      </c>
      <c r="B9904" s="361" t="s">
        <v>566</v>
      </c>
      <c r="C9904" s="361" t="s">
        <v>737</v>
      </c>
      <c r="D9904" s="361">
        <v>16</v>
      </c>
      <c r="E9904" s="590">
        <v>52471</v>
      </c>
      <c r="F9904" s="592">
        <v>20</v>
      </c>
    </row>
    <row r="9905" spans="1:6" x14ac:dyDescent="0.25">
      <c r="A9905" s="349" t="s">
        <v>752</v>
      </c>
      <c r="B9905" s="361" t="s">
        <v>760</v>
      </c>
      <c r="C9905" s="361" t="s">
        <v>761</v>
      </c>
      <c r="D9905" s="361">
        <v>16</v>
      </c>
      <c r="E9905" s="590">
        <v>52472</v>
      </c>
      <c r="F9905" s="592">
        <v>157</v>
      </c>
    </row>
    <row r="9906" spans="1:6" x14ac:dyDescent="0.25">
      <c r="A9906" s="349" t="s">
        <v>771</v>
      </c>
      <c r="B9906" s="361" t="s">
        <v>773</v>
      </c>
      <c r="C9906" s="361" t="s">
        <v>747</v>
      </c>
      <c r="D9906" s="361">
        <v>8</v>
      </c>
      <c r="E9906" s="590">
        <v>52473</v>
      </c>
      <c r="F9906" s="592">
        <v>115</v>
      </c>
    </row>
    <row r="9907" spans="1:6" x14ac:dyDescent="0.25">
      <c r="A9907" s="349" t="s">
        <v>748</v>
      </c>
      <c r="B9907" s="361" t="s">
        <v>753</v>
      </c>
      <c r="C9907" s="361" t="s">
        <v>732</v>
      </c>
      <c r="D9907" s="361">
        <v>16</v>
      </c>
      <c r="E9907" s="590">
        <v>52474</v>
      </c>
      <c r="F9907" s="592">
        <v>55</v>
      </c>
    </row>
    <row r="9908" spans="1:6" x14ac:dyDescent="0.25">
      <c r="A9908" s="349" t="s">
        <v>748</v>
      </c>
      <c r="B9908" s="361" t="s">
        <v>751</v>
      </c>
      <c r="C9908" s="361" t="s">
        <v>747</v>
      </c>
      <c r="D9908" s="361">
        <v>8</v>
      </c>
      <c r="E9908" s="590">
        <v>52476</v>
      </c>
      <c r="F9908" s="592">
        <v>48</v>
      </c>
    </row>
    <row r="9909" spans="1:6" x14ac:dyDescent="0.25">
      <c r="A9909" s="349" t="s">
        <v>752</v>
      </c>
      <c r="B9909" s="361" t="s">
        <v>764</v>
      </c>
      <c r="C9909" s="361" t="s">
        <v>737</v>
      </c>
      <c r="D9909" s="361">
        <v>32</v>
      </c>
      <c r="E9909" s="590">
        <v>52477</v>
      </c>
      <c r="F9909" s="592">
        <v>11</v>
      </c>
    </row>
    <row r="9910" spans="1:6" x14ac:dyDescent="0.25">
      <c r="A9910" s="349" t="s">
        <v>738</v>
      </c>
      <c r="B9910" s="361" t="s">
        <v>718</v>
      </c>
      <c r="C9910" s="361" t="s">
        <v>747</v>
      </c>
      <c r="D9910" s="361">
        <v>8</v>
      </c>
      <c r="E9910" s="590">
        <v>52480</v>
      </c>
      <c r="F9910" s="592">
        <v>134</v>
      </c>
    </row>
    <row r="9911" spans="1:6" x14ac:dyDescent="0.25">
      <c r="A9911" s="349" t="s">
        <v>733</v>
      </c>
      <c r="B9911" s="361" t="s">
        <v>736</v>
      </c>
      <c r="C9911" s="361" t="s">
        <v>737</v>
      </c>
      <c r="D9911" s="361">
        <v>8</v>
      </c>
      <c r="E9911" s="590">
        <v>52480</v>
      </c>
      <c r="F9911" s="592">
        <v>116</v>
      </c>
    </row>
    <row r="9912" spans="1:6" x14ac:dyDescent="0.25">
      <c r="A9912" s="349" t="s">
        <v>738</v>
      </c>
      <c r="B9912" s="361" t="s">
        <v>712</v>
      </c>
      <c r="C9912" s="361" t="s">
        <v>744</v>
      </c>
      <c r="D9912" s="361">
        <v>8</v>
      </c>
      <c r="E9912" s="590">
        <v>52481</v>
      </c>
      <c r="F9912" s="360">
        <v>23</v>
      </c>
    </row>
    <row r="9913" spans="1:6" x14ac:dyDescent="0.25">
      <c r="A9913" s="349" t="s">
        <v>748</v>
      </c>
      <c r="B9913" s="361" t="s">
        <v>751</v>
      </c>
      <c r="C9913" s="361" t="s">
        <v>747</v>
      </c>
      <c r="D9913" s="361">
        <v>8</v>
      </c>
      <c r="E9913" s="590">
        <v>52483</v>
      </c>
      <c r="F9913" s="360">
        <v>76</v>
      </c>
    </row>
    <row r="9914" spans="1:6" x14ac:dyDescent="0.25">
      <c r="A9914" s="349" t="s">
        <v>738</v>
      </c>
      <c r="B9914" s="361" t="s">
        <v>719</v>
      </c>
      <c r="C9914" s="361" t="s">
        <v>744</v>
      </c>
      <c r="D9914" s="361">
        <v>8</v>
      </c>
      <c r="E9914" s="350">
        <v>52484</v>
      </c>
      <c r="F9914" s="360">
        <v>163</v>
      </c>
    </row>
    <row r="9915" spans="1:6" x14ac:dyDescent="0.25">
      <c r="A9915" s="349" t="s">
        <v>738</v>
      </c>
      <c r="B9915" s="361" t="s">
        <v>720</v>
      </c>
      <c r="C9915" s="361" t="s">
        <v>747</v>
      </c>
      <c r="D9915" s="361">
        <v>8</v>
      </c>
      <c r="E9915" s="590">
        <v>52487</v>
      </c>
      <c r="F9915" s="592">
        <v>168</v>
      </c>
    </row>
    <row r="9916" spans="1:6" x14ac:dyDescent="0.25">
      <c r="A9916" s="349" t="s">
        <v>748</v>
      </c>
      <c r="B9916" s="361" t="s">
        <v>751</v>
      </c>
      <c r="C9916" s="361" t="s">
        <v>747</v>
      </c>
      <c r="D9916" s="361">
        <v>8</v>
      </c>
      <c r="E9916" s="590">
        <v>52488</v>
      </c>
      <c r="F9916" s="592">
        <v>171</v>
      </c>
    </row>
    <row r="9917" spans="1:6" x14ac:dyDescent="0.25">
      <c r="A9917" s="349" t="s">
        <v>738</v>
      </c>
      <c r="B9917" s="361" t="s">
        <v>717</v>
      </c>
      <c r="C9917" s="361" t="s">
        <v>745</v>
      </c>
      <c r="D9917" s="361">
        <v>16</v>
      </c>
      <c r="E9917" s="350">
        <v>52490</v>
      </c>
      <c r="F9917" s="360">
        <v>138</v>
      </c>
    </row>
    <row r="9918" spans="1:6" x14ac:dyDescent="0.25">
      <c r="A9918" s="349" t="s">
        <v>767</v>
      </c>
      <c r="B9918" s="361" t="s">
        <v>768</v>
      </c>
      <c r="C9918" s="361" t="s">
        <v>737</v>
      </c>
      <c r="D9918" s="361">
        <v>16</v>
      </c>
      <c r="E9918" s="590">
        <v>52493</v>
      </c>
      <c r="F9918" s="360">
        <v>173</v>
      </c>
    </row>
    <row r="9919" spans="1:6" x14ac:dyDescent="0.25">
      <c r="A9919" s="349" t="s">
        <v>742</v>
      </c>
      <c r="B9919" s="361" t="s">
        <v>743</v>
      </c>
      <c r="C9919" s="361" t="s">
        <v>744</v>
      </c>
      <c r="D9919" s="361">
        <v>8</v>
      </c>
      <c r="E9919" s="590">
        <v>52497</v>
      </c>
      <c r="F9919" s="592">
        <v>31</v>
      </c>
    </row>
    <row r="9920" spans="1:6" x14ac:dyDescent="0.25">
      <c r="A9920" s="349" t="s">
        <v>728</v>
      </c>
      <c r="B9920" s="361" t="s">
        <v>729</v>
      </c>
      <c r="C9920" s="361" t="s">
        <v>730</v>
      </c>
      <c r="D9920" s="361">
        <v>10</v>
      </c>
      <c r="E9920" s="590">
        <v>52497</v>
      </c>
      <c r="F9920" s="592">
        <v>58</v>
      </c>
    </row>
    <row r="9921" spans="1:6" x14ac:dyDescent="0.25">
      <c r="A9921" s="349" t="s">
        <v>738</v>
      </c>
      <c r="B9921" s="361" t="s">
        <v>723</v>
      </c>
      <c r="C9921" s="361" t="s">
        <v>745</v>
      </c>
      <c r="D9921" s="361">
        <v>8</v>
      </c>
      <c r="E9921" s="590">
        <v>52499</v>
      </c>
      <c r="F9921" s="592">
        <v>187</v>
      </c>
    </row>
    <row r="9922" spans="1:6" x14ac:dyDescent="0.25">
      <c r="A9922" s="349" t="s">
        <v>748</v>
      </c>
      <c r="B9922" s="361" t="s">
        <v>750</v>
      </c>
      <c r="C9922" s="361" t="s">
        <v>737</v>
      </c>
      <c r="D9922" s="361">
        <v>16</v>
      </c>
      <c r="E9922" s="590">
        <v>52501</v>
      </c>
      <c r="F9922" s="592">
        <v>93</v>
      </c>
    </row>
    <row r="9923" spans="1:6" x14ac:dyDescent="0.25">
      <c r="A9923" s="349" t="s">
        <v>738</v>
      </c>
      <c r="B9923" s="361" t="s">
        <v>714</v>
      </c>
      <c r="C9923" s="361" t="s">
        <v>744</v>
      </c>
      <c r="D9923" s="361">
        <v>8</v>
      </c>
      <c r="E9923" s="590">
        <v>52505</v>
      </c>
      <c r="F9923" s="592">
        <v>180</v>
      </c>
    </row>
    <row r="9924" spans="1:6" x14ac:dyDescent="0.25">
      <c r="A9924" s="349" t="s">
        <v>564</v>
      </c>
      <c r="B9924" s="361" t="s">
        <v>569</v>
      </c>
      <c r="C9924" s="361" t="s">
        <v>744</v>
      </c>
      <c r="D9924" s="361">
        <v>16</v>
      </c>
      <c r="E9924" s="590">
        <v>52506</v>
      </c>
      <c r="F9924" s="592">
        <v>113</v>
      </c>
    </row>
    <row r="9925" spans="1:6" x14ac:dyDescent="0.25">
      <c r="A9925" s="349" t="s">
        <v>728</v>
      </c>
      <c r="B9925" s="361" t="s">
        <v>731</v>
      </c>
      <c r="C9925" s="361" t="s">
        <v>732</v>
      </c>
      <c r="D9925" s="361">
        <v>8</v>
      </c>
      <c r="E9925" s="590">
        <v>52507</v>
      </c>
      <c r="F9925" s="592">
        <v>111</v>
      </c>
    </row>
    <row r="9926" spans="1:6" x14ac:dyDescent="0.25">
      <c r="A9926" s="349" t="s">
        <v>739</v>
      </c>
      <c r="B9926" s="361" t="s">
        <v>740</v>
      </c>
      <c r="C9926" s="361" t="s">
        <v>741</v>
      </c>
      <c r="D9926" s="361">
        <v>8</v>
      </c>
      <c r="E9926" s="590">
        <v>52513</v>
      </c>
      <c r="F9926" s="592">
        <v>79</v>
      </c>
    </row>
    <row r="9927" spans="1:6" x14ac:dyDescent="0.25">
      <c r="A9927" s="349" t="s">
        <v>738</v>
      </c>
      <c r="B9927" s="361" t="s">
        <v>722</v>
      </c>
      <c r="C9927" s="361" t="s">
        <v>747</v>
      </c>
      <c r="D9927" s="361">
        <v>8</v>
      </c>
      <c r="E9927" s="590">
        <v>52515</v>
      </c>
      <c r="F9927" s="592">
        <v>20</v>
      </c>
    </row>
    <row r="9928" spans="1:6" x14ac:dyDescent="0.25">
      <c r="A9928" s="349" t="s">
        <v>771</v>
      </c>
      <c r="B9928" s="361" t="s">
        <v>773</v>
      </c>
      <c r="C9928" s="361" t="s">
        <v>747</v>
      </c>
      <c r="D9928" s="361">
        <v>8</v>
      </c>
      <c r="E9928" s="590">
        <v>52517</v>
      </c>
      <c r="F9928" s="592">
        <v>65</v>
      </c>
    </row>
    <row r="9929" spans="1:6" x14ac:dyDescent="0.25">
      <c r="A9929" s="349" t="s">
        <v>733</v>
      </c>
      <c r="B9929" s="361" t="s">
        <v>734</v>
      </c>
      <c r="C9929" s="361" t="s">
        <v>735</v>
      </c>
      <c r="D9929" s="361">
        <v>8</v>
      </c>
      <c r="E9929" s="590">
        <v>52518</v>
      </c>
      <c r="F9929" s="592">
        <v>144</v>
      </c>
    </row>
    <row r="9930" spans="1:6" x14ac:dyDescent="0.25">
      <c r="A9930" s="349" t="s">
        <v>738</v>
      </c>
      <c r="B9930" s="361" t="s">
        <v>723</v>
      </c>
      <c r="C9930" s="361" t="s">
        <v>745</v>
      </c>
      <c r="D9930" s="361">
        <v>8</v>
      </c>
      <c r="E9930" s="590">
        <v>52521</v>
      </c>
      <c r="F9930" s="592">
        <v>52</v>
      </c>
    </row>
    <row r="9931" spans="1:6" x14ac:dyDescent="0.25">
      <c r="A9931" s="349" t="s">
        <v>752</v>
      </c>
      <c r="B9931" s="361" t="s">
        <v>762</v>
      </c>
      <c r="C9931" s="361" t="s">
        <v>761</v>
      </c>
      <c r="D9931" s="361">
        <v>16</v>
      </c>
      <c r="E9931" s="590">
        <v>52521</v>
      </c>
      <c r="F9931" s="592">
        <v>40</v>
      </c>
    </row>
    <row r="9932" spans="1:6" x14ac:dyDescent="0.25">
      <c r="A9932" s="349" t="s">
        <v>752</v>
      </c>
      <c r="B9932" s="361" t="s">
        <v>759</v>
      </c>
      <c r="C9932" s="361" t="s">
        <v>737</v>
      </c>
      <c r="D9932" s="361">
        <v>16</v>
      </c>
      <c r="E9932" s="590">
        <v>52522</v>
      </c>
      <c r="F9932" s="592">
        <v>111</v>
      </c>
    </row>
    <row r="9933" spans="1:6" x14ac:dyDescent="0.25">
      <c r="A9933" s="349" t="s">
        <v>748</v>
      </c>
      <c r="B9933" s="361" t="s">
        <v>754</v>
      </c>
      <c r="C9933" s="361" t="s">
        <v>755</v>
      </c>
      <c r="D9933" s="361">
        <v>16</v>
      </c>
      <c r="E9933" s="590">
        <v>52523</v>
      </c>
      <c r="F9933" s="592">
        <v>32</v>
      </c>
    </row>
    <row r="9934" spans="1:6" x14ac:dyDescent="0.25">
      <c r="A9934" s="349" t="s">
        <v>748</v>
      </c>
      <c r="B9934" s="361" t="s">
        <v>749</v>
      </c>
      <c r="C9934" s="361" t="s">
        <v>745</v>
      </c>
      <c r="D9934" s="361">
        <v>8</v>
      </c>
      <c r="E9934" s="590">
        <v>52530</v>
      </c>
      <c r="F9934" s="592">
        <v>111</v>
      </c>
    </row>
    <row r="9935" spans="1:6" x14ac:dyDescent="0.25">
      <c r="A9935" s="349" t="s">
        <v>739</v>
      </c>
      <c r="B9935" s="361" t="s">
        <v>740</v>
      </c>
      <c r="C9935" s="361" t="s">
        <v>741</v>
      </c>
      <c r="D9935" s="361">
        <v>8</v>
      </c>
      <c r="E9935" s="590">
        <v>52531</v>
      </c>
      <c r="F9935" s="592">
        <v>182</v>
      </c>
    </row>
    <row r="9936" spans="1:6" x14ac:dyDescent="0.25">
      <c r="A9936" s="349" t="s">
        <v>738</v>
      </c>
      <c r="B9936" s="361" t="s">
        <v>712</v>
      </c>
      <c r="C9936" s="361" t="s">
        <v>744</v>
      </c>
      <c r="D9936" s="361">
        <v>8</v>
      </c>
      <c r="E9936" s="590">
        <v>52532</v>
      </c>
      <c r="F9936" s="592">
        <v>137</v>
      </c>
    </row>
    <row r="9937" spans="1:6" x14ac:dyDescent="0.25">
      <c r="A9937" s="349" t="s">
        <v>564</v>
      </c>
      <c r="B9937" s="361" t="s">
        <v>569</v>
      </c>
      <c r="C9937" s="361" t="s">
        <v>744</v>
      </c>
      <c r="D9937" s="361">
        <v>16</v>
      </c>
      <c r="E9937" s="590">
        <v>52535</v>
      </c>
      <c r="F9937" s="592">
        <v>166</v>
      </c>
    </row>
    <row r="9938" spans="1:6" x14ac:dyDescent="0.25">
      <c r="A9938" s="349" t="s">
        <v>738</v>
      </c>
      <c r="B9938" s="361" t="s">
        <v>718</v>
      </c>
      <c r="C9938" s="361" t="s">
        <v>747</v>
      </c>
      <c r="D9938" s="361">
        <v>8</v>
      </c>
      <c r="E9938" s="590">
        <v>52536</v>
      </c>
      <c r="F9938" s="592">
        <v>81</v>
      </c>
    </row>
    <row r="9939" spans="1:6" x14ac:dyDescent="0.25">
      <c r="A9939" s="349" t="s">
        <v>738</v>
      </c>
      <c r="B9939" s="361" t="s">
        <v>716</v>
      </c>
      <c r="C9939" s="361" t="s">
        <v>745</v>
      </c>
      <c r="D9939" s="361">
        <v>16</v>
      </c>
      <c r="E9939" s="590">
        <v>52538</v>
      </c>
      <c r="F9939" s="592">
        <v>158</v>
      </c>
    </row>
    <row r="9940" spans="1:6" x14ac:dyDescent="0.25">
      <c r="A9940" s="349" t="s">
        <v>738</v>
      </c>
      <c r="B9940" s="361" t="s">
        <v>723</v>
      </c>
      <c r="C9940" s="361" t="s">
        <v>745</v>
      </c>
      <c r="D9940" s="361">
        <v>8</v>
      </c>
      <c r="E9940" s="590">
        <v>52540</v>
      </c>
      <c r="F9940" s="592">
        <v>126</v>
      </c>
    </row>
    <row r="9941" spans="1:6" x14ac:dyDescent="0.25">
      <c r="A9941" s="349" t="s">
        <v>767</v>
      </c>
      <c r="B9941" s="361" t="s">
        <v>768</v>
      </c>
      <c r="C9941" s="361" t="s">
        <v>737</v>
      </c>
      <c r="D9941" s="361">
        <v>16</v>
      </c>
      <c r="E9941" s="590">
        <v>52542</v>
      </c>
      <c r="F9941" s="592">
        <v>156</v>
      </c>
    </row>
    <row r="9942" spans="1:6" x14ac:dyDescent="0.25">
      <c r="A9942" s="349" t="s">
        <v>738</v>
      </c>
      <c r="B9942" s="361" t="s">
        <v>714</v>
      </c>
      <c r="C9942" s="361" t="s">
        <v>744</v>
      </c>
      <c r="D9942" s="361">
        <v>8</v>
      </c>
      <c r="E9942" s="590">
        <v>52542</v>
      </c>
      <c r="F9942" s="592">
        <v>78</v>
      </c>
    </row>
    <row r="9943" spans="1:6" x14ac:dyDescent="0.25">
      <c r="A9943" s="349" t="s">
        <v>733</v>
      </c>
      <c r="B9943" s="361" t="s">
        <v>736</v>
      </c>
      <c r="C9943" s="361" t="s">
        <v>737</v>
      </c>
      <c r="D9943" s="361">
        <v>8</v>
      </c>
      <c r="E9943" s="590">
        <v>52545</v>
      </c>
      <c r="F9943" s="592">
        <v>81</v>
      </c>
    </row>
    <row r="9944" spans="1:6" x14ac:dyDescent="0.25">
      <c r="A9944" s="349" t="s">
        <v>564</v>
      </c>
      <c r="B9944" s="361" t="s">
        <v>569</v>
      </c>
      <c r="C9944" s="361" t="s">
        <v>744</v>
      </c>
      <c r="D9944" s="361">
        <v>16</v>
      </c>
      <c r="E9944" s="590">
        <v>52548</v>
      </c>
      <c r="F9944" s="592">
        <v>154</v>
      </c>
    </row>
    <row r="9945" spans="1:6" x14ac:dyDescent="0.25">
      <c r="A9945" s="349" t="s">
        <v>728</v>
      </c>
      <c r="B9945" s="361" t="s">
        <v>731</v>
      </c>
      <c r="C9945" s="361" t="s">
        <v>732</v>
      </c>
      <c r="D9945" s="361">
        <v>8</v>
      </c>
      <c r="E9945" s="590">
        <v>52550</v>
      </c>
      <c r="F9945" s="592">
        <v>154</v>
      </c>
    </row>
    <row r="9946" spans="1:6" x14ac:dyDescent="0.25">
      <c r="A9946" s="349" t="s">
        <v>728</v>
      </c>
      <c r="B9946" s="361" t="s">
        <v>731</v>
      </c>
      <c r="C9946" s="361" t="s">
        <v>732</v>
      </c>
      <c r="D9946" s="361">
        <v>8</v>
      </c>
      <c r="E9946" s="350">
        <v>52553</v>
      </c>
      <c r="F9946" s="360">
        <v>19</v>
      </c>
    </row>
    <row r="9947" spans="1:6" x14ac:dyDescent="0.25">
      <c r="A9947" s="349" t="s">
        <v>564</v>
      </c>
      <c r="B9947" s="361" t="s">
        <v>566</v>
      </c>
      <c r="C9947" s="361" t="s">
        <v>737</v>
      </c>
      <c r="D9947" s="361">
        <v>16</v>
      </c>
      <c r="E9947" s="590">
        <v>52562</v>
      </c>
      <c r="F9947" s="592">
        <v>144</v>
      </c>
    </row>
    <row r="9948" spans="1:6" x14ac:dyDescent="0.25">
      <c r="A9948" s="349" t="s">
        <v>769</v>
      </c>
      <c r="B9948" s="361" t="s">
        <v>770</v>
      </c>
      <c r="C9948" s="361" t="s">
        <v>745</v>
      </c>
      <c r="D9948" s="361">
        <v>16</v>
      </c>
      <c r="E9948" s="590">
        <v>52565</v>
      </c>
      <c r="F9948" s="592">
        <v>98</v>
      </c>
    </row>
    <row r="9949" spans="1:6" x14ac:dyDescent="0.25">
      <c r="A9949" s="349" t="s">
        <v>748</v>
      </c>
      <c r="B9949" s="361" t="s">
        <v>750</v>
      </c>
      <c r="C9949" s="361" t="s">
        <v>737</v>
      </c>
      <c r="D9949" s="361">
        <v>16</v>
      </c>
      <c r="E9949" s="590">
        <v>52568</v>
      </c>
      <c r="F9949" s="592">
        <v>22</v>
      </c>
    </row>
    <row r="9950" spans="1:6" x14ac:dyDescent="0.25">
      <c r="A9950" s="349" t="s">
        <v>738</v>
      </c>
      <c r="B9950" s="361" t="s">
        <v>713</v>
      </c>
      <c r="C9950" s="361" t="s">
        <v>746</v>
      </c>
      <c r="D9950" s="361">
        <v>16</v>
      </c>
      <c r="E9950" s="350">
        <v>52573</v>
      </c>
      <c r="F9950" s="360">
        <v>160</v>
      </c>
    </row>
    <row r="9951" spans="1:6" x14ac:dyDescent="0.25">
      <c r="A9951" s="349" t="s">
        <v>733</v>
      </c>
      <c r="B9951" s="361" t="s">
        <v>736</v>
      </c>
      <c r="C9951" s="361" t="s">
        <v>737</v>
      </c>
      <c r="D9951" s="361">
        <v>8</v>
      </c>
      <c r="E9951" s="590">
        <v>52573</v>
      </c>
      <c r="F9951" s="592">
        <v>93</v>
      </c>
    </row>
    <row r="9952" spans="1:6" x14ac:dyDescent="0.25">
      <c r="A9952" s="349" t="s">
        <v>756</v>
      </c>
      <c r="B9952" s="361" t="s">
        <v>758</v>
      </c>
      <c r="C9952" s="361" t="s">
        <v>746</v>
      </c>
      <c r="D9952" s="361">
        <v>16</v>
      </c>
      <c r="E9952" s="590">
        <v>52574</v>
      </c>
      <c r="F9952" s="592">
        <v>148</v>
      </c>
    </row>
    <row r="9953" spans="1:6" x14ac:dyDescent="0.25">
      <c r="A9953" s="349" t="s">
        <v>752</v>
      </c>
      <c r="B9953" s="361" t="s">
        <v>764</v>
      </c>
      <c r="C9953" s="361" t="s">
        <v>737</v>
      </c>
      <c r="D9953" s="361">
        <v>32</v>
      </c>
      <c r="E9953" s="590">
        <v>52579</v>
      </c>
      <c r="F9953" s="592">
        <v>68</v>
      </c>
    </row>
    <row r="9954" spans="1:6" x14ac:dyDescent="0.25">
      <c r="A9954" s="349" t="s">
        <v>564</v>
      </c>
      <c r="B9954" s="361" t="s">
        <v>566</v>
      </c>
      <c r="C9954" s="361" t="s">
        <v>737</v>
      </c>
      <c r="D9954" s="361">
        <v>16</v>
      </c>
      <c r="E9954" s="590">
        <v>52580</v>
      </c>
      <c r="F9954" s="592">
        <v>105</v>
      </c>
    </row>
    <row r="9955" spans="1:6" x14ac:dyDescent="0.25">
      <c r="A9955" s="349" t="s">
        <v>733</v>
      </c>
      <c r="B9955" s="361" t="s">
        <v>736</v>
      </c>
      <c r="C9955" s="361" t="s">
        <v>737</v>
      </c>
      <c r="D9955" s="361">
        <v>8</v>
      </c>
      <c r="E9955" s="590">
        <v>52581</v>
      </c>
      <c r="F9955" s="592">
        <v>196</v>
      </c>
    </row>
    <row r="9956" spans="1:6" x14ac:dyDescent="0.25">
      <c r="A9956" s="349" t="s">
        <v>739</v>
      </c>
      <c r="B9956" s="361" t="s">
        <v>740</v>
      </c>
      <c r="C9956" s="361" t="s">
        <v>741</v>
      </c>
      <c r="D9956" s="361">
        <v>8</v>
      </c>
      <c r="E9956" s="590">
        <v>52582</v>
      </c>
      <c r="F9956" s="592">
        <v>122</v>
      </c>
    </row>
    <row r="9957" spans="1:6" x14ac:dyDescent="0.25">
      <c r="A9957" s="349" t="s">
        <v>752</v>
      </c>
      <c r="B9957" s="361" t="s">
        <v>759</v>
      </c>
      <c r="C9957" s="361" t="s">
        <v>737</v>
      </c>
      <c r="D9957" s="361">
        <v>16</v>
      </c>
      <c r="E9957" s="590">
        <v>52583</v>
      </c>
      <c r="F9957" s="592">
        <v>75</v>
      </c>
    </row>
    <row r="9958" spans="1:6" x14ac:dyDescent="0.25">
      <c r="A9958" s="349" t="s">
        <v>771</v>
      </c>
      <c r="B9958" s="361" t="s">
        <v>773</v>
      </c>
      <c r="C9958" s="361" t="s">
        <v>747</v>
      </c>
      <c r="D9958" s="361">
        <v>8</v>
      </c>
      <c r="E9958" s="590">
        <v>52586</v>
      </c>
      <c r="F9958" s="592">
        <v>35</v>
      </c>
    </row>
    <row r="9959" spans="1:6" x14ac:dyDescent="0.25">
      <c r="A9959" s="349" t="s">
        <v>748</v>
      </c>
      <c r="B9959" s="361" t="s">
        <v>753</v>
      </c>
      <c r="C9959" s="361" t="s">
        <v>732</v>
      </c>
      <c r="D9959" s="361">
        <v>16</v>
      </c>
      <c r="E9959" s="590">
        <v>52587</v>
      </c>
      <c r="F9959" s="592">
        <v>183</v>
      </c>
    </row>
    <row r="9960" spans="1:6" x14ac:dyDescent="0.25">
      <c r="A9960" s="349" t="s">
        <v>738</v>
      </c>
      <c r="B9960" s="361" t="s">
        <v>719</v>
      </c>
      <c r="C9960" s="361" t="s">
        <v>744</v>
      </c>
      <c r="D9960" s="361">
        <v>8</v>
      </c>
      <c r="E9960" s="590">
        <v>52587</v>
      </c>
      <c r="F9960" s="592">
        <v>86</v>
      </c>
    </row>
    <row r="9961" spans="1:6" x14ac:dyDescent="0.25">
      <c r="A9961" s="349" t="s">
        <v>771</v>
      </c>
      <c r="B9961" s="361" t="s">
        <v>773</v>
      </c>
      <c r="C9961" s="361" t="s">
        <v>747</v>
      </c>
      <c r="D9961" s="361">
        <v>8</v>
      </c>
      <c r="E9961" s="590">
        <v>52587</v>
      </c>
      <c r="F9961" s="592">
        <v>164</v>
      </c>
    </row>
    <row r="9962" spans="1:6" x14ac:dyDescent="0.25">
      <c r="A9962" s="349" t="s">
        <v>752</v>
      </c>
      <c r="B9962" s="361" t="s">
        <v>764</v>
      </c>
      <c r="C9962" s="361" t="s">
        <v>737</v>
      </c>
      <c r="D9962" s="361">
        <v>32</v>
      </c>
      <c r="E9962" s="590">
        <v>52588</v>
      </c>
      <c r="F9962" s="592">
        <v>197</v>
      </c>
    </row>
    <row r="9963" spans="1:6" x14ac:dyDescent="0.25">
      <c r="A9963" s="349" t="s">
        <v>738</v>
      </c>
      <c r="B9963" s="361" t="s">
        <v>715</v>
      </c>
      <c r="C9963" s="361" t="s">
        <v>745</v>
      </c>
      <c r="D9963" s="361">
        <v>16</v>
      </c>
      <c r="E9963" s="590">
        <v>52590</v>
      </c>
      <c r="F9963" s="592">
        <v>177</v>
      </c>
    </row>
    <row r="9964" spans="1:6" x14ac:dyDescent="0.25">
      <c r="A9964" s="349" t="s">
        <v>739</v>
      </c>
      <c r="B9964" s="361" t="s">
        <v>740</v>
      </c>
      <c r="C9964" s="361" t="s">
        <v>741</v>
      </c>
      <c r="D9964" s="361">
        <v>8</v>
      </c>
      <c r="E9964" s="590">
        <v>52590</v>
      </c>
      <c r="F9964" s="592">
        <v>12</v>
      </c>
    </row>
    <row r="9965" spans="1:6" x14ac:dyDescent="0.25">
      <c r="A9965" s="349" t="s">
        <v>767</v>
      </c>
      <c r="B9965" s="361" t="s">
        <v>768</v>
      </c>
      <c r="C9965" s="361" t="s">
        <v>737</v>
      </c>
      <c r="D9965" s="361">
        <v>16</v>
      </c>
      <c r="E9965" s="590">
        <v>52591</v>
      </c>
      <c r="F9965" s="592">
        <v>176</v>
      </c>
    </row>
    <row r="9966" spans="1:6" x14ac:dyDescent="0.25">
      <c r="A9966" s="349" t="s">
        <v>767</v>
      </c>
      <c r="B9966" s="361" t="s">
        <v>768</v>
      </c>
      <c r="C9966" s="361" t="s">
        <v>737</v>
      </c>
      <c r="D9966" s="361">
        <v>16</v>
      </c>
      <c r="E9966" s="590">
        <v>52593</v>
      </c>
      <c r="F9966" s="592">
        <v>60</v>
      </c>
    </row>
    <row r="9967" spans="1:6" x14ac:dyDescent="0.25">
      <c r="A9967" s="349" t="s">
        <v>564</v>
      </c>
      <c r="B9967" s="361" t="s">
        <v>565</v>
      </c>
      <c r="C9967" s="361" t="s">
        <v>745</v>
      </c>
      <c r="D9967" s="361">
        <v>16</v>
      </c>
      <c r="E9967" s="590">
        <v>52593</v>
      </c>
      <c r="F9967" s="592">
        <v>11</v>
      </c>
    </row>
    <row r="9968" spans="1:6" x14ac:dyDescent="0.25">
      <c r="A9968" s="349" t="s">
        <v>738</v>
      </c>
      <c r="B9968" s="361" t="s">
        <v>716</v>
      </c>
      <c r="C9968" s="361" t="s">
        <v>745</v>
      </c>
      <c r="D9968" s="361">
        <v>16</v>
      </c>
      <c r="E9968" s="350">
        <v>52593</v>
      </c>
      <c r="F9968" s="360">
        <v>94</v>
      </c>
    </row>
    <row r="9969" spans="1:6" x14ac:dyDescent="0.25">
      <c r="A9969" s="349" t="s">
        <v>738</v>
      </c>
      <c r="B9969" s="361" t="s">
        <v>715</v>
      </c>
      <c r="C9969" s="361" t="s">
        <v>745</v>
      </c>
      <c r="D9969" s="361">
        <v>16</v>
      </c>
      <c r="E9969" s="590">
        <v>52601</v>
      </c>
      <c r="F9969" s="592">
        <v>103</v>
      </c>
    </row>
    <row r="9970" spans="1:6" x14ac:dyDescent="0.25">
      <c r="A9970" s="349" t="s">
        <v>738</v>
      </c>
      <c r="B9970" s="361" t="s">
        <v>714</v>
      </c>
      <c r="C9970" s="361" t="s">
        <v>744</v>
      </c>
      <c r="D9970" s="361">
        <v>8</v>
      </c>
      <c r="E9970" s="590">
        <v>52601</v>
      </c>
      <c r="F9970" s="360">
        <v>171</v>
      </c>
    </row>
    <row r="9971" spans="1:6" x14ac:dyDescent="0.25">
      <c r="A9971" s="349" t="s">
        <v>738</v>
      </c>
      <c r="B9971" s="361" t="s">
        <v>716</v>
      </c>
      <c r="C9971" s="361" t="s">
        <v>745</v>
      </c>
      <c r="D9971" s="361">
        <v>16</v>
      </c>
      <c r="E9971" s="590">
        <v>52602</v>
      </c>
      <c r="F9971" s="592">
        <v>160</v>
      </c>
    </row>
    <row r="9972" spans="1:6" x14ac:dyDescent="0.25">
      <c r="A9972" s="349" t="s">
        <v>752</v>
      </c>
      <c r="B9972" s="361" t="s">
        <v>764</v>
      </c>
      <c r="C9972" s="361" t="s">
        <v>737</v>
      </c>
      <c r="D9972" s="361">
        <v>32</v>
      </c>
      <c r="E9972" s="590">
        <v>52604</v>
      </c>
      <c r="F9972" s="592">
        <v>176</v>
      </c>
    </row>
    <row r="9973" spans="1:6" x14ac:dyDescent="0.25">
      <c r="A9973" s="349" t="s">
        <v>738</v>
      </c>
      <c r="B9973" s="361" t="s">
        <v>722</v>
      </c>
      <c r="C9973" s="361" t="s">
        <v>747</v>
      </c>
      <c r="D9973" s="361">
        <v>8</v>
      </c>
      <c r="E9973" s="590">
        <v>52605</v>
      </c>
      <c r="F9973" s="592">
        <v>81</v>
      </c>
    </row>
    <row r="9974" spans="1:6" x14ac:dyDescent="0.25">
      <c r="A9974" s="349" t="s">
        <v>752</v>
      </c>
      <c r="B9974" s="361" t="s">
        <v>759</v>
      </c>
      <c r="C9974" s="361" t="s">
        <v>737</v>
      </c>
      <c r="D9974" s="361">
        <v>16</v>
      </c>
      <c r="E9974" s="590">
        <v>52607</v>
      </c>
      <c r="F9974" s="592">
        <v>26</v>
      </c>
    </row>
    <row r="9975" spans="1:6" x14ac:dyDescent="0.25">
      <c r="A9975" s="349" t="s">
        <v>767</v>
      </c>
      <c r="B9975" s="361" t="s">
        <v>768</v>
      </c>
      <c r="C9975" s="361" t="s">
        <v>737</v>
      </c>
      <c r="D9975" s="361">
        <v>16</v>
      </c>
      <c r="E9975" s="590">
        <v>52608</v>
      </c>
      <c r="F9975" s="360">
        <v>154</v>
      </c>
    </row>
    <row r="9976" spans="1:6" x14ac:dyDescent="0.25">
      <c r="A9976" s="349" t="s">
        <v>738</v>
      </c>
      <c r="B9976" s="361" t="s">
        <v>723</v>
      </c>
      <c r="C9976" s="361" t="s">
        <v>745</v>
      </c>
      <c r="D9976" s="361">
        <v>8</v>
      </c>
      <c r="E9976" s="590">
        <v>52609</v>
      </c>
      <c r="F9976" s="592">
        <v>35</v>
      </c>
    </row>
    <row r="9977" spans="1:6" x14ac:dyDescent="0.25">
      <c r="A9977" s="349" t="s">
        <v>738</v>
      </c>
      <c r="B9977" s="361" t="s">
        <v>714</v>
      </c>
      <c r="C9977" s="361" t="s">
        <v>744</v>
      </c>
      <c r="D9977" s="361">
        <v>8</v>
      </c>
      <c r="E9977" s="590">
        <v>52611</v>
      </c>
      <c r="F9977" s="592">
        <v>71</v>
      </c>
    </row>
    <row r="9978" spans="1:6" x14ac:dyDescent="0.25">
      <c r="A9978" s="349" t="s">
        <v>738</v>
      </c>
      <c r="B9978" s="361" t="s">
        <v>718</v>
      </c>
      <c r="C9978" s="361" t="s">
        <v>747</v>
      </c>
      <c r="D9978" s="361">
        <v>8</v>
      </c>
      <c r="E9978" s="590">
        <v>52611</v>
      </c>
      <c r="F9978" s="592">
        <v>145</v>
      </c>
    </row>
    <row r="9979" spans="1:6" x14ac:dyDescent="0.25">
      <c r="A9979" s="349" t="s">
        <v>769</v>
      </c>
      <c r="B9979" s="361" t="s">
        <v>770</v>
      </c>
      <c r="C9979" s="361" t="s">
        <v>745</v>
      </c>
      <c r="D9979" s="361">
        <v>16</v>
      </c>
      <c r="E9979" s="590">
        <v>52613</v>
      </c>
      <c r="F9979" s="592">
        <v>14</v>
      </c>
    </row>
    <row r="9980" spans="1:6" x14ac:dyDescent="0.25">
      <c r="A9980" s="349" t="s">
        <v>738</v>
      </c>
      <c r="B9980" s="361" t="s">
        <v>722</v>
      </c>
      <c r="C9980" s="361" t="s">
        <v>747</v>
      </c>
      <c r="D9980" s="361">
        <v>8</v>
      </c>
      <c r="E9980" s="590">
        <v>52616</v>
      </c>
      <c r="F9980" s="592">
        <v>72</v>
      </c>
    </row>
    <row r="9981" spans="1:6" x14ac:dyDescent="0.25">
      <c r="A9981" s="349" t="s">
        <v>771</v>
      </c>
      <c r="B9981" s="361" t="s">
        <v>773</v>
      </c>
      <c r="C9981" s="361" t="s">
        <v>747</v>
      </c>
      <c r="D9981" s="361">
        <v>8</v>
      </c>
      <c r="E9981" s="590">
        <v>52619</v>
      </c>
      <c r="F9981" s="592">
        <v>71</v>
      </c>
    </row>
    <row r="9982" spans="1:6" x14ac:dyDescent="0.25">
      <c r="A9982" s="349" t="s">
        <v>564</v>
      </c>
      <c r="B9982" s="361" t="s">
        <v>569</v>
      </c>
      <c r="C9982" s="361" t="s">
        <v>744</v>
      </c>
      <c r="D9982" s="361">
        <v>16</v>
      </c>
      <c r="E9982" s="590">
        <v>52622</v>
      </c>
      <c r="F9982" s="592">
        <v>129</v>
      </c>
    </row>
    <row r="9983" spans="1:6" x14ac:dyDescent="0.25">
      <c r="A9983" s="349" t="s">
        <v>769</v>
      </c>
      <c r="B9983" s="361" t="s">
        <v>770</v>
      </c>
      <c r="C9983" s="361" t="s">
        <v>745</v>
      </c>
      <c r="D9983" s="361">
        <v>16</v>
      </c>
      <c r="E9983" s="590">
        <v>52623</v>
      </c>
      <c r="F9983" s="592">
        <v>171</v>
      </c>
    </row>
    <row r="9984" spans="1:6" x14ac:dyDescent="0.25">
      <c r="A9984" s="349" t="s">
        <v>748</v>
      </c>
      <c r="B9984" s="361" t="s">
        <v>751</v>
      </c>
      <c r="C9984" s="361" t="s">
        <v>747</v>
      </c>
      <c r="D9984" s="361">
        <v>8</v>
      </c>
      <c r="E9984" s="590">
        <v>52625</v>
      </c>
      <c r="F9984" s="592">
        <v>95</v>
      </c>
    </row>
    <row r="9985" spans="1:6" x14ac:dyDescent="0.25">
      <c r="A9985" s="349" t="s">
        <v>564</v>
      </c>
      <c r="B9985" s="361" t="s">
        <v>567</v>
      </c>
      <c r="C9985" s="361" t="s">
        <v>737</v>
      </c>
      <c r="D9985" s="361">
        <v>16</v>
      </c>
      <c r="E9985" s="590">
        <v>52625</v>
      </c>
      <c r="F9985" s="592">
        <v>183</v>
      </c>
    </row>
    <row r="9986" spans="1:6" x14ac:dyDescent="0.25">
      <c r="A9986" s="349" t="s">
        <v>742</v>
      </c>
      <c r="B9986" s="361" t="s">
        <v>743</v>
      </c>
      <c r="C9986" s="361" t="s">
        <v>744</v>
      </c>
      <c r="D9986" s="361">
        <v>8</v>
      </c>
      <c r="E9986" s="590">
        <v>52626</v>
      </c>
      <c r="F9986" s="592">
        <v>55</v>
      </c>
    </row>
    <row r="9987" spans="1:6" x14ac:dyDescent="0.25">
      <c r="A9987" s="349" t="s">
        <v>748</v>
      </c>
      <c r="B9987" s="361" t="s">
        <v>749</v>
      </c>
      <c r="C9987" s="361" t="s">
        <v>745</v>
      </c>
      <c r="D9987" s="361">
        <v>8</v>
      </c>
      <c r="E9987" s="590">
        <v>52627</v>
      </c>
      <c r="F9987" s="360">
        <v>165</v>
      </c>
    </row>
    <row r="9988" spans="1:6" x14ac:dyDescent="0.25">
      <c r="A9988" s="349" t="s">
        <v>738</v>
      </c>
      <c r="B9988" s="361" t="s">
        <v>720</v>
      </c>
      <c r="C9988" s="361" t="s">
        <v>747</v>
      </c>
      <c r="D9988" s="361">
        <v>8</v>
      </c>
      <c r="E9988" s="590">
        <v>52627</v>
      </c>
      <c r="F9988" s="592">
        <v>48</v>
      </c>
    </row>
    <row r="9989" spans="1:6" x14ac:dyDescent="0.25">
      <c r="A9989" s="349" t="s">
        <v>738</v>
      </c>
      <c r="B9989" s="361" t="s">
        <v>720</v>
      </c>
      <c r="C9989" s="361" t="s">
        <v>747</v>
      </c>
      <c r="D9989" s="361">
        <v>8</v>
      </c>
      <c r="E9989" s="590">
        <v>52628</v>
      </c>
      <c r="F9989" s="592">
        <v>130</v>
      </c>
    </row>
    <row r="9990" spans="1:6" x14ac:dyDescent="0.25">
      <c r="A9990" s="349" t="s">
        <v>756</v>
      </c>
      <c r="B9990" s="361" t="s">
        <v>757</v>
      </c>
      <c r="C9990" s="361" t="s">
        <v>755</v>
      </c>
      <c r="D9990" s="361">
        <v>16</v>
      </c>
      <c r="E9990" s="590">
        <v>52628</v>
      </c>
      <c r="F9990" s="592">
        <v>12</v>
      </c>
    </row>
    <row r="9991" spans="1:6" x14ac:dyDescent="0.25">
      <c r="A9991" s="349" t="s">
        <v>742</v>
      </c>
      <c r="B9991" s="361" t="s">
        <v>743</v>
      </c>
      <c r="C9991" s="361" t="s">
        <v>744</v>
      </c>
      <c r="D9991" s="361">
        <v>8</v>
      </c>
      <c r="E9991" s="350">
        <v>52630</v>
      </c>
      <c r="F9991" s="360">
        <v>53</v>
      </c>
    </row>
    <row r="9992" spans="1:6" x14ac:dyDescent="0.25">
      <c r="A9992" s="349" t="s">
        <v>728</v>
      </c>
      <c r="B9992" s="361" t="s">
        <v>729</v>
      </c>
      <c r="C9992" s="361" t="s">
        <v>730</v>
      </c>
      <c r="D9992" s="361">
        <v>10</v>
      </c>
      <c r="E9992" s="590">
        <v>52631</v>
      </c>
      <c r="F9992" s="592">
        <v>86</v>
      </c>
    </row>
    <row r="9993" spans="1:6" x14ac:dyDescent="0.25">
      <c r="A9993" s="349" t="s">
        <v>748</v>
      </c>
      <c r="B9993" s="361" t="s">
        <v>751</v>
      </c>
      <c r="C9993" s="361" t="s">
        <v>747</v>
      </c>
      <c r="D9993" s="361">
        <v>8</v>
      </c>
      <c r="E9993" s="590">
        <v>52637</v>
      </c>
      <c r="F9993" s="360">
        <v>115</v>
      </c>
    </row>
    <row r="9994" spans="1:6" x14ac:dyDescent="0.25">
      <c r="A9994" s="349" t="s">
        <v>738</v>
      </c>
      <c r="B9994" s="361" t="s">
        <v>723</v>
      </c>
      <c r="C9994" s="361" t="s">
        <v>745</v>
      </c>
      <c r="D9994" s="361">
        <v>8</v>
      </c>
      <c r="E9994" s="590">
        <v>52649</v>
      </c>
      <c r="F9994" s="592">
        <v>169</v>
      </c>
    </row>
    <row r="9995" spans="1:6" x14ac:dyDescent="0.25">
      <c r="A9995" s="349" t="s">
        <v>771</v>
      </c>
      <c r="B9995" s="361" t="s">
        <v>773</v>
      </c>
      <c r="C9995" s="361" t="s">
        <v>747</v>
      </c>
      <c r="D9995" s="361">
        <v>8</v>
      </c>
      <c r="E9995" s="590">
        <v>52649</v>
      </c>
      <c r="F9995" s="592">
        <v>152</v>
      </c>
    </row>
    <row r="9996" spans="1:6" x14ac:dyDescent="0.25">
      <c r="A9996" s="349" t="s">
        <v>738</v>
      </c>
      <c r="B9996" s="361" t="s">
        <v>712</v>
      </c>
      <c r="C9996" s="361" t="s">
        <v>744</v>
      </c>
      <c r="D9996" s="361">
        <v>8</v>
      </c>
      <c r="E9996" s="590">
        <v>52649</v>
      </c>
      <c r="F9996" s="360">
        <v>121</v>
      </c>
    </row>
    <row r="9997" spans="1:6" x14ac:dyDescent="0.25">
      <c r="A9997" s="349" t="s">
        <v>771</v>
      </c>
      <c r="B9997" s="361" t="s">
        <v>773</v>
      </c>
      <c r="C9997" s="361" t="s">
        <v>747</v>
      </c>
      <c r="D9997" s="361">
        <v>8</v>
      </c>
      <c r="E9997" s="590">
        <v>52653</v>
      </c>
      <c r="F9997" s="360">
        <v>50</v>
      </c>
    </row>
    <row r="9998" spans="1:6" x14ac:dyDescent="0.25">
      <c r="A9998" s="349" t="s">
        <v>739</v>
      </c>
      <c r="B9998" s="361" t="s">
        <v>740</v>
      </c>
      <c r="C9998" s="361" t="s">
        <v>741</v>
      </c>
      <c r="D9998" s="361">
        <v>8</v>
      </c>
      <c r="E9998" s="590">
        <v>52655</v>
      </c>
      <c r="F9998" s="592">
        <v>101</v>
      </c>
    </row>
    <row r="9999" spans="1:6" x14ac:dyDescent="0.25">
      <c r="A9999" s="349" t="s">
        <v>752</v>
      </c>
      <c r="B9999" s="361" t="s">
        <v>762</v>
      </c>
      <c r="C9999" s="361" t="s">
        <v>761</v>
      </c>
      <c r="D9999" s="361">
        <v>16</v>
      </c>
      <c r="E9999" s="590">
        <v>52668</v>
      </c>
      <c r="F9999" s="592">
        <v>73</v>
      </c>
    </row>
    <row r="10000" spans="1:6" x14ac:dyDescent="0.25">
      <c r="A10000" s="349" t="s">
        <v>748</v>
      </c>
      <c r="B10000" s="361" t="s">
        <v>750</v>
      </c>
      <c r="C10000" s="361" t="s">
        <v>737</v>
      </c>
      <c r="D10000" s="361">
        <v>16</v>
      </c>
      <c r="E10000" s="590">
        <v>52670</v>
      </c>
      <c r="F10000" s="592">
        <v>162</v>
      </c>
    </row>
    <row r="10001" spans="1:6" x14ac:dyDescent="0.25">
      <c r="A10001" s="349" t="s">
        <v>748</v>
      </c>
      <c r="B10001" s="361" t="s">
        <v>751</v>
      </c>
      <c r="C10001" s="361" t="s">
        <v>747</v>
      </c>
      <c r="D10001" s="361">
        <v>8</v>
      </c>
      <c r="E10001" s="590">
        <v>52670</v>
      </c>
      <c r="F10001" s="592">
        <v>171</v>
      </c>
    </row>
    <row r="10002" spans="1:6" x14ac:dyDescent="0.25">
      <c r="A10002" s="349" t="s">
        <v>748</v>
      </c>
      <c r="B10002" s="361" t="s">
        <v>754</v>
      </c>
      <c r="C10002" s="361" t="s">
        <v>755</v>
      </c>
      <c r="D10002" s="361">
        <v>16</v>
      </c>
      <c r="E10002" s="590">
        <v>52674</v>
      </c>
      <c r="F10002" s="592">
        <v>43</v>
      </c>
    </row>
    <row r="10003" spans="1:6" x14ac:dyDescent="0.25">
      <c r="A10003" s="349" t="s">
        <v>564</v>
      </c>
      <c r="B10003" s="361" t="s">
        <v>565</v>
      </c>
      <c r="C10003" s="361" t="s">
        <v>745</v>
      </c>
      <c r="D10003" s="361">
        <v>16</v>
      </c>
      <c r="E10003" s="590">
        <v>52677</v>
      </c>
      <c r="F10003" s="592">
        <v>74</v>
      </c>
    </row>
    <row r="10004" spans="1:6" x14ac:dyDescent="0.25">
      <c r="A10004" s="349" t="s">
        <v>738</v>
      </c>
      <c r="B10004" s="361" t="s">
        <v>715</v>
      </c>
      <c r="C10004" s="361" t="s">
        <v>745</v>
      </c>
      <c r="D10004" s="361">
        <v>16</v>
      </c>
      <c r="E10004" s="590">
        <v>52680</v>
      </c>
      <c r="F10004" s="592">
        <v>52</v>
      </c>
    </row>
    <row r="10005" spans="1:6" x14ac:dyDescent="0.25">
      <c r="A10005" s="349" t="s">
        <v>738</v>
      </c>
      <c r="B10005" s="361" t="s">
        <v>713</v>
      </c>
      <c r="C10005" s="361" t="s">
        <v>746</v>
      </c>
      <c r="D10005" s="361">
        <v>16</v>
      </c>
      <c r="E10005" s="590">
        <v>52685</v>
      </c>
      <c r="F10005" s="592">
        <v>166</v>
      </c>
    </row>
    <row r="10006" spans="1:6" x14ac:dyDescent="0.25">
      <c r="A10006" s="349" t="s">
        <v>564</v>
      </c>
      <c r="B10006" s="361" t="s">
        <v>567</v>
      </c>
      <c r="C10006" s="361" t="s">
        <v>737</v>
      </c>
      <c r="D10006" s="361">
        <v>16</v>
      </c>
      <c r="E10006" s="590">
        <v>52685</v>
      </c>
      <c r="F10006" s="592">
        <v>118</v>
      </c>
    </row>
    <row r="10007" spans="1:6" x14ac:dyDescent="0.25">
      <c r="A10007" s="349" t="s">
        <v>769</v>
      </c>
      <c r="B10007" s="361" t="s">
        <v>770</v>
      </c>
      <c r="C10007" s="361" t="s">
        <v>745</v>
      </c>
      <c r="D10007" s="361">
        <v>16</v>
      </c>
      <c r="E10007" s="590">
        <v>52686</v>
      </c>
      <c r="F10007" s="592">
        <v>174</v>
      </c>
    </row>
    <row r="10008" spans="1:6" x14ac:dyDescent="0.25">
      <c r="A10008" s="349" t="s">
        <v>564</v>
      </c>
      <c r="B10008" s="361" t="s">
        <v>569</v>
      </c>
      <c r="C10008" s="361" t="s">
        <v>744</v>
      </c>
      <c r="D10008" s="361">
        <v>16</v>
      </c>
      <c r="E10008" s="590">
        <v>52687</v>
      </c>
      <c r="F10008" s="592">
        <v>24</v>
      </c>
    </row>
    <row r="10009" spans="1:6" x14ac:dyDescent="0.25">
      <c r="A10009" s="349" t="s">
        <v>728</v>
      </c>
      <c r="B10009" s="361" t="s">
        <v>729</v>
      </c>
      <c r="C10009" s="361" t="s">
        <v>730</v>
      </c>
      <c r="D10009" s="361">
        <v>10</v>
      </c>
      <c r="E10009" s="590">
        <v>52687</v>
      </c>
      <c r="F10009" s="592">
        <v>10</v>
      </c>
    </row>
    <row r="10010" spans="1:6" x14ac:dyDescent="0.25">
      <c r="A10010" s="349" t="s">
        <v>769</v>
      </c>
      <c r="B10010" s="361" t="s">
        <v>770</v>
      </c>
      <c r="C10010" s="361" t="s">
        <v>745</v>
      </c>
      <c r="D10010" s="361">
        <v>16</v>
      </c>
      <c r="E10010" s="590">
        <v>52688</v>
      </c>
      <c r="F10010" s="592">
        <v>130</v>
      </c>
    </row>
    <row r="10011" spans="1:6" x14ac:dyDescent="0.25">
      <c r="A10011" s="349" t="s">
        <v>733</v>
      </c>
      <c r="B10011" s="361" t="s">
        <v>736</v>
      </c>
      <c r="C10011" s="361" t="s">
        <v>737</v>
      </c>
      <c r="D10011" s="361">
        <v>8</v>
      </c>
      <c r="E10011" s="590">
        <v>52696</v>
      </c>
      <c r="F10011" s="592">
        <v>106</v>
      </c>
    </row>
    <row r="10012" spans="1:6" x14ac:dyDescent="0.25">
      <c r="A10012" s="349" t="s">
        <v>738</v>
      </c>
      <c r="B10012" s="361" t="s">
        <v>713</v>
      </c>
      <c r="C10012" s="361" t="s">
        <v>746</v>
      </c>
      <c r="D10012" s="361">
        <v>16</v>
      </c>
      <c r="E10012" s="590">
        <v>52699</v>
      </c>
      <c r="F10012" s="592">
        <v>51</v>
      </c>
    </row>
    <row r="10013" spans="1:6" x14ac:dyDescent="0.25">
      <c r="A10013" s="349" t="s">
        <v>564</v>
      </c>
      <c r="B10013" s="361" t="s">
        <v>565</v>
      </c>
      <c r="C10013" s="361" t="s">
        <v>745</v>
      </c>
      <c r="D10013" s="361">
        <v>16</v>
      </c>
      <c r="E10013" s="590">
        <v>52701</v>
      </c>
      <c r="F10013" s="592">
        <v>92</v>
      </c>
    </row>
    <row r="10014" spans="1:6" x14ac:dyDescent="0.25">
      <c r="A10014" s="349" t="s">
        <v>765</v>
      </c>
      <c r="B10014" s="361" t="s">
        <v>766</v>
      </c>
      <c r="C10014" s="361" t="s">
        <v>744</v>
      </c>
      <c r="D10014" s="361">
        <v>16</v>
      </c>
      <c r="E10014" s="590">
        <v>52708</v>
      </c>
      <c r="F10014" s="592">
        <v>138</v>
      </c>
    </row>
    <row r="10015" spans="1:6" x14ac:dyDescent="0.25">
      <c r="A10015" s="349" t="s">
        <v>733</v>
      </c>
      <c r="B10015" s="361" t="s">
        <v>734</v>
      </c>
      <c r="C10015" s="361" t="s">
        <v>735</v>
      </c>
      <c r="D10015" s="361">
        <v>8</v>
      </c>
      <c r="E10015" s="590">
        <v>52709</v>
      </c>
      <c r="F10015" s="592">
        <v>190</v>
      </c>
    </row>
    <row r="10016" spans="1:6" x14ac:dyDescent="0.25">
      <c r="A10016" s="349" t="s">
        <v>564</v>
      </c>
      <c r="B10016" s="361" t="s">
        <v>567</v>
      </c>
      <c r="C10016" s="361" t="s">
        <v>737</v>
      </c>
      <c r="D10016" s="361">
        <v>16</v>
      </c>
      <c r="E10016" s="590">
        <v>52718</v>
      </c>
      <c r="F10016" s="592">
        <v>177</v>
      </c>
    </row>
    <row r="10017" spans="1:6" x14ac:dyDescent="0.25">
      <c r="A10017" s="349" t="s">
        <v>742</v>
      </c>
      <c r="B10017" s="361" t="s">
        <v>743</v>
      </c>
      <c r="C10017" s="361" t="s">
        <v>744</v>
      </c>
      <c r="D10017" s="361">
        <v>8</v>
      </c>
      <c r="E10017" s="590">
        <v>52719</v>
      </c>
      <c r="F10017" s="592">
        <v>155</v>
      </c>
    </row>
    <row r="10018" spans="1:6" x14ac:dyDescent="0.25">
      <c r="A10018" s="349" t="s">
        <v>752</v>
      </c>
      <c r="B10018" s="361" t="s">
        <v>762</v>
      </c>
      <c r="C10018" s="361" t="s">
        <v>761</v>
      </c>
      <c r="D10018" s="361">
        <v>16</v>
      </c>
      <c r="E10018" s="590">
        <v>52720</v>
      </c>
      <c r="F10018" s="592">
        <v>30</v>
      </c>
    </row>
    <row r="10019" spans="1:6" x14ac:dyDescent="0.25">
      <c r="A10019" s="354" t="s">
        <v>752</v>
      </c>
      <c r="B10019" s="353" t="s">
        <v>759</v>
      </c>
      <c r="C10019" s="353" t="s">
        <v>737</v>
      </c>
      <c r="D10019" s="353">
        <v>16</v>
      </c>
      <c r="E10019" s="591">
        <v>52723</v>
      </c>
      <c r="F10019" s="593">
        <v>84</v>
      </c>
    </row>
    <row r="10020" spans="1:6" x14ac:dyDescent="0.25">
      <c r="A10020" s="349" t="s">
        <v>564</v>
      </c>
      <c r="B10020" s="361" t="s">
        <v>568</v>
      </c>
      <c r="C10020" s="361" t="s">
        <v>745</v>
      </c>
      <c r="D10020" s="361">
        <v>16</v>
      </c>
      <c r="E10020" s="590">
        <v>52730</v>
      </c>
      <c r="F10020" s="592">
        <v>105</v>
      </c>
    </row>
    <row r="10021" spans="1:6" x14ac:dyDescent="0.25">
      <c r="A10021" s="349" t="s">
        <v>738</v>
      </c>
      <c r="B10021" s="361" t="s">
        <v>722</v>
      </c>
      <c r="C10021" s="361" t="s">
        <v>747</v>
      </c>
      <c r="D10021" s="361">
        <v>8</v>
      </c>
      <c r="E10021" s="590">
        <v>52735</v>
      </c>
      <c r="F10021" s="592">
        <v>79</v>
      </c>
    </row>
    <row r="10022" spans="1:6" x14ac:dyDescent="0.25">
      <c r="A10022" s="349" t="s">
        <v>767</v>
      </c>
      <c r="B10022" s="361" t="s">
        <v>768</v>
      </c>
      <c r="C10022" s="361" t="s">
        <v>737</v>
      </c>
      <c r="D10022" s="361">
        <v>16</v>
      </c>
      <c r="E10022" s="590">
        <v>52738</v>
      </c>
      <c r="F10022" s="592">
        <v>152</v>
      </c>
    </row>
    <row r="10023" spans="1:6" x14ac:dyDescent="0.25">
      <c r="A10023" s="349" t="s">
        <v>738</v>
      </c>
      <c r="B10023" s="361" t="s">
        <v>717</v>
      </c>
      <c r="C10023" s="361" t="s">
        <v>745</v>
      </c>
      <c r="D10023" s="361">
        <v>16</v>
      </c>
      <c r="E10023" s="590">
        <v>52740</v>
      </c>
      <c r="F10023" s="592">
        <v>85</v>
      </c>
    </row>
    <row r="10024" spans="1:6" x14ac:dyDescent="0.25">
      <c r="A10024" s="349" t="s">
        <v>738</v>
      </c>
      <c r="B10024" s="361" t="s">
        <v>716</v>
      </c>
      <c r="C10024" s="361" t="s">
        <v>745</v>
      </c>
      <c r="D10024" s="361">
        <v>16</v>
      </c>
      <c r="E10024" s="590">
        <v>52742</v>
      </c>
      <c r="F10024" s="360">
        <v>120</v>
      </c>
    </row>
    <row r="10025" spans="1:6" x14ac:dyDescent="0.25">
      <c r="A10025" s="349" t="s">
        <v>564</v>
      </c>
      <c r="B10025" s="361" t="s">
        <v>569</v>
      </c>
      <c r="C10025" s="361" t="s">
        <v>744</v>
      </c>
      <c r="D10025" s="361">
        <v>16</v>
      </c>
      <c r="E10025" s="590">
        <v>52742</v>
      </c>
      <c r="F10025" s="592">
        <v>176</v>
      </c>
    </row>
    <row r="10026" spans="1:6" x14ac:dyDescent="0.25">
      <c r="A10026" s="349" t="s">
        <v>728</v>
      </c>
      <c r="B10026" s="361" t="s">
        <v>729</v>
      </c>
      <c r="C10026" s="361" t="s">
        <v>730</v>
      </c>
      <c r="D10026" s="361">
        <v>10</v>
      </c>
      <c r="E10026" s="350">
        <v>52742</v>
      </c>
      <c r="F10026" s="360">
        <v>148</v>
      </c>
    </row>
    <row r="10027" spans="1:6" x14ac:dyDescent="0.25">
      <c r="A10027" s="349" t="s">
        <v>564</v>
      </c>
      <c r="B10027" s="361" t="s">
        <v>566</v>
      </c>
      <c r="C10027" s="361" t="s">
        <v>737</v>
      </c>
      <c r="D10027" s="361">
        <v>16</v>
      </c>
      <c r="E10027" s="590">
        <v>52743</v>
      </c>
      <c r="F10027" s="592">
        <v>34</v>
      </c>
    </row>
    <row r="10028" spans="1:6" x14ac:dyDescent="0.25">
      <c r="A10028" s="349" t="s">
        <v>738</v>
      </c>
      <c r="B10028" s="361" t="s">
        <v>718</v>
      </c>
      <c r="C10028" s="361" t="s">
        <v>747</v>
      </c>
      <c r="D10028" s="361">
        <v>8</v>
      </c>
      <c r="E10028" s="590">
        <v>52750</v>
      </c>
      <c r="F10028" s="360">
        <v>100</v>
      </c>
    </row>
    <row r="10029" spans="1:6" x14ac:dyDescent="0.25">
      <c r="A10029" s="349" t="s">
        <v>748</v>
      </c>
      <c r="B10029" s="361" t="s">
        <v>753</v>
      </c>
      <c r="C10029" s="361" t="s">
        <v>732</v>
      </c>
      <c r="D10029" s="361">
        <v>16</v>
      </c>
      <c r="E10029" s="590">
        <v>52753</v>
      </c>
      <c r="F10029" s="592">
        <v>181</v>
      </c>
    </row>
    <row r="10030" spans="1:6" x14ac:dyDescent="0.25">
      <c r="A10030" s="349" t="s">
        <v>564</v>
      </c>
      <c r="B10030" s="361" t="s">
        <v>565</v>
      </c>
      <c r="C10030" s="361" t="s">
        <v>745</v>
      </c>
      <c r="D10030" s="361">
        <v>16</v>
      </c>
      <c r="E10030" s="590">
        <v>52753</v>
      </c>
      <c r="F10030" s="592">
        <v>183</v>
      </c>
    </row>
    <row r="10031" spans="1:6" x14ac:dyDescent="0.25">
      <c r="A10031" s="349" t="s">
        <v>752</v>
      </c>
      <c r="B10031" s="361" t="s">
        <v>763</v>
      </c>
      <c r="C10031" s="361" t="s">
        <v>745</v>
      </c>
      <c r="D10031" s="361">
        <v>16</v>
      </c>
      <c r="E10031" s="590">
        <v>52753</v>
      </c>
      <c r="F10031" s="592">
        <v>29</v>
      </c>
    </row>
    <row r="10032" spans="1:6" x14ac:dyDescent="0.25">
      <c r="A10032" s="349" t="s">
        <v>771</v>
      </c>
      <c r="B10032" s="361" t="s">
        <v>773</v>
      </c>
      <c r="C10032" s="361" t="s">
        <v>747</v>
      </c>
      <c r="D10032" s="361">
        <v>8</v>
      </c>
      <c r="E10032" s="590">
        <v>52755</v>
      </c>
      <c r="F10032" s="592">
        <v>172</v>
      </c>
    </row>
    <row r="10033" spans="1:6" x14ac:dyDescent="0.25">
      <c r="A10033" s="349" t="s">
        <v>742</v>
      </c>
      <c r="B10033" s="361" t="s">
        <v>743</v>
      </c>
      <c r="C10033" s="361" t="s">
        <v>744</v>
      </c>
      <c r="D10033" s="361">
        <v>8</v>
      </c>
      <c r="E10033" s="590">
        <v>52756</v>
      </c>
      <c r="F10033" s="360">
        <v>25</v>
      </c>
    </row>
    <row r="10034" spans="1:6" x14ac:dyDescent="0.25">
      <c r="A10034" s="349" t="s">
        <v>738</v>
      </c>
      <c r="B10034" s="361" t="s">
        <v>716</v>
      </c>
      <c r="C10034" s="361" t="s">
        <v>745</v>
      </c>
      <c r="D10034" s="361">
        <v>16</v>
      </c>
      <c r="E10034" s="350">
        <v>52759</v>
      </c>
      <c r="F10034" s="360">
        <v>12</v>
      </c>
    </row>
    <row r="10035" spans="1:6" x14ac:dyDescent="0.25">
      <c r="A10035" s="349" t="s">
        <v>756</v>
      </c>
      <c r="B10035" s="361" t="s">
        <v>758</v>
      </c>
      <c r="C10035" s="361" t="s">
        <v>746</v>
      </c>
      <c r="D10035" s="361">
        <v>16</v>
      </c>
      <c r="E10035" s="590">
        <v>52760</v>
      </c>
      <c r="F10035" s="592">
        <v>141</v>
      </c>
    </row>
    <row r="10036" spans="1:6" x14ac:dyDescent="0.25">
      <c r="A10036" s="349" t="s">
        <v>739</v>
      </c>
      <c r="B10036" s="361" t="s">
        <v>740</v>
      </c>
      <c r="C10036" s="361" t="s">
        <v>741</v>
      </c>
      <c r="D10036" s="361">
        <v>8</v>
      </c>
      <c r="E10036" s="590">
        <v>52764</v>
      </c>
      <c r="F10036" s="592">
        <v>191</v>
      </c>
    </row>
    <row r="10037" spans="1:6" x14ac:dyDescent="0.25">
      <c r="A10037" s="349" t="s">
        <v>752</v>
      </c>
      <c r="B10037" s="361" t="s">
        <v>760</v>
      </c>
      <c r="C10037" s="361" t="s">
        <v>761</v>
      </c>
      <c r="D10037" s="361">
        <v>16</v>
      </c>
      <c r="E10037" s="590">
        <v>52764</v>
      </c>
      <c r="F10037" s="592">
        <v>88</v>
      </c>
    </row>
    <row r="10038" spans="1:6" x14ac:dyDescent="0.25">
      <c r="A10038" s="349" t="s">
        <v>756</v>
      </c>
      <c r="B10038" s="361" t="s">
        <v>757</v>
      </c>
      <c r="C10038" s="361" t="s">
        <v>755</v>
      </c>
      <c r="D10038" s="361">
        <v>16</v>
      </c>
      <c r="E10038" s="590">
        <v>52766</v>
      </c>
      <c r="F10038" s="592">
        <v>120</v>
      </c>
    </row>
    <row r="10039" spans="1:6" x14ac:dyDescent="0.25">
      <c r="A10039" s="349" t="s">
        <v>739</v>
      </c>
      <c r="B10039" s="361" t="s">
        <v>740</v>
      </c>
      <c r="C10039" s="361" t="s">
        <v>741</v>
      </c>
      <c r="D10039" s="361">
        <v>8</v>
      </c>
      <c r="E10039" s="590">
        <v>52766</v>
      </c>
      <c r="F10039" s="592">
        <v>28</v>
      </c>
    </row>
    <row r="10040" spans="1:6" x14ac:dyDescent="0.25">
      <c r="A10040" s="349" t="s">
        <v>738</v>
      </c>
      <c r="B10040" s="361" t="s">
        <v>722</v>
      </c>
      <c r="C10040" s="361" t="s">
        <v>747</v>
      </c>
      <c r="D10040" s="361">
        <v>8</v>
      </c>
      <c r="E10040" s="590">
        <v>52770</v>
      </c>
      <c r="F10040" s="592">
        <v>139</v>
      </c>
    </row>
    <row r="10041" spans="1:6" x14ac:dyDescent="0.25">
      <c r="A10041" s="349" t="s">
        <v>738</v>
      </c>
      <c r="B10041" s="361" t="s">
        <v>716</v>
      </c>
      <c r="C10041" s="361" t="s">
        <v>745</v>
      </c>
      <c r="D10041" s="361">
        <v>16</v>
      </c>
      <c r="E10041" s="590">
        <v>52772</v>
      </c>
      <c r="F10041" s="592">
        <v>136</v>
      </c>
    </row>
    <row r="10042" spans="1:6" x14ac:dyDescent="0.25">
      <c r="A10042" s="349" t="s">
        <v>752</v>
      </c>
      <c r="B10042" s="361" t="s">
        <v>763</v>
      </c>
      <c r="C10042" s="361" t="s">
        <v>745</v>
      </c>
      <c r="D10042" s="361">
        <v>16</v>
      </c>
      <c r="E10042" s="590">
        <v>52773</v>
      </c>
      <c r="F10042" s="592">
        <v>136</v>
      </c>
    </row>
    <row r="10043" spans="1:6" x14ac:dyDescent="0.25">
      <c r="A10043" s="349" t="s">
        <v>738</v>
      </c>
      <c r="B10043" s="361" t="s">
        <v>723</v>
      </c>
      <c r="C10043" s="361" t="s">
        <v>745</v>
      </c>
      <c r="D10043" s="361">
        <v>8</v>
      </c>
      <c r="E10043" s="590">
        <v>52774</v>
      </c>
      <c r="F10043" s="592">
        <v>194</v>
      </c>
    </row>
    <row r="10044" spans="1:6" x14ac:dyDescent="0.25">
      <c r="A10044" s="349" t="s">
        <v>752</v>
      </c>
      <c r="B10044" s="361" t="s">
        <v>762</v>
      </c>
      <c r="C10044" s="361" t="s">
        <v>761</v>
      </c>
      <c r="D10044" s="361">
        <v>16</v>
      </c>
      <c r="E10044" s="590">
        <v>52774</v>
      </c>
      <c r="F10044" s="360">
        <v>132</v>
      </c>
    </row>
    <row r="10045" spans="1:6" x14ac:dyDescent="0.25">
      <c r="A10045" s="349" t="s">
        <v>752</v>
      </c>
      <c r="B10045" s="361" t="s">
        <v>763</v>
      </c>
      <c r="C10045" s="361" t="s">
        <v>745</v>
      </c>
      <c r="D10045" s="361">
        <v>16</v>
      </c>
      <c r="E10045" s="590">
        <v>52780</v>
      </c>
      <c r="F10045" s="592">
        <v>60</v>
      </c>
    </row>
    <row r="10046" spans="1:6" x14ac:dyDescent="0.25">
      <c r="A10046" s="349" t="s">
        <v>738</v>
      </c>
      <c r="B10046" s="361" t="s">
        <v>716</v>
      </c>
      <c r="C10046" s="361" t="s">
        <v>745</v>
      </c>
      <c r="D10046" s="361">
        <v>16</v>
      </c>
      <c r="E10046" s="590">
        <v>52784</v>
      </c>
      <c r="F10046" s="592">
        <v>51</v>
      </c>
    </row>
    <row r="10047" spans="1:6" x14ac:dyDescent="0.25">
      <c r="A10047" s="349" t="s">
        <v>738</v>
      </c>
      <c r="B10047" s="361" t="s">
        <v>716</v>
      </c>
      <c r="C10047" s="361" t="s">
        <v>745</v>
      </c>
      <c r="D10047" s="361">
        <v>16</v>
      </c>
      <c r="E10047" s="590">
        <v>52787</v>
      </c>
      <c r="F10047" s="360">
        <v>139</v>
      </c>
    </row>
    <row r="10048" spans="1:6" x14ac:dyDescent="0.25">
      <c r="A10048" s="349" t="s">
        <v>738</v>
      </c>
      <c r="B10048" s="361" t="s">
        <v>719</v>
      </c>
      <c r="C10048" s="361" t="s">
        <v>744</v>
      </c>
      <c r="D10048" s="361">
        <v>8</v>
      </c>
      <c r="E10048" s="590">
        <v>52789</v>
      </c>
      <c r="F10048" s="592">
        <v>20</v>
      </c>
    </row>
    <row r="10049" spans="1:6" x14ac:dyDescent="0.25">
      <c r="A10049" s="349" t="s">
        <v>748</v>
      </c>
      <c r="B10049" s="361" t="s">
        <v>749</v>
      </c>
      <c r="C10049" s="361" t="s">
        <v>745</v>
      </c>
      <c r="D10049" s="361">
        <v>8</v>
      </c>
      <c r="E10049" s="350">
        <v>52790</v>
      </c>
      <c r="F10049" s="360">
        <v>171</v>
      </c>
    </row>
    <row r="10050" spans="1:6" x14ac:dyDescent="0.25">
      <c r="A10050" s="349" t="s">
        <v>738</v>
      </c>
      <c r="B10050" s="361" t="s">
        <v>713</v>
      </c>
      <c r="C10050" s="361" t="s">
        <v>746</v>
      </c>
      <c r="D10050" s="361">
        <v>16</v>
      </c>
      <c r="E10050" s="590">
        <v>52792</v>
      </c>
      <c r="F10050" s="592">
        <v>54</v>
      </c>
    </row>
    <row r="10051" spans="1:6" x14ac:dyDescent="0.25">
      <c r="A10051" s="349" t="s">
        <v>564</v>
      </c>
      <c r="B10051" s="361" t="s">
        <v>569</v>
      </c>
      <c r="C10051" s="361" t="s">
        <v>744</v>
      </c>
      <c r="D10051" s="361">
        <v>16</v>
      </c>
      <c r="E10051" s="590">
        <v>52792</v>
      </c>
      <c r="F10051" s="360">
        <v>45</v>
      </c>
    </row>
    <row r="10052" spans="1:6" x14ac:dyDescent="0.25">
      <c r="A10052" s="349" t="s">
        <v>748</v>
      </c>
      <c r="B10052" s="361" t="s">
        <v>751</v>
      </c>
      <c r="C10052" s="361" t="s">
        <v>747</v>
      </c>
      <c r="D10052" s="361">
        <v>8</v>
      </c>
      <c r="E10052" s="590">
        <v>52793</v>
      </c>
      <c r="F10052" s="592">
        <v>126</v>
      </c>
    </row>
    <row r="10053" spans="1:6" x14ac:dyDescent="0.25">
      <c r="A10053" s="349" t="s">
        <v>756</v>
      </c>
      <c r="B10053" s="361" t="s">
        <v>758</v>
      </c>
      <c r="C10053" s="361" t="s">
        <v>746</v>
      </c>
      <c r="D10053" s="361">
        <v>16</v>
      </c>
      <c r="E10053" s="590">
        <v>52795</v>
      </c>
      <c r="F10053" s="592">
        <v>152</v>
      </c>
    </row>
    <row r="10054" spans="1:6" x14ac:dyDescent="0.25">
      <c r="A10054" s="349" t="s">
        <v>742</v>
      </c>
      <c r="B10054" s="361" t="s">
        <v>743</v>
      </c>
      <c r="C10054" s="361" t="s">
        <v>744</v>
      </c>
      <c r="D10054" s="361">
        <v>8</v>
      </c>
      <c r="E10054" s="350">
        <v>52798</v>
      </c>
      <c r="F10054" s="360">
        <v>174</v>
      </c>
    </row>
    <row r="10055" spans="1:6" x14ac:dyDescent="0.25">
      <c r="A10055" s="349" t="s">
        <v>748</v>
      </c>
      <c r="B10055" s="361" t="s">
        <v>750</v>
      </c>
      <c r="C10055" s="361" t="s">
        <v>737</v>
      </c>
      <c r="D10055" s="361">
        <v>16</v>
      </c>
      <c r="E10055" s="590">
        <v>52801</v>
      </c>
      <c r="F10055" s="592">
        <v>194</v>
      </c>
    </row>
    <row r="10056" spans="1:6" x14ac:dyDescent="0.25">
      <c r="A10056" s="349" t="s">
        <v>748</v>
      </c>
      <c r="B10056" s="361" t="s">
        <v>754</v>
      </c>
      <c r="C10056" s="361" t="s">
        <v>755</v>
      </c>
      <c r="D10056" s="361">
        <v>16</v>
      </c>
      <c r="E10056" s="590">
        <v>52801</v>
      </c>
      <c r="F10056" s="592">
        <v>168</v>
      </c>
    </row>
    <row r="10057" spans="1:6" x14ac:dyDescent="0.25">
      <c r="A10057" s="349" t="s">
        <v>756</v>
      </c>
      <c r="B10057" s="361" t="s">
        <v>757</v>
      </c>
      <c r="C10057" s="361" t="s">
        <v>755</v>
      </c>
      <c r="D10057" s="361">
        <v>16</v>
      </c>
      <c r="E10057" s="590">
        <v>52804</v>
      </c>
      <c r="F10057" s="592">
        <v>165</v>
      </c>
    </row>
    <row r="10058" spans="1:6" x14ac:dyDescent="0.25">
      <c r="A10058" s="349" t="s">
        <v>564</v>
      </c>
      <c r="B10058" s="361" t="s">
        <v>566</v>
      </c>
      <c r="C10058" s="361" t="s">
        <v>737</v>
      </c>
      <c r="D10058" s="361">
        <v>16</v>
      </c>
      <c r="E10058" s="590">
        <v>52805</v>
      </c>
      <c r="F10058" s="592">
        <v>67</v>
      </c>
    </row>
    <row r="10059" spans="1:6" x14ac:dyDescent="0.25">
      <c r="A10059" s="354" t="s">
        <v>767</v>
      </c>
      <c r="B10059" s="353" t="s">
        <v>768</v>
      </c>
      <c r="C10059" s="353" t="s">
        <v>737</v>
      </c>
      <c r="D10059" s="353">
        <v>16</v>
      </c>
      <c r="E10059" s="591">
        <v>52806</v>
      </c>
      <c r="F10059" s="593">
        <v>32</v>
      </c>
    </row>
    <row r="10060" spans="1:6" x14ac:dyDescent="0.25">
      <c r="A10060" s="349" t="s">
        <v>752</v>
      </c>
      <c r="B10060" s="361" t="s">
        <v>764</v>
      </c>
      <c r="C10060" s="361" t="s">
        <v>737</v>
      </c>
      <c r="D10060" s="361">
        <v>32</v>
      </c>
      <c r="E10060" s="590">
        <v>52807</v>
      </c>
      <c r="F10060" s="592">
        <v>70</v>
      </c>
    </row>
    <row r="10061" spans="1:6" x14ac:dyDescent="0.25">
      <c r="A10061" s="349" t="s">
        <v>767</v>
      </c>
      <c r="B10061" s="361" t="s">
        <v>768</v>
      </c>
      <c r="C10061" s="361" t="s">
        <v>737</v>
      </c>
      <c r="D10061" s="361">
        <v>16</v>
      </c>
      <c r="E10061" s="590">
        <v>52808</v>
      </c>
      <c r="F10061" s="592">
        <v>31</v>
      </c>
    </row>
    <row r="10062" spans="1:6" x14ac:dyDescent="0.25">
      <c r="A10062" s="349" t="s">
        <v>748</v>
      </c>
      <c r="B10062" s="361" t="s">
        <v>751</v>
      </c>
      <c r="C10062" s="361" t="s">
        <v>747</v>
      </c>
      <c r="D10062" s="361">
        <v>8</v>
      </c>
      <c r="E10062" s="590">
        <v>52809</v>
      </c>
      <c r="F10062" s="592">
        <v>154</v>
      </c>
    </row>
    <row r="10063" spans="1:6" x14ac:dyDescent="0.25">
      <c r="A10063" s="349" t="s">
        <v>738</v>
      </c>
      <c r="B10063" s="361" t="s">
        <v>715</v>
      </c>
      <c r="C10063" s="361" t="s">
        <v>745</v>
      </c>
      <c r="D10063" s="361">
        <v>16</v>
      </c>
      <c r="E10063" s="590">
        <v>52813</v>
      </c>
      <c r="F10063" s="360">
        <v>58</v>
      </c>
    </row>
    <row r="10064" spans="1:6" x14ac:dyDescent="0.25">
      <c r="A10064" s="349" t="s">
        <v>738</v>
      </c>
      <c r="B10064" s="361" t="s">
        <v>713</v>
      </c>
      <c r="C10064" s="361" t="s">
        <v>746</v>
      </c>
      <c r="D10064" s="361">
        <v>16</v>
      </c>
      <c r="E10064" s="590">
        <v>52818</v>
      </c>
      <c r="F10064" s="592">
        <v>144</v>
      </c>
    </row>
    <row r="10065" spans="1:6" x14ac:dyDescent="0.25">
      <c r="A10065" s="349" t="s">
        <v>752</v>
      </c>
      <c r="B10065" s="361" t="s">
        <v>762</v>
      </c>
      <c r="C10065" s="361" t="s">
        <v>761</v>
      </c>
      <c r="D10065" s="361">
        <v>16</v>
      </c>
      <c r="E10065" s="590">
        <v>52818</v>
      </c>
      <c r="F10065" s="592">
        <v>170</v>
      </c>
    </row>
    <row r="10066" spans="1:6" x14ac:dyDescent="0.25">
      <c r="A10066" s="349" t="s">
        <v>738</v>
      </c>
      <c r="B10066" s="361" t="s">
        <v>721</v>
      </c>
      <c r="C10066" s="361" t="s">
        <v>747</v>
      </c>
      <c r="D10066" s="361">
        <v>8</v>
      </c>
      <c r="E10066" s="590">
        <v>52822</v>
      </c>
      <c r="F10066" s="592">
        <v>71</v>
      </c>
    </row>
    <row r="10067" spans="1:6" x14ac:dyDescent="0.25">
      <c r="A10067" s="349" t="s">
        <v>738</v>
      </c>
      <c r="B10067" s="361" t="s">
        <v>723</v>
      </c>
      <c r="C10067" s="361" t="s">
        <v>745</v>
      </c>
      <c r="D10067" s="361">
        <v>8</v>
      </c>
      <c r="E10067" s="590">
        <v>52823</v>
      </c>
      <c r="F10067" s="592">
        <v>70</v>
      </c>
    </row>
    <row r="10068" spans="1:6" x14ac:dyDescent="0.25">
      <c r="A10068" s="349" t="s">
        <v>733</v>
      </c>
      <c r="B10068" s="361" t="s">
        <v>736</v>
      </c>
      <c r="C10068" s="361" t="s">
        <v>737</v>
      </c>
      <c r="D10068" s="361">
        <v>8</v>
      </c>
      <c r="E10068" s="590">
        <v>52823</v>
      </c>
      <c r="F10068" s="592">
        <v>183</v>
      </c>
    </row>
    <row r="10069" spans="1:6" x14ac:dyDescent="0.25">
      <c r="A10069" s="349" t="s">
        <v>738</v>
      </c>
      <c r="B10069" s="361" t="s">
        <v>716</v>
      </c>
      <c r="C10069" s="361" t="s">
        <v>745</v>
      </c>
      <c r="D10069" s="361">
        <v>16</v>
      </c>
      <c r="E10069" s="590">
        <v>52829</v>
      </c>
      <c r="F10069" s="592">
        <v>163</v>
      </c>
    </row>
    <row r="10070" spans="1:6" x14ac:dyDescent="0.25">
      <c r="A10070" s="349" t="s">
        <v>752</v>
      </c>
      <c r="B10070" s="361" t="s">
        <v>764</v>
      </c>
      <c r="C10070" s="361" t="s">
        <v>737</v>
      </c>
      <c r="D10070" s="361">
        <v>32</v>
      </c>
      <c r="E10070" s="590">
        <v>52830</v>
      </c>
      <c r="F10070" s="592">
        <v>32</v>
      </c>
    </row>
    <row r="10071" spans="1:6" x14ac:dyDescent="0.25">
      <c r="A10071" s="349" t="s">
        <v>739</v>
      </c>
      <c r="B10071" s="361" t="s">
        <v>740</v>
      </c>
      <c r="C10071" s="361" t="s">
        <v>741</v>
      </c>
      <c r="D10071" s="361">
        <v>8</v>
      </c>
      <c r="E10071" s="590">
        <v>52831</v>
      </c>
      <c r="F10071" s="592">
        <v>87</v>
      </c>
    </row>
    <row r="10072" spans="1:6" x14ac:dyDescent="0.25">
      <c r="A10072" s="349" t="s">
        <v>752</v>
      </c>
      <c r="B10072" s="361" t="s">
        <v>759</v>
      </c>
      <c r="C10072" s="361" t="s">
        <v>737</v>
      </c>
      <c r="D10072" s="361">
        <v>16</v>
      </c>
      <c r="E10072" s="590">
        <v>52832</v>
      </c>
      <c r="F10072" s="592">
        <v>36</v>
      </c>
    </row>
    <row r="10073" spans="1:6" x14ac:dyDescent="0.25">
      <c r="A10073" s="349" t="s">
        <v>738</v>
      </c>
      <c r="B10073" s="361" t="s">
        <v>718</v>
      </c>
      <c r="C10073" s="361" t="s">
        <v>747</v>
      </c>
      <c r="D10073" s="361">
        <v>8</v>
      </c>
      <c r="E10073" s="590">
        <v>52834</v>
      </c>
      <c r="F10073" s="592">
        <v>138</v>
      </c>
    </row>
    <row r="10074" spans="1:6" x14ac:dyDescent="0.25">
      <c r="A10074" s="349" t="s">
        <v>564</v>
      </c>
      <c r="B10074" s="361" t="s">
        <v>569</v>
      </c>
      <c r="C10074" s="361" t="s">
        <v>744</v>
      </c>
      <c r="D10074" s="361">
        <v>16</v>
      </c>
      <c r="E10074" s="590">
        <v>52848</v>
      </c>
      <c r="F10074" s="592">
        <v>169</v>
      </c>
    </row>
    <row r="10075" spans="1:6" x14ac:dyDescent="0.25">
      <c r="A10075" s="349" t="s">
        <v>728</v>
      </c>
      <c r="B10075" s="361" t="s">
        <v>731</v>
      </c>
      <c r="C10075" s="361" t="s">
        <v>732</v>
      </c>
      <c r="D10075" s="361">
        <v>8</v>
      </c>
      <c r="E10075" s="590">
        <v>52848</v>
      </c>
      <c r="F10075" s="592">
        <v>162</v>
      </c>
    </row>
    <row r="10076" spans="1:6" x14ac:dyDescent="0.25">
      <c r="A10076" s="349" t="s">
        <v>765</v>
      </c>
      <c r="B10076" s="361" t="s">
        <v>766</v>
      </c>
      <c r="C10076" s="361" t="s">
        <v>744</v>
      </c>
      <c r="D10076" s="361">
        <v>16</v>
      </c>
      <c r="E10076" s="590">
        <v>52849</v>
      </c>
      <c r="F10076" s="592">
        <v>57</v>
      </c>
    </row>
    <row r="10077" spans="1:6" x14ac:dyDescent="0.25">
      <c r="A10077" s="349" t="s">
        <v>738</v>
      </c>
      <c r="B10077" s="361" t="s">
        <v>721</v>
      </c>
      <c r="C10077" s="361" t="s">
        <v>747</v>
      </c>
      <c r="D10077" s="361">
        <v>8</v>
      </c>
      <c r="E10077" s="590">
        <v>52850</v>
      </c>
      <c r="F10077" s="592">
        <v>199</v>
      </c>
    </row>
    <row r="10078" spans="1:6" x14ac:dyDescent="0.25">
      <c r="A10078" s="349" t="s">
        <v>748</v>
      </c>
      <c r="B10078" s="361" t="s">
        <v>751</v>
      </c>
      <c r="C10078" s="361" t="s">
        <v>747</v>
      </c>
      <c r="D10078" s="361">
        <v>8</v>
      </c>
      <c r="E10078" s="590">
        <v>52865</v>
      </c>
      <c r="F10078" s="592">
        <v>118</v>
      </c>
    </row>
    <row r="10079" spans="1:6" x14ac:dyDescent="0.25">
      <c r="A10079" s="349" t="s">
        <v>752</v>
      </c>
      <c r="B10079" s="361" t="s">
        <v>763</v>
      </c>
      <c r="C10079" s="361" t="s">
        <v>745</v>
      </c>
      <c r="D10079" s="361">
        <v>16</v>
      </c>
      <c r="E10079" s="590">
        <v>52865</v>
      </c>
      <c r="F10079" s="592">
        <v>198</v>
      </c>
    </row>
    <row r="10080" spans="1:6" x14ac:dyDescent="0.25">
      <c r="A10080" s="349" t="s">
        <v>752</v>
      </c>
      <c r="B10080" s="361" t="s">
        <v>763</v>
      </c>
      <c r="C10080" s="361" t="s">
        <v>745</v>
      </c>
      <c r="D10080" s="361">
        <v>16</v>
      </c>
      <c r="E10080" s="590">
        <v>52866</v>
      </c>
      <c r="F10080" s="360">
        <v>31</v>
      </c>
    </row>
    <row r="10081" spans="1:6" x14ac:dyDescent="0.25">
      <c r="A10081" s="349" t="s">
        <v>765</v>
      </c>
      <c r="B10081" s="361" t="s">
        <v>766</v>
      </c>
      <c r="C10081" s="361" t="s">
        <v>744</v>
      </c>
      <c r="D10081" s="361">
        <v>16</v>
      </c>
      <c r="E10081" s="590">
        <v>52871</v>
      </c>
      <c r="F10081" s="592">
        <v>164</v>
      </c>
    </row>
    <row r="10082" spans="1:6" x14ac:dyDescent="0.25">
      <c r="A10082" s="349" t="s">
        <v>733</v>
      </c>
      <c r="B10082" s="361" t="s">
        <v>734</v>
      </c>
      <c r="C10082" s="361" t="s">
        <v>735</v>
      </c>
      <c r="D10082" s="361">
        <v>8</v>
      </c>
      <c r="E10082" s="590">
        <v>52878</v>
      </c>
      <c r="F10082" s="360">
        <v>96</v>
      </c>
    </row>
    <row r="10083" spans="1:6" x14ac:dyDescent="0.25">
      <c r="A10083" s="349" t="s">
        <v>738</v>
      </c>
      <c r="B10083" s="361" t="s">
        <v>719</v>
      </c>
      <c r="C10083" s="361" t="s">
        <v>744</v>
      </c>
      <c r="D10083" s="361">
        <v>8</v>
      </c>
      <c r="E10083" s="590">
        <v>52883</v>
      </c>
      <c r="F10083" s="592">
        <v>159</v>
      </c>
    </row>
    <row r="10084" spans="1:6" x14ac:dyDescent="0.25">
      <c r="A10084" s="349" t="s">
        <v>771</v>
      </c>
      <c r="B10084" s="361" t="s">
        <v>773</v>
      </c>
      <c r="C10084" s="361" t="s">
        <v>747</v>
      </c>
      <c r="D10084" s="361">
        <v>8</v>
      </c>
      <c r="E10084" s="590">
        <v>52886</v>
      </c>
      <c r="F10084" s="592">
        <v>98</v>
      </c>
    </row>
    <row r="10085" spans="1:6" x14ac:dyDescent="0.25">
      <c r="A10085" s="349" t="s">
        <v>728</v>
      </c>
      <c r="B10085" s="361" t="s">
        <v>729</v>
      </c>
      <c r="C10085" s="361" t="s">
        <v>730</v>
      </c>
      <c r="D10085" s="361">
        <v>10</v>
      </c>
      <c r="E10085" s="590">
        <v>52886</v>
      </c>
      <c r="F10085" s="592">
        <v>67</v>
      </c>
    </row>
    <row r="10086" spans="1:6" x14ac:dyDescent="0.25">
      <c r="A10086" s="349" t="s">
        <v>738</v>
      </c>
      <c r="B10086" s="361" t="s">
        <v>718</v>
      </c>
      <c r="C10086" s="361" t="s">
        <v>747</v>
      </c>
      <c r="D10086" s="361">
        <v>8</v>
      </c>
      <c r="E10086" s="350">
        <v>52887</v>
      </c>
      <c r="F10086" s="360">
        <v>98</v>
      </c>
    </row>
    <row r="10087" spans="1:6" x14ac:dyDescent="0.25">
      <c r="A10087" s="349" t="s">
        <v>564</v>
      </c>
      <c r="B10087" s="361" t="s">
        <v>568</v>
      </c>
      <c r="C10087" s="361" t="s">
        <v>745</v>
      </c>
      <c r="D10087" s="361">
        <v>16</v>
      </c>
      <c r="E10087" s="590">
        <v>52887</v>
      </c>
      <c r="F10087" s="592">
        <v>31</v>
      </c>
    </row>
    <row r="10088" spans="1:6" x14ac:dyDescent="0.25">
      <c r="A10088" s="349" t="s">
        <v>738</v>
      </c>
      <c r="B10088" s="361" t="s">
        <v>717</v>
      </c>
      <c r="C10088" s="361" t="s">
        <v>745</v>
      </c>
      <c r="D10088" s="361">
        <v>16</v>
      </c>
      <c r="E10088" s="350">
        <v>52888</v>
      </c>
      <c r="F10088" s="360">
        <v>140</v>
      </c>
    </row>
    <row r="10089" spans="1:6" x14ac:dyDescent="0.25">
      <c r="A10089" s="349" t="s">
        <v>738</v>
      </c>
      <c r="B10089" s="361" t="s">
        <v>713</v>
      </c>
      <c r="C10089" s="361" t="s">
        <v>746</v>
      </c>
      <c r="D10089" s="361">
        <v>16</v>
      </c>
      <c r="E10089" s="590">
        <v>52891</v>
      </c>
      <c r="F10089" s="592">
        <v>145</v>
      </c>
    </row>
    <row r="10090" spans="1:6" x14ac:dyDescent="0.25">
      <c r="A10090" s="349" t="s">
        <v>738</v>
      </c>
      <c r="B10090" s="361" t="s">
        <v>714</v>
      </c>
      <c r="C10090" s="361" t="s">
        <v>744</v>
      </c>
      <c r="D10090" s="361">
        <v>8</v>
      </c>
      <c r="E10090" s="590">
        <v>52891</v>
      </c>
      <c r="F10090" s="592">
        <v>181</v>
      </c>
    </row>
    <row r="10091" spans="1:6" x14ac:dyDescent="0.25">
      <c r="A10091" s="349" t="s">
        <v>738</v>
      </c>
      <c r="B10091" s="361" t="s">
        <v>720</v>
      </c>
      <c r="C10091" s="361" t="s">
        <v>747</v>
      </c>
      <c r="D10091" s="361">
        <v>8</v>
      </c>
      <c r="E10091" s="590">
        <v>52894</v>
      </c>
      <c r="F10091" s="592">
        <v>78</v>
      </c>
    </row>
    <row r="10092" spans="1:6" x14ac:dyDescent="0.25">
      <c r="A10092" s="349" t="s">
        <v>767</v>
      </c>
      <c r="B10092" s="361" t="s">
        <v>768</v>
      </c>
      <c r="C10092" s="361" t="s">
        <v>737</v>
      </c>
      <c r="D10092" s="361">
        <v>16</v>
      </c>
      <c r="E10092" s="590">
        <v>52894</v>
      </c>
      <c r="F10092" s="592">
        <v>50</v>
      </c>
    </row>
    <row r="10093" spans="1:6" x14ac:dyDescent="0.25">
      <c r="A10093" s="349" t="s">
        <v>738</v>
      </c>
      <c r="B10093" s="361" t="s">
        <v>716</v>
      </c>
      <c r="C10093" s="361" t="s">
        <v>745</v>
      </c>
      <c r="D10093" s="361">
        <v>16</v>
      </c>
      <c r="E10093" s="590">
        <v>52896</v>
      </c>
      <c r="F10093" s="592">
        <v>93</v>
      </c>
    </row>
    <row r="10094" spans="1:6" x14ac:dyDescent="0.25">
      <c r="A10094" s="349" t="s">
        <v>769</v>
      </c>
      <c r="B10094" s="361" t="s">
        <v>770</v>
      </c>
      <c r="C10094" s="361" t="s">
        <v>745</v>
      </c>
      <c r="D10094" s="361">
        <v>16</v>
      </c>
      <c r="E10094" s="590">
        <v>52899</v>
      </c>
      <c r="F10094" s="592">
        <v>187</v>
      </c>
    </row>
    <row r="10095" spans="1:6" x14ac:dyDescent="0.25">
      <c r="A10095" s="349" t="s">
        <v>738</v>
      </c>
      <c r="B10095" s="361" t="s">
        <v>718</v>
      </c>
      <c r="C10095" s="361" t="s">
        <v>747</v>
      </c>
      <c r="D10095" s="361">
        <v>8</v>
      </c>
      <c r="E10095" s="590">
        <v>52900</v>
      </c>
      <c r="F10095" s="592">
        <v>41</v>
      </c>
    </row>
    <row r="10096" spans="1:6" x14ac:dyDescent="0.25">
      <c r="A10096" s="349" t="s">
        <v>738</v>
      </c>
      <c r="B10096" s="361" t="s">
        <v>718</v>
      </c>
      <c r="C10096" s="361" t="s">
        <v>747</v>
      </c>
      <c r="D10096" s="361">
        <v>8</v>
      </c>
      <c r="E10096" s="590">
        <v>52900</v>
      </c>
      <c r="F10096" s="592">
        <v>154</v>
      </c>
    </row>
    <row r="10097" spans="1:6" x14ac:dyDescent="0.25">
      <c r="A10097" s="349" t="s">
        <v>756</v>
      </c>
      <c r="B10097" s="361" t="s">
        <v>758</v>
      </c>
      <c r="C10097" s="361" t="s">
        <v>746</v>
      </c>
      <c r="D10097" s="361">
        <v>16</v>
      </c>
      <c r="E10097" s="590">
        <v>52900</v>
      </c>
      <c r="F10097" s="592">
        <v>104</v>
      </c>
    </row>
    <row r="10098" spans="1:6" x14ac:dyDescent="0.25">
      <c r="A10098" s="349" t="s">
        <v>739</v>
      </c>
      <c r="B10098" s="361" t="s">
        <v>740</v>
      </c>
      <c r="C10098" s="361" t="s">
        <v>741</v>
      </c>
      <c r="D10098" s="361">
        <v>8</v>
      </c>
      <c r="E10098" s="590">
        <v>52901</v>
      </c>
      <c r="F10098" s="592">
        <v>47</v>
      </c>
    </row>
    <row r="10099" spans="1:6" x14ac:dyDescent="0.25">
      <c r="A10099" s="349" t="s">
        <v>728</v>
      </c>
      <c r="B10099" s="361" t="s">
        <v>729</v>
      </c>
      <c r="C10099" s="361" t="s">
        <v>730</v>
      </c>
      <c r="D10099" s="361">
        <v>10</v>
      </c>
      <c r="E10099" s="590">
        <v>52904</v>
      </c>
      <c r="F10099" s="592">
        <v>94</v>
      </c>
    </row>
    <row r="10100" spans="1:6" x14ac:dyDescent="0.25">
      <c r="A10100" s="349" t="s">
        <v>767</v>
      </c>
      <c r="B10100" s="361" t="s">
        <v>768</v>
      </c>
      <c r="C10100" s="361" t="s">
        <v>737</v>
      </c>
      <c r="D10100" s="361">
        <v>16</v>
      </c>
      <c r="E10100" s="350">
        <v>52908</v>
      </c>
      <c r="F10100" s="360">
        <v>136</v>
      </c>
    </row>
    <row r="10101" spans="1:6" x14ac:dyDescent="0.25">
      <c r="A10101" s="349" t="s">
        <v>738</v>
      </c>
      <c r="B10101" s="361" t="s">
        <v>717</v>
      </c>
      <c r="C10101" s="361" t="s">
        <v>745</v>
      </c>
      <c r="D10101" s="361">
        <v>16</v>
      </c>
      <c r="E10101" s="590">
        <v>52908</v>
      </c>
      <c r="F10101" s="592">
        <v>148</v>
      </c>
    </row>
    <row r="10102" spans="1:6" x14ac:dyDescent="0.25">
      <c r="A10102" s="349" t="s">
        <v>765</v>
      </c>
      <c r="B10102" s="361" t="s">
        <v>766</v>
      </c>
      <c r="C10102" s="361" t="s">
        <v>744</v>
      </c>
      <c r="D10102" s="361">
        <v>16</v>
      </c>
      <c r="E10102" s="590">
        <v>52916</v>
      </c>
      <c r="F10102" s="592">
        <v>116</v>
      </c>
    </row>
    <row r="10103" spans="1:6" x14ac:dyDescent="0.25">
      <c r="A10103" s="349" t="s">
        <v>564</v>
      </c>
      <c r="B10103" s="361" t="s">
        <v>565</v>
      </c>
      <c r="C10103" s="361" t="s">
        <v>745</v>
      </c>
      <c r="D10103" s="361">
        <v>16</v>
      </c>
      <c r="E10103" s="590">
        <v>52918</v>
      </c>
      <c r="F10103" s="592">
        <v>143</v>
      </c>
    </row>
    <row r="10104" spans="1:6" x14ac:dyDescent="0.25">
      <c r="A10104" s="349" t="s">
        <v>748</v>
      </c>
      <c r="B10104" s="361" t="s">
        <v>754</v>
      </c>
      <c r="C10104" s="361" t="s">
        <v>755</v>
      </c>
      <c r="D10104" s="361">
        <v>16</v>
      </c>
      <c r="E10104" s="590">
        <v>52920</v>
      </c>
      <c r="F10104" s="592">
        <v>5</v>
      </c>
    </row>
    <row r="10105" spans="1:6" x14ac:dyDescent="0.25">
      <c r="A10105" s="349" t="s">
        <v>738</v>
      </c>
      <c r="B10105" s="361" t="s">
        <v>716</v>
      </c>
      <c r="C10105" s="361" t="s">
        <v>745</v>
      </c>
      <c r="D10105" s="361">
        <v>16</v>
      </c>
      <c r="E10105" s="590">
        <v>52926</v>
      </c>
      <c r="F10105" s="592">
        <v>143</v>
      </c>
    </row>
    <row r="10106" spans="1:6" x14ac:dyDescent="0.25">
      <c r="A10106" s="349" t="s">
        <v>738</v>
      </c>
      <c r="B10106" s="361" t="s">
        <v>718</v>
      </c>
      <c r="C10106" s="361" t="s">
        <v>747</v>
      </c>
      <c r="D10106" s="361">
        <v>8</v>
      </c>
      <c r="E10106" s="590">
        <v>52926</v>
      </c>
      <c r="F10106" s="592">
        <v>29</v>
      </c>
    </row>
    <row r="10107" spans="1:6" x14ac:dyDescent="0.25">
      <c r="A10107" s="349" t="s">
        <v>771</v>
      </c>
      <c r="B10107" s="361" t="s">
        <v>773</v>
      </c>
      <c r="C10107" s="361" t="s">
        <v>747</v>
      </c>
      <c r="D10107" s="361">
        <v>8</v>
      </c>
      <c r="E10107" s="590">
        <v>52935</v>
      </c>
      <c r="F10107" s="592">
        <v>198</v>
      </c>
    </row>
    <row r="10108" spans="1:6" x14ac:dyDescent="0.25">
      <c r="A10108" s="349" t="s">
        <v>742</v>
      </c>
      <c r="B10108" s="361" t="s">
        <v>743</v>
      </c>
      <c r="C10108" s="361" t="s">
        <v>744</v>
      </c>
      <c r="D10108" s="361">
        <v>8</v>
      </c>
      <c r="E10108" s="590">
        <v>52942</v>
      </c>
      <c r="F10108" s="592">
        <v>159</v>
      </c>
    </row>
    <row r="10109" spans="1:6" x14ac:dyDescent="0.25">
      <c r="A10109" s="349" t="s">
        <v>771</v>
      </c>
      <c r="B10109" s="361" t="s">
        <v>773</v>
      </c>
      <c r="C10109" s="361" t="s">
        <v>747</v>
      </c>
      <c r="D10109" s="361">
        <v>8</v>
      </c>
      <c r="E10109" s="590">
        <v>52948</v>
      </c>
      <c r="F10109" s="592">
        <v>166</v>
      </c>
    </row>
    <row r="10110" spans="1:6" x14ac:dyDescent="0.25">
      <c r="A10110" s="349" t="s">
        <v>748</v>
      </c>
      <c r="B10110" s="361" t="s">
        <v>751</v>
      </c>
      <c r="C10110" s="361" t="s">
        <v>747</v>
      </c>
      <c r="D10110" s="361">
        <v>8</v>
      </c>
      <c r="E10110" s="590">
        <v>52948</v>
      </c>
      <c r="F10110" s="592">
        <v>25</v>
      </c>
    </row>
    <row r="10111" spans="1:6" x14ac:dyDescent="0.25">
      <c r="A10111" s="349" t="s">
        <v>738</v>
      </c>
      <c r="B10111" s="361" t="s">
        <v>715</v>
      </c>
      <c r="C10111" s="361" t="s">
        <v>745</v>
      </c>
      <c r="D10111" s="361">
        <v>16</v>
      </c>
      <c r="E10111" s="590">
        <v>52953</v>
      </c>
      <c r="F10111" s="592">
        <v>7</v>
      </c>
    </row>
    <row r="10112" spans="1:6" x14ac:dyDescent="0.25">
      <c r="A10112" s="349" t="s">
        <v>738</v>
      </c>
      <c r="B10112" s="361" t="s">
        <v>718</v>
      </c>
      <c r="C10112" s="361" t="s">
        <v>747</v>
      </c>
      <c r="D10112" s="361">
        <v>8</v>
      </c>
      <c r="E10112" s="590">
        <v>52958</v>
      </c>
      <c r="F10112" s="360">
        <v>14</v>
      </c>
    </row>
    <row r="10113" spans="1:6" x14ac:dyDescent="0.25">
      <c r="A10113" s="349" t="s">
        <v>728</v>
      </c>
      <c r="B10113" s="361" t="s">
        <v>731</v>
      </c>
      <c r="C10113" s="361" t="s">
        <v>732</v>
      </c>
      <c r="D10113" s="361">
        <v>8</v>
      </c>
      <c r="E10113" s="350">
        <v>52960</v>
      </c>
      <c r="F10113" s="360">
        <v>8</v>
      </c>
    </row>
    <row r="10114" spans="1:6" x14ac:dyDescent="0.25">
      <c r="A10114" s="349" t="s">
        <v>738</v>
      </c>
      <c r="B10114" s="361" t="s">
        <v>712</v>
      </c>
      <c r="C10114" s="361" t="s">
        <v>744</v>
      </c>
      <c r="D10114" s="361">
        <v>8</v>
      </c>
      <c r="E10114" s="590">
        <v>52961</v>
      </c>
      <c r="F10114" s="592">
        <v>189</v>
      </c>
    </row>
    <row r="10115" spans="1:6" x14ac:dyDescent="0.25">
      <c r="A10115" s="349" t="s">
        <v>564</v>
      </c>
      <c r="B10115" s="361" t="s">
        <v>567</v>
      </c>
      <c r="C10115" s="361" t="s">
        <v>737</v>
      </c>
      <c r="D10115" s="361">
        <v>16</v>
      </c>
      <c r="E10115" s="590">
        <v>52971</v>
      </c>
      <c r="F10115" s="592">
        <v>71</v>
      </c>
    </row>
    <row r="10116" spans="1:6" x14ac:dyDescent="0.25">
      <c r="A10116" s="349" t="s">
        <v>728</v>
      </c>
      <c r="B10116" s="361" t="s">
        <v>731</v>
      </c>
      <c r="C10116" s="361" t="s">
        <v>732</v>
      </c>
      <c r="D10116" s="361">
        <v>8</v>
      </c>
      <c r="E10116" s="590">
        <v>52971</v>
      </c>
      <c r="F10116" s="592">
        <v>133</v>
      </c>
    </row>
    <row r="10117" spans="1:6" x14ac:dyDescent="0.25">
      <c r="A10117" s="349" t="s">
        <v>752</v>
      </c>
      <c r="B10117" s="361" t="s">
        <v>760</v>
      </c>
      <c r="C10117" s="361" t="s">
        <v>761</v>
      </c>
      <c r="D10117" s="361">
        <v>16</v>
      </c>
      <c r="E10117" s="350">
        <v>52975</v>
      </c>
      <c r="F10117" s="360">
        <v>12</v>
      </c>
    </row>
    <row r="10118" spans="1:6" x14ac:dyDescent="0.25">
      <c r="A10118" s="349" t="s">
        <v>738</v>
      </c>
      <c r="B10118" s="361" t="s">
        <v>718</v>
      </c>
      <c r="C10118" s="361" t="s">
        <v>747</v>
      </c>
      <c r="D10118" s="361">
        <v>8</v>
      </c>
      <c r="E10118" s="590">
        <v>52976</v>
      </c>
      <c r="F10118" s="592">
        <v>134</v>
      </c>
    </row>
    <row r="10119" spans="1:6" x14ac:dyDescent="0.25">
      <c r="A10119" s="349" t="s">
        <v>564</v>
      </c>
      <c r="B10119" s="361" t="s">
        <v>568</v>
      </c>
      <c r="C10119" s="361" t="s">
        <v>745</v>
      </c>
      <c r="D10119" s="361">
        <v>16</v>
      </c>
      <c r="E10119" s="590">
        <v>52979</v>
      </c>
      <c r="F10119" s="592">
        <v>169</v>
      </c>
    </row>
    <row r="10120" spans="1:6" x14ac:dyDescent="0.25">
      <c r="A10120" s="349" t="s">
        <v>564</v>
      </c>
      <c r="B10120" s="361" t="s">
        <v>566</v>
      </c>
      <c r="C10120" s="361" t="s">
        <v>737</v>
      </c>
      <c r="D10120" s="361">
        <v>16</v>
      </c>
      <c r="E10120" s="590">
        <v>52983</v>
      </c>
      <c r="F10120" s="592">
        <v>169</v>
      </c>
    </row>
    <row r="10121" spans="1:6" x14ac:dyDescent="0.25">
      <c r="A10121" s="349" t="s">
        <v>752</v>
      </c>
      <c r="B10121" s="361" t="s">
        <v>764</v>
      </c>
      <c r="C10121" s="361" t="s">
        <v>737</v>
      </c>
      <c r="D10121" s="361">
        <v>32</v>
      </c>
      <c r="E10121" s="590">
        <v>52985</v>
      </c>
      <c r="F10121" s="592">
        <v>28</v>
      </c>
    </row>
    <row r="10122" spans="1:6" x14ac:dyDescent="0.25">
      <c r="A10122" s="349" t="s">
        <v>738</v>
      </c>
      <c r="B10122" s="361" t="s">
        <v>717</v>
      </c>
      <c r="C10122" s="361" t="s">
        <v>745</v>
      </c>
      <c r="D10122" s="361">
        <v>16</v>
      </c>
      <c r="E10122" s="590">
        <v>52987</v>
      </c>
      <c r="F10122" s="592">
        <v>114</v>
      </c>
    </row>
    <row r="10123" spans="1:6" x14ac:dyDescent="0.25">
      <c r="A10123" s="349" t="s">
        <v>771</v>
      </c>
      <c r="B10123" s="361" t="s">
        <v>772</v>
      </c>
      <c r="C10123" s="361" t="s">
        <v>747</v>
      </c>
      <c r="D10123" s="361">
        <v>12</v>
      </c>
      <c r="E10123" s="590">
        <v>52989</v>
      </c>
      <c r="F10123" s="592">
        <v>198</v>
      </c>
    </row>
    <row r="10124" spans="1:6" x14ac:dyDescent="0.25">
      <c r="A10124" s="349" t="s">
        <v>564</v>
      </c>
      <c r="B10124" s="361" t="s">
        <v>568</v>
      </c>
      <c r="C10124" s="361" t="s">
        <v>745</v>
      </c>
      <c r="D10124" s="361">
        <v>16</v>
      </c>
      <c r="E10124" s="590">
        <v>52990</v>
      </c>
      <c r="F10124" s="592">
        <v>188</v>
      </c>
    </row>
    <row r="10125" spans="1:6" x14ac:dyDescent="0.25">
      <c r="A10125" s="349" t="s">
        <v>748</v>
      </c>
      <c r="B10125" s="361" t="s">
        <v>749</v>
      </c>
      <c r="C10125" s="361" t="s">
        <v>745</v>
      </c>
      <c r="D10125" s="361">
        <v>8</v>
      </c>
      <c r="E10125" s="590">
        <v>52993</v>
      </c>
      <c r="F10125" s="592">
        <v>154</v>
      </c>
    </row>
    <row r="10126" spans="1:6" x14ac:dyDescent="0.25">
      <c r="A10126" s="349" t="s">
        <v>564</v>
      </c>
      <c r="B10126" s="361" t="s">
        <v>568</v>
      </c>
      <c r="C10126" s="361" t="s">
        <v>745</v>
      </c>
      <c r="D10126" s="361">
        <v>16</v>
      </c>
      <c r="E10126" s="590">
        <v>52993</v>
      </c>
      <c r="F10126" s="592">
        <v>17</v>
      </c>
    </row>
    <row r="10127" spans="1:6" x14ac:dyDescent="0.25">
      <c r="A10127" s="349" t="s">
        <v>738</v>
      </c>
      <c r="B10127" s="361" t="s">
        <v>715</v>
      </c>
      <c r="C10127" s="361" t="s">
        <v>745</v>
      </c>
      <c r="D10127" s="361">
        <v>16</v>
      </c>
      <c r="E10127" s="590">
        <v>52998</v>
      </c>
      <c r="F10127" s="592">
        <v>122</v>
      </c>
    </row>
    <row r="10128" spans="1:6" x14ac:dyDescent="0.25">
      <c r="A10128" s="349" t="s">
        <v>564</v>
      </c>
      <c r="B10128" s="361" t="s">
        <v>568</v>
      </c>
      <c r="C10128" s="361" t="s">
        <v>745</v>
      </c>
      <c r="D10128" s="361">
        <v>16</v>
      </c>
      <c r="E10128" s="590">
        <v>53000</v>
      </c>
      <c r="F10128" s="360">
        <v>149</v>
      </c>
    </row>
    <row r="10129" spans="1:6" x14ac:dyDescent="0.25">
      <c r="A10129" s="349" t="s">
        <v>738</v>
      </c>
      <c r="B10129" s="361" t="s">
        <v>721</v>
      </c>
      <c r="C10129" s="361" t="s">
        <v>747</v>
      </c>
      <c r="D10129" s="361">
        <v>8</v>
      </c>
      <c r="E10129" s="590">
        <v>53004</v>
      </c>
      <c r="F10129" s="592">
        <v>118</v>
      </c>
    </row>
    <row r="10130" spans="1:6" x14ac:dyDescent="0.25">
      <c r="A10130" s="349" t="s">
        <v>748</v>
      </c>
      <c r="B10130" s="361" t="s">
        <v>750</v>
      </c>
      <c r="C10130" s="361" t="s">
        <v>737</v>
      </c>
      <c r="D10130" s="361">
        <v>16</v>
      </c>
      <c r="E10130" s="590">
        <v>53005</v>
      </c>
      <c r="F10130" s="592">
        <v>109</v>
      </c>
    </row>
    <row r="10131" spans="1:6" x14ac:dyDescent="0.25">
      <c r="A10131" s="349" t="s">
        <v>738</v>
      </c>
      <c r="B10131" s="361" t="s">
        <v>715</v>
      </c>
      <c r="C10131" s="361" t="s">
        <v>745</v>
      </c>
      <c r="D10131" s="361">
        <v>16</v>
      </c>
      <c r="E10131" s="590">
        <v>53010</v>
      </c>
      <c r="F10131" s="592">
        <v>63</v>
      </c>
    </row>
    <row r="10132" spans="1:6" x14ac:dyDescent="0.25">
      <c r="A10132" s="349" t="s">
        <v>742</v>
      </c>
      <c r="B10132" s="361" t="s">
        <v>743</v>
      </c>
      <c r="C10132" s="361" t="s">
        <v>744</v>
      </c>
      <c r="D10132" s="361">
        <v>8</v>
      </c>
      <c r="E10132" s="590">
        <v>53012</v>
      </c>
      <c r="F10132" s="592">
        <v>156</v>
      </c>
    </row>
    <row r="10133" spans="1:6" x14ac:dyDescent="0.25">
      <c r="A10133" s="349" t="s">
        <v>738</v>
      </c>
      <c r="B10133" s="361" t="s">
        <v>721</v>
      </c>
      <c r="C10133" s="361" t="s">
        <v>747</v>
      </c>
      <c r="D10133" s="361">
        <v>8</v>
      </c>
      <c r="E10133" s="590">
        <v>53013</v>
      </c>
      <c r="F10133" s="592">
        <v>51</v>
      </c>
    </row>
    <row r="10134" spans="1:6" x14ac:dyDescent="0.25">
      <c r="A10134" s="349" t="s">
        <v>752</v>
      </c>
      <c r="B10134" s="361" t="s">
        <v>759</v>
      </c>
      <c r="C10134" s="361" t="s">
        <v>737</v>
      </c>
      <c r="D10134" s="361">
        <v>16</v>
      </c>
      <c r="E10134" s="590">
        <v>53013</v>
      </c>
      <c r="F10134" s="360">
        <v>94</v>
      </c>
    </row>
    <row r="10135" spans="1:6" x14ac:dyDescent="0.25">
      <c r="A10135" s="349" t="s">
        <v>738</v>
      </c>
      <c r="B10135" s="361" t="s">
        <v>718</v>
      </c>
      <c r="C10135" s="361" t="s">
        <v>747</v>
      </c>
      <c r="D10135" s="361">
        <v>8</v>
      </c>
      <c r="E10135" s="590">
        <v>53015</v>
      </c>
      <c r="F10135" s="592">
        <v>34</v>
      </c>
    </row>
    <row r="10136" spans="1:6" x14ac:dyDescent="0.25">
      <c r="A10136" s="349" t="s">
        <v>738</v>
      </c>
      <c r="B10136" s="361" t="s">
        <v>720</v>
      </c>
      <c r="C10136" s="361" t="s">
        <v>747</v>
      </c>
      <c r="D10136" s="361">
        <v>8</v>
      </c>
      <c r="E10136" s="590">
        <v>53020</v>
      </c>
      <c r="F10136" s="592">
        <v>133</v>
      </c>
    </row>
    <row r="10137" spans="1:6" x14ac:dyDescent="0.25">
      <c r="A10137" s="349" t="s">
        <v>752</v>
      </c>
      <c r="B10137" s="361" t="s">
        <v>763</v>
      </c>
      <c r="C10137" s="361" t="s">
        <v>745</v>
      </c>
      <c r="D10137" s="361">
        <v>16</v>
      </c>
      <c r="E10137" s="590">
        <v>53020</v>
      </c>
      <c r="F10137" s="360">
        <v>71</v>
      </c>
    </row>
    <row r="10138" spans="1:6" x14ac:dyDescent="0.25">
      <c r="A10138" s="349" t="s">
        <v>767</v>
      </c>
      <c r="B10138" s="361" t="s">
        <v>768</v>
      </c>
      <c r="C10138" s="361" t="s">
        <v>737</v>
      </c>
      <c r="D10138" s="361">
        <v>16</v>
      </c>
      <c r="E10138" s="590">
        <v>53022</v>
      </c>
      <c r="F10138" s="592">
        <v>164</v>
      </c>
    </row>
    <row r="10139" spans="1:6" x14ac:dyDescent="0.25">
      <c r="A10139" s="354" t="s">
        <v>738</v>
      </c>
      <c r="B10139" s="353" t="s">
        <v>712</v>
      </c>
      <c r="C10139" s="353" t="s">
        <v>744</v>
      </c>
      <c r="D10139" s="353">
        <v>8</v>
      </c>
      <c r="E10139" s="352">
        <v>53022</v>
      </c>
      <c r="F10139" s="351">
        <v>7</v>
      </c>
    </row>
    <row r="10140" spans="1:6" x14ac:dyDescent="0.25">
      <c r="A10140" s="349" t="s">
        <v>728</v>
      </c>
      <c r="B10140" s="361" t="s">
        <v>731</v>
      </c>
      <c r="C10140" s="361" t="s">
        <v>732</v>
      </c>
      <c r="D10140" s="361">
        <v>8</v>
      </c>
      <c r="E10140" s="590">
        <v>53022</v>
      </c>
      <c r="F10140" s="592">
        <v>84</v>
      </c>
    </row>
    <row r="10141" spans="1:6" x14ac:dyDescent="0.25">
      <c r="A10141" s="349" t="s">
        <v>752</v>
      </c>
      <c r="B10141" s="361" t="s">
        <v>762</v>
      </c>
      <c r="C10141" s="361" t="s">
        <v>761</v>
      </c>
      <c r="D10141" s="361">
        <v>16</v>
      </c>
      <c r="E10141" s="590">
        <v>53027</v>
      </c>
      <c r="F10141" s="592">
        <v>14</v>
      </c>
    </row>
    <row r="10142" spans="1:6" x14ac:dyDescent="0.25">
      <c r="A10142" s="349" t="s">
        <v>738</v>
      </c>
      <c r="B10142" s="361" t="s">
        <v>720</v>
      </c>
      <c r="C10142" s="361" t="s">
        <v>747</v>
      </c>
      <c r="D10142" s="361">
        <v>8</v>
      </c>
      <c r="E10142" s="590">
        <v>53028</v>
      </c>
      <c r="F10142" s="592">
        <v>156</v>
      </c>
    </row>
    <row r="10143" spans="1:6" x14ac:dyDescent="0.25">
      <c r="A10143" s="349" t="s">
        <v>738</v>
      </c>
      <c r="B10143" s="361" t="s">
        <v>717</v>
      </c>
      <c r="C10143" s="361" t="s">
        <v>745</v>
      </c>
      <c r="D10143" s="361">
        <v>16</v>
      </c>
      <c r="E10143" s="590">
        <v>53028</v>
      </c>
      <c r="F10143" s="592">
        <v>79</v>
      </c>
    </row>
    <row r="10144" spans="1:6" x14ac:dyDescent="0.25">
      <c r="A10144" s="349" t="s">
        <v>765</v>
      </c>
      <c r="B10144" s="361" t="s">
        <v>766</v>
      </c>
      <c r="C10144" s="361" t="s">
        <v>744</v>
      </c>
      <c r="D10144" s="361">
        <v>16</v>
      </c>
      <c r="E10144" s="590">
        <v>53040</v>
      </c>
      <c r="F10144" s="592">
        <v>160</v>
      </c>
    </row>
    <row r="10145" spans="1:6" x14ac:dyDescent="0.25">
      <c r="A10145" s="349" t="s">
        <v>733</v>
      </c>
      <c r="B10145" s="361" t="s">
        <v>736</v>
      </c>
      <c r="C10145" s="361" t="s">
        <v>737</v>
      </c>
      <c r="D10145" s="361">
        <v>8</v>
      </c>
      <c r="E10145" s="350">
        <v>53042</v>
      </c>
      <c r="F10145" s="360">
        <v>102</v>
      </c>
    </row>
    <row r="10146" spans="1:6" x14ac:dyDescent="0.25">
      <c r="A10146" s="349" t="s">
        <v>733</v>
      </c>
      <c r="B10146" s="361" t="s">
        <v>734</v>
      </c>
      <c r="C10146" s="361" t="s">
        <v>735</v>
      </c>
      <c r="D10146" s="361">
        <v>8</v>
      </c>
      <c r="E10146" s="590">
        <v>53048</v>
      </c>
      <c r="F10146" s="592">
        <v>179</v>
      </c>
    </row>
    <row r="10147" spans="1:6" x14ac:dyDescent="0.25">
      <c r="A10147" s="349" t="s">
        <v>765</v>
      </c>
      <c r="B10147" s="361" t="s">
        <v>766</v>
      </c>
      <c r="C10147" s="361" t="s">
        <v>744</v>
      </c>
      <c r="D10147" s="361">
        <v>16</v>
      </c>
      <c r="E10147" s="590">
        <v>53049</v>
      </c>
      <c r="F10147" s="592">
        <v>28</v>
      </c>
    </row>
    <row r="10148" spans="1:6" x14ac:dyDescent="0.25">
      <c r="A10148" s="349" t="s">
        <v>564</v>
      </c>
      <c r="B10148" s="361" t="s">
        <v>567</v>
      </c>
      <c r="C10148" s="361" t="s">
        <v>737</v>
      </c>
      <c r="D10148" s="361">
        <v>16</v>
      </c>
      <c r="E10148" s="590">
        <v>53055</v>
      </c>
      <c r="F10148" s="592">
        <v>132</v>
      </c>
    </row>
    <row r="10149" spans="1:6" x14ac:dyDescent="0.25">
      <c r="A10149" s="349" t="s">
        <v>738</v>
      </c>
      <c r="B10149" s="361" t="s">
        <v>722</v>
      </c>
      <c r="C10149" s="361" t="s">
        <v>747</v>
      </c>
      <c r="D10149" s="361">
        <v>8</v>
      </c>
      <c r="E10149" s="590">
        <v>53057</v>
      </c>
      <c r="F10149" s="592">
        <v>6</v>
      </c>
    </row>
    <row r="10150" spans="1:6" x14ac:dyDescent="0.25">
      <c r="A10150" s="349" t="s">
        <v>765</v>
      </c>
      <c r="B10150" s="361" t="s">
        <v>766</v>
      </c>
      <c r="C10150" s="361" t="s">
        <v>744</v>
      </c>
      <c r="D10150" s="361">
        <v>16</v>
      </c>
      <c r="E10150" s="590">
        <v>53058</v>
      </c>
      <c r="F10150" s="592">
        <v>72</v>
      </c>
    </row>
    <row r="10151" spans="1:6" x14ac:dyDescent="0.25">
      <c r="A10151" s="349" t="s">
        <v>752</v>
      </c>
      <c r="B10151" s="361" t="s">
        <v>759</v>
      </c>
      <c r="C10151" s="361" t="s">
        <v>737</v>
      </c>
      <c r="D10151" s="361">
        <v>16</v>
      </c>
      <c r="E10151" s="590">
        <v>53060</v>
      </c>
      <c r="F10151" s="592">
        <v>74</v>
      </c>
    </row>
    <row r="10152" spans="1:6" x14ac:dyDescent="0.25">
      <c r="A10152" s="349" t="s">
        <v>738</v>
      </c>
      <c r="B10152" s="361" t="s">
        <v>719</v>
      </c>
      <c r="C10152" s="361" t="s">
        <v>744</v>
      </c>
      <c r="D10152" s="361">
        <v>8</v>
      </c>
      <c r="E10152" s="590">
        <v>53061</v>
      </c>
      <c r="F10152" s="360">
        <v>42</v>
      </c>
    </row>
    <row r="10153" spans="1:6" x14ac:dyDescent="0.25">
      <c r="A10153" s="349" t="s">
        <v>733</v>
      </c>
      <c r="B10153" s="361" t="s">
        <v>736</v>
      </c>
      <c r="C10153" s="361" t="s">
        <v>737</v>
      </c>
      <c r="D10153" s="361">
        <v>8</v>
      </c>
      <c r="E10153" s="590">
        <v>53061</v>
      </c>
      <c r="F10153" s="592">
        <v>189</v>
      </c>
    </row>
    <row r="10154" spans="1:6" x14ac:dyDescent="0.25">
      <c r="A10154" s="349" t="s">
        <v>738</v>
      </c>
      <c r="B10154" s="361" t="s">
        <v>719</v>
      </c>
      <c r="C10154" s="361" t="s">
        <v>744</v>
      </c>
      <c r="D10154" s="361">
        <v>8</v>
      </c>
      <c r="E10154" s="350">
        <v>53074</v>
      </c>
      <c r="F10154" s="360">
        <v>183</v>
      </c>
    </row>
    <row r="10155" spans="1:6" x14ac:dyDescent="0.25">
      <c r="A10155" s="349" t="s">
        <v>756</v>
      </c>
      <c r="B10155" s="361" t="s">
        <v>757</v>
      </c>
      <c r="C10155" s="361" t="s">
        <v>755</v>
      </c>
      <c r="D10155" s="361">
        <v>16</v>
      </c>
      <c r="E10155" s="590">
        <v>53075</v>
      </c>
      <c r="F10155" s="592">
        <v>74</v>
      </c>
    </row>
    <row r="10156" spans="1:6" x14ac:dyDescent="0.25">
      <c r="A10156" s="349" t="s">
        <v>748</v>
      </c>
      <c r="B10156" s="361" t="s">
        <v>749</v>
      </c>
      <c r="C10156" s="361" t="s">
        <v>745</v>
      </c>
      <c r="D10156" s="361">
        <v>8</v>
      </c>
      <c r="E10156" s="590">
        <v>53076</v>
      </c>
      <c r="F10156" s="592">
        <v>55</v>
      </c>
    </row>
    <row r="10157" spans="1:6" x14ac:dyDescent="0.25">
      <c r="A10157" s="349" t="s">
        <v>738</v>
      </c>
      <c r="B10157" s="361" t="s">
        <v>723</v>
      </c>
      <c r="C10157" s="361" t="s">
        <v>745</v>
      </c>
      <c r="D10157" s="361">
        <v>8</v>
      </c>
      <c r="E10157" s="590">
        <v>53086</v>
      </c>
      <c r="F10157" s="592">
        <v>121</v>
      </c>
    </row>
    <row r="10158" spans="1:6" x14ac:dyDescent="0.25">
      <c r="A10158" s="349" t="s">
        <v>733</v>
      </c>
      <c r="B10158" s="361" t="s">
        <v>734</v>
      </c>
      <c r="C10158" s="361" t="s">
        <v>735</v>
      </c>
      <c r="D10158" s="361">
        <v>8</v>
      </c>
      <c r="E10158" s="590">
        <v>53090</v>
      </c>
      <c r="F10158" s="592">
        <v>8</v>
      </c>
    </row>
    <row r="10159" spans="1:6" x14ac:dyDescent="0.25">
      <c r="A10159" s="349" t="s">
        <v>564</v>
      </c>
      <c r="B10159" s="361" t="s">
        <v>567</v>
      </c>
      <c r="C10159" s="361" t="s">
        <v>737</v>
      </c>
      <c r="D10159" s="361">
        <v>16</v>
      </c>
      <c r="E10159" s="590">
        <v>53096</v>
      </c>
      <c r="F10159" s="592">
        <v>50</v>
      </c>
    </row>
    <row r="10160" spans="1:6" x14ac:dyDescent="0.25">
      <c r="A10160" s="349" t="s">
        <v>733</v>
      </c>
      <c r="B10160" s="361" t="s">
        <v>736</v>
      </c>
      <c r="C10160" s="361" t="s">
        <v>737</v>
      </c>
      <c r="D10160" s="361">
        <v>8</v>
      </c>
      <c r="E10160" s="590">
        <v>53101</v>
      </c>
      <c r="F10160" s="592">
        <v>166</v>
      </c>
    </row>
    <row r="10161" spans="1:6" x14ac:dyDescent="0.25">
      <c r="A10161" s="349" t="s">
        <v>728</v>
      </c>
      <c r="B10161" s="361" t="s">
        <v>731</v>
      </c>
      <c r="C10161" s="361" t="s">
        <v>732</v>
      </c>
      <c r="D10161" s="361">
        <v>8</v>
      </c>
      <c r="E10161" s="590">
        <v>53101</v>
      </c>
      <c r="F10161" s="360">
        <v>192</v>
      </c>
    </row>
    <row r="10162" spans="1:6" x14ac:dyDescent="0.25">
      <c r="A10162" s="349" t="s">
        <v>738</v>
      </c>
      <c r="B10162" s="361" t="s">
        <v>721</v>
      </c>
      <c r="C10162" s="361" t="s">
        <v>747</v>
      </c>
      <c r="D10162" s="361">
        <v>8</v>
      </c>
      <c r="E10162" s="590">
        <v>53104</v>
      </c>
      <c r="F10162" s="592">
        <v>30</v>
      </c>
    </row>
    <row r="10163" spans="1:6" x14ac:dyDescent="0.25">
      <c r="A10163" s="349" t="s">
        <v>756</v>
      </c>
      <c r="B10163" s="361" t="s">
        <v>758</v>
      </c>
      <c r="C10163" s="361" t="s">
        <v>746</v>
      </c>
      <c r="D10163" s="361">
        <v>16</v>
      </c>
      <c r="E10163" s="590">
        <v>53106</v>
      </c>
      <c r="F10163" s="360">
        <v>98</v>
      </c>
    </row>
    <row r="10164" spans="1:6" x14ac:dyDescent="0.25">
      <c r="A10164" s="349" t="s">
        <v>739</v>
      </c>
      <c r="B10164" s="361" t="s">
        <v>740</v>
      </c>
      <c r="C10164" s="361" t="s">
        <v>741</v>
      </c>
      <c r="D10164" s="361">
        <v>8</v>
      </c>
      <c r="E10164" s="590">
        <v>53106</v>
      </c>
      <c r="F10164" s="592">
        <v>118</v>
      </c>
    </row>
    <row r="10165" spans="1:6" x14ac:dyDescent="0.25">
      <c r="A10165" s="349" t="s">
        <v>728</v>
      </c>
      <c r="B10165" s="361" t="s">
        <v>731</v>
      </c>
      <c r="C10165" s="361" t="s">
        <v>732</v>
      </c>
      <c r="D10165" s="361">
        <v>8</v>
      </c>
      <c r="E10165" s="590">
        <v>53106</v>
      </c>
      <c r="F10165" s="592">
        <v>163</v>
      </c>
    </row>
    <row r="10166" spans="1:6" x14ac:dyDescent="0.25">
      <c r="A10166" s="349" t="s">
        <v>748</v>
      </c>
      <c r="B10166" s="361" t="s">
        <v>750</v>
      </c>
      <c r="C10166" s="361" t="s">
        <v>737</v>
      </c>
      <c r="D10166" s="361">
        <v>16</v>
      </c>
      <c r="E10166" s="590">
        <v>53113</v>
      </c>
      <c r="F10166" s="592">
        <v>10</v>
      </c>
    </row>
    <row r="10167" spans="1:6" x14ac:dyDescent="0.25">
      <c r="A10167" s="349" t="s">
        <v>752</v>
      </c>
      <c r="B10167" s="361" t="s">
        <v>760</v>
      </c>
      <c r="C10167" s="361" t="s">
        <v>761</v>
      </c>
      <c r="D10167" s="361">
        <v>16</v>
      </c>
      <c r="E10167" s="590">
        <v>53114</v>
      </c>
      <c r="F10167" s="592">
        <v>21</v>
      </c>
    </row>
    <row r="10168" spans="1:6" x14ac:dyDescent="0.25">
      <c r="A10168" s="349" t="s">
        <v>738</v>
      </c>
      <c r="B10168" s="361" t="s">
        <v>719</v>
      </c>
      <c r="C10168" s="361" t="s">
        <v>744</v>
      </c>
      <c r="D10168" s="361">
        <v>8</v>
      </c>
      <c r="E10168" s="590">
        <v>53115</v>
      </c>
      <c r="F10168" s="592">
        <v>182</v>
      </c>
    </row>
    <row r="10169" spans="1:6" x14ac:dyDescent="0.25">
      <c r="A10169" s="349" t="s">
        <v>738</v>
      </c>
      <c r="B10169" s="361" t="s">
        <v>717</v>
      </c>
      <c r="C10169" s="361" t="s">
        <v>745</v>
      </c>
      <c r="D10169" s="361">
        <v>16</v>
      </c>
      <c r="E10169" s="590">
        <v>53115</v>
      </c>
      <c r="F10169" s="360">
        <v>195</v>
      </c>
    </row>
    <row r="10170" spans="1:6" x14ac:dyDescent="0.25">
      <c r="A10170" s="349" t="s">
        <v>752</v>
      </c>
      <c r="B10170" s="361" t="s">
        <v>759</v>
      </c>
      <c r="C10170" s="361" t="s">
        <v>737</v>
      </c>
      <c r="D10170" s="361">
        <v>16</v>
      </c>
      <c r="E10170" s="590">
        <v>53115</v>
      </c>
      <c r="F10170" s="592">
        <v>10</v>
      </c>
    </row>
    <row r="10171" spans="1:6" x14ac:dyDescent="0.25">
      <c r="A10171" s="349" t="s">
        <v>752</v>
      </c>
      <c r="B10171" s="361" t="s">
        <v>764</v>
      </c>
      <c r="C10171" s="361" t="s">
        <v>737</v>
      </c>
      <c r="D10171" s="361">
        <v>32</v>
      </c>
      <c r="E10171" s="590">
        <v>53116</v>
      </c>
      <c r="F10171" s="592">
        <v>143</v>
      </c>
    </row>
    <row r="10172" spans="1:6" x14ac:dyDescent="0.25">
      <c r="A10172" s="349" t="s">
        <v>748</v>
      </c>
      <c r="B10172" s="361" t="s">
        <v>751</v>
      </c>
      <c r="C10172" s="361" t="s">
        <v>747</v>
      </c>
      <c r="D10172" s="361">
        <v>8</v>
      </c>
      <c r="E10172" s="590">
        <v>53127</v>
      </c>
      <c r="F10172" s="592">
        <v>163</v>
      </c>
    </row>
    <row r="10173" spans="1:6" x14ac:dyDescent="0.25">
      <c r="A10173" s="349" t="s">
        <v>738</v>
      </c>
      <c r="B10173" s="361" t="s">
        <v>716</v>
      </c>
      <c r="C10173" s="361" t="s">
        <v>745</v>
      </c>
      <c r="D10173" s="361">
        <v>16</v>
      </c>
      <c r="E10173" s="590">
        <v>53128</v>
      </c>
      <c r="F10173" s="592">
        <v>47</v>
      </c>
    </row>
    <row r="10174" spans="1:6" x14ac:dyDescent="0.25">
      <c r="A10174" s="349" t="s">
        <v>738</v>
      </c>
      <c r="B10174" s="361" t="s">
        <v>720</v>
      </c>
      <c r="C10174" s="361" t="s">
        <v>747</v>
      </c>
      <c r="D10174" s="361">
        <v>8</v>
      </c>
      <c r="E10174" s="590">
        <v>53129</v>
      </c>
      <c r="F10174" s="360">
        <v>157</v>
      </c>
    </row>
    <row r="10175" spans="1:6" x14ac:dyDescent="0.25">
      <c r="A10175" s="349" t="s">
        <v>738</v>
      </c>
      <c r="B10175" s="361" t="s">
        <v>719</v>
      </c>
      <c r="C10175" s="361" t="s">
        <v>744</v>
      </c>
      <c r="D10175" s="361">
        <v>8</v>
      </c>
      <c r="E10175" s="590">
        <v>53131</v>
      </c>
      <c r="F10175" s="592">
        <v>111</v>
      </c>
    </row>
    <row r="10176" spans="1:6" x14ac:dyDescent="0.25">
      <c r="A10176" s="349" t="s">
        <v>738</v>
      </c>
      <c r="B10176" s="361" t="s">
        <v>712</v>
      </c>
      <c r="C10176" s="361" t="s">
        <v>744</v>
      </c>
      <c r="D10176" s="361">
        <v>8</v>
      </c>
      <c r="E10176" s="590">
        <v>53133</v>
      </c>
      <c r="F10176" s="592">
        <v>131</v>
      </c>
    </row>
    <row r="10177" spans="1:6" x14ac:dyDescent="0.25">
      <c r="A10177" s="349" t="s">
        <v>748</v>
      </c>
      <c r="B10177" s="361" t="s">
        <v>750</v>
      </c>
      <c r="C10177" s="361" t="s">
        <v>737</v>
      </c>
      <c r="D10177" s="361">
        <v>16</v>
      </c>
      <c r="E10177" s="590">
        <v>53136</v>
      </c>
      <c r="F10177" s="360">
        <v>34</v>
      </c>
    </row>
    <row r="10178" spans="1:6" x14ac:dyDescent="0.25">
      <c r="A10178" s="349" t="s">
        <v>756</v>
      </c>
      <c r="B10178" s="361" t="s">
        <v>757</v>
      </c>
      <c r="C10178" s="361" t="s">
        <v>755</v>
      </c>
      <c r="D10178" s="361">
        <v>16</v>
      </c>
      <c r="E10178" s="590">
        <v>53137</v>
      </c>
      <c r="F10178" s="592">
        <v>164</v>
      </c>
    </row>
    <row r="10179" spans="1:6" x14ac:dyDescent="0.25">
      <c r="A10179" s="349" t="s">
        <v>564</v>
      </c>
      <c r="B10179" s="361" t="s">
        <v>566</v>
      </c>
      <c r="C10179" s="361" t="s">
        <v>737</v>
      </c>
      <c r="D10179" s="361">
        <v>16</v>
      </c>
      <c r="E10179" s="590">
        <v>53141</v>
      </c>
      <c r="F10179" s="592">
        <v>36</v>
      </c>
    </row>
    <row r="10180" spans="1:6" x14ac:dyDescent="0.25">
      <c r="A10180" s="349" t="s">
        <v>771</v>
      </c>
      <c r="B10180" s="361" t="s">
        <v>772</v>
      </c>
      <c r="C10180" s="361" t="s">
        <v>747</v>
      </c>
      <c r="D10180" s="361">
        <v>12</v>
      </c>
      <c r="E10180" s="590">
        <v>53144</v>
      </c>
      <c r="F10180" s="592">
        <v>31</v>
      </c>
    </row>
    <row r="10181" spans="1:6" x14ac:dyDescent="0.25">
      <c r="A10181" s="349" t="s">
        <v>756</v>
      </c>
      <c r="B10181" s="361" t="s">
        <v>758</v>
      </c>
      <c r="C10181" s="361" t="s">
        <v>746</v>
      </c>
      <c r="D10181" s="361">
        <v>16</v>
      </c>
      <c r="E10181" s="590">
        <v>53151</v>
      </c>
      <c r="F10181" s="592">
        <v>117</v>
      </c>
    </row>
    <row r="10182" spans="1:6" x14ac:dyDescent="0.25">
      <c r="A10182" s="349" t="s">
        <v>738</v>
      </c>
      <c r="B10182" s="361" t="s">
        <v>713</v>
      </c>
      <c r="C10182" s="361" t="s">
        <v>746</v>
      </c>
      <c r="D10182" s="361">
        <v>16</v>
      </c>
      <c r="E10182" s="590">
        <v>53153</v>
      </c>
      <c r="F10182" s="592">
        <v>58</v>
      </c>
    </row>
    <row r="10183" spans="1:6" x14ac:dyDescent="0.25">
      <c r="A10183" s="349" t="s">
        <v>739</v>
      </c>
      <c r="B10183" s="361" t="s">
        <v>740</v>
      </c>
      <c r="C10183" s="361" t="s">
        <v>741</v>
      </c>
      <c r="D10183" s="361">
        <v>8</v>
      </c>
      <c r="E10183" s="350">
        <v>53154</v>
      </c>
      <c r="F10183" s="360">
        <v>174</v>
      </c>
    </row>
    <row r="10184" spans="1:6" x14ac:dyDescent="0.25">
      <c r="A10184" s="349" t="s">
        <v>738</v>
      </c>
      <c r="B10184" s="361" t="s">
        <v>714</v>
      </c>
      <c r="C10184" s="361" t="s">
        <v>744</v>
      </c>
      <c r="D10184" s="361">
        <v>8</v>
      </c>
      <c r="E10184" s="350">
        <v>53156</v>
      </c>
      <c r="F10184" s="360">
        <v>57</v>
      </c>
    </row>
    <row r="10185" spans="1:6" x14ac:dyDescent="0.25">
      <c r="A10185" s="349" t="s">
        <v>564</v>
      </c>
      <c r="B10185" s="361" t="s">
        <v>565</v>
      </c>
      <c r="C10185" s="361" t="s">
        <v>745</v>
      </c>
      <c r="D10185" s="361">
        <v>16</v>
      </c>
      <c r="E10185" s="590">
        <v>53158</v>
      </c>
      <c r="F10185" s="592">
        <v>167</v>
      </c>
    </row>
    <row r="10186" spans="1:6" x14ac:dyDescent="0.25">
      <c r="A10186" s="349" t="s">
        <v>738</v>
      </c>
      <c r="B10186" s="361" t="s">
        <v>717</v>
      </c>
      <c r="C10186" s="361" t="s">
        <v>745</v>
      </c>
      <c r="D10186" s="361">
        <v>16</v>
      </c>
      <c r="E10186" s="590">
        <v>53164</v>
      </c>
      <c r="F10186" s="592">
        <v>43</v>
      </c>
    </row>
    <row r="10187" spans="1:6" x14ac:dyDescent="0.25">
      <c r="A10187" s="349" t="s">
        <v>738</v>
      </c>
      <c r="B10187" s="361" t="s">
        <v>719</v>
      </c>
      <c r="C10187" s="361" t="s">
        <v>744</v>
      </c>
      <c r="D10187" s="361">
        <v>8</v>
      </c>
      <c r="E10187" s="590">
        <v>53168</v>
      </c>
      <c r="F10187" s="592">
        <v>146</v>
      </c>
    </row>
    <row r="10188" spans="1:6" x14ac:dyDescent="0.25">
      <c r="A10188" s="349" t="s">
        <v>564</v>
      </c>
      <c r="B10188" s="361" t="s">
        <v>567</v>
      </c>
      <c r="C10188" s="361" t="s">
        <v>737</v>
      </c>
      <c r="D10188" s="361">
        <v>16</v>
      </c>
      <c r="E10188" s="590">
        <v>53169</v>
      </c>
      <c r="F10188" s="592">
        <v>83</v>
      </c>
    </row>
    <row r="10189" spans="1:6" x14ac:dyDescent="0.25">
      <c r="A10189" s="349" t="s">
        <v>756</v>
      </c>
      <c r="B10189" s="361" t="s">
        <v>758</v>
      </c>
      <c r="C10189" s="361" t="s">
        <v>746</v>
      </c>
      <c r="D10189" s="361">
        <v>16</v>
      </c>
      <c r="E10189" s="590">
        <v>53171</v>
      </c>
      <c r="F10189" s="592">
        <v>183</v>
      </c>
    </row>
    <row r="10190" spans="1:6" x14ac:dyDescent="0.25">
      <c r="A10190" s="349" t="s">
        <v>564</v>
      </c>
      <c r="B10190" s="361" t="s">
        <v>568</v>
      </c>
      <c r="C10190" s="361" t="s">
        <v>745</v>
      </c>
      <c r="D10190" s="361">
        <v>16</v>
      </c>
      <c r="E10190" s="590">
        <v>53173</v>
      </c>
      <c r="F10190" s="592">
        <v>166</v>
      </c>
    </row>
    <row r="10191" spans="1:6" x14ac:dyDescent="0.25">
      <c r="A10191" s="349" t="s">
        <v>728</v>
      </c>
      <c r="B10191" s="361" t="s">
        <v>729</v>
      </c>
      <c r="C10191" s="361" t="s">
        <v>730</v>
      </c>
      <c r="D10191" s="361">
        <v>10</v>
      </c>
      <c r="E10191" s="590">
        <v>53175</v>
      </c>
      <c r="F10191" s="592">
        <v>131</v>
      </c>
    </row>
    <row r="10192" spans="1:6" x14ac:dyDescent="0.25">
      <c r="A10192" s="349" t="s">
        <v>756</v>
      </c>
      <c r="B10192" s="361" t="s">
        <v>758</v>
      </c>
      <c r="C10192" s="361" t="s">
        <v>746</v>
      </c>
      <c r="D10192" s="361">
        <v>16</v>
      </c>
      <c r="E10192" s="590">
        <v>53176</v>
      </c>
      <c r="F10192" s="592">
        <v>104</v>
      </c>
    </row>
    <row r="10193" spans="1:6" x14ac:dyDescent="0.25">
      <c r="A10193" s="349" t="s">
        <v>752</v>
      </c>
      <c r="B10193" s="361" t="s">
        <v>764</v>
      </c>
      <c r="C10193" s="361" t="s">
        <v>737</v>
      </c>
      <c r="D10193" s="361">
        <v>32</v>
      </c>
      <c r="E10193" s="590">
        <v>53177</v>
      </c>
      <c r="F10193" s="592">
        <v>154</v>
      </c>
    </row>
    <row r="10194" spans="1:6" x14ac:dyDescent="0.25">
      <c r="A10194" s="349" t="s">
        <v>564</v>
      </c>
      <c r="B10194" s="361" t="s">
        <v>567</v>
      </c>
      <c r="C10194" s="361" t="s">
        <v>737</v>
      </c>
      <c r="D10194" s="361">
        <v>16</v>
      </c>
      <c r="E10194" s="590">
        <v>53179</v>
      </c>
      <c r="F10194" s="360">
        <v>62</v>
      </c>
    </row>
    <row r="10195" spans="1:6" x14ac:dyDescent="0.25">
      <c r="A10195" s="349" t="s">
        <v>738</v>
      </c>
      <c r="B10195" s="361" t="s">
        <v>723</v>
      </c>
      <c r="C10195" s="361" t="s">
        <v>745</v>
      </c>
      <c r="D10195" s="361">
        <v>8</v>
      </c>
      <c r="E10195" s="590">
        <v>53185</v>
      </c>
      <c r="F10195" s="592">
        <v>200</v>
      </c>
    </row>
    <row r="10196" spans="1:6" x14ac:dyDescent="0.25">
      <c r="A10196" s="349" t="s">
        <v>748</v>
      </c>
      <c r="B10196" s="361" t="s">
        <v>749</v>
      </c>
      <c r="C10196" s="361" t="s">
        <v>745</v>
      </c>
      <c r="D10196" s="361">
        <v>8</v>
      </c>
      <c r="E10196" s="350">
        <v>53186</v>
      </c>
      <c r="F10196" s="360">
        <v>100</v>
      </c>
    </row>
    <row r="10197" spans="1:6" x14ac:dyDescent="0.25">
      <c r="A10197" s="349" t="s">
        <v>738</v>
      </c>
      <c r="B10197" s="361" t="s">
        <v>720</v>
      </c>
      <c r="C10197" s="361" t="s">
        <v>747</v>
      </c>
      <c r="D10197" s="361">
        <v>8</v>
      </c>
      <c r="E10197" s="590">
        <v>53187</v>
      </c>
      <c r="F10197" s="592">
        <v>191</v>
      </c>
    </row>
    <row r="10198" spans="1:6" x14ac:dyDescent="0.25">
      <c r="A10198" s="349" t="s">
        <v>752</v>
      </c>
      <c r="B10198" s="361" t="s">
        <v>762</v>
      </c>
      <c r="C10198" s="361" t="s">
        <v>761</v>
      </c>
      <c r="D10198" s="361">
        <v>16</v>
      </c>
      <c r="E10198" s="590">
        <v>53187</v>
      </c>
      <c r="F10198" s="592">
        <v>96</v>
      </c>
    </row>
    <row r="10199" spans="1:6" x14ac:dyDescent="0.25">
      <c r="A10199" s="349" t="s">
        <v>564</v>
      </c>
      <c r="B10199" s="361" t="s">
        <v>569</v>
      </c>
      <c r="C10199" s="361" t="s">
        <v>744</v>
      </c>
      <c r="D10199" s="361">
        <v>16</v>
      </c>
      <c r="E10199" s="590">
        <v>53190</v>
      </c>
      <c r="F10199" s="592">
        <v>156</v>
      </c>
    </row>
    <row r="10200" spans="1:6" x14ac:dyDescent="0.25">
      <c r="A10200" s="349" t="s">
        <v>564</v>
      </c>
      <c r="B10200" s="361" t="s">
        <v>568</v>
      </c>
      <c r="C10200" s="361" t="s">
        <v>745</v>
      </c>
      <c r="D10200" s="361">
        <v>16</v>
      </c>
      <c r="E10200" s="590">
        <v>53192</v>
      </c>
      <c r="F10200" s="592">
        <v>36</v>
      </c>
    </row>
    <row r="10201" spans="1:6" x14ac:dyDescent="0.25">
      <c r="A10201" s="349" t="s">
        <v>752</v>
      </c>
      <c r="B10201" s="361" t="s">
        <v>760</v>
      </c>
      <c r="C10201" s="361" t="s">
        <v>761</v>
      </c>
      <c r="D10201" s="361">
        <v>16</v>
      </c>
      <c r="E10201" s="590">
        <v>53194</v>
      </c>
      <c r="F10201" s="360">
        <v>29</v>
      </c>
    </row>
    <row r="10202" spans="1:6" x14ac:dyDescent="0.25">
      <c r="A10202" s="349" t="s">
        <v>738</v>
      </c>
      <c r="B10202" s="361" t="s">
        <v>723</v>
      </c>
      <c r="C10202" s="361" t="s">
        <v>745</v>
      </c>
      <c r="D10202" s="361">
        <v>8</v>
      </c>
      <c r="E10202" s="590">
        <v>53201</v>
      </c>
      <c r="F10202" s="360">
        <v>92</v>
      </c>
    </row>
    <row r="10203" spans="1:6" x14ac:dyDescent="0.25">
      <c r="A10203" s="349" t="s">
        <v>733</v>
      </c>
      <c r="B10203" s="361" t="s">
        <v>734</v>
      </c>
      <c r="C10203" s="361" t="s">
        <v>735</v>
      </c>
      <c r="D10203" s="361">
        <v>8</v>
      </c>
      <c r="E10203" s="590">
        <v>53201</v>
      </c>
      <c r="F10203" s="592">
        <v>147</v>
      </c>
    </row>
    <row r="10204" spans="1:6" x14ac:dyDescent="0.25">
      <c r="A10204" s="349" t="s">
        <v>771</v>
      </c>
      <c r="B10204" s="361" t="s">
        <v>772</v>
      </c>
      <c r="C10204" s="361" t="s">
        <v>747</v>
      </c>
      <c r="D10204" s="361">
        <v>12</v>
      </c>
      <c r="E10204" s="590">
        <v>53205</v>
      </c>
      <c r="F10204" s="592">
        <v>189</v>
      </c>
    </row>
    <row r="10205" spans="1:6" x14ac:dyDescent="0.25">
      <c r="A10205" s="349" t="s">
        <v>738</v>
      </c>
      <c r="B10205" s="361" t="s">
        <v>720</v>
      </c>
      <c r="C10205" s="361" t="s">
        <v>747</v>
      </c>
      <c r="D10205" s="361">
        <v>8</v>
      </c>
      <c r="E10205" s="590">
        <v>53207</v>
      </c>
      <c r="F10205" s="592">
        <v>155</v>
      </c>
    </row>
    <row r="10206" spans="1:6" x14ac:dyDescent="0.25">
      <c r="A10206" s="349" t="s">
        <v>564</v>
      </c>
      <c r="B10206" s="361" t="s">
        <v>567</v>
      </c>
      <c r="C10206" s="361" t="s">
        <v>737</v>
      </c>
      <c r="D10206" s="361">
        <v>16</v>
      </c>
      <c r="E10206" s="590">
        <v>53208</v>
      </c>
      <c r="F10206" s="592">
        <v>140</v>
      </c>
    </row>
    <row r="10207" spans="1:6" x14ac:dyDescent="0.25">
      <c r="A10207" s="349" t="s">
        <v>564</v>
      </c>
      <c r="B10207" s="361" t="s">
        <v>566</v>
      </c>
      <c r="C10207" s="361" t="s">
        <v>737</v>
      </c>
      <c r="D10207" s="361">
        <v>16</v>
      </c>
      <c r="E10207" s="590">
        <v>53210</v>
      </c>
      <c r="F10207" s="592">
        <v>141</v>
      </c>
    </row>
    <row r="10208" spans="1:6" x14ac:dyDescent="0.25">
      <c r="A10208" s="349" t="s">
        <v>738</v>
      </c>
      <c r="B10208" s="361" t="s">
        <v>717</v>
      </c>
      <c r="C10208" s="361" t="s">
        <v>745</v>
      </c>
      <c r="D10208" s="361">
        <v>16</v>
      </c>
      <c r="E10208" s="590">
        <v>53210</v>
      </c>
      <c r="F10208" s="360">
        <v>151</v>
      </c>
    </row>
    <row r="10209" spans="1:6" x14ac:dyDescent="0.25">
      <c r="A10209" s="349" t="s">
        <v>769</v>
      </c>
      <c r="B10209" s="361" t="s">
        <v>770</v>
      </c>
      <c r="C10209" s="361" t="s">
        <v>745</v>
      </c>
      <c r="D10209" s="361">
        <v>16</v>
      </c>
      <c r="E10209" s="590">
        <v>53211</v>
      </c>
      <c r="F10209" s="592">
        <v>104</v>
      </c>
    </row>
    <row r="10210" spans="1:6" x14ac:dyDescent="0.25">
      <c r="A10210" s="349" t="s">
        <v>748</v>
      </c>
      <c r="B10210" s="361" t="s">
        <v>750</v>
      </c>
      <c r="C10210" s="361" t="s">
        <v>737</v>
      </c>
      <c r="D10210" s="361">
        <v>16</v>
      </c>
      <c r="E10210" s="590">
        <v>53215</v>
      </c>
      <c r="F10210" s="592">
        <v>123</v>
      </c>
    </row>
    <row r="10211" spans="1:6" x14ac:dyDescent="0.25">
      <c r="A10211" s="349" t="s">
        <v>748</v>
      </c>
      <c r="B10211" s="361" t="s">
        <v>749</v>
      </c>
      <c r="C10211" s="361" t="s">
        <v>745</v>
      </c>
      <c r="D10211" s="361">
        <v>8</v>
      </c>
      <c r="E10211" s="590">
        <v>53218</v>
      </c>
      <c r="F10211" s="592">
        <v>109</v>
      </c>
    </row>
    <row r="10212" spans="1:6" x14ac:dyDescent="0.25">
      <c r="A10212" s="349" t="s">
        <v>765</v>
      </c>
      <c r="B10212" s="361" t="s">
        <v>766</v>
      </c>
      <c r="C10212" s="361" t="s">
        <v>744</v>
      </c>
      <c r="D10212" s="361">
        <v>16</v>
      </c>
      <c r="E10212" s="350">
        <v>53220</v>
      </c>
      <c r="F10212" s="360">
        <v>86</v>
      </c>
    </row>
    <row r="10213" spans="1:6" x14ac:dyDescent="0.25">
      <c r="A10213" s="349" t="s">
        <v>738</v>
      </c>
      <c r="B10213" s="361" t="s">
        <v>723</v>
      </c>
      <c r="C10213" s="361" t="s">
        <v>745</v>
      </c>
      <c r="D10213" s="361">
        <v>8</v>
      </c>
      <c r="E10213" s="350">
        <v>53221</v>
      </c>
      <c r="F10213" s="360">
        <v>177</v>
      </c>
    </row>
    <row r="10214" spans="1:6" x14ac:dyDescent="0.25">
      <c r="A10214" s="349" t="s">
        <v>738</v>
      </c>
      <c r="B10214" s="361" t="s">
        <v>714</v>
      </c>
      <c r="C10214" s="361" t="s">
        <v>744</v>
      </c>
      <c r="D10214" s="361">
        <v>8</v>
      </c>
      <c r="E10214" s="590">
        <v>53221</v>
      </c>
      <c r="F10214" s="592">
        <v>71</v>
      </c>
    </row>
    <row r="10215" spans="1:6" x14ac:dyDescent="0.25">
      <c r="A10215" s="349" t="s">
        <v>748</v>
      </c>
      <c r="B10215" s="361" t="s">
        <v>749</v>
      </c>
      <c r="C10215" s="361" t="s">
        <v>745</v>
      </c>
      <c r="D10215" s="361">
        <v>8</v>
      </c>
      <c r="E10215" s="590">
        <v>53224</v>
      </c>
      <c r="F10215" s="360">
        <v>66</v>
      </c>
    </row>
    <row r="10216" spans="1:6" x14ac:dyDescent="0.25">
      <c r="A10216" s="349" t="s">
        <v>738</v>
      </c>
      <c r="B10216" s="361" t="s">
        <v>718</v>
      </c>
      <c r="C10216" s="361" t="s">
        <v>747</v>
      </c>
      <c r="D10216" s="361">
        <v>8</v>
      </c>
      <c r="E10216" s="590">
        <v>53224</v>
      </c>
      <c r="F10216" s="592">
        <v>42</v>
      </c>
    </row>
    <row r="10217" spans="1:6" x14ac:dyDescent="0.25">
      <c r="A10217" s="349" t="s">
        <v>738</v>
      </c>
      <c r="B10217" s="361" t="s">
        <v>715</v>
      </c>
      <c r="C10217" s="361" t="s">
        <v>745</v>
      </c>
      <c r="D10217" s="361">
        <v>16</v>
      </c>
      <c r="E10217" s="590">
        <v>53234</v>
      </c>
      <c r="F10217" s="592">
        <v>127</v>
      </c>
    </row>
    <row r="10218" spans="1:6" x14ac:dyDescent="0.25">
      <c r="A10218" s="349" t="s">
        <v>564</v>
      </c>
      <c r="B10218" s="361" t="s">
        <v>569</v>
      </c>
      <c r="C10218" s="361" t="s">
        <v>744</v>
      </c>
      <c r="D10218" s="361">
        <v>16</v>
      </c>
      <c r="E10218" s="590">
        <v>53234</v>
      </c>
      <c r="F10218" s="592">
        <v>93</v>
      </c>
    </row>
    <row r="10219" spans="1:6" x14ac:dyDescent="0.25">
      <c r="A10219" s="354" t="s">
        <v>739</v>
      </c>
      <c r="B10219" s="353" t="s">
        <v>740</v>
      </c>
      <c r="C10219" s="353" t="s">
        <v>741</v>
      </c>
      <c r="D10219" s="353">
        <v>8</v>
      </c>
      <c r="E10219" s="591">
        <v>53235</v>
      </c>
      <c r="F10219" s="593">
        <v>193</v>
      </c>
    </row>
    <row r="10220" spans="1:6" x14ac:dyDescent="0.25">
      <c r="A10220" s="349" t="s">
        <v>739</v>
      </c>
      <c r="B10220" s="361" t="s">
        <v>740</v>
      </c>
      <c r="C10220" s="361" t="s">
        <v>741</v>
      </c>
      <c r="D10220" s="361">
        <v>8</v>
      </c>
      <c r="E10220" s="590">
        <v>53240</v>
      </c>
      <c r="F10220" s="592">
        <v>126</v>
      </c>
    </row>
    <row r="10221" spans="1:6" x14ac:dyDescent="0.25">
      <c r="A10221" s="349" t="s">
        <v>738</v>
      </c>
      <c r="B10221" s="361" t="s">
        <v>716</v>
      </c>
      <c r="C10221" s="361" t="s">
        <v>745</v>
      </c>
      <c r="D10221" s="361">
        <v>16</v>
      </c>
      <c r="E10221" s="590">
        <v>53241</v>
      </c>
      <c r="F10221" s="592">
        <v>146</v>
      </c>
    </row>
    <row r="10222" spans="1:6" x14ac:dyDescent="0.25">
      <c r="A10222" s="349" t="s">
        <v>752</v>
      </c>
      <c r="B10222" s="361" t="s">
        <v>764</v>
      </c>
      <c r="C10222" s="361" t="s">
        <v>737</v>
      </c>
      <c r="D10222" s="361">
        <v>32</v>
      </c>
      <c r="E10222" s="590">
        <v>53241</v>
      </c>
      <c r="F10222" s="592">
        <v>177</v>
      </c>
    </row>
    <row r="10223" spans="1:6" x14ac:dyDescent="0.25">
      <c r="A10223" s="349" t="s">
        <v>564</v>
      </c>
      <c r="B10223" s="361" t="s">
        <v>568</v>
      </c>
      <c r="C10223" s="361" t="s">
        <v>745</v>
      </c>
      <c r="D10223" s="361">
        <v>16</v>
      </c>
      <c r="E10223" s="590">
        <v>53242</v>
      </c>
      <c r="F10223" s="592">
        <v>123</v>
      </c>
    </row>
    <row r="10224" spans="1:6" x14ac:dyDescent="0.25">
      <c r="A10224" s="349" t="s">
        <v>564</v>
      </c>
      <c r="B10224" s="361" t="s">
        <v>567</v>
      </c>
      <c r="C10224" s="361" t="s">
        <v>737</v>
      </c>
      <c r="D10224" s="361">
        <v>16</v>
      </c>
      <c r="E10224" s="590">
        <v>53244</v>
      </c>
      <c r="F10224" s="360">
        <v>79</v>
      </c>
    </row>
    <row r="10225" spans="1:6" x14ac:dyDescent="0.25">
      <c r="A10225" s="349" t="s">
        <v>748</v>
      </c>
      <c r="B10225" s="361" t="s">
        <v>749</v>
      </c>
      <c r="C10225" s="361" t="s">
        <v>745</v>
      </c>
      <c r="D10225" s="361">
        <v>8</v>
      </c>
      <c r="E10225" s="590">
        <v>53245</v>
      </c>
      <c r="F10225" s="592">
        <v>163</v>
      </c>
    </row>
    <row r="10226" spans="1:6" x14ac:dyDescent="0.25">
      <c r="A10226" s="349" t="s">
        <v>748</v>
      </c>
      <c r="B10226" s="361" t="s">
        <v>749</v>
      </c>
      <c r="C10226" s="361" t="s">
        <v>745</v>
      </c>
      <c r="D10226" s="361">
        <v>8</v>
      </c>
      <c r="E10226" s="590">
        <v>53251</v>
      </c>
      <c r="F10226" s="592">
        <v>20</v>
      </c>
    </row>
    <row r="10227" spans="1:6" x14ac:dyDescent="0.25">
      <c r="A10227" s="349" t="s">
        <v>738</v>
      </c>
      <c r="B10227" s="361" t="s">
        <v>720</v>
      </c>
      <c r="C10227" s="361" t="s">
        <v>747</v>
      </c>
      <c r="D10227" s="361">
        <v>8</v>
      </c>
      <c r="E10227" s="590">
        <v>53253</v>
      </c>
      <c r="F10227" s="592">
        <v>81</v>
      </c>
    </row>
    <row r="10228" spans="1:6" x14ac:dyDescent="0.25">
      <c r="A10228" s="349" t="s">
        <v>738</v>
      </c>
      <c r="B10228" s="361" t="s">
        <v>714</v>
      </c>
      <c r="C10228" s="361" t="s">
        <v>744</v>
      </c>
      <c r="D10228" s="361">
        <v>8</v>
      </c>
      <c r="E10228" s="590">
        <v>53253</v>
      </c>
      <c r="F10228" s="592">
        <v>38</v>
      </c>
    </row>
    <row r="10229" spans="1:6" x14ac:dyDescent="0.25">
      <c r="A10229" s="349" t="s">
        <v>738</v>
      </c>
      <c r="B10229" s="361" t="s">
        <v>719</v>
      </c>
      <c r="C10229" s="361" t="s">
        <v>744</v>
      </c>
      <c r="D10229" s="361">
        <v>8</v>
      </c>
      <c r="E10229" s="590">
        <v>53257</v>
      </c>
      <c r="F10229" s="592">
        <v>181</v>
      </c>
    </row>
    <row r="10230" spans="1:6" x14ac:dyDescent="0.25">
      <c r="A10230" s="349" t="s">
        <v>765</v>
      </c>
      <c r="B10230" s="361" t="s">
        <v>766</v>
      </c>
      <c r="C10230" s="361" t="s">
        <v>744</v>
      </c>
      <c r="D10230" s="361">
        <v>16</v>
      </c>
      <c r="E10230" s="590">
        <v>53258</v>
      </c>
      <c r="F10230" s="592">
        <v>197</v>
      </c>
    </row>
    <row r="10231" spans="1:6" x14ac:dyDescent="0.25">
      <c r="A10231" s="349" t="s">
        <v>738</v>
      </c>
      <c r="B10231" s="361" t="s">
        <v>715</v>
      </c>
      <c r="C10231" s="361" t="s">
        <v>745</v>
      </c>
      <c r="D10231" s="361">
        <v>16</v>
      </c>
      <c r="E10231" s="590">
        <v>53259</v>
      </c>
      <c r="F10231" s="592">
        <v>91</v>
      </c>
    </row>
    <row r="10232" spans="1:6" x14ac:dyDescent="0.25">
      <c r="A10232" s="349" t="s">
        <v>738</v>
      </c>
      <c r="B10232" s="361" t="s">
        <v>721</v>
      </c>
      <c r="C10232" s="361" t="s">
        <v>747</v>
      </c>
      <c r="D10232" s="361">
        <v>8</v>
      </c>
      <c r="E10232" s="590">
        <v>53261</v>
      </c>
      <c r="F10232" s="592">
        <v>157</v>
      </c>
    </row>
    <row r="10233" spans="1:6" x14ac:dyDescent="0.25">
      <c r="A10233" s="349" t="s">
        <v>564</v>
      </c>
      <c r="B10233" s="361" t="s">
        <v>566</v>
      </c>
      <c r="C10233" s="361" t="s">
        <v>737</v>
      </c>
      <c r="D10233" s="361">
        <v>16</v>
      </c>
      <c r="E10233" s="590">
        <v>53262</v>
      </c>
      <c r="F10233" s="592">
        <v>87</v>
      </c>
    </row>
    <row r="10234" spans="1:6" x14ac:dyDescent="0.25">
      <c r="A10234" s="349" t="s">
        <v>752</v>
      </c>
      <c r="B10234" s="361" t="s">
        <v>759</v>
      </c>
      <c r="C10234" s="361" t="s">
        <v>737</v>
      </c>
      <c r="D10234" s="361">
        <v>16</v>
      </c>
      <c r="E10234" s="590">
        <v>53270</v>
      </c>
      <c r="F10234" s="592">
        <v>21</v>
      </c>
    </row>
    <row r="10235" spans="1:6" x14ac:dyDescent="0.25">
      <c r="A10235" s="349" t="s">
        <v>738</v>
      </c>
      <c r="B10235" s="361" t="s">
        <v>712</v>
      </c>
      <c r="C10235" s="361" t="s">
        <v>744</v>
      </c>
      <c r="D10235" s="361">
        <v>8</v>
      </c>
      <c r="E10235" s="590">
        <v>53271</v>
      </c>
      <c r="F10235" s="592">
        <v>128</v>
      </c>
    </row>
    <row r="10236" spans="1:6" x14ac:dyDescent="0.25">
      <c r="A10236" s="349" t="s">
        <v>564</v>
      </c>
      <c r="B10236" s="361" t="s">
        <v>568</v>
      </c>
      <c r="C10236" s="361" t="s">
        <v>745</v>
      </c>
      <c r="D10236" s="361">
        <v>16</v>
      </c>
      <c r="E10236" s="590">
        <v>53274</v>
      </c>
      <c r="F10236" s="592">
        <v>99</v>
      </c>
    </row>
    <row r="10237" spans="1:6" x14ac:dyDescent="0.25">
      <c r="A10237" s="349" t="s">
        <v>738</v>
      </c>
      <c r="B10237" s="361" t="s">
        <v>723</v>
      </c>
      <c r="C10237" s="361" t="s">
        <v>745</v>
      </c>
      <c r="D10237" s="361">
        <v>8</v>
      </c>
      <c r="E10237" s="590">
        <v>53275</v>
      </c>
      <c r="F10237" s="592">
        <v>192</v>
      </c>
    </row>
    <row r="10238" spans="1:6" x14ac:dyDescent="0.25">
      <c r="A10238" s="349" t="s">
        <v>752</v>
      </c>
      <c r="B10238" s="361" t="s">
        <v>763</v>
      </c>
      <c r="C10238" s="361" t="s">
        <v>745</v>
      </c>
      <c r="D10238" s="361">
        <v>16</v>
      </c>
      <c r="E10238" s="590">
        <v>53276</v>
      </c>
      <c r="F10238" s="592">
        <v>35</v>
      </c>
    </row>
    <row r="10239" spans="1:6" x14ac:dyDescent="0.25">
      <c r="A10239" s="349" t="s">
        <v>756</v>
      </c>
      <c r="B10239" s="361" t="s">
        <v>757</v>
      </c>
      <c r="C10239" s="361" t="s">
        <v>755</v>
      </c>
      <c r="D10239" s="361">
        <v>16</v>
      </c>
      <c r="E10239" s="590">
        <v>53278</v>
      </c>
      <c r="F10239" s="592">
        <v>7</v>
      </c>
    </row>
    <row r="10240" spans="1:6" x14ac:dyDescent="0.25">
      <c r="A10240" s="349" t="s">
        <v>756</v>
      </c>
      <c r="B10240" s="361" t="s">
        <v>758</v>
      </c>
      <c r="C10240" s="361" t="s">
        <v>746</v>
      </c>
      <c r="D10240" s="361">
        <v>16</v>
      </c>
      <c r="E10240" s="590">
        <v>53280</v>
      </c>
      <c r="F10240" s="592">
        <v>17</v>
      </c>
    </row>
    <row r="10241" spans="1:6" x14ac:dyDescent="0.25">
      <c r="A10241" s="349" t="s">
        <v>738</v>
      </c>
      <c r="B10241" s="361" t="s">
        <v>716</v>
      </c>
      <c r="C10241" s="361" t="s">
        <v>745</v>
      </c>
      <c r="D10241" s="361">
        <v>16</v>
      </c>
      <c r="E10241" s="590">
        <v>53284</v>
      </c>
      <c r="F10241" s="592">
        <v>90</v>
      </c>
    </row>
    <row r="10242" spans="1:6" x14ac:dyDescent="0.25">
      <c r="A10242" s="349" t="s">
        <v>752</v>
      </c>
      <c r="B10242" s="361" t="s">
        <v>760</v>
      </c>
      <c r="C10242" s="361" t="s">
        <v>761</v>
      </c>
      <c r="D10242" s="361">
        <v>16</v>
      </c>
      <c r="E10242" s="590">
        <v>53284</v>
      </c>
      <c r="F10242" s="592">
        <v>112</v>
      </c>
    </row>
    <row r="10243" spans="1:6" x14ac:dyDescent="0.25">
      <c r="A10243" s="349" t="s">
        <v>738</v>
      </c>
      <c r="B10243" s="361" t="s">
        <v>719</v>
      </c>
      <c r="C10243" s="361" t="s">
        <v>744</v>
      </c>
      <c r="D10243" s="361">
        <v>8</v>
      </c>
      <c r="E10243" s="590">
        <v>53286</v>
      </c>
      <c r="F10243" s="592">
        <v>129</v>
      </c>
    </row>
    <row r="10244" spans="1:6" x14ac:dyDescent="0.25">
      <c r="A10244" s="349" t="s">
        <v>738</v>
      </c>
      <c r="B10244" s="361" t="s">
        <v>720</v>
      </c>
      <c r="C10244" s="361" t="s">
        <v>747</v>
      </c>
      <c r="D10244" s="361">
        <v>8</v>
      </c>
      <c r="E10244" s="590">
        <v>53287</v>
      </c>
      <c r="F10244" s="592">
        <v>180</v>
      </c>
    </row>
    <row r="10245" spans="1:6" x14ac:dyDescent="0.25">
      <c r="A10245" s="349" t="s">
        <v>738</v>
      </c>
      <c r="B10245" s="361" t="s">
        <v>715</v>
      </c>
      <c r="C10245" s="361" t="s">
        <v>745</v>
      </c>
      <c r="D10245" s="361">
        <v>16</v>
      </c>
      <c r="E10245" s="590">
        <v>53292</v>
      </c>
      <c r="F10245" s="592">
        <v>62</v>
      </c>
    </row>
    <row r="10246" spans="1:6" x14ac:dyDescent="0.25">
      <c r="A10246" s="349" t="s">
        <v>748</v>
      </c>
      <c r="B10246" s="361" t="s">
        <v>754</v>
      </c>
      <c r="C10246" s="361" t="s">
        <v>755</v>
      </c>
      <c r="D10246" s="361">
        <v>16</v>
      </c>
      <c r="E10246" s="590">
        <v>53298</v>
      </c>
      <c r="F10246" s="592">
        <v>147</v>
      </c>
    </row>
    <row r="10247" spans="1:6" x14ac:dyDescent="0.25">
      <c r="A10247" s="349" t="s">
        <v>752</v>
      </c>
      <c r="B10247" s="361" t="s">
        <v>760</v>
      </c>
      <c r="C10247" s="361" t="s">
        <v>761</v>
      </c>
      <c r="D10247" s="361">
        <v>16</v>
      </c>
      <c r="E10247" s="590">
        <v>53300</v>
      </c>
      <c r="F10247" s="592">
        <v>151</v>
      </c>
    </row>
    <row r="10248" spans="1:6" x14ac:dyDescent="0.25">
      <c r="A10248" s="349" t="s">
        <v>738</v>
      </c>
      <c r="B10248" s="361" t="s">
        <v>713</v>
      </c>
      <c r="C10248" s="361" t="s">
        <v>746</v>
      </c>
      <c r="D10248" s="361">
        <v>16</v>
      </c>
      <c r="E10248" s="590">
        <v>53301</v>
      </c>
      <c r="F10248" s="592">
        <v>174</v>
      </c>
    </row>
    <row r="10249" spans="1:6" x14ac:dyDescent="0.25">
      <c r="A10249" s="349" t="s">
        <v>738</v>
      </c>
      <c r="B10249" s="361" t="s">
        <v>716</v>
      </c>
      <c r="C10249" s="361" t="s">
        <v>745</v>
      </c>
      <c r="D10249" s="361">
        <v>16</v>
      </c>
      <c r="E10249" s="590">
        <v>53301</v>
      </c>
      <c r="F10249" s="360">
        <v>190</v>
      </c>
    </row>
    <row r="10250" spans="1:6" x14ac:dyDescent="0.25">
      <c r="A10250" s="349" t="s">
        <v>752</v>
      </c>
      <c r="B10250" s="361" t="s">
        <v>763</v>
      </c>
      <c r="C10250" s="361" t="s">
        <v>745</v>
      </c>
      <c r="D10250" s="361">
        <v>16</v>
      </c>
      <c r="E10250" s="590">
        <v>53303</v>
      </c>
      <c r="F10250" s="592">
        <v>126</v>
      </c>
    </row>
    <row r="10251" spans="1:6" x14ac:dyDescent="0.25">
      <c r="A10251" s="349" t="s">
        <v>564</v>
      </c>
      <c r="B10251" s="361" t="s">
        <v>567</v>
      </c>
      <c r="C10251" s="361" t="s">
        <v>737</v>
      </c>
      <c r="D10251" s="361">
        <v>16</v>
      </c>
      <c r="E10251" s="590">
        <v>53314</v>
      </c>
      <c r="F10251" s="592">
        <v>118</v>
      </c>
    </row>
    <row r="10252" spans="1:6" x14ac:dyDescent="0.25">
      <c r="A10252" s="349" t="s">
        <v>738</v>
      </c>
      <c r="B10252" s="361" t="s">
        <v>717</v>
      </c>
      <c r="C10252" s="361" t="s">
        <v>745</v>
      </c>
      <c r="D10252" s="361">
        <v>16</v>
      </c>
      <c r="E10252" s="350">
        <v>53315</v>
      </c>
      <c r="F10252" s="360">
        <v>128</v>
      </c>
    </row>
    <row r="10253" spans="1:6" x14ac:dyDescent="0.25">
      <c r="A10253" s="349" t="s">
        <v>738</v>
      </c>
      <c r="B10253" s="361" t="s">
        <v>718</v>
      </c>
      <c r="C10253" s="361" t="s">
        <v>747</v>
      </c>
      <c r="D10253" s="361">
        <v>8</v>
      </c>
      <c r="E10253" s="590">
        <v>53315</v>
      </c>
      <c r="F10253" s="592">
        <v>156</v>
      </c>
    </row>
    <row r="10254" spans="1:6" x14ac:dyDescent="0.25">
      <c r="A10254" s="349" t="s">
        <v>738</v>
      </c>
      <c r="B10254" s="361" t="s">
        <v>715</v>
      </c>
      <c r="C10254" s="361" t="s">
        <v>745</v>
      </c>
      <c r="D10254" s="361">
        <v>16</v>
      </c>
      <c r="E10254" s="590">
        <v>53316</v>
      </c>
      <c r="F10254" s="360">
        <v>177</v>
      </c>
    </row>
    <row r="10255" spans="1:6" x14ac:dyDescent="0.25">
      <c r="A10255" s="349" t="s">
        <v>752</v>
      </c>
      <c r="B10255" s="361" t="s">
        <v>759</v>
      </c>
      <c r="C10255" s="361" t="s">
        <v>737</v>
      </c>
      <c r="D10255" s="361">
        <v>16</v>
      </c>
      <c r="E10255" s="590">
        <v>53317</v>
      </c>
      <c r="F10255" s="592">
        <v>76</v>
      </c>
    </row>
    <row r="10256" spans="1:6" x14ac:dyDescent="0.25">
      <c r="A10256" s="349" t="s">
        <v>738</v>
      </c>
      <c r="B10256" s="361" t="s">
        <v>716</v>
      </c>
      <c r="C10256" s="361" t="s">
        <v>745</v>
      </c>
      <c r="D10256" s="361">
        <v>16</v>
      </c>
      <c r="E10256" s="590">
        <v>53324</v>
      </c>
      <c r="F10256" s="592">
        <v>85</v>
      </c>
    </row>
    <row r="10257" spans="1:6" x14ac:dyDescent="0.25">
      <c r="A10257" s="349" t="s">
        <v>752</v>
      </c>
      <c r="B10257" s="361" t="s">
        <v>762</v>
      </c>
      <c r="C10257" s="361" t="s">
        <v>761</v>
      </c>
      <c r="D10257" s="361">
        <v>16</v>
      </c>
      <c r="E10257" s="590">
        <v>53324</v>
      </c>
      <c r="F10257" s="592">
        <v>73</v>
      </c>
    </row>
    <row r="10258" spans="1:6" x14ac:dyDescent="0.25">
      <c r="A10258" s="349" t="s">
        <v>756</v>
      </c>
      <c r="B10258" s="361" t="s">
        <v>758</v>
      </c>
      <c r="C10258" s="361" t="s">
        <v>746</v>
      </c>
      <c r="D10258" s="361">
        <v>16</v>
      </c>
      <c r="E10258" s="590">
        <v>53325</v>
      </c>
      <c r="F10258" s="592">
        <v>70</v>
      </c>
    </row>
    <row r="10259" spans="1:6" x14ac:dyDescent="0.25">
      <c r="A10259" s="349" t="s">
        <v>738</v>
      </c>
      <c r="B10259" s="361" t="s">
        <v>714</v>
      </c>
      <c r="C10259" s="361" t="s">
        <v>744</v>
      </c>
      <c r="D10259" s="361">
        <v>8</v>
      </c>
      <c r="E10259" s="590">
        <v>53330</v>
      </c>
      <c r="F10259" s="360">
        <v>143</v>
      </c>
    </row>
    <row r="10260" spans="1:6" x14ac:dyDescent="0.25">
      <c r="A10260" s="349" t="s">
        <v>756</v>
      </c>
      <c r="B10260" s="361" t="s">
        <v>757</v>
      </c>
      <c r="C10260" s="361" t="s">
        <v>755</v>
      </c>
      <c r="D10260" s="361">
        <v>16</v>
      </c>
      <c r="E10260" s="590">
        <v>53330</v>
      </c>
      <c r="F10260" s="592">
        <v>80</v>
      </c>
    </row>
    <row r="10261" spans="1:6" x14ac:dyDescent="0.25">
      <c r="A10261" s="349" t="s">
        <v>733</v>
      </c>
      <c r="B10261" s="361" t="s">
        <v>734</v>
      </c>
      <c r="C10261" s="361" t="s">
        <v>735</v>
      </c>
      <c r="D10261" s="361">
        <v>8</v>
      </c>
      <c r="E10261" s="590">
        <v>53330</v>
      </c>
      <c r="F10261" s="592">
        <v>72</v>
      </c>
    </row>
    <row r="10262" spans="1:6" x14ac:dyDescent="0.25">
      <c r="A10262" s="349" t="s">
        <v>769</v>
      </c>
      <c r="B10262" s="361" t="s">
        <v>770</v>
      </c>
      <c r="C10262" s="361" t="s">
        <v>745</v>
      </c>
      <c r="D10262" s="361">
        <v>16</v>
      </c>
      <c r="E10262" s="590">
        <v>53331</v>
      </c>
      <c r="F10262" s="360">
        <v>53</v>
      </c>
    </row>
    <row r="10263" spans="1:6" x14ac:dyDescent="0.25">
      <c r="A10263" s="349" t="s">
        <v>752</v>
      </c>
      <c r="B10263" s="361" t="s">
        <v>762</v>
      </c>
      <c r="C10263" s="361" t="s">
        <v>761</v>
      </c>
      <c r="D10263" s="361">
        <v>16</v>
      </c>
      <c r="E10263" s="590">
        <v>53332</v>
      </c>
      <c r="F10263" s="592">
        <v>141</v>
      </c>
    </row>
    <row r="10264" spans="1:6" x14ac:dyDescent="0.25">
      <c r="A10264" s="349" t="s">
        <v>769</v>
      </c>
      <c r="B10264" s="361" t="s">
        <v>770</v>
      </c>
      <c r="C10264" s="361" t="s">
        <v>745</v>
      </c>
      <c r="D10264" s="361">
        <v>16</v>
      </c>
      <c r="E10264" s="590">
        <v>53332</v>
      </c>
      <c r="F10264" s="592">
        <v>80</v>
      </c>
    </row>
    <row r="10265" spans="1:6" x14ac:dyDescent="0.25">
      <c r="A10265" s="349" t="s">
        <v>738</v>
      </c>
      <c r="B10265" s="361" t="s">
        <v>721</v>
      </c>
      <c r="C10265" s="361" t="s">
        <v>747</v>
      </c>
      <c r="D10265" s="361">
        <v>8</v>
      </c>
      <c r="E10265" s="590">
        <v>53335</v>
      </c>
      <c r="F10265" s="592">
        <v>195</v>
      </c>
    </row>
    <row r="10266" spans="1:6" x14ac:dyDescent="0.25">
      <c r="A10266" s="349" t="s">
        <v>748</v>
      </c>
      <c r="B10266" s="361" t="s">
        <v>754</v>
      </c>
      <c r="C10266" s="361" t="s">
        <v>755</v>
      </c>
      <c r="D10266" s="361">
        <v>16</v>
      </c>
      <c r="E10266" s="590">
        <v>53337</v>
      </c>
      <c r="F10266" s="592">
        <v>91</v>
      </c>
    </row>
    <row r="10267" spans="1:6" x14ac:dyDescent="0.25">
      <c r="A10267" s="349" t="s">
        <v>752</v>
      </c>
      <c r="B10267" s="361" t="s">
        <v>762</v>
      </c>
      <c r="C10267" s="361" t="s">
        <v>761</v>
      </c>
      <c r="D10267" s="361">
        <v>16</v>
      </c>
      <c r="E10267" s="590">
        <v>53338</v>
      </c>
      <c r="F10267" s="592">
        <v>120</v>
      </c>
    </row>
    <row r="10268" spans="1:6" x14ac:dyDescent="0.25">
      <c r="A10268" s="349" t="s">
        <v>765</v>
      </c>
      <c r="B10268" s="361" t="s">
        <v>766</v>
      </c>
      <c r="C10268" s="361" t="s">
        <v>744</v>
      </c>
      <c r="D10268" s="361">
        <v>16</v>
      </c>
      <c r="E10268" s="350">
        <v>53340</v>
      </c>
      <c r="F10268" s="360">
        <v>104</v>
      </c>
    </row>
    <row r="10269" spans="1:6" x14ac:dyDescent="0.25">
      <c r="A10269" s="349" t="s">
        <v>738</v>
      </c>
      <c r="B10269" s="361" t="s">
        <v>716</v>
      </c>
      <c r="C10269" s="361" t="s">
        <v>745</v>
      </c>
      <c r="D10269" s="361">
        <v>16</v>
      </c>
      <c r="E10269" s="590">
        <v>53343</v>
      </c>
      <c r="F10269" s="592">
        <v>124</v>
      </c>
    </row>
    <row r="10270" spans="1:6" x14ac:dyDescent="0.25">
      <c r="A10270" s="349" t="s">
        <v>738</v>
      </c>
      <c r="B10270" s="361" t="s">
        <v>718</v>
      </c>
      <c r="C10270" s="361" t="s">
        <v>747</v>
      </c>
      <c r="D10270" s="361">
        <v>8</v>
      </c>
      <c r="E10270" s="350">
        <v>53345</v>
      </c>
      <c r="F10270" s="360">
        <v>200</v>
      </c>
    </row>
    <row r="10271" spans="1:6" x14ac:dyDescent="0.25">
      <c r="A10271" s="349" t="s">
        <v>765</v>
      </c>
      <c r="B10271" s="361" t="s">
        <v>766</v>
      </c>
      <c r="C10271" s="361" t="s">
        <v>744</v>
      </c>
      <c r="D10271" s="361">
        <v>16</v>
      </c>
      <c r="E10271" s="590">
        <v>53349</v>
      </c>
      <c r="F10271" s="360">
        <v>32</v>
      </c>
    </row>
    <row r="10272" spans="1:6" x14ac:dyDescent="0.25">
      <c r="A10272" s="349" t="s">
        <v>771</v>
      </c>
      <c r="B10272" s="361" t="s">
        <v>773</v>
      </c>
      <c r="C10272" s="361" t="s">
        <v>747</v>
      </c>
      <c r="D10272" s="361">
        <v>8</v>
      </c>
      <c r="E10272" s="590">
        <v>53352</v>
      </c>
      <c r="F10272" s="592">
        <v>130</v>
      </c>
    </row>
    <row r="10273" spans="1:6" x14ac:dyDescent="0.25">
      <c r="A10273" s="349" t="s">
        <v>564</v>
      </c>
      <c r="B10273" s="361" t="s">
        <v>567</v>
      </c>
      <c r="C10273" s="361" t="s">
        <v>737</v>
      </c>
      <c r="D10273" s="361">
        <v>16</v>
      </c>
      <c r="E10273" s="590">
        <v>53363</v>
      </c>
      <c r="F10273" s="592">
        <v>8</v>
      </c>
    </row>
    <row r="10274" spans="1:6" x14ac:dyDescent="0.25">
      <c r="A10274" s="349" t="s">
        <v>752</v>
      </c>
      <c r="B10274" s="361" t="s">
        <v>759</v>
      </c>
      <c r="C10274" s="361" t="s">
        <v>737</v>
      </c>
      <c r="D10274" s="361">
        <v>16</v>
      </c>
      <c r="E10274" s="590">
        <v>53363</v>
      </c>
      <c r="F10274" s="592">
        <v>184</v>
      </c>
    </row>
    <row r="10275" spans="1:6" x14ac:dyDescent="0.25">
      <c r="A10275" s="349" t="s">
        <v>738</v>
      </c>
      <c r="B10275" s="361" t="s">
        <v>715</v>
      </c>
      <c r="C10275" s="361" t="s">
        <v>745</v>
      </c>
      <c r="D10275" s="361">
        <v>16</v>
      </c>
      <c r="E10275" s="590">
        <v>53368</v>
      </c>
      <c r="F10275" s="592">
        <v>117</v>
      </c>
    </row>
    <row r="10276" spans="1:6" x14ac:dyDescent="0.25">
      <c r="A10276" s="349" t="s">
        <v>752</v>
      </c>
      <c r="B10276" s="361" t="s">
        <v>764</v>
      </c>
      <c r="C10276" s="361" t="s">
        <v>737</v>
      </c>
      <c r="D10276" s="361">
        <v>32</v>
      </c>
      <c r="E10276" s="590">
        <v>53369</v>
      </c>
      <c r="F10276" s="360">
        <v>196</v>
      </c>
    </row>
    <row r="10277" spans="1:6" x14ac:dyDescent="0.25">
      <c r="A10277" s="349" t="s">
        <v>564</v>
      </c>
      <c r="B10277" s="361" t="s">
        <v>566</v>
      </c>
      <c r="C10277" s="361" t="s">
        <v>737</v>
      </c>
      <c r="D10277" s="361">
        <v>16</v>
      </c>
      <c r="E10277" s="590">
        <v>53370</v>
      </c>
      <c r="F10277" s="592">
        <v>82</v>
      </c>
    </row>
    <row r="10278" spans="1:6" x14ac:dyDescent="0.25">
      <c r="A10278" s="349" t="s">
        <v>738</v>
      </c>
      <c r="B10278" s="361" t="s">
        <v>722</v>
      </c>
      <c r="C10278" s="361" t="s">
        <v>747</v>
      </c>
      <c r="D10278" s="361">
        <v>8</v>
      </c>
      <c r="E10278" s="590">
        <v>53371</v>
      </c>
      <c r="F10278" s="592">
        <v>64</v>
      </c>
    </row>
    <row r="10279" spans="1:6" x14ac:dyDescent="0.25">
      <c r="A10279" s="349" t="s">
        <v>564</v>
      </c>
      <c r="B10279" s="361" t="s">
        <v>569</v>
      </c>
      <c r="C10279" s="361" t="s">
        <v>744</v>
      </c>
      <c r="D10279" s="361">
        <v>16</v>
      </c>
      <c r="E10279" s="350">
        <v>53372</v>
      </c>
      <c r="F10279" s="360">
        <v>14</v>
      </c>
    </row>
    <row r="10280" spans="1:6" x14ac:dyDescent="0.25">
      <c r="A10280" s="349" t="s">
        <v>564</v>
      </c>
      <c r="B10280" s="361" t="s">
        <v>569</v>
      </c>
      <c r="C10280" s="361" t="s">
        <v>744</v>
      </c>
      <c r="D10280" s="361">
        <v>16</v>
      </c>
      <c r="E10280" s="590">
        <v>53372</v>
      </c>
      <c r="F10280" s="592">
        <v>31</v>
      </c>
    </row>
    <row r="10281" spans="1:6" x14ac:dyDescent="0.25">
      <c r="A10281" s="349" t="s">
        <v>752</v>
      </c>
      <c r="B10281" s="361" t="s">
        <v>764</v>
      </c>
      <c r="C10281" s="361" t="s">
        <v>737</v>
      </c>
      <c r="D10281" s="361">
        <v>32</v>
      </c>
      <c r="E10281" s="590">
        <v>53372</v>
      </c>
      <c r="F10281" s="592">
        <v>10</v>
      </c>
    </row>
    <row r="10282" spans="1:6" x14ac:dyDescent="0.25">
      <c r="A10282" s="349" t="s">
        <v>738</v>
      </c>
      <c r="B10282" s="361" t="s">
        <v>712</v>
      </c>
      <c r="C10282" s="361" t="s">
        <v>744</v>
      </c>
      <c r="D10282" s="361">
        <v>8</v>
      </c>
      <c r="E10282" s="590">
        <v>53374</v>
      </c>
      <c r="F10282" s="592">
        <v>129</v>
      </c>
    </row>
    <row r="10283" spans="1:6" x14ac:dyDescent="0.25">
      <c r="A10283" s="349" t="s">
        <v>771</v>
      </c>
      <c r="B10283" s="361" t="s">
        <v>772</v>
      </c>
      <c r="C10283" s="361" t="s">
        <v>747</v>
      </c>
      <c r="D10283" s="361">
        <v>12</v>
      </c>
      <c r="E10283" s="590">
        <v>53376</v>
      </c>
      <c r="F10283" s="592">
        <v>46</v>
      </c>
    </row>
    <row r="10284" spans="1:6" x14ac:dyDescent="0.25">
      <c r="A10284" s="349" t="s">
        <v>728</v>
      </c>
      <c r="B10284" s="361" t="s">
        <v>731</v>
      </c>
      <c r="C10284" s="361" t="s">
        <v>732</v>
      </c>
      <c r="D10284" s="361">
        <v>8</v>
      </c>
      <c r="E10284" s="590">
        <v>53379</v>
      </c>
      <c r="F10284" s="592">
        <v>136</v>
      </c>
    </row>
    <row r="10285" spans="1:6" x14ac:dyDescent="0.25">
      <c r="A10285" s="349" t="s">
        <v>748</v>
      </c>
      <c r="B10285" s="361" t="s">
        <v>754</v>
      </c>
      <c r="C10285" s="361" t="s">
        <v>755</v>
      </c>
      <c r="D10285" s="361">
        <v>16</v>
      </c>
      <c r="E10285" s="590">
        <v>53381</v>
      </c>
      <c r="F10285" s="592">
        <v>168</v>
      </c>
    </row>
    <row r="10286" spans="1:6" x14ac:dyDescent="0.25">
      <c r="A10286" s="349" t="s">
        <v>738</v>
      </c>
      <c r="B10286" s="361" t="s">
        <v>722</v>
      </c>
      <c r="C10286" s="361" t="s">
        <v>747</v>
      </c>
      <c r="D10286" s="361">
        <v>8</v>
      </c>
      <c r="E10286" s="590">
        <v>53383</v>
      </c>
      <c r="F10286" s="592">
        <v>7</v>
      </c>
    </row>
    <row r="10287" spans="1:6" x14ac:dyDescent="0.25">
      <c r="A10287" s="349" t="s">
        <v>728</v>
      </c>
      <c r="B10287" s="361" t="s">
        <v>729</v>
      </c>
      <c r="C10287" s="361" t="s">
        <v>730</v>
      </c>
      <c r="D10287" s="361">
        <v>10</v>
      </c>
      <c r="E10287" s="590">
        <v>53386</v>
      </c>
      <c r="F10287" s="592">
        <v>11</v>
      </c>
    </row>
    <row r="10288" spans="1:6" x14ac:dyDescent="0.25">
      <c r="A10288" s="349" t="s">
        <v>738</v>
      </c>
      <c r="B10288" s="361" t="s">
        <v>720</v>
      </c>
      <c r="C10288" s="361" t="s">
        <v>747</v>
      </c>
      <c r="D10288" s="361">
        <v>8</v>
      </c>
      <c r="E10288" s="590">
        <v>53391</v>
      </c>
      <c r="F10288" s="592">
        <v>108</v>
      </c>
    </row>
    <row r="10289" spans="1:6" x14ac:dyDescent="0.25">
      <c r="A10289" s="349" t="s">
        <v>771</v>
      </c>
      <c r="B10289" s="361" t="s">
        <v>773</v>
      </c>
      <c r="C10289" s="361" t="s">
        <v>747</v>
      </c>
      <c r="D10289" s="361">
        <v>8</v>
      </c>
      <c r="E10289" s="590">
        <v>53394</v>
      </c>
      <c r="F10289" s="592">
        <v>31</v>
      </c>
    </row>
    <row r="10290" spans="1:6" x14ac:dyDescent="0.25">
      <c r="A10290" s="349" t="s">
        <v>738</v>
      </c>
      <c r="B10290" s="361" t="s">
        <v>722</v>
      </c>
      <c r="C10290" s="361" t="s">
        <v>747</v>
      </c>
      <c r="D10290" s="361">
        <v>8</v>
      </c>
      <c r="E10290" s="590">
        <v>53398</v>
      </c>
      <c r="F10290" s="592">
        <v>71</v>
      </c>
    </row>
    <row r="10291" spans="1:6" x14ac:dyDescent="0.25">
      <c r="A10291" s="349" t="s">
        <v>564</v>
      </c>
      <c r="B10291" s="361" t="s">
        <v>568</v>
      </c>
      <c r="C10291" s="361" t="s">
        <v>745</v>
      </c>
      <c r="D10291" s="361">
        <v>16</v>
      </c>
      <c r="E10291" s="590">
        <v>53402</v>
      </c>
      <c r="F10291" s="592">
        <v>116</v>
      </c>
    </row>
    <row r="10292" spans="1:6" x14ac:dyDescent="0.25">
      <c r="A10292" s="349" t="s">
        <v>738</v>
      </c>
      <c r="B10292" s="361" t="s">
        <v>716</v>
      </c>
      <c r="C10292" s="361" t="s">
        <v>745</v>
      </c>
      <c r="D10292" s="361">
        <v>16</v>
      </c>
      <c r="E10292" s="590">
        <v>53403</v>
      </c>
      <c r="F10292" s="592">
        <v>54</v>
      </c>
    </row>
    <row r="10293" spans="1:6" x14ac:dyDescent="0.25">
      <c r="A10293" s="349" t="s">
        <v>767</v>
      </c>
      <c r="B10293" s="361" t="s">
        <v>768</v>
      </c>
      <c r="C10293" s="361" t="s">
        <v>737</v>
      </c>
      <c r="D10293" s="361">
        <v>16</v>
      </c>
      <c r="E10293" s="590">
        <v>53404</v>
      </c>
      <c r="F10293" s="592">
        <v>105</v>
      </c>
    </row>
    <row r="10294" spans="1:6" x14ac:dyDescent="0.25">
      <c r="A10294" s="349" t="s">
        <v>748</v>
      </c>
      <c r="B10294" s="361" t="s">
        <v>749</v>
      </c>
      <c r="C10294" s="361" t="s">
        <v>745</v>
      </c>
      <c r="D10294" s="361">
        <v>8</v>
      </c>
      <c r="E10294" s="590">
        <v>53405</v>
      </c>
      <c r="F10294" s="592">
        <v>73</v>
      </c>
    </row>
    <row r="10295" spans="1:6" x14ac:dyDescent="0.25">
      <c r="A10295" s="349" t="s">
        <v>748</v>
      </c>
      <c r="B10295" s="361" t="s">
        <v>749</v>
      </c>
      <c r="C10295" s="361" t="s">
        <v>745</v>
      </c>
      <c r="D10295" s="361">
        <v>8</v>
      </c>
      <c r="E10295" s="590">
        <v>53408</v>
      </c>
      <c r="F10295" s="592">
        <v>145</v>
      </c>
    </row>
    <row r="10296" spans="1:6" x14ac:dyDescent="0.25">
      <c r="A10296" s="349" t="s">
        <v>738</v>
      </c>
      <c r="B10296" s="361" t="s">
        <v>716</v>
      </c>
      <c r="C10296" s="361" t="s">
        <v>745</v>
      </c>
      <c r="D10296" s="361">
        <v>16</v>
      </c>
      <c r="E10296" s="590">
        <v>53409</v>
      </c>
      <c r="F10296" s="592">
        <v>71</v>
      </c>
    </row>
    <row r="10297" spans="1:6" x14ac:dyDescent="0.25">
      <c r="A10297" s="349" t="s">
        <v>748</v>
      </c>
      <c r="B10297" s="361" t="s">
        <v>750</v>
      </c>
      <c r="C10297" s="361" t="s">
        <v>737</v>
      </c>
      <c r="D10297" s="361">
        <v>16</v>
      </c>
      <c r="E10297" s="590">
        <v>53409</v>
      </c>
      <c r="F10297" s="592">
        <v>136</v>
      </c>
    </row>
    <row r="10298" spans="1:6" x14ac:dyDescent="0.25">
      <c r="A10298" s="349" t="s">
        <v>738</v>
      </c>
      <c r="B10298" s="361" t="s">
        <v>712</v>
      </c>
      <c r="C10298" s="361" t="s">
        <v>744</v>
      </c>
      <c r="D10298" s="361">
        <v>8</v>
      </c>
      <c r="E10298" s="590">
        <v>53409</v>
      </c>
      <c r="F10298" s="592">
        <v>136</v>
      </c>
    </row>
    <row r="10299" spans="1:6" x14ac:dyDescent="0.25">
      <c r="A10299" s="354" t="s">
        <v>738</v>
      </c>
      <c r="B10299" s="353" t="s">
        <v>718</v>
      </c>
      <c r="C10299" s="353" t="s">
        <v>747</v>
      </c>
      <c r="D10299" s="353">
        <v>8</v>
      </c>
      <c r="E10299" s="591">
        <v>53410</v>
      </c>
      <c r="F10299" s="351">
        <v>137</v>
      </c>
    </row>
    <row r="10300" spans="1:6" x14ac:dyDescent="0.25">
      <c r="A10300" s="349" t="s">
        <v>756</v>
      </c>
      <c r="B10300" s="361" t="s">
        <v>758</v>
      </c>
      <c r="C10300" s="361" t="s">
        <v>746</v>
      </c>
      <c r="D10300" s="361">
        <v>16</v>
      </c>
      <c r="E10300" s="590">
        <v>53410</v>
      </c>
      <c r="F10300" s="592">
        <v>135</v>
      </c>
    </row>
    <row r="10301" spans="1:6" x14ac:dyDescent="0.25">
      <c r="A10301" s="349" t="s">
        <v>771</v>
      </c>
      <c r="B10301" s="361" t="s">
        <v>772</v>
      </c>
      <c r="C10301" s="361" t="s">
        <v>747</v>
      </c>
      <c r="D10301" s="361">
        <v>12</v>
      </c>
      <c r="E10301" s="590">
        <v>53411</v>
      </c>
      <c r="F10301" s="360">
        <v>11</v>
      </c>
    </row>
    <row r="10302" spans="1:6" x14ac:dyDescent="0.25">
      <c r="A10302" s="349" t="s">
        <v>756</v>
      </c>
      <c r="B10302" s="361" t="s">
        <v>757</v>
      </c>
      <c r="C10302" s="361" t="s">
        <v>755</v>
      </c>
      <c r="D10302" s="361">
        <v>16</v>
      </c>
      <c r="E10302" s="590">
        <v>53415</v>
      </c>
      <c r="F10302" s="592">
        <v>168</v>
      </c>
    </row>
    <row r="10303" spans="1:6" x14ac:dyDescent="0.25">
      <c r="A10303" s="349" t="s">
        <v>752</v>
      </c>
      <c r="B10303" s="361" t="s">
        <v>759</v>
      </c>
      <c r="C10303" s="361" t="s">
        <v>737</v>
      </c>
      <c r="D10303" s="361">
        <v>16</v>
      </c>
      <c r="E10303" s="590">
        <v>53415</v>
      </c>
      <c r="F10303" s="592">
        <v>57</v>
      </c>
    </row>
    <row r="10304" spans="1:6" x14ac:dyDescent="0.25">
      <c r="A10304" s="349" t="s">
        <v>767</v>
      </c>
      <c r="B10304" s="361" t="s">
        <v>768</v>
      </c>
      <c r="C10304" s="361" t="s">
        <v>737</v>
      </c>
      <c r="D10304" s="361">
        <v>16</v>
      </c>
      <c r="E10304" s="350">
        <v>53417</v>
      </c>
      <c r="F10304" s="360">
        <v>186</v>
      </c>
    </row>
    <row r="10305" spans="1:6" x14ac:dyDescent="0.25">
      <c r="A10305" s="349" t="s">
        <v>738</v>
      </c>
      <c r="B10305" s="361" t="s">
        <v>714</v>
      </c>
      <c r="C10305" s="361" t="s">
        <v>744</v>
      </c>
      <c r="D10305" s="361">
        <v>8</v>
      </c>
      <c r="E10305" s="590">
        <v>53422</v>
      </c>
      <c r="F10305" s="592">
        <v>29</v>
      </c>
    </row>
    <row r="10306" spans="1:6" x14ac:dyDescent="0.25">
      <c r="A10306" s="349" t="s">
        <v>771</v>
      </c>
      <c r="B10306" s="361" t="s">
        <v>773</v>
      </c>
      <c r="C10306" s="361" t="s">
        <v>747</v>
      </c>
      <c r="D10306" s="361">
        <v>8</v>
      </c>
      <c r="E10306" s="590">
        <v>53424</v>
      </c>
      <c r="F10306" s="592">
        <v>169</v>
      </c>
    </row>
    <row r="10307" spans="1:6" x14ac:dyDescent="0.25">
      <c r="A10307" s="349" t="s">
        <v>752</v>
      </c>
      <c r="B10307" s="361" t="s">
        <v>764</v>
      </c>
      <c r="C10307" s="361" t="s">
        <v>737</v>
      </c>
      <c r="D10307" s="361">
        <v>32</v>
      </c>
      <c r="E10307" s="590">
        <v>53430</v>
      </c>
      <c r="F10307" s="592">
        <v>55</v>
      </c>
    </row>
    <row r="10308" spans="1:6" x14ac:dyDescent="0.25">
      <c r="A10308" s="349" t="s">
        <v>765</v>
      </c>
      <c r="B10308" s="361" t="s">
        <v>766</v>
      </c>
      <c r="C10308" s="361" t="s">
        <v>744</v>
      </c>
      <c r="D10308" s="361">
        <v>16</v>
      </c>
      <c r="E10308" s="590">
        <v>53435</v>
      </c>
      <c r="F10308" s="592">
        <v>106</v>
      </c>
    </row>
    <row r="10309" spans="1:6" x14ac:dyDescent="0.25">
      <c r="A10309" s="349" t="s">
        <v>748</v>
      </c>
      <c r="B10309" s="361" t="s">
        <v>751</v>
      </c>
      <c r="C10309" s="361" t="s">
        <v>747</v>
      </c>
      <c r="D10309" s="361">
        <v>8</v>
      </c>
      <c r="E10309" s="590">
        <v>53436</v>
      </c>
      <c r="F10309" s="360">
        <v>56</v>
      </c>
    </row>
    <row r="10310" spans="1:6" x14ac:dyDescent="0.25">
      <c r="A10310" s="349" t="s">
        <v>771</v>
      </c>
      <c r="B10310" s="361" t="s">
        <v>773</v>
      </c>
      <c r="C10310" s="361" t="s">
        <v>747</v>
      </c>
      <c r="D10310" s="361">
        <v>8</v>
      </c>
      <c r="E10310" s="590">
        <v>53438</v>
      </c>
      <c r="F10310" s="592">
        <v>39</v>
      </c>
    </row>
    <row r="10311" spans="1:6" x14ac:dyDescent="0.25">
      <c r="A10311" s="349" t="s">
        <v>748</v>
      </c>
      <c r="B10311" s="361" t="s">
        <v>749</v>
      </c>
      <c r="C10311" s="361" t="s">
        <v>745</v>
      </c>
      <c r="D10311" s="361">
        <v>8</v>
      </c>
      <c r="E10311" s="590">
        <v>53439</v>
      </c>
      <c r="F10311" s="592">
        <v>196</v>
      </c>
    </row>
    <row r="10312" spans="1:6" x14ac:dyDescent="0.25">
      <c r="A10312" s="349" t="s">
        <v>756</v>
      </c>
      <c r="B10312" s="361" t="s">
        <v>758</v>
      </c>
      <c r="C10312" s="361" t="s">
        <v>746</v>
      </c>
      <c r="D10312" s="361">
        <v>16</v>
      </c>
      <c r="E10312" s="590">
        <v>53439</v>
      </c>
      <c r="F10312" s="592">
        <v>167</v>
      </c>
    </row>
    <row r="10313" spans="1:6" x14ac:dyDescent="0.25">
      <c r="A10313" s="349" t="s">
        <v>564</v>
      </c>
      <c r="B10313" s="361" t="s">
        <v>568</v>
      </c>
      <c r="C10313" s="361" t="s">
        <v>745</v>
      </c>
      <c r="D10313" s="361">
        <v>16</v>
      </c>
      <c r="E10313" s="590">
        <v>53441</v>
      </c>
      <c r="F10313" s="592">
        <v>181</v>
      </c>
    </row>
    <row r="10314" spans="1:6" x14ac:dyDescent="0.25">
      <c r="A10314" s="349" t="s">
        <v>738</v>
      </c>
      <c r="B10314" s="361" t="s">
        <v>713</v>
      </c>
      <c r="C10314" s="361" t="s">
        <v>746</v>
      </c>
      <c r="D10314" s="361">
        <v>16</v>
      </c>
      <c r="E10314" s="590">
        <v>53443</v>
      </c>
      <c r="F10314" s="592">
        <v>26</v>
      </c>
    </row>
    <row r="10315" spans="1:6" x14ac:dyDescent="0.25">
      <c r="A10315" s="349" t="s">
        <v>756</v>
      </c>
      <c r="B10315" s="361" t="s">
        <v>757</v>
      </c>
      <c r="C10315" s="361" t="s">
        <v>755</v>
      </c>
      <c r="D10315" s="361">
        <v>16</v>
      </c>
      <c r="E10315" s="590">
        <v>53444</v>
      </c>
      <c r="F10315" s="592">
        <v>130</v>
      </c>
    </row>
    <row r="10316" spans="1:6" x14ac:dyDescent="0.25">
      <c r="A10316" s="349" t="s">
        <v>728</v>
      </c>
      <c r="B10316" s="361" t="s">
        <v>731</v>
      </c>
      <c r="C10316" s="361" t="s">
        <v>732</v>
      </c>
      <c r="D10316" s="361">
        <v>8</v>
      </c>
      <c r="E10316" s="590">
        <v>53445</v>
      </c>
      <c r="F10316" s="592">
        <v>12</v>
      </c>
    </row>
    <row r="10317" spans="1:6" x14ac:dyDescent="0.25">
      <c r="A10317" s="349" t="s">
        <v>738</v>
      </c>
      <c r="B10317" s="361" t="s">
        <v>716</v>
      </c>
      <c r="C10317" s="361" t="s">
        <v>745</v>
      </c>
      <c r="D10317" s="361">
        <v>16</v>
      </c>
      <c r="E10317" s="590">
        <v>53446</v>
      </c>
      <c r="F10317" s="592">
        <v>62</v>
      </c>
    </row>
    <row r="10318" spans="1:6" x14ac:dyDescent="0.25">
      <c r="A10318" s="349" t="s">
        <v>738</v>
      </c>
      <c r="B10318" s="361" t="s">
        <v>712</v>
      </c>
      <c r="C10318" s="361" t="s">
        <v>744</v>
      </c>
      <c r="D10318" s="361">
        <v>8</v>
      </c>
      <c r="E10318" s="590">
        <v>53447</v>
      </c>
      <c r="F10318" s="592">
        <v>194</v>
      </c>
    </row>
    <row r="10319" spans="1:6" x14ac:dyDescent="0.25">
      <c r="A10319" s="349" t="s">
        <v>748</v>
      </c>
      <c r="B10319" s="361" t="s">
        <v>753</v>
      </c>
      <c r="C10319" s="361" t="s">
        <v>732</v>
      </c>
      <c r="D10319" s="361">
        <v>16</v>
      </c>
      <c r="E10319" s="590">
        <v>53449</v>
      </c>
      <c r="F10319" s="592">
        <v>96</v>
      </c>
    </row>
    <row r="10320" spans="1:6" x14ac:dyDescent="0.25">
      <c r="A10320" s="349" t="s">
        <v>738</v>
      </c>
      <c r="B10320" s="361" t="s">
        <v>715</v>
      </c>
      <c r="C10320" s="361" t="s">
        <v>745</v>
      </c>
      <c r="D10320" s="361">
        <v>16</v>
      </c>
      <c r="E10320" s="590">
        <v>53450</v>
      </c>
      <c r="F10320" s="592">
        <v>191</v>
      </c>
    </row>
    <row r="10321" spans="1:6" x14ac:dyDescent="0.25">
      <c r="A10321" s="349" t="s">
        <v>738</v>
      </c>
      <c r="B10321" s="361" t="s">
        <v>715</v>
      </c>
      <c r="C10321" s="361" t="s">
        <v>745</v>
      </c>
      <c r="D10321" s="361">
        <v>16</v>
      </c>
      <c r="E10321" s="590">
        <v>53452</v>
      </c>
      <c r="F10321" s="592">
        <v>74</v>
      </c>
    </row>
    <row r="10322" spans="1:6" x14ac:dyDescent="0.25">
      <c r="A10322" s="349" t="s">
        <v>748</v>
      </c>
      <c r="B10322" s="361" t="s">
        <v>749</v>
      </c>
      <c r="C10322" s="361" t="s">
        <v>745</v>
      </c>
      <c r="D10322" s="361">
        <v>8</v>
      </c>
      <c r="E10322" s="590">
        <v>53455</v>
      </c>
      <c r="F10322" s="592">
        <v>135</v>
      </c>
    </row>
    <row r="10323" spans="1:6" x14ac:dyDescent="0.25">
      <c r="A10323" s="349" t="s">
        <v>738</v>
      </c>
      <c r="B10323" s="361" t="s">
        <v>719</v>
      </c>
      <c r="C10323" s="361" t="s">
        <v>744</v>
      </c>
      <c r="D10323" s="361">
        <v>8</v>
      </c>
      <c r="E10323" s="590">
        <v>53456</v>
      </c>
      <c r="F10323" s="592">
        <v>137</v>
      </c>
    </row>
    <row r="10324" spans="1:6" x14ac:dyDescent="0.25">
      <c r="A10324" s="349" t="s">
        <v>564</v>
      </c>
      <c r="B10324" s="361" t="s">
        <v>565</v>
      </c>
      <c r="C10324" s="361" t="s">
        <v>745</v>
      </c>
      <c r="D10324" s="361">
        <v>16</v>
      </c>
      <c r="E10324" s="590">
        <v>53457</v>
      </c>
      <c r="F10324" s="592">
        <v>200</v>
      </c>
    </row>
    <row r="10325" spans="1:6" x14ac:dyDescent="0.25">
      <c r="A10325" s="349" t="s">
        <v>738</v>
      </c>
      <c r="B10325" s="361" t="s">
        <v>712</v>
      </c>
      <c r="C10325" s="361" t="s">
        <v>744</v>
      </c>
      <c r="D10325" s="361">
        <v>8</v>
      </c>
      <c r="E10325" s="590">
        <v>53459</v>
      </c>
      <c r="F10325" s="360">
        <v>89</v>
      </c>
    </row>
    <row r="10326" spans="1:6" x14ac:dyDescent="0.25">
      <c r="A10326" s="349" t="s">
        <v>748</v>
      </c>
      <c r="B10326" s="361" t="s">
        <v>751</v>
      </c>
      <c r="C10326" s="361" t="s">
        <v>747</v>
      </c>
      <c r="D10326" s="361">
        <v>8</v>
      </c>
      <c r="E10326" s="590">
        <v>53466</v>
      </c>
      <c r="F10326" s="592">
        <v>79</v>
      </c>
    </row>
    <row r="10327" spans="1:6" x14ac:dyDescent="0.25">
      <c r="A10327" s="349" t="s">
        <v>738</v>
      </c>
      <c r="B10327" s="361" t="s">
        <v>714</v>
      </c>
      <c r="C10327" s="361" t="s">
        <v>744</v>
      </c>
      <c r="D10327" s="361">
        <v>8</v>
      </c>
      <c r="E10327" s="590">
        <v>53468</v>
      </c>
      <c r="F10327" s="592">
        <v>62</v>
      </c>
    </row>
    <row r="10328" spans="1:6" x14ac:dyDescent="0.25">
      <c r="A10328" s="349" t="s">
        <v>728</v>
      </c>
      <c r="B10328" s="361" t="s">
        <v>731</v>
      </c>
      <c r="C10328" s="361" t="s">
        <v>732</v>
      </c>
      <c r="D10328" s="361">
        <v>8</v>
      </c>
      <c r="E10328" s="590">
        <v>53469</v>
      </c>
      <c r="F10328" s="592">
        <v>151</v>
      </c>
    </row>
    <row r="10329" spans="1:6" x14ac:dyDescent="0.25">
      <c r="A10329" s="349" t="s">
        <v>738</v>
      </c>
      <c r="B10329" s="361" t="s">
        <v>723</v>
      </c>
      <c r="C10329" s="361" t="s">
        <v>745</v>
      </c>
      <c r="D10329" s="361">
        <v>8</v>
      </c>
      <c r="E10329" s="590">
        <v>53473</v>
      </c>
      <c r="F10329" s="592">
        <v>19</v>
      </c>
    </row>
    <row r="10330" spans="1:6" x14ac:dyDescent="0.25">
      <c r="A10330" s="349" t="s">
        <v>564</v>
      </c>
      <c r="B10330" s="361" t="s">
        <v>569</v>
      </c>
      <c r="C10330" s="361" t="s">
        <v>744</v>
      </c>
      <c r="D10330" s="361">
        <v>16</v>
      </c>
      <c r="E10330" s="590">
        <v>53473</v>
      </c>
      <c r="F10330" s="592">
        <v>89</v>
      </c>
    </row>
    <row r="10331" spans="1:6" x14ac:dyDescent="0.25">
      <c r="A10331" s="349" t="s">
        <v>564</v>
      </c>
      <c r="B10331" s="361" t="s">
        <v>566</v>
      </c>
      <c r="C10331" s="361" t="s">
        <v>737</v>
      </c>
      <c r="D10331" s="361">
        <v>16</v>
      </c>
      <c r="E10331" s="590">
        <v>53474</v>
      </c>
      <c r="F10331" s="592">
        <v>111</v>
      </c>
    </row>
    <row r="10332" spans="1:6" x14ac:dyDescent="0.25">
      <c r="A10332" s="349" t="s">
        <v>733</v>
      </c>
      <c r="B10332" s="361" t="s">
        <v>734</v>
      </c>
      <c r="C10332" s="361" t="s">
        <v>735</v>
      </c>
      <c r="D10332" s="361">
        <v>8</v>
      </c>
      <c r="E10332" s="350">
        <v>53475</v>
      </c>
      <c r="F10332" s="360">
        <v>13</v>
      </c>
    </row>
    <row r="10333" spans="1:6" x14ac:dyDescent="0.25">
      <c r="A10333" s="349" t="s">
        <v>748</v>
      </c>
      <c r="B10333" s="361" t="s">
        <v>749</v>
      </c>
      <c r="C10333" s="361" t="s">
        <v>745</v>
      </c>
      <c r="D10333" s="361">
        <v>8</v>
      </c>
      <c r="E10333" s="590">
        <v>53478</v>
      </c>
      <c r="F10333" s="592">
        <v>66</v>
      </c>
    </row>
    <row r="10334" spans="1:6" x14ac:dyDescent="0.25">
      <c r="A10334" s="349" t="s">
        <v>738</v>
      </c>
      <c r="B10334" s="361" t="s">
        <v>718</v>
      </c>
      <c r="C10334" s="361" t="s">
        <v>747</v>
      </c>
      <c r="D10334" s="361">
        <v>8</v>
      </c>
      <c r="E10334" s="590">
        <v>53481</v>
      </c>
      <c r="F10334" s="592">
        <v>151</v>
      </c>
    </row>
    <row r="10335" spans="1:6" x14ac:dyDescent="0.25">
      <c r="A10335" s="349" t="s">
        <v>738</v>
      </c>
      <c r="B10335" s="361" t="s">
        <v>720</v>
      </c>
      <c r="C10335" s="361" t="s">
        <v>747</v>
      </c>
      <c r="D10335" s="361">
        <v>8</v>
      </c>
      <c r="E10335" s="350">
        <v>53482</v>
      </c>
      <c r="F10335" s="360">
        <v>194</v>
      </c>
    </row>
    <row r="10336" spans="1:6" x14ac:dyDescent="0.25">
      <c r="A10336" s="349" t="s">
        <v>738</v>
      </c>
      <c r="B10336" s="361" t="s">
        <v>713</v>
      </c>
      <c r="C10336" s="361" t="s">
        <v>746</v>
      </c>
      <c r="D10336" s="361">
        <v>16</v>
      </c>
      <c r="E10336" s="590">
        <v>53482</v>
      </c>
      <c r="F10336" s="592">
        <v>73</v>
      </c>
    </row>
    <row r="10337" spans="1:6" x14ac:dyDescent="0.25">
      <c r="A10337" s="349" t="s">
        <v>765</v>
      </c>
      <c r="B10337" s="361" t="s">
        <v>766</v>
      </c>
      <c r="C10337" s="361" t="s">
        <v>744</v>
      </c>
      <c r="D10337" s="361">
        <v>16</v>
      </c>
      <c r="E10337" s="350">
        <v>53482</v>
      </c>
      <c r="F10337" s="360">
        <v>30</v>
      </c>
    </row>
    <row r="10338" spans="1:6" x14ac:dyDescent="0.25">
      <c r="A10338" s="349" t="s">
        <v>752</v>
      </c>
      <c r="B10338" s="361" t="s">
        <v>760</v>
      </c>
      <c r="C10338" s="361" t="s">
        <v>761</v>
      </c>
      <c r="D10338" s="361">
        <v>16</v>
      </c>
      <c r="E10338" s="590">
        <v>53483</v>
      </c>
      <c r="F10338" s="592">
        <v>119</v>
      </c>
    </row>
    <row r="10339" spans="1:6" x14ac:dyDescent="0.25">
      <c r="A10339" s="349" t="s">
        <v>738</v>
      </c>
      <c r="B10339" s="361" t="s">
        <v>721</v>
      </c>
      <c r="C10339" s="361" t="s">
        <v>747</v>
      </c>
      <c r="D10339" s="361">
        <v>8</v>
      </c>
      <c r="E10339" s="590">
        <v>53486</v>
      </c>
      <c r="F10339" s="592">
        <v>183</v>
      </c>
    </row>
    <row r="10340" spans="1:6" x14ac:dyDescent="0.25">
      <c r="A10340" s="349" t="s">
        <v>748</v>
      </c>
      <c r="B10340" s="361" t="s">
        <v>754</v>
      </c>
      <c r="C10340" s="361" t="s">
        <v>755</v>
      </c>
      <c r="D10340" s="361">
        <v>16</v>
      </c>
      <c r="E10340" s="590">
        <v>53486</v>
      </c>
      <c r="F10340" s="360">
        <v>49</v>
      </c>
    </row>
    <row r="10341" spans="1:6" x14ac:dyDescent="0.25">
      <c r="A10341" s="349" t="s">
        <v>738</v>
      </c>
      <c r="B10341" s="361" t="s">
        <v>714</v>
      </c>
      <c r="C10341" s="361" t="s">
        <v>744</v>
      </c>
      <c r="D10341" s="361">
        <v>8</v>
      </c>
      <c r="E10341" s="590">
        <v>53487</v>
      </c>
      <c r="F10341" s="592">
        <v>131</v>
      </c>
    </row>
    <row r="10342" spans="1:6" x14ac:dyDescent="0.25">
      <c r="A10342" s="349" t="s">
        <v>738</v>
      </c>
      <c r="B10342" s="361" t="s">
        <v>714</v>
      </c>
      <c r="C10342" s="361" t="s">
        <v>744</v>
      </c>
      <c r="D10342" s="361">
        <v>8</v>
      </c>
      <c r="E10342" s="590">
        <v>53488</v>
      </c>
      <c r="F10342" s="592">
        <v>197</v>
      </c>
    </row>
    <row r="10343" spans="1:6" x14ac:dyDescent="0.25">
      <c r="A10343" s="349" t="s">
        <v>748</v>
      </c>
      <c r="B10343" s="361" t="s">
        <v>750</v>
      </c>
      <c r="C10343" s="361" t="s">
        <v>737</v>
      </c>
      <c r="D10343" s="361">
        <v>16</v>
      </c>
      <c r="E10343" s="590">
        <v>53488</v>
      </c>
      <c r="F10343" s="592">
        <v>161</v>
      </c>
    </row>
    <row r="10344" spans="1:6" x14ac:dyDescent="0.25">
      <c r="A10344" s="349" t="s">
        <v>769</v>
      </c>
      <c r="B10344" s="361" t="s">
        <v>770</v>
      </c>
      <c r="C10344" s="361" t="s">
        <v>745</v>
      </c>
      <c r="D10344" s="361">
        <v>16</v>
      </c>
      <c r="E10344" s="590">
        <v>53489</v>
      </c>
      <c r="F10344" s="592">
        <v>187</v>
      </c>
    </row>
    <row r="10345" spans="1:6" x14ac:dyDescent="0.25">
      <c r="A10345" s="349" t="s">
        <v>738</v>
      </c>
      <c r="B10345" s="361" t="s">
        <v>715</v>
      </c>
      <c r="C10345" s="361" t="s">
        <v>745</v>
      </c>
      <c r="D10345" s="361">
        <v>16</v>
      </c>
      <c r="E10345" s="590">
        <v>53490</v>
      </c>
      <c r="F10345" s="592">
        <v>108</v>
      </c>
    </row>
    <row r="10346" spans="1:6" x14ac:dyDescent="0.25">
      <c r="A10346" s="349" t="s">
        <v>738</v>
      </c>
      <c r="B10346" s="361" t="s">
        <v>716</v>
      </c>
      <c r="C10346" s="361" t="s">
        <v>745</v>
      </c>
      <c r="D10346" s="361">
        <v>16</v>
      </c>
      <c r="E10346" s="590">
        <v>53491</v>
      </c>
      <c r="F10346" s="592">
        <v>71</v>
      </c>
    </row>
    <row r="10347" spans="1:6" x14ac:dyDescent="0.25">
      <c r="A10347" s="349" t="s">
        <v>752</v>
      </c>
      <c r="B10347" s="361" t="s">
        <v>764</v>
      </c>
      <c r="C10347" s="361" t="s">
        <v>737</v>
      </c>
      <c r="D10347" s="361">
        <v>32</v>
      </c>
      <c r="E10347" s="590">
        <v>53492</v>
      </c>
      <c r="F10347" s="360">
        <v>22</v>
      </c>
    </row>
    <row r="10348" spans="1:6" x14ac:dyDescent="0.25">
      <c r="A10348" s="349" t="s">
        <v>767</v>
      </c>
      <c r="B10348" s="361" t="s">
        <v>768</v>
      </c>
      <c r="C10348" s="361" t="s">
        <v>737</v>
      </c>
      <c r="D10348" s="361">
        <v>16</v>
      </c>
      <c r="E10348" s="590">
        <v>53493</v>
      </c>
      <c r="F10348" s="592">
        <v>73</v>
      </c>
    </row>
    <row r="10349" spans="1:6" x14ac:dyDescent="0.25">
      <c r="A10349" s="349" t="s">
        <v>738</v>
      </c>
      <c r="B10349" s="361" t="s">
        <v>718</v>
      </c>
      <c r="C10349" s="361" t="s">
        <v>747</v>
      </c>
      <c r="D10349" s="361">
        <v>8</v>
      </c>
      <c r="E10349" s="350">
        <v>53493</v>
      </c>
      <c r="F10349" s="360">
        <v>46</v>
      </c>
    </row>
    <row r="10350" spans="1:6" x14ac:dyDescent="0.25">
      <c r="A10350" s="349" t="s">
        <v>756</v>
      </c>
      <c r="B10350" s="361" t="s">
        <v>757</v>
      </c>
      <c r="C10350" s="361" t="s">
        <v>755</v>
      </c>
      <c r="D10350" s="361">
        <v>16</v>
      </c>
      <c r="E10350" s="590">
        <v>53496</v>
      </c>
      <c r="F10350" s="592">
        <v>151</v>
      </c>
    </row>
    <row r="10351" spans="1:6" x14ac:dyDescent="0.25">
      <c r="A10351" s="349" t="s">
        <v>728</v>
      </c>
      <c r="B10351" s="361" t="s">
        <v>729</v>
      </c>
      <c r="C10351" s="361" t="s">
        <v>730</v>
      </c>
      <c r="D10351" s="361">
        <v>10</v>
      </c>
      <c r="E10351" s="590">
        <v>53496</v>
      </c>
      <c r="F10351" s="592">
        <v>95</v>
      </c>
    </row>
    <row r="10352" spans="1:6" x14ac:dyDescent="0.25">
      <c r="A10352" s="349" t="s">
        <v>738</v>
      </c>
      <c r="B10352" s="361" t="s">
        <v>718</v>
      </c>
      <c r="C10352" s="361" t="s">
        <v>747</v>
      </c>
      <c r="D10352" s="361">
        <v>8</v>
      </c>
      <c r="E10352" s="590">
        <v>53497</v>
      </c>
      <c r="F10352" s="592">
        <v>110</v>
      </c>
    </row>
    <row r="10353" spans="1:6" x14ac:dyDescent="0.25">
      <c r="A10353" s="349" t="s">
        <v>752</v>
      </c>
      <c r="B10353" s="361" t="s">
        <v>760</v>
      </c>
      <c r="C10353" s="361" t="s">
        <v>761</v>
      </c>
      <c r="D10353" s="361">
        <v>16</v>
      </c>
      <c r="E10353" s="590">
        <v>53497</v>
      </c>
      <c r="F10353" s="592">
        <v>83</v>
      </c>
    </row>
    <row r="10354" spans="1:6" x14ac:dyDescent="0.25">
      <c r="A10354" s="349" t="s">
        <v>752</v>
      </c>
      <c r="B10354" s="361" t="s">
        <v>762</v>
      </c>
      <c r="C10354" s="361" t="s">
        <v>761</v>
      </c>
      <c r="D10354" s="361">
        <v>16</v>
      </c>
      <c r="E10354" s="590">
        <v>53502</v>
      </c>
      <c r="F10354" s="592">
        <v>169</v>
      </c>
    </row>
    <row r="10355" spans="1:6" x14ac:dyDescent="0.25">
      <c r="A10355" s="349" t="s">
        <v>756</v>
      </c>
      <c r="B10355" s="361" t="s">
        <v>757</v>
      </c>
      <c r="C10355" s="361" t="s">
        <v>755</v>
      </c>
      <c r="D10355" s="361">
        <v>16</v>
      </c>
      <c r="E10355" s="590">
        <v>53503</v>
      </c>
      <c r="F10355" s="592">
        <v>141</v>
      </c>
    </row>
    <row r="10356" spans="1:6" x14ac:dyDescent="0.25">
      <c r="A10356" s="349" t="s">
        <v>733</v>
      </c>
      <c r="B10356" s="361" t="s">
        <v>734</v>
      </c>
      <c r="C10356" s="361" t="s">
        <v>735</v>
      </c>
      <c r="D10356" s="361">
        <v>8</v>
      </c>
      <c r="E10356" s="590">
        <v>53504</v>
      </c>
      <c r="F10356" s="592">
        <v>128</v>
      </c>
    </row>
    <row r="10357" spans="1:6" x14ac:dyDescent="0.25">
      <c r="A10357" s="349" t="s">
        <v>752</v>
      </c>
      <c r="B10357" s="361" t="s">
        <v>760</v>
      </c>
      <c r="C10357" s="361" t="s">
        <v>761</v>
      </c>
      <c r="D10357" s="361">
        <v>16</v>
      </c>
      <c r="E10357" s="590">
        <v>53506</v>
      </c>
      <c r="F10357" s="592">
        <v>76</v>
      </c>
    </row>
    <row r="10358" spans="1:6" x14ac:dyDescent="0.25">
      <c r="A10358" s="349" t="s">
        <v>748</v>
      </c>
      <c r="B10358" s="361" t="s">
        <v>749</v>
      </c>
      <c r="C10358" s="361" t="s">
        <v>745</v>
      </c>
      <c r="D10358" s="361">
        <v>8</v>
      </c>
      <c r="E10358" s="590">
        <v>53518</v>
      </c>
      <c r="F10358" s="592">
        <v>190</v>
      </c>
    </row>
    <row r="10359" spans="1:6" x14ac:dyDescent="0.25">
      <c r="A10359" s="349" t="s">
        <v>564</v>
      </c>
      <c r="B10359" s="361" t="s">
        <v>567</v>
      </c>
      <c r="C10359" s="361" t="s">
        <v>737</v>
      </c>
      <c r="D10359" s="361">
        <v>16</v>
      </c>
      <c r="E10359" s="590">
        <v>53524</v>
      </c>
      <c r="F10359" s="592">
        <v>11</v>
      </c>
    </row>
    <row r="10360" spans="1:6" x14ac:dyDescent="0.25">
      <c r="A10360" s="349" t="s">
        <v>738</v>
      </c>
      <c r="B10360" s="361" t="s">
        <v>716</v>
      </c>
      <c r="C10360" s="361" t="s">
        <v>745</v>
      </c>
      <c r="D10360" s="361">
        <v>16</v>
      </c>
      <c r="E10360" s="590">
        <v>53528</v>
      </c>
      <c r="F10360" s="592">
        <v>181</v>
      </c>
    </row>
    <row r="10361" spans="1:6" x14ac:dyDescent="0.25">
      <c r="A10361" s="349" t="s">
        <v>738</v>
      </c>
      <c r="B10361" s="361" t="s">
        <v>712</v>
      </c>
      <c r="C10361" s="361" t="s">
        <v>744</v>
      </c>
      <c r="D10361" s="361">
        <v>8</v>
      </c>
      <c r="E10361" s="590">
        <v>53528</v>
      </c>
      <c r="F10361" s="592">
        <v>65</v>
      </c>
    </row>
    <row r="10362" spans="1:6" x14ac:dyDescent="0.25">
      <c r="A10362" s="349" t="s">
        <v>738</v>
      </c>
      <c r="B10362" s="361" t="s">
        <v>713</v>
      </c>
      <c r="C10362" s="361" t="s">
        <v>746</v>
      </c>
      <c r="D10362" s="361">
        <v>16</v>
      </c>
      <c r="E10362" s="590">
        <v>53534</v>
      </c>
      <c r="F10362" s="592">
        <v>31</v>
      </c>
    </row>
    <row r="10363" spans="1:6" x14ac:dyDescent="0.25">
      <c r="A10363" s="349" t="s">
        <v>748</v>
      </c>
      <c r="B10363" s="361" t="s">
        <v>753</v>
      </c>
      <c r="C10363" s="361" t="s">
        <v>732</v>
      </c>
      <c r="D10363" s="361">
        <v>16</v>
      </c>
      <c r="E10363" s="590">
        <v>53536</v>
      </c>
      <c r="F10363" s="592">
        <v>58</v>
      </c>
    </row>
    <row r="10364" spans="1:6" x14ac:dyDescent="0.25">
      <c r="A10364" s="349" t="s">
        <v>738</v>
      </c>
      <c r="B10364" s="361" t="s">
        <v>721</v>
      </c>
      <c r="C10364" s="361" t="s">
        <v>747</v>
      </c>
      <c r="D10364" s="361">
        <v>8</v>
      </c>
      <c r="E10364" s="590">
        <v>53536</v>
      </c>
      <c r="F10364" s="592">
        <v>11</v>
      </c>
    </row>
    <row r="10365" spans="1:6" x14ac:dyDescent="0.25">
      <c r="A10365" s="349" t="s">
        <v>728</v>
      </c>
      <c r="B10365" s="361" t="s">
        <v>731</v>
      </c>
      <c r="C10365" s="361" t="s">
        <v>732</v>
      </c>
      <c r="D10365" s="361">
        <v>8</v>
      </c>
      <c r="E10365" s="590">
        <v>53540</v>
      </c>
      <c r="F10365" s="592">
        <v>22</v>
      </c>
    </row>
    <row r="10366" spans="1:6" x14ac:dyDescent="0.25">
      <c r="A10366" s="349" t="s">
        <v>738</v>
      </c>
      <c r="B10366" s="361" t="s">
        <v>712</v>
      </c>
      <c r="C10366" s="361" t="s">
        <v>744</v>
      </c>
      <c r="D10366" s="361">
        <v>8</v>
      </c>
      <c r="E10366" s="590">
        <v>53546</v>
      </c>
      <c r="F10366" s="592">
        <v>161</v>
      </c>
    </row>
    <row r="10367" spans="1:6" x14ac:dyDescent="0.25">
      <c r="A10367" s="349" t="s">
        <v>738</v>
      </c>
      <c r="B10367" s="361" t="s">
        <v>721</v>
      </c>
      <c r="C10367" s="361" t="s">
        <v>747</v>
      </c>
      <c r="D10367" s="361">
        <v>8</v>
      </c>
      <c r="E10367" s="590">
        <v>53548</v>
      </c>
      <c r="F10367" s="360">
        <v>12</v>
      </c>
    </row>
    <row r="10368" spans="1:6" x14ac:dyDescent="0.25">
      <c r="A10368" s="349" t="s">
        <v>733</v>
      </c>
      <c r="B10368" s="361" t="s">
        <v>736</v>
      </c>
      <c r="C10368" s="361" t="s">
        <v>737</v>
      </c>
      <c r="D10368" s="361">
        <v>8</v>
      </c>
      <c r="E10368" s="590">
        <v>53548</v>
      </c>
      <c r="F10368" s="592">
        <v>88</v>
      </c>
    </row>
    <row r="10369" spans="1:6" x14ac:dyDescent="0.25">
      <c r="A10369" s="349" t="s">
        <v>748</v>
      </c>
      <c r="B10369" s="361" t="s">
        <v>754</v>
      </c>
      <c r="C10369" s="361" t="s">
        <v>755</v>
      </c>
      <c r="D10369" s="361">
        <v>16</v>
      </c>
      <c r="E10369" s="590">
        <v>53553</v>
      </c>
      <c r="F10369" s="592">
        <v>129</v>
      </c>
    </row>
    <row r="10370" spans="1:6" x14ac:dyDescent="0.25">
      <c r="A10370" s="349" t="s">
        <v>738</v>
      </c>
      <c r="B10370" s="361" t="s">
        <v>713</v>
      </c>
      <c r="C10370" s="361" t="s">
        <v>746</v>
      </c>
      <c r="D10370" s="361">
        <v>16</v>
      </c>
      <c r="E10370" s="590">
        <v>53554</v>
      </c>
      <c r="F10370" s="592">
        <v>151</v>
      </c>
    </row>
    <row r="10371" spans="1:6" x14ac:dyDescent="0.25">
      <c r="A10371" s="349" t="s">
        <v>756</v>
      </c>
      <c r="B10371" s="361" t="s">
        <v>758</v>
      </c>
      <c r="C10371" s="361" t="s">
        <v>746</v>
      </c>
      <c r="D10371" s="361">
        <v>16</v>
      </c>
      <c r="E10371" s="590">
        <v>53554</v>
      </c>
      <c r="F10371" s="592">
        <v>112</v>
      </c>
    </row>
    <row r="10372" spans="1:6" x14ac:dyDescent="0.25">
      <c r="A10372" s="349" t="s">
        <v>765</v>
      </c>
      <c r="B10372" s="361" t="s">
        <v>766</v>
      </c>
      <c r="C10372" s="361" t="s">
        <v>744</v>
      </c>
      <c r="D10372" s="361">
        <v>16</v>
      </c>
      <c r="E10372" s="590">
        <v>53561</v>
      </c>
      <c r="F10372" s="592">
        <v>194</v>
      </c>
    </row>
    <row r="10373" spans="1:6" x14ac:dyDescent="0.25">
      <c r="A10373" s="349" t="s">
        <v>739</v>
      </c>
      <c r="B10373" s="361" t="s">
        <v>740</v>
      </c>
      <c r="C10373" s="361" t="s">
        <v>741</v>
      </c>
      <c r="D10373" s="361">
        <v>8</v>
      </c>
      <c r="E10373" s="590">
        <v>53562</v>
      </c>
      <c r="F10373" s="592">
        <v>132</v>
      </c>
    </row>
    <row r="10374" spans="1:6" x14ac:dyDescent="0.25">
      <c r="A10374" s="349" t="s">
        <v>728</v>
      </c>
      <c r="B10374" s="361" t="s">
        <v>731</v>
      </c>
      <c r="C10374" s="361" t="s">
        <v>732</v>
      </c>
      <c r="D10374" s="361">
        <v>8</v>
      </c>
      <c r="E10374" s="350">
        <v>53562</v>
      </c>
      <c r="F10374" s="360">
        <v>100</v>
      </c>
    </row>
    <row r="10375" spans="1:6" x14ac:dyDescent="0.25">
      <c r="A10375" s="349" t="s">
        <v>752</v>
      </c>
      <c r="B10375" s="361" t="s">
        <v>760</v>
      </c>
      <c r="C10375" s="361" t="s">
        <v>761</v>
      </c>
      <c r="D10375" s="361">
        <v>16</v>
      </c>
      <c r="E10375" s="590">
        <v>53563</v>
      </c>
      <c r="F10375" s="592">
        <v>135</v>
      </c>
    </row>
    <row r="10376" spans="1:6" x14ac:dyDescent="0.25">
      <c r="A10376" s="349" t="s">
        <v>739</v>
      </c>
      <c r="B10376" s="361" t="s">
        <v>740</v>
      </c>
      <c r="C10376" s="361" t="s">
        <v>741</v>
      </c>
      <c r="D10376" s="361">
        <v>8</v>
      </c>
      <c r="E10376" s="590">
        <v>53566</v>
      </c>
      <c r="F10376" s="592">
        <v>114</v>
      </c>
    </row>
    <row r="10377" spans="1:6" x14ac:dyDescent="0.25">
      <c r="A10377" s="349" t="s">
        <v>752</v>
      </c>
      <c r="B10377" s="361" t="s">
        <v>762</v>
      </c>
      <c r="C10377" s="361" t="s">
        <v>761</v>
      </c>
      <c r="D10377" s="361">
        <v>16</v>
      </c>
      <c r="E10377" s="590">
        <v>53570</v>
      </c>
      <c r="F10377" s="360">
        <v>86</v>
      </c>
    </row>
    <row r="10378" spans="1:6" x14ac:dyDescent="0.25">
      <c r="A10378" s="349" t="s">
        <v>771</v>
      </c>
      <c r="B10378" s="361" t="s">
        <v>772</v>
      </c>
      <c r="C10378" s="361" t="s">
        <v>747</v>
      </c>
      <c r="D10378" s="361">
        <v>12</v>
      </c>
      <c r="E10378" s="590">
        <v>53575</v>
      </c>
      <c r="F10378" s="592">
        <v>196</v>
      </c>
    </row>
    <row r="10379" spans="1:6" x14ac:dyDescent="0.25">
      <c r="A10379" s="349" t="s">
        <v>564</v>
      </c>
      <c r="B10379" s="361" t="s">
        <v>565</v>
      </c>
      <c r="C10379" s="361" t="s">
        <v>745</v>
      </c>
      <c r="D10379" s="361">
        <v>16</v>
      </c>
      <c r="E10379" s="590">
        <v>53576</v>
      </c>
      <c r="F10379" s="592">
        <v>74</v>
      </c>
    </row>
    <row r="10380" spans="1:6" x14ac:dyDescent="0.25">
      <c r="A10380" s="349" t="s">
        <v>564</v>
      </c>
      <c r="B10380" s="361" t="s">
        <v>565</v>
      </c>
      <c r="C10380" s="361" t="s">
        <v>745</v>
      </c>
      <c r="D10380" s="361">
        <v>16</v>
      </c>
      <c r="E10380" s="590">
        <v>53577</v>
      </c>
      <c r="F10380" s="592">
        <v>30</v>
      </c>
    </row>
    <row r="10381" spans="1:6" x14ac:dyDescent="0.25">
      <c r="A10381" s="349" t="s">
        <v>738</v>
      </c>
      <c r="B10381" s="361" t="s">
        <v>720</v>
      </c>
      <c r="C10381" s="361" t="s">
        <v>747</v>
      </c>
      <c r="D10381" s="361">
        <v>8</v>
      </c>
      <c r="E10381" s="590">
        <v>53583</v>
      </c>
      <c r="F10381" s="592">
        <v>169</v>
      </c>
    </row>
    <row r="10382" spans="1:6" x14ac:dyDescent="0.25">
      <c r="A10382" s="349" t="s">
        <v>767</v>
      </c>
      <c r="B10382" s="361" t="s">
        <v>768</v>
      </c>
      <c r="C10382" s="361" t="s">
        <v>737</v>
      </c>
      <c r="D10382" s="361">
        <v>16</v>
      </c>
      <c r="E10382" s="590">
        <v>53583</v>
      </c>
      <c r="F10382" s="592">
        <v>158</v>
      </c>
    </row>
    <row r="10383" spans="1:6" x14ac:dyDescent="0.25">
      <c r="A10383" s="349" t="s">
        <v>752</v>
      </c>
      <c r="B10383" s="361" t="s">
        <v>764</v>
      </c>
      <c r="C10383" s="361" t="s">
        <v>737</v>
      </c>
      <c r="D10383" s="361">
        <v>32</v>
      </c>
      <c r="E10383" s="590">
        <v>53583</v>
      </c>
      <c r="F10383" s="592">
        <v>28</v>
      </c>
    </row>
    <row r="10384" spans="1:6" x14ac:dyDescent="0.25">
      <c r="A10384" s="349" t="s">
        <v>733</v>
      </c>
      <c r="B10384" s="361" t="s">
        <v>734</v>
      </c>
      <c r="C10384" s="361" t="s">
        <v>735</v>
      </c>
      <c r="D10384" s="361">
        <v>8</v>
      </c>
      <c r="E10384" s="590">
        <v>53585</v>
      </c>
      <c r="F10384" s="360">
        <v>191</v>
      </c>
    </row>
    <row r="10385" spans="1:6" x14ac:dyDescent="0.25">
      <c r="A10385" s="349" t="s">
        <v>738</v>
      </c>
      <c r="B10385" s="361" t="s">
        <v>713</v>
      </c>
      <c r="C10385" s="361" t="s">
        <v>746</v>
      </c>
      <c r="D10385" s="361">
        <v>16</v>
      </c>
      <c r="E10385" s="590">
        <v>53586</v>
      </c>
      <c r="F10385" s="592">
        <v>55</v>
      </c>
    </row>
    <row r="10386" spans="1:6" x14ac:dyDescent="0.25">
      <c r="A10386" s="349" t="s">
        <v>564</v>
      </c>
      <c r="B10386" s="361" t="s">
        <v>568</v>
      </c>
      <c r="C10386" s="361" t="s">
        <v>745</v>
      </c>
      <c r="D10386" s="361">
        <v>16</v>
      </c>
      <c r="E10386" s="590">
        <v>53586</v>
      </c>
      <c r="F10386" s="592">
        <v>133</v>
      </c>
    </row>
    <row r="10387" spans="1:6" x14ac:dyDescent="0.25">
      <c r="A10387" s="349" t="s">
        <v>752</v>
      </c>
      <c r="B10387" s="361" t="s">
        <v>764</v>
      </c>
      <c r="C10387" s="361" t="s">
        <v>737</v>
      </c>
      <c r="D10387" s="361">
        <v>32</v>
      </c>
      <c r="E10387" s="590">
        <v>53587</v>
      </c>
      <c r="F10387" s="592">
        <v>9</v>
      </c>
    </row>
    <row r="10388" spans="1:6" x14ac:dyDescent="0.25">
      <c r="A10388" s="349" t="s">
        <v>769</v>
      </c>
      <c r="B10388" s="361" t="s">
        <v>770</v>
      </c>
      <c r="C10388" s="361" t="s">
        <v>745</v>
      </c>
      <c r="D10388" s="361">
        <v>16</v>
      </c>
      <c r="E10388" s="590">
        <v>53593</v>
      </c>
      <c r="F10388" s="592">
        <v>43</v>
      </c>
    </row>
    <row r="10389" spans="1:6" x14ac:dyDescent="0.25">
      <c r="A10389" s="349" t="s">
        <v>752</v>
      </c>
      <c r="B10389" s="361" t="s">
        <v>762</v>
      </c>
      <c r="C10389" s="361" t="s">
        <v>761</v>
      </c>
      <c r="D10389" s="361">
        <v>16</v>
      </c>
      <c r="E10389" s="590">
        <v>53594</v>
      </c>
      <c r="F10389" s="360">
        <v>19</v>
      </c>
    </row>
    <row r="10390" spans="1:6" x14ac:dyDescent="0.25">
      <c r="A10390" s="349" t="s">
        <v>728</v>
      </c>
      <c r="B10390" s="361" t="s">
        <v>729</v>
      </c>
      <c r="C10390" s="361" t="s">
        <v>730</v>
      </c>
      <c r="D10390" s="361">
        <v>10</v>
      </c>
      <c r="E10390" s="590">
        <v>53598</v>
      </c>
      <c r="F10390" s="592">
        <v>77</v>
      </c>
    </row>
    <row r="10391" spans="1:6" x14ac:dyDescent="0.25">
      <c r="A10391" s="349" t="s">
        <v>738</v>
      </c>
      <c r="B10391" s="361" t="s">
        <v>717</v>
      </c>
      <c r="C10391" s="361" t="s">
        <v>745</v>
      </c>
      <c r="D10391" s="361">
        <v>16</v>
      </c>
      <c r="E10391" s="590">
        <v>53602</v>
      </c>
      <c r="F10391" s="592">
        <v>116</v>
      </c>
    </row>
    <row r="10392" spans="1:6" x14ac:dyDescent="0.25">
      <c r="A10392" s="349" t="s">
        <v>756</v>
      </c>
      <c r="B10392" s="361" t="s">
        <v>757</v>
      </c>
      <c r="C10392" s="361" t="s">
        <v>755</v>
      </c>
      <c r="D10392" s="361">
        <v>16</v>
      </c>
      <c r="E10392" s="590">
        <v>53606</v>
      </c>
      <c r="F10392" s="592">
        <v>69</v>
      </c>
    </row>
    <row r="10393" spans="1:6" x14ac:dyDescent="0.25">
      <c r="A10393" s="349" t="s">
        <v>756</v>
      </c>
      <c r="B10393" s="361" t="s">
        <v>757</v>
      </c>
      <c r="C10393" s="361" t="s">
        <v>755</v>
      </c>
      <c r="D10393" s="361">
        <v>16</v>
      </c>
      <c r="E10393" s="590">
        <v>53608</v>
      </c>
      <c r="F10393" s="592">
        <v>95</v>
      </c>
    </row>
    <row r="10394" spans="1:6" x14ac:dyDescent="0.25">
      <c r="A10394" s="349" t="s">
        <v>756</v>
      </c>
      <c r="B10394" s="361" t="s">
        <v>757</v>
      </c>
      <c r="C10394" s="361" t="s">
        <v>755</v>
      </c>
      <c r="D10394" s="361">
        <v>16</v>
      </c>
      <c r="E10394" s="590">
        <v>53608</v>
      </c>
      <c r="F10394" s="592">
        <v>179</v>
      </c>
    </row>
    <row r="10395" spans="1:6" x14ac:dyDescent="0.25">
      <c r="A10395" s="349" t="s">
        <v>756</v>
      </c>
      <c r="B10395" s="361" t="s">
        <v>758</v>
      </c>
      <c r="C10395" s="361" t="s">
        <v>746</v>
      </c>
      <c r="D10395" s="361">
        <v>16</v>
      </c>
      <c r="E10395" s="590">
        <v>53610</v>
      </c>
      <c r="F10395" s="592">
        <v>188</v>
      </c>
    </row>
    <row r="10396" spans="1:6" x14ac:dyDescent="0.25">
      <c r="A10396" s="349" t="s">
        <v>733</v>
      </c>
      <c r="B10396" s="361" t="s">
        <v>734</v>
      </c>
      <c r="C10396" s="361" t="s">
        <v>735</v>
      </c>
      <c r="D10396" s="361">
        <v>8</v>
      </c>
      <c r="E10396" s="590">
        <v>53612</v>
      </c>
      <c r="F10396" s="592">
        <v>102</v>
      </c>
    </row>
    <row r="10397" spans="1:6" x14ac:dyDescent="0.25">
      <c r="A10397" s="349" t="s">
        <v>752</v>
      </c>
      <c r="B10397" s="361" t="s">
        <v>762</v>
      </c>
      <c r="C10397" s="361" t="s">
        <v>761</v>
      </c>
      <c r="D10397" s="361">
        <v>16</v>
      </c>
      <c r="E10397" s="590">
        <v>53613</v>
      </c>
      <c r="F10397" s="360">
        <v>35</v>
      </c>
    </row>
    <row r="10398" spans="1:6" x14ac:dyDescent="0.25">
      <c r="A10398" s="349" t="s">
        <v>564</v>
      </c>
      <c r="B10398" s="361" t="s">
        <v>567</v>
      </c>
      <c r="C10398" s="361" t="s">
        <v>737</v>
      </c>
      <c r="D10398" s="361">
        <v>16</v>
      </c>
      <c r="E10398" s="590">
        <v>53615</v>
      </c>
      <c r="F10398" s="592">
        <v>196</v>
      </c>
    </row>
    <row r="10399" spans="1:6" x14ac:dyDescent="0.25">
      <c r="A10399" s="349" t="s">
        <v>564</v>
      </c>
      <c r="B10399" s="361" t="s">
        <v>566</v>
      </c>
      <c r="C10399" s="361" t="s">
        <v>737</v>
      </c>
      <c r="D10399" s="361">
        <v>16</v>
      </c>
      <c r="E10399" s="590">
        <v>53617</v>
      </c>
      <c r="F10399" s="360">
        <v>138</v>
      </c>
    </row>
    <row r="10400" spans="1:6" x14ac:dyDescent="0.25">
      <c r="A10400" s="349" t="s">
        <v>738</v>
      </c>
      <c r="B10400" s="361" t="s">
        <v>721</v>
      </c>
      <c r="C10400" s="361" t="s">
        <v>747</v>
      </c>
      <c r="D10400" s="361">
        <v>8</v>
      </c>
      <c r="E10400" s="590">
        <v>53621</v>
      </c>
      <c r="F10400" s="592">
        <v>81</v>
      </c>
    </row>
    <row r="10401" spans="1:6" x14ac:dyDescent="0.25">
      <c r="A10401" s="349" t="s">
        <v>742</v>
      </c>
      <c r="B10401" s="361" t="s">
        <v>743</v>
      </c>
      <c r="C10401" s="361" t="s">
        <v>744</v>
      </c>
      <c r="D10401" s="361">
        <v>8</v>
      </c>
      <c r="E10401" s="590">
        <v>53621</v>
      </c>
      <c r="F10401" s="592">
        <v>139</v>
      </c>
    </row>
    <row r="10402" spans="1:6" x14ac:dyDescent="0.25">
      <c r="A10402" s="349" t="s">
        <v>748</v>
      </c>
      <c r="B10402" s="361" t="s">
        <v>751</v>
      </c>
      <c r="C10402" s="361" t="s">
        <v>747</v>
      </c>
      <c r="D10402" s="361">
        <v>8</v>
      </c>
      <c r="E10402" s="590">
        <v>53623</v>
      </c>
      <c r="F10402" s="592">
        <v>160</v>
      </c>
    </row>
    <row r="10403" spans="1:6" x14ac:dyDescent="0.25">
      <c r="A10403" s="349" t="s">
        <v>564</v>
      </c>
      <c r="B10403" s="361" t="s">
        <v>569</v>
      </c>
      <c r="C10403" s="361" t="s">
        <v>744</v>
      </c>
      <c r="D10403" s="361">
        <v>16</v>
      </c>
      <c r="E10403" s="590">
        <v>53634</v>
      </c>
      <c r="F10403" s="592">
        <v>87</v>
      </c>
    </row>
    <row r="10404" spans="1:6" x14ac:dyDescent="0.25">
      <c r="A10404" s="349" t="s">
        <v>738</v>
      </c>
      <c r="B10404" s="361" t="s">
        <v>716</v>
      </c>
      <c r="C10404" s="361" t="s">
        <v>745</v>
      </c>
      <c r="D10404" s="361">
        <v>16</v>
      </c>
      <c r="E10404" s="590">
        <v>53638</v>
      </c>
      <c r="F10404" s="592">
        <v>26</v>
      </c>
    </row>
    <row r="10405" spans="1:6" x14ac:dyDescent="0.25">
      <c r="A10405" s="349" t="s">
        <v>771</v>
      </c>
      <c r="B10405" s="361" t="s">
        <v>773</v>
      </c>
      <c r="C10405" s="361" t="s">
        <v>747</v>
      </c>
      <c r="D10405" s="361">
        <v>8</v>
      </c>
      <c r="E10405" s="590">
        <v>53638</v>
      </c>
      <c r="F10405" s="592">
        <v>140</v>
      </c>
    </row>
    <row r="10406" spans="1:6" x14ac:dyDescent="0.25">
      <c r="A10406" s="349" t="s">
        <v>564</v>
      </c>
      <c r="B10406" s="361" t="s">
        <v>567</v>
      </c>
      <c r="C10406" s="361" t="s">
        <v>737</v>
      </c>
      <c r="D10406" s="361">
        <v>16</v>
      </c>
      <c r="E10406" s="350">
        <v>53639</v>
      </c>
      <c r="F10406" s="360">
        <v>15</v>
      </c>
    </row>
    <row r="10407" spans="1:6" x14ac:dyDescent="0.25">
      <c r="A10407" s="349" t="s">
        <v>564</v>
      </c>
      <c r="B10407" s="361" t="s">
        <v>569</v>
      </c>
      <c r="C10407" s="361" t="s">
        <v>744</v>
      </c>
      <c r="D10407" s="361">
        <v>16</v>
      </c>
      <c r="E10407" s="590">
        <v>53644</v>
      </c>
      <c r="F10407" s="360">
        <v>124</v>
      </c>
    </row>
    <row r="10408" spans="1:6" x14ac:dyDescent="0.25">
      <c r="A10408" s="349" t="s">
        <v>738</v>
      </c>
      <c r="B10408" s="361" t="s">
        <v>723</v>
      </c>
      <c r="C10408" s="361" t="s">
        <v>745</v>
      </c>
      <c r="D10408" s="361">
        <v>8</v>
      </c>
      <c r="E10408" s="590">
        <v>53645</v>
      </c>
      <c r="F10408" s="592">
        <v>103</v>
      </c>
    </row>
    <row r="10409" spans="1:6" x14ac:dyDescent="0.25">
      <c r="A10409" s="349" t="s">
        <v>738</v>
      </c>
      <c r="B10409" s="361" t="s">
        <v>714</v>
      </c>
      <c r="C10409" s="361" t="s">
        <v>744</v>
      </c>
      <c r="D10409" s="361">
        <v>8</v>
      </c>
      <c r="E10409" s="350">
        <v>53645</v>
      </c>
      <c r="F10409" s="360">
        <v>125</v>
      </c>
    </row>
    <row r="10410" spans="1:6" x14ac:dyDescent="0.25">
      <c r="A10410" s="349" t="s">
        <v>564</v>
      </c>
      <c r="B10410" s="361" t="s">
        <v>569</v>
      </c>
      <c r="C10410" s="361" t="s">
        <v>744</v>
      </c>
      <c r="D10410" s="361">
        <v>16</v>
      </c>
      <c r="E10410" s="590">
        <v>53646</v>
      </c>
      <c r="F10410" s="592">
        <v>146</v>
      </c>
    </row>
    <row r="10411" spans="1:6" x14ac:dyDescent="0.25">
      <c r="A10411" s="349" t="s">
        <v>748</v>
      </c>
      <c r="B10411" s="361" t="s">
        <v>753</v>
      </c>
      <c r="C10411" s="361" t="s">
        <v>732</v>
      </c>
      <c r="D10411" s="361">
        <v>16</v>
      </c>
      <c r="E10411" s="350">
        <v>53650</v>
      </c>
      <c r="F10411" s="360">
        <v>162</v>
      </c>
    </row>
    <row r="10412" spans="1:6" x14ac:dyDescent="0.25">
      <c r="A10412" s="349" t="s">
        <v>728</v>
      </c>
      <c r="B10412" s="361" t="s">
        <v>731</v>
      </c>
      <c r="C10412" s="361" t="s">
        <v>732</v>
      </c>
      <c r="D10412" s="361">
        <v>8</v>
      </c>
      <c r="E10412" s="590">
        <v>53652</v>
      </c>
      <c r="F10412" s="592">
        <v>9</v>
      </c>
    </row>
    <row r="10413" spans="1:6" x14ac:dyDescent="0.25">
      <c r="A10413" s="349" t="s">
        <v>564</v>
      </c>
      <c r="B10413" s="361" t="s">
        <v>565</v>
      </c>
      <c r="C10413" s="361" t="s">
        <v>745</v>
      </c>
      <c r="D10413" s="361">
        <v>16</v>
      </c>
      <c r="E10413" s="590">
        <v>53659</v>
      </c>
      <c r="F10413" s="592">
        <v>139</v>
      </c>
    </row>
    <row r="10414" spans="1:6" x14ac:dyDescent="0.25">
      <c r="A10414" s="349" t="s">
        <v>738</v>
      </c>
      <c r="B10414" s="361" t="s">
        <v>714</v>
      </c>
      <c r="C10414" s="361" t="s">
        <v>744</v>
      </c>
      <c r="D10414" s="361">
        <v>8</v>
      </c>
      <c r="E10414" s="590">
        <v>53659</v>
      </c>
      <c r="F10414" s="592">
        <v>143</v>
      </c>
    </row>
    <row r="10415" spans="1:6" x14ac:dyDescent="0.25">
      <c r="A10415" s="349" t="s">
        <v>733</v>
      </c>
      <c r="B10415" s="361" t="s">
        <v>734</v>
      </c>
      <c r="C10415" s="361" t="s">
        <v>735</v>
      </c>
      <c r="D10415" s="361">
        <v>8</v>
      </c>
      <c r="E10415" s="590">
        <v>53669</v>
      </c>
      <c r="F10415" s="592">
        <v>48</v>
      </c>
    </row>
    <row r="10416" spans="1:6" x14ac:dyDescent="0.25">
      <c r="A10416" s="349" t="s">
        <v>742</v>
      </c>
      <c r="B10416" s="361" t="s">
        <v>743</v>
      </c>
      <c r="C10416" s="361" t="s">
        <v>744</v>
      </c>
      <c r="D10416" s="361">
        <v>8</v>
      </c>
      <c r="E10416" s="590">
        <v>53670</v>
      </c>
      <c r="F10416" s="592">
        <v>52</v>
      </c>
    </row>
    <row r="10417" spans="1:6" x14ac:dyDescent="0.25">
      <c r="A10417" s="349" t="s">
        <v>728</v>
      </c>
      <c r="B10417" s="361" t="s">
        <v>729</v>
      </c>
      <c r="C10417" s="361" t="s">
        <v>730</v>
      </c>
      <c r="D10417" s="361">
        <v>10</v>
      </c>
      <c r="E10417" s="590">
        <v>53670</v>
      </c>
      <c r="F10417" s="592">
        <v>83</v>
      </c>
    </row>
    <row r="10418" spans="1:6" x14ac:dyDescent="0.25">
      <c r="A10418" s="354" t="s">
        <v>564</v>
      </c>
      <c r="B10418" s="353" t="s">
        <v>565</v>
      </c>
      <c r="C10418" s="353" t="s">
        <v>745</v>
      </c>
      <c r="D10418" s="353">
        <v>16</v>
      </c>
      <c r="E10418" s="591">
        <v>53671</v>
      </c>
      <c r="F10418" s="593">
        <v>110</v>
      </c>
    </row>
    <row r="10419" spans="1:6" x14ac:dyDescent="0.25">
      <c r="A10419" s="349" t="s">
        <v>752</v>
      </c>
      <c r="B10419" s="361" t="s">
        <v>760</v>
      </c>
      <c r="C10419" s="361" t="s">
        <v>761</v>
      </c>
      <c r="D10419" s="361">
        <v>16</v>
      </c>
      <c r="E10419" s="590">
        <v>53671</v>
      </c>
      <c r="F10419" s="592">
        <v>70</v>
      </c>
    </row>
    <row r="10420" spans="1:6" x14ac:dyDescent="0.25">
      <c r="A10420" s="349" t="s">
        <v>752</v>
      </c>
      <c r="B10420" s="361" t="s">
        <v>763</v>
      </c>
      <c r="C10420" s="361" t="s">
        <v>745</v>
      </c>
      <c r="D10420" s="361">
        <v>16</v>
      </c>
      <c r="E10420" s="590">
        <v>53673</v>
      </c>
      <c r="F10420" s="592">
        <v>192</v>
      </c>
    </row>
    <row r="10421" spans="1:6" x14ac:dyDescent="0.25">
      <c r="A10421" s="349" t="s">
        <v>564</v>
      </c>
      <c r="B10421" s="361" t="s">
        <v>567</v>
      </c>
      <c r="C10421" s="361" t="s">
        <v>737</v>
      </c>
      <c r="D10421" s="361">
        <v>16</v>
      </c>
      <c r="E10421" s="590">
        <v>53676</v>
      </c>
      <c r="F10421" s="592">
        <v>96</v>
      </c>
    </row>
    <row r="10422" spans="1:6" x14ac:dyDescent="0.25">
      <c r="A10422" s="349" t="s">
        <v>742</v>
      </c>
      <c r="B10422" s="361" t="s">
        <v>743</v>
      </c>
      <c r="C10422" s="361" t="s">
        <v>744</v>
      </c>
      <c r="D10422" s="361">
        <v>8</v>
      </c>
      <c r="E10422" s="590">
        <v>53677</v>
      </c>
      <c r="F10422" s="592">
        <v>16</v>
      </c>
    </row>
    <row r="10423" spans="1:6" x14ac:dyDescent="0.25">
      <c r="A10423" s="349" t="s">
        <v>756</v>
      </c>
      <c r="B10423" s="361" t="s">
        <v>757</v>
      </c>
      <c r="C10423" s="361" t="s">
        <v>755</v>
      </c>
      <c r="D10423" s="361">
        <v>16</v>
      </c>
      <c r="E10423" s="590">
        <v>53678</v>
      </c>
      <c r="F10423" s="592">
        <v>11</v>
      </c>
    </row>
    <row r="10424" spans="1:6" x14ac:dyDescent="0.25">
      <c r="A10424" s="349" t="s">
        <v>739</v>
      </c>
      <c r="B10424" s="361" t="s">
        <v>740</v>
      </c>
      <c r="C10424" s="361" t="s">
        <v>741</v>
      </c>
      <c r="D10424" s="361">
        <v>8</v>
      </c>
      <c r="E10424" s="590">
        <v>53679</v>
      </c>
      <c r="F10424" s="592">
        <v>177</v>
      </c>
    </row>
    <row r="10425" spans="1:6" x14ac:dyDescent="0.25">
      <c r="A10425" s="349" t="s">
        <v>738</v>
      </c>
      <c r="B10425" s="361" t="s">
        <v>714</v>
      </c>
      <c r="C10425" s="361" t="s">
        <v>744</v>
      </c>
      <c r="D10425" s="361">
        <v>8</v>
      </c>
      <c r="E10425" s="590">
        <v>53680</v>
      </c>
      <c r="F10425" s="592">
        <v>70</v>
      </c>
    </row>
    <row r="10426" spans="1:6" x14ac:dyDescent="0.25">
      <c r="A10426" s="349" t="s">
        <v>738</v>
      </c>
      <c r="B10426" s="361" t="s">
        <v>714</v>
      </c>
      <c r="C10426" s="361" t="s">
        <v>744</v>
      </c>
      <c r="D10426" s="361">
        <v>8</v>
      </c>
      <c r="E10426" s="590">
        <v>53681</v>
      </c>
      <c r="F10426" s="592">
        <v>160</v>
      </c>
    </row>
    <row r="10427" spans="1:6" x14ac:dyDescent="0.25">
      <c r="A10427" s="349" t="s">
        <v>738</v>
      </c>
      <c r="B10427" s="361" t="s">
        <v>718</v>
      </c>
      <c r="C10427" s="361" t="s">
        <v>747</v>
      </c>
      <c r="D10427" s="361">
        <v>8</v>
      </c>
      <c r="E10427" s="590">
        <v>53685</v>
      </c>
      <c r="F10427" s="592">
        <v>138</v>
      </c>
    </row>
    <row r="10428" spans="1:6" x14ac:dyDescent="0.25">
      <c r="A10428" s="349" t="s">
        <v>738</v>
      </c>
      <c r="B10428" s="361" t="s">
        <v>721</v>
      </c>
      <c r="C10428" s="361" t="s">
        <v>747</v>
      </c>
      <c r="D10428" s="361">
        <v>8</v>
      </c>
      <c r="E10428" s="590">
        <v>53687</v>
      </c>
      <c r="F10428" s="592">
        <v>86</v>
      </c>
    </row>
    <row r="10429" spans="1:6" x14ac:dyDescent="0.25">
      <c r="A10429" s="349" t="s">
        <v>733</v>
      </c>
      <c r="B10429" s="361" t="s">
        <v>734</v>
      </c>
      <c r="C10429" s="361" t="s">
        <v>735</v>
      </c>
      <c r="D10429" s="361">
        <v>8</v>
      </c>
      <c r="E10429" s="590">
        <v>53689</v>
      </c>
      <c r="F10429" s="592">
        <v>195</v>
      </c>
    </row>
    <row r="10430" spans="1:6" x14ac:dyDescent="0.25">
      <c r="A10430" s="349" t="s">
        <v>748</v>
      </c>
      <c r="B10430" s="361" t="s">
        <v>749</v>
      </c>
      <c r="C10430" s="361" t="s">
        <v>745</v>
      </c>
      <c r="D10430" s="361">
        <v>8</v>
      </c>
      <c r="E10430" s="590">
        <v>53691</v>
      </c>
      <c r="F10430" s="592">
        <v>79</v>
      </c>
    </row>
    <row r="10431" spans="1:6" x14ac:dyDescent="0.25">
      <c r="A10431" s="349" t="s">
        <v>752</v>
      </c>
      <c r="B10431" s="361" t="s">
        <v>760</v>
      </c>
      <c r="C10431" s="361" t="s">
        <v>761</v>
      </c>
      <c r="D10431" s="361">
        <v>16</v>
      </c>
      <c r="E10431" s="590">
        <v>53693</v>
      </c>
      <c r="F10431" s="592">
        <v>22</v>
      </c>
    </row>
    <row r="10432" spans="1:6" x14ac:dyDescent="0.25">
      <c r="A10432" s="349" t="s">
        <v>756</v>
      </c>
      <c r="B10432" s="361" t="s">
        <v>757</v>
      </c>
      <c r="C10432" s="361" t="s">
        <v>755</v>
      </c>
      <c r="D10432" s="361">
        <v>16</v>
      </c>
      <c r="E10432" s="350">
        <v>53694</v>
      </c>
      <c r="F10432" s="360">
        <v>152</v>
      </c>
    </row>
    <row r="10433" spans="1:6" x14ac:dyDescent="0.25">
      <c r="A10433" s="349" t="s">
        <v>738</v>
      </c>
      <c r="B10433" s="361" t="s">
        <v>717</v>
      </c>
      <c r="C10433" s="361" t="s">
        <v>745</v>
      </c>
      <c r="D10433" s="361">
        <v>16</v>
      </c>
      <c r="E10433" s="590">
        <v>53696</v>
      </c>
      <c r="F10433" s="592">
        <v>159</v>
      </c>
    </row>
    <row r="10434" spans="1:6" x14ac:dyDescent="0.25">
      <c r="A10434" s="349" t="s">
        <v>748</v>
      </c>
      <c r="B10434" s="361" t="s">
        <v>750</v>
      </c>
      <c r="C10434" s="361" t="s">
        <v>737</v>
      </c>
      <c r="D10434" s="361">
        <v>16</v>
      </c>
      <c r="E10434" s="590">
        <v>53697</v>
      </c>
      <c r="F10434" s="592">
        <v>42</v>
      </c>
    </row>
    <row r="10435" spans="1:6" x14ac:dyDescent="0.25">
      <c r="A10435" s="349" t="s">
        <v>771</v>
      </c>
      <c r="B10435" s="361" t="s">
        <v>772</v>
      </c>
      <c r="C10435" s="361" t="s">
        <v>747</v>
      </c>
      <c r="D10435" s="361">
        <v>12</v>
      </c>
      <c r="E10435" s="590">
        <v>53699</v>
      </c>
      <c r="F10435" s="592">
        <v>51</v>
      </c>
    </row>
    <row r="10436" spans="1:6" x14ac:dyDescent="0.25">
      <c r="A10436" s="349" t="s">
        <v>752</v>
      </c>
      <c r="B10436" s="361" t="s">
        <v>760</v>
      </c>
      <c r="C10436" s="361" t="s">
        <v>761</v>
      </c>
      <c r="D10436" s="361">
        <v>16</v>
      </c>
      <c r="E10436" s="590">
        <v>53700</v>
      </c>
      <c r="F10436" s="592">
        <v>23</v>
      </c>
    </row>
    <row r="10437" spans="1:6" x14ac:dyDescent="0.25">
      <c r="A10437" s="349" t="s">
        <v>738</v>
      </c>
      <c r="B10437" s="361" t="s">
        <v>723</v>
      </c>
      <c r="C10437" s="361" t="s">
        <v>745</v>
      </c>
      <c r="D10437" s="361">
        <v>8</v>
      </c>
      <c r="E10437" s="590">
        <v>53703</v>
      </c>
      <c r="F10437" s="592">
        <v>186</v>
      </c>
    </row>
    <row r="10438" spans="1:6" x14ac:dyDescent="0.25">
      <c r="A10438" s="349" t="s">
        <v>767</v>
      </c>
      <c r="B10438" s="361" t="s">
        <v>768</v>
      </c>
      <c r="C10438" s="361" t="s">
        <v>737</v>
      </c>
      <c r="D10438" s="361">
        <v>16</v>
      </c>
      <c r="E10438" s="350">
        <v>53704</v>
      </c>
      <c r="F10438" s="360">
        <v>12</v>
      </c>
    </row>
    <row r="10439" spans="1:6" x14ac:dyDescent="0.25">
      <c r="A10439" s="349" t="s">
        <v>767</v>
      </c>
      <c r="B10439" s="361" t="s">
        <v>768</v>
      </c>
      <c r="C10439" s="361" t="s">
        <v>737</v>
      </c>
      <c r="D10439" s="361">
        <v>16</v>
      </c>
      <c r="E10439" s="590">
        <v>53704</v>
      </c>
      <c r="F10439" s="592">
        <v>176</v>
      </c>
    </row>
    <row r="10440" spans="1:6" x14ac:dyDescent="0.25">
      <c r="A10440" s="349" t="s">
        <v>564</v>
      </c>
      <c r="B10440" s="361" t="s">
        <v>569</v>
      </c>
      <c r="C10440" s="361" t="s">
        <v>744</v>
      </c>
      <c r="D10440" s="361">
        <v>16</v>
      </c>
      <c r="E10440" s="590">
        <v>53705</v>
      </c>
      <c r="F10440" s="592">
        <v>179</v>
      </c>
    </row>
    <row r="10441" spans="1:6" x14ac:dyDescent="0.25">
      <c r="A10441" s="349" t="s">
        <v>752</v>
      </c>
      <c r="B10441" s="361" t="s">
        <v>760</v>
      </c>
      <c r="C10441" s="361" t="s">
        <v>761</v>
      </c>
      <c r="D10441" s="361">
        <v>16</v>
      </c>
      <c r="E10441" s="590">
        <v>53705</v>
      </c>
      <c r="F10441" s="592">
        <v>23</v>
      </c>
    </row>
    <row r="10442" spans="1:6" x14ac:dyDescent="0.25">
      <c r="A10442" s="349" t="s">
        <v>738</v>
      </c>
      <c r="B10442" s="361" t="s">
        <v>717</v>
      </c>
      <c r="C10442" s="361" t="s">
        <v>745</v>
      </c>
      <c r="D10442" s="361">
        <v>16</v>
      </c>
      <c r="E10442" s="590">
        <v>53708</v>
      </c>
      <c r="F10442" s="592">
        <v>123</v>
      </c>
    </row>
    <row r="10443" spans="1:6" x14ac:dyDescent="0.25">
      <c r="A10443" s="349" t="s">
        <v>738</v>
      </c>
      <c r="B10443" s="361" t="s">
        <v>721</v>
      </c>
      <c r="C10443" s="361" t="s">
        <v>747</v>
      </c>
      <c r="D10443" s="361">
        <v>8</v>
      </c>
      <c r="E10443" s="590">
        <v>53709</v>
      </c>
      <c r="F10443" s="592">
        <v>57</v>
      </c>
    </row>
    <row r="10444" spans="1:6" x14ac:dyDescent="0.25">
      <c r="A10444" s="349" t="s">
        <v>564</v>
      </c>
      <c r="B10444" s="361" t="s">
        <v>567</v>
      </c>
      <c r="C10444" s="361" t="s">
        <v>737</v>
      </c>
      <c r="D10444" s="361">
        <v>16</v>
      </c>
      <c r="E10444" s="590">
        <v>53710</v>
      </c>
      <c r="F10444" s="592">
        <v>5</v>
      </c>
    </row>
    <row r="10445" spans="1:6" x14ac:dyDescent="0.25">
      <c r="A10445" s="349" t="s">
        <v>752</v>
      </c>
      <c r="B10445" s="361" t="s">
        <v>759</v>
      </c>
      <c r="C10445" s="361" t="s">
        <v>737</v>
      </c>
      <c r="D10445" s="361">
        <v>16</v>
      </c>
      <c r="E10445" s="590">
        <v>53711</v>
      </c>
      <c r="F10445" s="592">
        <v>74</v>
      </c>
    </row>
    <row r="10446" spans="1:6" x14ac:dyDescent="0.25">
      <c r="A10446" s="349" t="s">
        <v>728</v>
      </c>
      <c r="B10446" s="361" t="s">
        <v>729</v>
      </c>
      <c r="C10446" s="361" t="s">
        <v>730</v>
      </c>
      <c r="D10446" s="361">
        <v>10</v>
      </c>
      <c r="E10446" s="590">
        <v>53712</v>
      </c>
      <c r="F10446" s="592">
        <v>171</v>
      </c>
    </row>
    <row r="10447" spans="1:6" x14ac:dyDescent="0.25">
      <c r="A10447" s="349" t="s">
        <v>738</v>
      </c>
      <c r="B10447" s="361" t="s">
        <v>714</v>
      </c>
      <c r="C10447" s="361" t="s">
        <v>744</v>
      </c>
      <c r="D10447" s="361">
        <v>8</v>
      </c>
      <c r="E10447" s="350">
        <v>53713</v>
      </c>
      <c r="F10447" s="360">
        <v>193</v>
      </c>
    </row>
    <row r="10448" spans="1:6" x14ac:dyDescent="0.25">
      <c r="A10448" s="349" t="s">
        <v>728</v>
      </c>
      <c r="B10448" s="361" t="s">
        <v>729</v>
      </c>
      <c r="C10448" s="361" t="s">
        <v>730</v>
      </c>
      <c r="D10448" s="361">
        <v>10</v>
      </c>
      <c r="E10448" s="590">
        <v>53716</v>
      </c>
      <c r="F10448" s="592">
        <v>176</v>
      </c>
    </row>
    <row r="10449" spans="1:6" x14ac:dyDescent="0.25">
      <c r="A10449" s="349" t="s">
        <v>742</v>
      </c>
      <c r="B10449" s="361" t="s">
        <v>743</v>
      </c>
      <c r="C10449" s="361" t="s">
        <v>744</v>
      </c>
      <c r="D10449" s="361">
        <v>8</v>
      </c>
      <c r="E10449" s="590">
        <v>53717</v>
      </c>
      <c r="F10449" s="360">
        <v>163</v>
      </c>
    </row>
    <row r="10450" spans="1:6" x14ac:dyDescent="0.25">
      <c r="A10450" s="349" t="s">
        <v>564</v>
      </c>
      <c r="B10450" s="361" t="s">
        <v>567</v>
      </c>
      <c r="C10450" s="361" t="s">
        <v>737</v>
      </c>
      <c r="D10450" s="361">
        <v>16</v>
      </c>
      <c r="E10450" s="590">
        <v>53720</v>
      </c>
      <c r="F10450" s="592">
        <v>111</v>
      </c>
    </row>
    <row r="10451" spans="1:6" x14ac:dyDescent="0.25">
      <c r="A10451" s="349" t="s">
        <v>738</v>
      </c>
      <c r="B10451" s="361" t="s">
        <v>712</v>
      </c>
      <c r="C10451" s="361" t="s">
        <v>744</v>
      </c>
      <c r="D10451" s="361">
        <v>8</v>
      </c>
      <c r="E10451" s="590">
        <v>53724</v>
      </c>
      <c r="F10451" s="360">
        <v>36</v>
      </c>
    </row>
    <row r="10452" spans="1:6" x14ac:dyDescent="0.25">
      <c r="A10452" s="349" t="s">
        <v>738</v>
      </c>
      <c r="B10452" s="361" t="s">
        <v>715</v>
      </c>
      <c r="C10452" s="361" t="s">
        <v>745</v>
      </c>
      <c r="D10452" s="361">
        <v>16</v>
      </c>
      <c r="E10452" s="590">
        <v>53732</v>
      </c>
      <c r="F10452" s="592">
        <v>60</v>
      </c>
    </row>
    <row r="10453" spans="1:6" x14ac:dyDescent="0.25">
      <c r="A10453" s="349" t="s">
        <v>748</v>
      </c>
      <c r="B10453" s="361" t="s">
        <v>750</v>
      </c>
      <c r="C10453" s="361" t="s">
        <v>737</v>
      </c>
      <c r="D10453" s="361">
        <v>16</v>
      </c>
      <c r="E10453" s="590">
        <v>53732</v>
      </c>
      <c r="F10453" s="592">
        <v>42</v>
      </c>
    </row>
    <row r="10454" spans="1:6" x14ac:dyDescent="0.25">
      <c r="A10454" s="349" t="s">
        <v>564</v>
      </c>
      <c r="B10454" s="361" t="s">
        <v>565</v>
      </c>
      <c r="C10454" s="361" t="s">
        <v>745</v>
      </c>
      <c r="D10454" s="361">
        <v>16</v>
      </c>
      <c r="E10454" s="590">
        <v>53735</v>
      </c>
      <c r="F10454" s="592">
        <v>62</v>
      </c>
    </row>
    <row r="10455" spans="1:6" x14ac:dyDescent="0.25">
      <c r="A10455" s="349" t="s">
        <v>739</v>
      </c>
      <c r="B10455" s="361" t="s">
        <v>740</v>
      </c>
      <c r="C10455" s="361" t="s">
        <v>741</v>
      </c>
      <c r="D10455" s="361">
        <v>8</v>
      </c>
      <c r="E10455" s="590">
        <v>53739</v>
      </c>
      <c r="F10455" s="592">
        <v>112</v>
      </c>
    </row>
    <row r="10456" spans="1:6" x14ac:dyDescent="0.25">
      <c r="A10456" s="349" t="s">
        <v>738</v>
      </c>
      <c r="B10456" s="361" t="s">
        <v>720</v>
      </c>
      <c r="C10456" s="361" t="s">
        <v>747</v>
      </c>
      <c r="D10456" s="361">
        <v>8</v>
      </c>
      <c r="E10456" s="590">
        <v>53745</v>
      </c>
      <c r="F10456" s="592">
        <v>136</v>
      </c>
    </row>
    <row r="10457" spans="1:6" x14ac:dyDescent="0.25">
      <c r="A10457" s="349" t="s">
        <v>738</v>
      </c>
      <c r="B10457" s="361" t="s">
        <v>721</v>
      </c>
      <c r="C10457" s="361" t="s">
        <v>747</v>
      </c>
      <c r="D10457" s="361">
        <v>8</v>
      </c>
      <c r="E10457" s="590">
        <v>53746</v>
      </c>
      <c r="F10457" s="592">
        <v>81</v>
      </c>
    </row>
    <row r="10458" spans="1:6" x14ac:dyDescent="0.25">
      <c r="A10458" s="354" t="s">
        <v>765</v>
      </c>
      <c r="B10458" s="353" t="s">
        <v>766</v>
      </c>
      <c r="C10458" s="353" t="s">
        <v>744</v>
      </c>
      <c r="D10458" s="353">
        <v>16</v>
      </c>
      <c r="E10458" s="591">
        <v>53748</v>
      </c>
      <c r="F10458" s="593">
        <v>122</v>
      </c>
    </row>
    <row r="10459" spans="1:6" x14ac:dyDescent="0.25">
      <c r="A10459" s="349" t="s">
        <v>738</v>
      </c>
      <c r="B10459" s="361" t="s">
        <v>722</v>
      </c>
      <c r="C10459" s="361" t="s">
        <v>747</v>
      </c>
      <c r="D10459" s="361">
        <v>8</v>
      </c>
      <c r="E10459" s="590">
        <v>53755</v>
      </c>
      <c r="F10459" s="592">
        <v>140</v>
      </c>
    </row>
    <row r="10460" spans="1:6" x14ac:dyDescent="0.25">
      <c r="A10460" s="349" t="s">
        <v>738</v>
      </c>
      <c r="B10460" s="361" t="s">
        <v>719</v>
      </c>
      <c r="C10460" s="361" t="s">
        <v>744</v>
      </c>
      <c r="D10460" s="361">
        <v>8</v>
      </c>
      <c r="E10460" s="590">
        <v>53756</v>
      </c>
      <c r="F10460" s="592">
        <v>141</v>
      </c>
    </row>
    <row r="10461" spans="1:6" x14ac:dyDescent="0.25">
      <c r="A10461" s="349" t="s">
        <v>756</v>
      </c>
      <c r="B10461" s="361" t="s">
        <v>758</v>
      </c>
      <c r="C10461" s="361" t="s">
        <v>746</v>
      </c>
      <c r="D10461" s="361">
        <v>16</v>
      </c>
      <c r="E10461" s="590">
        <v>53758</v>
      </c>
      <c r="F10461" s="360">
        <v>116</v>
      </c>
    </row>
    <row r="10462" spans="1:6" x14ac:dyDescent="0.25">
      <c r="A10462" s="349" t="s">
        <v>752</v>
      </c>
      <c r="B10462" s="361" t="s">
        <v>763</v>
      </c>
      <c r="C10462" s="361" t="s">
        <v>745</v>
      </c>
      <c r="D10462" s="361">
        <v>16</v>
      </c>
      <c r="E10462" s="590">
        <v>53762</v>
      </c>
      <c r="F10462" s="592">
        <v>196</v>
      </c>
    </row>
    <row r="10463" spans="1:6" x14ac:dyDescent="0.25">
      <c r="A10463" s="349" t="s">
        <v>738</v>
      </c>
      <c r="B10463" s="361" t="s">
        <v>714</v>
      </c>
      <c r="C10463" s="361" t="s">
        <v>744</v>
      </c>
      <c r="D10463" s="361">
        <v>8</v>
      </c>
      <c r="E10463" s="590">
        <v>53764</v>
      </c>
      <c r="F10463" s="592">
        <v>182</v>
      </c>
    </row>
    <row r="10464" spans="1:6" x14ac:dyDescent="0.25">
      <c r="A10464" s="349" t="s">
        <v>752</v>
      </c>
      <c r="B10464" s="361" t="s">
        <v>759</v>
      </c>
      <c r="C10464" s="361" t="s">
        <v>737</v>
      </c>
      <c r="D10464" s="361">
        <v>16</v>
      </c>
      <c r="E10464" s="350">
        <v>53767</v>
      </c>
      <c r="F10464" s="360">
        <v>188</v>
      </c>
    </row>
    <row r="10465" spans="1:6" x14ac:dyDescent="0.25">
      <c r="A10465" s="349" t="s">
        <v>748</v>
      </c>
      <c r="B10465" s="361" t="s">
        <v>749</v>
      </c>
      <c r="C10465" s="361" t="s">
        <v>745</v>
      </c>
      <c r="D10465" s="361">
        <v>8</v>
      </c>
      <c r="E10465" s="590">
        <v>53768</v>
      </c>
      <c r="F10465" s="592">
        <v>120</v>
      </c>
    </row>
    <row r="10466" spans="1:6" x14ac:dyDescent="0.25">
      <c r="A10466" s="349" t="s">
        <v>738</v>
      </c>
      <c r="B10466" s="361" t="s">
        <v>718</v>
      </c>
      <c r="C10466" s="361" t="s">
        <v>747</v>
      </c>
      <c r="D10466" s="361">
        <v>8</v>
      </c>
      <c r="E10466" s="590">
        <v>53768</v>
      </c>
      <c r="F10466" s="592">
        <v>137</v>
      </c>
    </row>
    <row r="10467" spans="1:6" x14ac:dyDescent="0.25">
      <c r="A10467" s="349" t="s">
        <v>771</v>
      </c>
      <c r="B10467" s="361" t="s">
        <v>772</v>
      </c>
      <c r="C10467" s="361" t="s">
        <v>747</v>
      </c>
      <c r="D10467" s="361">
        <v>12</v>
      </c>
      <c r="E10467" s="590">
        <v>53768</v>
      </c>
      <c r="F10467" s="592">
        <v>47</v>
      </c>
    </row>
    <row r="10468" spans="1:6" x14ac:dyDescent="0.25">
      <c r="A10468" s="349" t="s">
        <v>752</v>
      </c>
      <c r="B10468" s="361" t="s">
        <v>763</v>
      </c>
      <c r="C10468" s="361" t="s">
        <v>745</v>
      </c>
      <c r="D10468" s="361">
        <v>16</v>
      </c>
      <c r="E10468" s="590">
        <v>53768</v>
      </c>
      <c r="F10468" s="360">
        <v>35</v>
      </c>
    </row>
    <row r="10469" spans="1:6" x14ac:dyDescent="0.25">
      <c r="A10469" s="349" t="s">
        <v>564</v>
      </c>
      <c r="B10469" s="361" t="s">
        <v>565</v>
      </c>
      <c r="C10469" s="361" t="s">
        <v>745</v>
      </c>
      <c r="D10469" s="361">
        <v>16</v>
      </c>
      <c r="E10469" s="590">
        <v>53773</v>
      </c>
      <c r="F10469" s="592">
        <v>191</v>
      </c>
    </row>
    <row r="10470" spans="1:6" x14ac:dyDescent="0.25">
      <c r="A10470" s="349" t="s">
        <v>728</v>
      </c>
      <c r="B10470" s="361" t="s">
        <v>731</v>
      </c>
      <c r="C10470" s="361" t="s">
        <v>732</v>
      </c>
      <c r="D10470" s="361">
        <v>8</v>
      </c>
      <c r="E10470" s="590">
        <v>53776</v>
      </c>
      <c r="F10470" s="592">
        <v>174</v>
      </c>
    </row>
    <row r="10471" spans="1:6" x14ac:dyDescent="0.25">
      <c r="A10471" s="349" t="s">
        <v>765</v>
      </c>
      <c r="B10471" s="361" t="s">
        <v>766</v>
      </c>
      <c r="C10471" s="361" t="s">
        <v>744</v>
      </c>
      <c r="D10471" s="361">
        <v>16</v>
      </c>
      <c r="E10471" s="590">
        <v>53777</v>
      </c>
      <c r="F10471" s="360">
        <v>186</v>
      </c>
    </row>
    <row r="10472" spans="1:6" x14ac:dyDescent="0.25">
      <c r="A10472" s="349" t="s">
        <v>748</v>
      </c>
      <c r="B10472" s="361" t="s">
        <v>753</v>
      </c>
      <c r="C10472" s="361" t="s">
        <v>732</v>
      </c>
      <c r="D10472" s="361">
        <v>16</v>
      </c>
      <c r="E10472" s="590">
        <v>53780</v>
      </c>
      <c r="F10472" s="592">
        <v>87</v>
      </c>
    </row>
    <row r="10473" spans="1:6" x14ac:dyDescent="0.25">
      <c r="A10473" s="349" t="s">
        <v>748</v>
      </c>
      <c r="B10473" s="361" t="s">
        <v>749</v>
      </c>
      <c r="C10473" s="361" t="s">
        <v>745</v>
      </c>
      <c r="D10473" s="361">
        <v>8</v>
      </c>
      <c r="E10473" s="590">
        <v>53781</v>
      </c>
      <c r="F10473" s="592">
        <v>91</v>
      </c>
    </row>
    <row r="10474" spans="1:6" x14ac:dyDescent="0.25">
      <c r="A10474" s="349" t="s">
        <v>767</v>
      </c>
      <c r="B10474" s="361" t="s">
        <v>768</v>
      </c>
      <c r="C10474" s="361" t="s">
        <v>737</v>
      </c>
      <c r="D10474" s="361">
        <v>16</v>
      </c>
      <c r="E10474" s="590">
        <v>53781</v>
      </c>
      <c r="F10474" s="592">
        <v>170</v>
      </c>
    </row>
    <row r="10475" spans="1:6" x14ac:dyDescent="0.25">
      <c r="A10475" s="349" t="s">
        <v>739</v>
      </c>
      <c r="B10475" s="361" t="s">
        <v>740</v>
      </c>
      <c r="C10475" s="361" t="s">
        <v>741</v>
      </c>
      <c r="D10475" s="361">
        <v>8</v>
      </c>
      <c r="E10475" s="590">
        <v>53786</v>
      </c>
      <c r="F10475" s="592">
        <v>101</v>
      </c>
    </row>
    <row r="10476" spans="1:6" x14ac:dyDescent="0.25">
      <c r="A10476" s="349" t="s">
        <v>738</v>
      </c>
      <c r="B10476" s="361" t="s">
        <v>712</v>
      </c>
      <c r="C10476" s="361" t="s">
        <v>744</v>
      </c>
      <c r="D10476" s="361">
        <v>8</v>
      </c>
      <c r="E10476" s="590">
        <v>53789</v>
      </c>
      <c r="F10476" s="592">
        <v>42</v>
      </c>
    </row>
    <row r="10477" spans="1:6" x14ac:dyDescent="0.25">
      <c r="A10477" s="349" t="s">
        <v>752</v>
      </c>
      <c r="B10477" s="361" t="s">
        <v>760</v>
      </c>
      <c r="C10477" s="361" t="s">
        <v>761</v>
      </c>
      <c r="D10477" s="361">
        <v>16</v>
      </c>
      <c r="E10477" s="590">
        <v>53796</v>
      </c>
      <c r="F10477" s="592">
        <v>169</v>
      </c>
    </row>
    <row r="10478" spans="1:6" x14ac:dyDescent="0.25">
      <c r="A10478" s="349" t="s">
        <v>728</v>
      </c>
      <c r="B10478" s="361" t="s">
        <v>731</v>
      </c>
      <c r="C10478" s="361" t="s">
        <v>732</v>
      </c>
      <c r="D10478" s="361">
        <v>8</v>
      </c>
      <c r="E10478" s="590">
        <v>53797</v>
      </c>
      <c r="F10478" s="592">
        <v>184</v>
      </c>
    </row>
    <row r="10479" spans="1:6" x14ac:dyDescent="0.25">
      <c r="A10479" s="349" t="s">
        <v>739</v>
      </c>
      <c r="B10479" s="361" t="s">
        <v>740</v>
      </c>
      <c r="C10479" s="361" t="s">
        <v>741</v>
      </c>
      <c r="D10479" s="361">
        <v>8</v>
      </c>
      <c r="E10479" s="590">
        <v>53802</v>
      </c>
      <c r="F10479" s="592">
        <v>16</v>
      </c>
    </row>
    <row r="10480" spans="1:6" x14ac:dyDescent="0.25">
      <c r="A10480" s="349" t="s">
        <v>738</v>
      </c>
      <c r="B10480" s="361" t="s">
        <v>717</v>
      </c>
      <c r="C10480" s="361" t="s">
        <v>745</v>
      </c>
      <c r="D10480" s="361">
        <v>16</v>
      </c>
      <c r="E10480" s="590">
        <v>53804</v>
      </c>
      <c r="F10480" s="360">
        <v>74</v>
      </c>
    </row>
    <row r="10481" spans="1:6" x14ac:dyDescent="0.25">
      <c r="A10481" s="349" t="s">
        <v>756</v>
      </c>
      <c r="B10481" s="361" t="s">
        <v>758</v>
      </c>
      <c r="C10481" s="361" t="s">
        <v>746</v>
      </c>
      <c r="D10481" s="361">
        <v>16</v>
      </c>
      <c r="E10481" s="590">
        <v>53805</v>
      </c>
      <c r="F10481" s="592">
        <v>33</v>
      </c>
    </row>
    <row r="10482" spans="1:6" x14ac:dyDescent="0.25">
      <c r="A10482" s="349" t="s">
        <v>738</v>
      </c>
      <c r="B10482" s="361" t="s">
        <v>714</v>
      </c>
      <c r="C10482" s="361" t="s">
        <v>744</v>
      </c>
      <c r="D10482" s="361">
        <v>8</v>
      </c>
      <c r="E10482" s="590">
        <v>53811</v>
      </c>
      <c r="F10482" s="592">
        <v>49</v>
      </c>
    </row>
    <row r="10483" spans="1:6" x14ac:dyDescent="0.25">
      <c r="A10483" s="349" t="s">
        <v>748</v>
      </c>
      <c r="B10483" s="361" t="s">
        <v>753</v>
      </c>
      <c r="C10483" s="361" t="s">
        <v>732</v>
      </c>
      <c r="D10483" s="361">
        <v>16</v>
      </c>
      <c r="E10483" s="590">
        <v>53822</v>
      </c>
      <c r="F10483" s="592">
        <v>13</v>
      </c>
    </row>
    <row r="10484" spans="1:6" x14ac:dyDescent="0.25">
      <c r="A10484" s="349" t="s">
        <v>733</v>
      </c>
      <c r="B10484" s="361" t="s">
        <v>734</v>
      </c>
      <c r="C10484" s="361" t="s">
        <v>735</v>
      </c>
      <c r="D10484" s="361">
        <v>8</v>
      </c>
      <c r="E10484" s="590">
        <v>53828</v>
      </c>
      <c r="F10484" s="592">
        <v>16</v>
      </c>
    </row>
    <row r="10485" spans="1:6" x14ac:dyDescent="0.25">
      <c r="A10485" s="349" t="s">
        <v>738</v>
      </c>
      <c r="B10485" s="361" t="s">
        <v>712</v>
      </c>
      <c r="C10485" s="361" t="s">
        <v>744</v>
      </c>
      <c r="D10485" s="361">
        <v>8</v>
      </c>
      <c r="E10485" s="590">
        <v>53831</v>
      </c>
      <c r="F10485" s="360">
        <v>67</v>
      </c>
    </row>
    <row r="10486" spans="1:6" x14ac:dyDescent="0.25">
      <c r="A10486" s="349" t="s">
        <v>738</v>
      </c>
      <c r="B10486" s="361" t="s">
        <v>720</v>
      </c>
      <c r="C10486" s="361" t="s">
        <v>747</v>
      </c>
      <c r="D10486" s="361">
        <v>8</v>
      </c>
      <c r="E10486" s="590">
        <v>53832</v>
      </c>
      <c r="F10486" s="592">
        <v>192</v>
      </c>
    </row>
    <row r="10487" spans="1:6" x14ac:dyDescent="0.25">
      <c r="A10487" s="349" t="s">
        <v>564</v>
      </c>
      <c r="B10487" s="361" t="s">
        <v>566</v>
      </c>
      <c r="C10487" s="361" t="s">
        <v>737</v>
      </c>
      <c r="D10487" s="361">
        <v>16</v>
      </c>
      <c r="E10487" s="590">
        <v>53832</v>
      </c>
      <c r="F10487" s="592">
        <v>40</v>
      </c>
    </row>
    <row r="10488" spans="1:6" x14ac:dyDescent="0.25">
      <c r="A10488" s="349" t="s">
        <v>738</v>
      </c>
      <c r="B10488" s="361" t="s">
        <v>716</v>
      </c>
      <c r="C10488" s="361" t="s">
        <v>745</v>
      </c>
      <c r="D10488" s="361">
        <v>16</v>
      </c>
      <c r="E10488" s="590">
        <v>53834</v>
      </c>
      <c r="F10488" s="592">
        <v>103</v>
      </c>
    </row>
    <row r="10489" spans="1:6" x14ac:dyDescent="0.25">
      <c r="A10489" s="349" t="s">
        <v>738</v>
      </c>
      <c r="B10489" s="361" t="s">
        <v>712</v>
      </c>
      <c r="C10489" s="361" t="s">
        <v>744</v>
      </c>
      <c r="D10489" s="361">
        <v>8</v>
      </c>
      <c r="E10489" s="590">
        <v>53835</v>
      </c>
      <c r="F10489" s="592">
        <v>68</v>
      </c>
    </row>
    <row r="10490" spans="1:6" x14ac:dyDescent="0.25">
      <c r="A10490" s="349" t="s">
        <v>748</v>
      </c>
      <c r="B10490" s="361" t="s">
        <v>754</v>
      </c>
      <c r="C10490" s="361" t="s">
        <v>755</v>
      </c>
      <c r="D10490" s="361">
        <v>16</v>
      </c>
      <c r="E10490" s="590">
        <v>53835</v>
      </c>
      <c r="F10490" s="592">
        <v>140</v>
      </c>
    </row>
    <row r="10491" spans="1:6" x14ac:dyDescent="0.25">
      <c r="A10491" s="349" t="s">
        <v>771</v>
      </c>
      <c r="B10491" s="361" t="s">
        <v>773</v>
      </c>
      <c r="C10491" s="361" t="s">
        <v>747</v>
      </c>
      <c r="D10491" s="361">
        <v>8</v>
      </c>
      <c r="E10491" s="590">
        <v>53840</v>
      </c>
      <c r="F10491" s="592">
        <v>184</v>
      </c>
    </row>
    <row r="10492" spans="1:6" x14ac:dyDescent="0.25">
      <c r="A10492" s="349" t="s">
        <v>564</v>
      </c>
      <c r="B10492" s="361" t="s">
        <v>565</v>
      </c>
      <c r="C10492" s="361" t="s">
        <v>745</v>
      </c>
      <c r="D10492" s="361">
        <v>16</v>
      </c>
      <c r="E10492" s="590">
        <v>53847</v>
      </c>
      <c r="F10492" s="592">
        <v>158</v>
      </c>
    </row>
    <row r="10493" spans="1:6" x14ac:dyDescent="0.25">
      <c r="A10493" s="349" t="s">
        <v>756</v>
      </c>
      <c r="B10493" s="361" t="s">
        <v>758</v>
      </c>
      <c r="C10493" s="361" t="s">
        <v>746</v>
      </c>
      <c r="D10493" s="361">
        <v>16</v>
      </c>
      <c r="E10493" s="590">
        <v>53847</v>
      </c>
      <c r="F10493" s="592">
        <v>163</v>
      </c>
    </row>
    <row r="10494" spans="1:6" x14ac:dyDescent="0.25">
      <c r="A10494" s="349" t="s">
        <v>748</v>
      </c>
      <c r="B10494" s="361" t="s">
        <v>750</v>
      </c>
      <c r="C10494" s="361" t="s">
        <v>737</v>
      </c>
      <c r="D10494" s="361">
        <v>16</v>
      </c>
      <c r="E10494" s="590">
        <v>53851</v>
      </c>
      <c r="F10494" s="592">
        <v>194</v>
      </c>
    </row>
    <row r="10495" spans="1:6" x14ac:dyDescent="0.25">
      <c r="A10495" s="349" t="s">
        <v>738</v>
      </c>
      <c r="B10495" s="361" t="s">
        <v>718</v>
      </c>
      <c r="C10495" s="361" t="s">
        <v>747</v>
      </c>
      <c r="D10495" s="361">
        <v>8</v>
      </c>
      <c r="E10495" s="590">
        <v>53852</v>
      </c>
      <c r="F10495" s="592">
        <v>59</v>
      </c>
    </row>
    <row r="10496" spans="1:6" x14ac:dyDescent="0.25">
      <c r="A10496" s="349" t="s">
        <v>752</v>
      </c>
      <c r="B10496" s="361" t="s">
        <v>760</v>
      </c>
      <c r="C10496" s="361" t="s">
        <v>761</v>
      </c>
      <c r="D10496" s="361">
        <v>16</v>
      </c>
      <c r="E10496" s="590">
        <v>53853</v>
      </c>
      <c r="F10496" s="592">
        <v>98</v>
      </c>
    </row>
    <row r="10497" spans="1:6" x14ac:dyDescent="0.25">
      <c r="A10497" s="349" t="s">
        <v>738</v>
      </c>
      <c r="B10497" s="361" t="s">
        <v>719</v>
      </c>
      <c r="C10497" s="361" t="s">
        <v>744</v>
      </c>
      <c r="D10497" s="361">
        <v>8</v>
      </c>
      <c r="E10497" s="350">
        <v>53855</v>
      </c>
      <c r="F10497" s="360">
        <v>107</v>
      </c>
    </row>
    <row r="10498" spans="1:6" x14ac:dyDescent="0.25">
      <c r="A10498" s="349" t="s">
        <v>742</v>
      </c>
      <c r="B10498" s="361" t="s">
        <v>743</v>
      </c>
      <c r="C10498" s="361" t="s">
        <v>744</v>
      </c>
      <c r="D10498" s="361">
        <v>8</v>
      </c>
      <c r="E10498" s="590">
        <v>53857</v>
      </c>
      <c r="F10498" s="592">
        <v>147</v>
      </c>
    </row>
    <row r="10499" spans="1:6" x14ac:dyDescent="0.25">
      <c r="A10499" s="349" t="s">
        <v>738</v>
      </c>
      <c r="B10499" s="361" t="s">
        <v>722</v>
      </c>
      <c r="C10499" s="361" t="s">
        <v>747</v>
      </c>
      <c r="D10499" s="361">
        <v>8</v>
      </c>
      <c r="E10499" s="590">
        <v>53867</v>
      </c>
      <c r="F10499" s="592">
        <v>72</v>
      </c>
    </row>
    <row r="10500" spans="1:6" x14ac:dyDescent="0.25">
      <c r="A10500" s="349" t="s">
        <v>752</v>
      </c>
      <c r="B10500" s="361" t="s">
        <v>763</v>
      </c>
      <c r="C10500" s="361" t="s">
        <v>745</v>
      </c>
      <c r="D10500" s="361">
        <v>16</v>
      </c>
      <c r="E10500" s="590">
        <v>53869</v>
      </c>
      <c r="F10500" s="592">
        <v>11</v>
      </c>
    </row>
    <row r="10501" spans="1:6" x14ac:dyDescent="0.25">
      <c r="A10501" s="349" t="s">
        <v>748</v>
      </c>
      <c r="B10501" s="361" t="s">
        <v>749</v>
      </c>
      <c r="C10501" s="361" t="s">
        <v>745</v>
      </c>
      <c r="D10501" s="361">
        <v>8</v>
      </c>
      <c r="E10501" s="590">
        <v>53873</v>
      </c>
      <c r="F10501" s="592">
        <v>113</v>
      </c>
    </row>
    <row r="10502" spans="1:6" x14ac:dyDescent="0.25">
      <c r="A10502" s="349" t="s">
        <v>752</v>
      </c>
      <c r="B10502" s="361" t="s">
        <v>760</v>
      </c>
      <c r="C10502" s="361" t="s">
        <v>761</v>
      </c>
      <c r="D10502" s="361">
        <v>16</v>
      </c>
      <c r="E10502" s="350">
        <v>53876</v>
      </c>
      <c r="F10502" s="360">
        <v>76</v>
      </c>
    </row>
    <row r="10503" spans="1:6" x14ac:dyDescent="0.25">
      <c r="A10503" s="349" t="s">
        <v>771</v>
      </c>
      <c r="B10503" s="361" t="s">
        <v>773</v>
      </c>
      <c r="C10503" s="361" t="s">
        <v>747</v>
      </c>
      <c r="D10503" s="361">
        <v>8</v>
      </c>
      <c r="E10503" s="590">
        <v>53882</v>
      </c>
      <c r="F10503" s="592">
        <v>186</v>
      </c>
    </row>
    <row r="10504" spans="1:6" x14ac:dyDescent="0.25">
      <c r="A10504" s="349" t="s">
        <v>564</v>
      </c>
      <c r="B10504" s="361" t="s">
        <v>569</v>
      </c>
      <c r="C10504" s="361" t="s">
        <v>744</v>
      </c>
      <c r="D10504" s="361">
        <v>16</v>
      </c>
      <c r="E10504" s="590">
        <v>53882</v>
      </c>
      <c r="F10504" s="592">
        <v>27</v>
      </c>
    </row>
    <row r="10505" spans="1:6" x14ac:dyDescent="0.25">
      <c r="A10505" s="349" t="s">
        <v>733</v>
      </c>
      <c r="B10505" s="361" t="s">
        <v>734</v>
      </c>
      <c r="C10505" s="361" t="s">
        <v>735</v>
      </c>
      <c r="D10505" s="361">
        <v>8</v>
      </c>
      <c r="E10505" s="590">
        <v>53884</v>
      </c>
      <c r="F10505" s="592">
        <v>118</v>
      </c>
    </row>
    <row r="10506" spans="1:6" x14ac:dyDescent="0.25">
      <c r="A10506" s="349" t="s">
        <v>738</v>
      </c>
      <c r="B10506" s="361" t="s">
        <v>716</v>
      </c>
      <c r="C10506" s="361" t="s">
        <v>745</v>
      </c>
      <c r="D10506" s="361">
        <v>16</v>
      </c>
      <c r="E10506" s="590">
        <v>53891</v>
      </c>
      <c r="F10506" s="592">
        <v>174</v>
      </c>
    </row>
    <row r="10507" spans="1:6" x14ac:dyDescent="0.25">
      <c r="A10507" s="349" t="s">
        <v>564</v>
      </c>
      <c r="B10507" s="361" t="s">
        <v>568</v>
      </c>
      <c r="C10507" s="361" t="s">
        <v>745</v>
      </c>
      <c r="D10507" s="361">
        <v>16</v>
      </c>
      <c r="E10507" s="590">
        <v>53894</v>
      </c>
      <c r="F10507" s="592">
        <v>18</v>
      </c>
    </row>
    <row r="10508" spans="1:6" x14ac:dyDescent="0.25">
      <c r="A10508" s="349" t="s">
        <v>738</v>
      </c>
      <c r="B10508" s="361" t="s">
        <v>722</v>
      </c>
      <c r="C10508" s="361" t="s">
        <v>747</v>
      </c>
      <c r="D10508" s="361">
        <v>8</v>
      </c>
      <c r="E10508" s="590">
        <v>53896</v>
      </c>
      <c r="F10508" s="592">
        <v>162</v>
      </c>
    </row>
    <row r="10509" spans="1:6" x14ac:dyDescent="0.25">
      <c r="A10509" s="349" t="s">
        <v>748</v>
      </c>
      <c r="B10509" s="361" t="s">
        <v>750</v>
      </c>
      <c r="C10509" s="361" t="s">
        <v>737</v>
      </c>
      <c r="D10509" s="361">
        <v>16</v>
      </c>
      <c r="E10509" s="590">
        <v>53897</v>
      </c>
      <c r="F10509" s="592">
        <v>38</v>
      </c>
    </row>
    <row r="10510" spans="1:6" x14ac:dyDescent="0.25">
      <c r="A10510" s="349" t="s">
        <v>564</v>
      </c>
      <c r="B10510" s="361" t="s">
        <v>568</v>
      </c>
      <c r="C10510" s="361" t="s">
        <v>745</v>
      </c>
      <c r="D10510" s="361">
        <v>16</v>
      </c>
      <c r="E10510" s="590">
        <v>53900</v>
      </c>
      <c r="F10510" s="592">
        <v>77</v>
      </c>
    </row>
    <row r="10511" spans="1:6" x14ac:dyDescent="0.25">
      <c r="A10511" s="349" t="s">
        <v>767</v>
      </c>
      <c r="B10511" s="361" t="s">
        <v>768</v>
      </c>
      <c r="C10511" s="361" t="s">
        <v>737</v>
      </c>
      <c r="D10511" s="361">
        <v>16</v>
      </c>
      <c r="E10511" s="590">
        <v>53901</v>
      </c>
      <c r="F10511" s="592">
        <v>129</v>
      </c>
    </row>
    <row r="10512" spans="1:6" x14ac:dyDescent="0.25">
      <c r="A10512" s="349" t="s">
        <v>771</v>
      </c>
      <c r="B10512" s="361" t="s">
        <v>773</v>
      </c>
      <c r="C10512" s="361" t="s">
        <v>747</v>
      </c>
      <c r="D10512" s="361">
        <v>8</v>
      </c>
      <c r="E10512" s="590">
        <v>53901</v>
      </c>
      <c r="F10512" s="592">
        <v>9</v>
      </c>
    </row>
    <row r="10513" spans="1:6" x14ac:dyDescent="0.25">
      <c r="A10513" s="349" t="s">
        <v>564</v>
      </c>
      <c r="B10513" s="361" t="s">
        <v>565</v>
      </c>
      <c r="C10513" s="361" t="s">
        <v>745</v>
      </c>
      <c r="D10513" s="361">
        <v>16</v>
      </c>
      <c r="E10513" s="590">
        <v>53902</v>
      </c>
      <c r="F10513" s="592">
        <v>144</v>
      </c>
    </row>
    <row r="10514" spans="1:6" x14ac:dyDescent="0.25">
      <c r="A10514" s="349" t="s">
        <v>738</v>
      </c>
      <c r="B10514" s="361" t="s">
        <v>712</v>
      </c>
      <c r="C10514" s="361" t="s">
        <v>744</v>
      </c>
      <c r="D10514" s="361">
        <v>8</v>
      </c>
      <c r="E10514" s="590">
        <v>53905</v>
      </c>
      <c r="F10514" s="592">
        <v>113</v>
      </c>
    </row>
    <row r="10515" spans="1:6" x14ac:dyDescent="0.25">
      <c r="A10515" s="349" t="s">
        <v>752</v>
      </c>
      <c r="B10515" s="361" t="s">
        <v>759</v>
      </c>
      <c r="C10515" s="361" t="s">
        <v>737</v>
      </c>
      <c r="D10515" s="361">
        <v>16</v>
      </c>
      <c r="E10515" s="590">
        <v>53906</v>
      </c>
      <c r="F10515" s="592">
        <v>77</v>
      </c>
    </row>
    <row r="10516" spans="1:6" x14ac:dyDescent="0.25">
      <c r="A10516" s="349" t="s">
        <v>738</v>
      </c>
      <c r="B10516" s="361" t="s">
        <v>715</v>
      </c>
      <c r="C10516" s="361" t="s">
        <v>745</v>
      </c>
      <c r="D10516" s="361">
        <v>16</v>
      </c>
      <c r="E10516" s="590">
        <v>53909</v>
      </c>
      <c r="F10516" s="592">
        <v>102</v>
      </c>
    </row>
    <row r="10517" spans="1:6" x14ac:dyDescent="0.25">
      <c r="A10517" s="349" t="s">
        <v>771</v>
      </c>
      <c r="B10517" s="361" t="s">
        <v>773</v>
      </c>
      <c r="C10517" s="361" t="s">
        <v>747</v>
      </c>
      <c r="D10517" s="361">
        <v>8</v>
      </c>
      <c r="E10517" s="590">
        <v>53911</v>
      </c>
      <c r="F10517" s="592">
        <v>28</v>
      </c>
    </row>
    <row r="10518" spans="1:6" x14ac:dyDescent="0.25">
      <c r="A10518" s="349" t="s">
        <v>756</v>
      </c>
      <c r="B10518" s="361" t="s">
        <v>757</v>
      </c>
      <c r="C10518" s="361" t="s">
        <v>755</v>
      </c>
      <c r="D10518" s="361">
        <v>16</v>
      </c>
      <c r="E10518" s="590">
        <v>53913</v>
      </c>
      <c r="F10518" s="592">
        <v>157</v>
      </c>
    </row>
    <row r="10519" spans="1:6" x14ac:dyDescent="0.25">
      <c r="A10519" s="349" t="s">
        <v>742</v>
      </c>
      <c r="B10519" s="361" t="s">
        <v>743</v>
      </c>
      <c r="C10519" s="361" t="s">
        <v>744</v>
      </c>
      <c r="D10519" s="361">
        <v>8</v>
      </c>
      <c r="E10519" s="590">
        <v>53914</v>
      </c>
      <c r="F10519" s="592">
        <v>38</v>
      </c>
    </row>
    <row r="10520" spans="1:6" x14ac:dyDescent="0.25">
      <c r="A10520" s="349" t="s">
        <v>752</v>
      </c>
      <c r="B10520" s="361" t="s">
        <v>763</v>
      </c>
      <c r="C10520" s="361" t="s">
        <v>745</v>
      </c>
      <c r="D10520" s="361">
        <v>16</v>
      </c>
      <c r="E10520" s="590">
        <v>53918</v>
      </c>
      <c r="F10520" s="592">
        <v>81</v>
      </c>
    </row>
    <row r="10521" spans="1:6" x14ac:dyDescent="0.25">
      <c r="A10521" s="349" t="s">
        <v>767</v>
      </c>
      <c r="B10521" s="361" t="s">
        <v>768</v>
      </c>
      <c r="C10521" s="361" t="s">
        <v>737</v>
      </c>
      <c r="D10521" s="361">
        <v>16</v>
      </c>
      <c r="E10521" s="590">
        <v>53920</v>
      </c>
      <c r="F10521" s="592">
        <v>30</v>
      </c>
    </row>
    <row r="10522" spans="1:6" x14ac:dyDescent="0.25">
      <c r="A10522" s="349" t="s">
        <v>752</v>
      </c>
      <c r="B10522" s="361" t="s">
        <v>763</v>
      </c>
      <c r="C10522" s="361" t="s">
        <v>745</v>
      </c>
      <c r="D10522" s="361">
        <v>16</v>
      </c>
      <c r="E10522" s="590">
        <v>53920</v>
      </c>
      <c r="F10522" s="592">
        <v>141</v>
      </c>
    </row>
    <row r="10523" spans="1:6" x14ac:dyDescent="0.25">
      <c r="A10523" s="349" t="s">
        <v>756</v>
      </c>
      <c r="B10523" s="361" t="s">
        <v>758</v>
      </c>
      <c r="C10523" s="361" t="s">
        <v>746</v>
      </c>
      <c r="D10523" s="361">
        <v>16</v>
      </c>
      <c r="E10523" s="590">
        <v>53920</v>
      </c>
      <c r="F10523" s="592">
        <v>68</v>
      </c>
    </row>
    <row r="10524" spans="1:6" x14ac:dyDescent="0.25">
      <c r="A10524" s="349" t="s">
        <v>738</v>
      </c>
      <c r="B10524" s="361" t="s">
        <v>723</v>
      </c>
      <c r="C10524" s="361" t="s">
        <v>745</v>
      </c>
      <c r="D10524" s="361">
        <v>8</v>
      </c>
      <c r="E10524" s="590">
        <v>53924</v>
      </c>
      <c r="F10524" s="592">
        <v>178</v>
      </c>
    </row>
    <row r="10525" spans="1:6" x14ac:dyDescent="0.25">
      <c r="A10525" s="349" t="s">
        <v>738</v>
      </c>
      <c r="B10525" s="361" t="s">
        <v>721</v>
      </c>
      <c r="C10525" s="361" t="s">
        <v>747</v>
      </c>
      <c r="D10525" s="361">
        <v>8</v>
      </c>
      <c r="E10525" s="590">
        <v>53925</v>
      </c>
      <c r="F10525" s="592">
        <v>94</v>
      </c>
    </row>
    <row r="10526" spans="1:6" x14ac:dyDescent="0.25">
      <c r="A10526" s="349" t="s">
        <v>738</v>
      </c>
      <c r="B10526" s="361" t="s">
        <v>713</v>
      </c>
      <c r="C10526" s="361" t="s">
        <v>746</v>
      </c>
      <c r="D10526" s="361">
        <v>16</v>
      </c>
      <c r="E10526" s="590">
        <v>53929</v>
      </c>
      <c r="F10526" s="592">
        <v>129</v>
      </c>
    </row>
    <row r="10527" spans="1:6" x14ac:dyDescent="0.25">
      <c r="A10527" s="349" t="s">
        <v>564</v>
      </c>
      <c r="B10527" s="361" t="s">
        <v>569</v>
      </c>
      <c r="C10527" s="361" t="s">
        <v>744</v>
      </c>
      <c r="D10527" s="361">
        <v>16</v>
      </c>
      <c r="E10527" s="590">
        <v>53930</v>
      </c>
      <c r="F10527" s="592">
        <v>151</v>
      </c>
    </row>
    <row r="10528" spans="1:6" x14ac:dyDescent="0.25">
      <c r="A10528" s="349" t="s">
        <v>564</v>
      </c>
      <c r="B10528" s="361" t="s">
        <v>565</v>
      </c>
      <c r="C10528" s="361" t="s">
        <v>745</v>
      </c>
      <c r="D10528" s="361">
        <v>16</v>
      </c>
      <c r="E10528" s="590">
        <v>53932</v>
      </c>
      <c r="F10528" s="360">
        <v>146</v>
      </c>
    </row>
    <row r="10529" spans="1:6" x14ac:dyDescent="0.25">
      <c r="A10529" s="349" t="s">
        <v>752</v>
      </c>
      <c r="B10529" s="361" t="s">
        <v>764</v>
      </c>
      <c r="C10529" s="361" t="s">
        <v>737</v>
      </c>
      <c r="D10529" s="361">
        <v>32</v>
      </c>
      <c r="E10529" s="590">
        <v>53932</v>
      </c>
      <c r="F10529" s="592">
        <v>146</v>
      </c>
    </row>
    <row r="10530" spans="1:6" x14ac:dyDescent="0.25">
      <c r="A10530" s="349" t="s">
        <v>765</v>
      </c>
      <c r="B10530" s="361" t="s">
        <v>766</v>
      </c>
      <c r="C10530" s="361" t="s">
        <v>744</v>
      </c>
      <c r="D10530" s="361">
        <v>16</v>
      </c>
      <c r="E10530" s="590">
        <v>53933</v>
      </c>
      <c r="F10530" s="592">
        <v>75</v>
      </c>
    </row>
    <row r="10531" spans="1:6" x14ac:dyDescent="0.25">
      <c r="A10531" s="349" t="s">
        <v>738</v>
      </c>
      <c r="B10531" s="361" t="s">
        <v>722</v>
      </c>
      <c r="C10531" s="361" t="s">
        <v>747</v>
      </c>
      <c r="D10531" s="361">
        <v>8</v>
      </c>
      <c r="E10531" s="590">
        <v>53934</v>
      </c>
      <c r="F10531" s="592">
        <v>190</v>
      </c>
    </row>
    <row r="10532" spans="1:6" x14ac:dyDescent="0.25">
      <c r="A10532" s="349" t="s">
        <v>564</v>
      </c>
      <c r="B10532" s="361" t="s">
        <v>565</v>
      </c>
      <c r="C10532" s="361" t="s">
        <v>745</v>
      </c>
      <c r="D10532" s="361">
        <v>16</v>
      </c>
      <c r="E10532" s="590">
        <v>53936</v>
      </c>
      <c r="F10532" s="592">
        <v>54</v>
      </c>
    </row>
    <row r="10533" spans="1:6" x14ac:dyDescent="0.25">
      <c r="A10533" s="349" t="s">
        <v>771</v>
      </c>
      <c r="B10533" s="361" t="s">
        <v>772</v>
      </c>
      <c r="C10533" s="361" t="s">
        <v>747</v>
      </c>
      <c r="D10533" s="361">
        <v>12</v>
      </c>
      <c r="E10533" s="590">
        <v>53938</v>
      </c>
      <c r="F10533" s="592">
        <v>66</v>
      </c>
    </row>
    <row r="10534" spans="1:6" x14ac:dyDescent="0.25">
      <c r="A10534" s="349" t="s">
        <v>765</v>
      </c>
      <c r="B10534" s="361" t="s">
        <v>766</v>
      </c>
      <c r="C10534" s="361" t="s">
        <v>744</v>
      </c>
      <c r="D10534" s="361">
        <v>16</v>
      </c>
      <c r="E10534" s="590">
        <v>53938</v>
      </c>
      <c r="F10534" s="592">
        <v>58</v>
      </c>
    </row>
    <row r="10535" spans="1:6" x14ac:dyDescent="0.25">
      <c r="A10535" s="349" t="s">
        <v>738</v>
      </c>
      <c r="B10535" s="361" t="s">
        <v>718</v>
      </c>
      <c r="C10535" s="361" t="s">
        <v>747</v>
      </c>
      <c r="D10535" s="361">
        <v>8</v>
      </c>
      <c r="E10535" s="590">
        <v>53939</v>
      </c>
      <c r="F10535" s="592">
        <v>34</v>
      </c>
    </row>
    <row r="10536" spans="1:6" x14ac:dyDescent="0.25">
      <c r="A10536" s="349" t="s">
        <v>756</v>
      </c>
      <c r="B10536" s="361" t="s">
        <v>757</v>
      </c>
      <c r="C10536" s="361" t="s">
        <v>755</v>
      </c>
      <c r="D10536" s="361">
        <v>16</v>
      </c>
      <c r="E10536" s="590">
        <v>53941</v>
      </c>
      <c r="F10536" s="592">
        <v>83</v>
      </c>
    </row>
    <row r="10537" spans="1:6" x14ac:dyDescent="0.25">
      <c r="A10537" s="349" t="s">
        <v>748</v>
      </c>
      <c r="B10537" s="361" t="s">
        <v>750</v>
      </c>
      <c r="C10537" s="361" t="s">
        <v>737</v>
      </c>
      <c r="D10537" s="361">
        <v>16</v>
      </c>
      <c r="E10537" s="590">
        <v>53945</v>
      </c>
      <c r="F10537" s="592">
        <v>75</v>
      </c>
    </row>
    <row r="10538" spans="1:6" x14ac:dyDescent="0.25">
      <c r="A10538" s="354" t="s">
        <v>733</v>
      </c>
      <c r="B10538" s="353" t="s">
        <v>734</v>
      </c>
      <c r="C10538" s="353" t="s">
        <v>735</v>
      </c>
      <c r="D10538" s="353">
        <v>8</v>
      </c>
      <c r="E10538" s="591">
        <v>53953</v>
      </c>
      <c r="F10538" s="593">
        <v>128</v>
      </c>
    </row>
    <row r="10539" spans="1:6" x14ac:dyDescent="0.25">
      <c r="A10539" s="349" t="s">
        <v>769</v>
      </c>
      <c r="B10539" s="361" t="s">
        <v>770</v>
      </c>
      <c r="C10539" s="361" t="s">
        <v>745</v>
      </c>
      <c r="D10539" s="361">
        <v>16</v>
      </c>
      <c r="E10539" s="590">
        <v>53954</v>
      </c>
      <c r="F10539" s="592">
        <v>123</v>
      </c>
    </row>
    <row r="10540" spans="1:6" x14ac:dyDescent="0.25">
      <c r="A10540" s="349" t="s">
        <v>564</v>
      </c>
      <c r="B10540" s="361" t="s">
        <v>566</v>
      </c>
      <c r="C10540" s="361" t="s">
        <v>737</v>
      </c>
      <c r="D10540" s="361">
        <v>16</v>
      </c>
      <c r="E10540" s="590">
        <v>53955</v>
      </c>
      <c r="F10540" s="592">
        <v>143</v>
      </c>
    </row>
    <row r="10541" spans="1:6" x14ac:dyDescent="0.25">
      <c r="A10541" s="349" t="s">
        <v>748</v>
      </c>
      <c r="B10541" s="361" t="s">
        <v>753</v>
      </c>
      <c r="C10541" s="361" t="s">
        <v>732</v>
      </c>
      <c r="D10541" s="361">
        <v>16</v>
      </c>
      <c r="E10541" s="590">
        <v>53956</v>
      </c>
      <c r="F10541" s="592">
        <v>7</v>
      </c>
    </row>
    <row r="10542" spans="1:6" x14ac:dyDescent="0.25">
      <c r="A10542" s="349" t="s">
        <v>739</v>
      </c>
      <c r="B10542" s="361" t="s">
        <v>740</v>
      </c>
      <c r="C10542" s="361" t="s">
        <v>741</v>
      </c>
      <c r="D10542" s="361">
        <v>8</v>
      </c>
      <c r="E10542" s="590">
        <v>53958</v>
      </c>
      <c r="F10542" s="592">
        <v>117</v>
      </c>
    </row>
    <row r="10543" spans="1:6" x14ac:dyDescent="0.25">
      <c r="A10543" s="349" t="s">
        <v>738</v>
      </c>
      <c r="B10543" s="361" t="s">
        <v>721</v>
      </c>
      <c r="C10543" s="361" t="s">
        <v>747</v>
      </c>
      <c r="D10543" s="361">
        <v>8</v>
      </c>
      <c r="E10543" s="590">
        <v>53959</v>
      </c>
      <c r="F10543" s="592">
        <v>25</v>
      </c>
    </row>
    <row r="10544" spans="1:6" x14ac:dyDescent="0.25">
      <c r="A10544" s="349" t="s">
        <v>738</v>
      </c>
      <c r="B10544" s="361" t="s">
        <v>714</v>
      </c>
      <c r="C10544" s="361" t="s">
        <v>744</v>
      </c>
      <c r="D10544" s="361">
        <v>8</v>
      </c>
      <c r="E10544" s="590">
        <v>53964</v>
      </c>
      <c r="F10544" s="592">
        <v>138</v>
      </c>
    </row>
    <row r="10545" spans="1:6" x14ac:dyDescent="0.25">
      <c r="A10545" s="349" t="s">
        <v>752</v>
      </c>
      <c r="B10545" s="361" t="s">
        <v>762</v>
      </c>
      <c r="C10545" s="361" t="s">
        <v>761</v>
      </c>
      <c r="D10545" s="361">
        <v>16</v>
      </c>
      <c r="E10545" s="590">
        <v>53964</v>
      </c>
      <c r="F10545" s="360">
        <v>19</v>
      </c>
    </row>
    <row r="10546" spans="1:6" x14ac:dyDescent="0.25">
      <c r="A10546" s="349" t="s">
        <v>752</v>
      </c>
      <c r="B10546" s="361" t="s">
        <v>762</v>
      </c>
      <c r="C10546" s="361" t="s">
        <v>761</v>
      </c>
      <c r="D10546" s="361">
        <v>16</v>
      </c>
      <c r="E10546" s="590">
        <v>53967</v>
      </c>
      <c r="F10546" s="360">
        <v>108</v>
      </c>
    </row>
    <row r="10547" spans="1:6" x14ac:dyDescent="0.25">
      <c r="A10547" s="349" t="s">
        <v>748</v>
      </c>
      <c r="B10547" s="361" t="s">
        <v>750</v>
      </c>
      <c r="C10547" s="361" t="s">
        <v>737</v>
      </c>
      <c r="D10547" s="361">
        <v>16</v>
      </c>
      <c r="E10547" s="590">
        <v>53968</v>
      </c>
      <c r="F10547" s="592">
        <v>48</v>
      </c>
    </row>
    <row r="10548" spans="1:6" x14ac:dyDescent="0.25">
      <c r="A10548" s="349" t="s">
        <v>748</v>
      </c>
      <c r="B10548" s="361" t="s">
        <v>750</v>
      </c>
      <c r="C10548" s="361" t="s">
        <v>737</v>
      </c>
      <c r="D10548" s="361">
        <v>16</v>
      </c>
      <c r="E10548" s="590">
        <v>53972</v>
      </c>
      <c r="F10548" s="592">
        <v>21</v>
      </c>
    </row>
    <row r="10549" spans="1:6" x14ac:dyDescent="0.25">
      <c r="A10549" s="349" t="s">
        <v>738</v>
      </c>
      <c r="B10549" s="361" t="s">
        <v>720</v>
      </c>
      <c r="C10549" s="361" t="s">
        <v>747</v>
      </c>
      <c r="D10549" s="361">
        <v>8</v>
      </c>
      <c r="E10549" s="590">
        <v>53977</v>
      </c>
      <c r="F10549" s="592">
        <v>85</v>
      </c>
    </row>
    <row r="10550" spans="1:6" x14ac:dyDescent="0.25">
      <c r="A10550" s="349" t="s">
        <v>728</v>
      </c>
      <c r="B10550" s="361" t="s">
        <v>731</v>
      </c>
      <c r="C10550" s="361" t="s">
        <v>732</v>
      </c>
      <c r="D10550" s="361">
        <v>8</v>
      </c>
      <c r="E10550" s="590">
        <v>53980</v>
      </c>
      <c r="F10550" s="592">
        <v>98</v>
      </c>
    </row>
    <row r="10551" spans="1:6" x14ac:dyDescent="0.25">
      <c r="A10551" s="349" t="s">
        <v>738</v>
      </c>
      <c r="B10551" s="361" t="s">
        <v>720</v>
      </c>
      <c r="C10551" s="361" t="s">
        <v>747</v>
      </c>
      <c r="D10551" s="361">
        <v>8</v>
      </c>
      <c r="E10551" s="590">
        <v>53982</v>
      </c>
      <c r="F10551" s="592">
        <v>31</v>
      </c>
    </row>
    <row r="10552" spans="1:6" x14ac:dyDescent="0.25">
      <c r="A10552" s="349" t="s">
        <v>739</v>
      </c>
      <c r="B10552" s="361" t="s">
        <v>740</v>
      </c>
      <c r="C10552" s="361" t="s">
        <v>741</v>
      </c>
      <c r="D10552" s="361">
        <v>8</v>
      </c>
      <c r="E10552" s="590">
        <v>53982</v>
      </c>
      <c r="F10552" s="592">
        <v>10</v>
      </c>
    </row>
    <row r="10553" spans="1:6" x14ac:dyDescent="0.25">
      <c r="A10553" s="349" t="s">
        <v>738</v>
      </c>
      <c r="B10553" s="361" t="s">
        <v>721</v>
      </c>
      <c r="C10553" s="361" t="s">
        <v>747</v>
      </c>
      <c r="D10553" s="361">
        <v>8</v>
      </c>
      <c r="E10553" s="590">
        <v>53988</v>
      </c>
      <c r="F10553" s="592">
        <v>149</v>
      </c>
    </row>
    <row r="10554" spans="1:6" x14ac:dyDescent="0.25">
      <c r="A10554" s="349" t="s">
        <v>767</v>
      </c>
      <c r="B10554" s="361" t="s">
        <v>768</v>
      </c>
      <c r="C10554" s="361" t="s">
        <v>737</v>
      </c>
      <c r="D10554" s="361">
        <v>16</v>
      </c>
      <c r="E10554" s="590">
        <v>53989</v>
      </c>
      <c r="F10554" s="592">
        <v>159</v>
      </c>
    </row>
    <row r="10555" spans="1:6" x14ac:dyDescent="0.25">
      <c r="A10555" s="349" t="s">
        <v>564</v>
      </c>
      <c r="B10555" s="361" t="s">
        <v>565</v>
      </c>
      <c r="C10555" s="361" t="s">
        <v>745</v>
      </c>
      <c r="D10555" s="361">
        <v>16</v>
      </c>
      <c r="E10555" s="590">
        <v>53989</v>
      </c>
      <c r="F10555" s="592">
        <v>27</v>
      </c>
    </row>
    <row r="10556" spans="1:6" x14ac:dyDescent="0.25">
      <c r="A10556" s="349" t="s">
        <v>752</v>
      </c>
      <c r="B10556" s="361" t="s">
        <v>759</v>
      </c>
      <c r="C10556" s="361" t="s">
        <v>737</v>
      </c>
      <c r="D10556" s="361">
        <v>16</v>
      </c>
      <c r="E10556" s="590">
        <v>54000</v>
      </c>
      <c r="F10556" s="592">
        <v>172</v>
      </c>
    </row>
    <row r="10557" spans="1:6" x14ac:dyDescent="0.25">
      <c r="A10557" s="349" t="s">
        <v>564</v>
      </c>
      <c r="B10557" s="361" t="s">
        <v>568</v>
      </c>
      <c r="C10557" s="361" t="s">
        <v>745</v>
      </c>
      <c r="D10557" s="361">
        <v>16</v>
      </c>
      <c r="E10557" s="590">
        <v>54001</v>
      </c>
      <c r="F10557" s="592">
        <v>69</v>
      </c>
    </row>
    <row r="10558" spans="1:6" x14ac:dyDescent="0.25">
      <c r="A10558" s="349" t="s">
        <v>728</v>
      </c>
      <c r="B10558" s="361" t="s">
        <v>729</v>
      </c>
      <c r="C10558" s="361" t="s">
        <v>730</v>
      </c>
      <c r="D10558" s="361">
        <v>10</v>
      </c>
      <c r="E10558" s="590">
        <v>54004</v>
      </c>
      <c r="F10558" s="592">
        <v>165</v>
      </c>
    </row>
    <row r="10559" spans="1:6" x14ac:dyDescent="0.25">
      <c r="A10559" s="349" t="s">
        <v>748</v>
      </c>
      <c r="B10559" s="361" t="s">
        <v>753</v>
      </c>
      <c r="C10559" s="361" t="s">
        <v>732</v>
      </c>
      <c r="D10559" s="361">
        <v>16</v>
      </c>
      <c r="E10559" s="590">
        <v>54007</v>
      </c>
      <c r="F10559" s="592">
        <v>113</v>
      </c>
    </row>
    <row r="10560" spans="1:6" x14ac:dyDescent="0.25">
      <c r="A10560" s="349" t="s">
        <v>738</v>
      </c>
      <c r="B10560" s="361" t="s">
        <v>717</v>
      </c>
      <c r="C10560" s="361" t="s">
        <v>745</v>
      </c>
      <c r="D10560" s="361">
        <v>16</v>
      </c>
      <c r="E10560" s="590">
        <v>54007</v>
      </c>
      <c r="F10560" s="592">
        <v>13</v>
      </c>
    </row>
    <row r="10561" spans="1:6" x14ac:dyDescent="0.25">
      <c r="A10561" s="349" t="s">
        <v>752</v>
      </c>
      <c r="B10561" s="361" t="s">
        <v>760</v>
      </c>
      <c r="C10561" s="361" t="s">
        <v>761</v>
      </c>
      <c r="D10561" s="361">
        <v>16</v>
      </c>
      <c r="E10561" s="590">
        <v>54007</v>
      </c>
      <c r="F10561" s="592">
        <v>141</v>
      </c>
    </row>
    <row r="10562" spans="1:6" x14ac:dyDescent="0.25">
      <c r="A10562" s="349" t="s">
        <v>752</v>
      </c>
      <c r="B10562" s="361" t="s">
        <v>763</v>
      </c>
      <c r="C10562" s="361" t="s">
        <v>745</v>
      </c>
      <c r="D10562" s="361">
        <v>16</v>
      </c>
      <c r="E10562" s="590">
        <v>54008</v>
      </c>
      <c r="F10562" s="592">
        <v>144</v>
      </c>
    </row>
    <row r="10563" spans="1:6" x14ac:dyDescent="0.25">
      <c r="A10563" s="349" t="s">
        <v>738</v>
      </c>
      <c r="B10563" s="361" t="s">
        <v>721</v>
      </c>
      <c r="C10563" s="361" t="s">
        <v>747</v>
      </c>
      <c r="D10563" s="361">
        <v>8</v>
      </c>
      <c r="E10563" s="590">
        <v>54010</v>
      </c>
      <c r="F10563" s="592">
        <v>78</v>
      </c>
    </row>
    <row r="10564" spans="1:6" x14ac:dyDescent="0.25">
      <c r="A10564" s="349" t="s">
        <v>748</v>
      </c>
      <c r="B10564" s="361" t="s">
        <v>754</v>
      </c>
      <c r="C10564" s="361" t="s">
        <v>755</v>
      </c>
      <c r="D10564" s="361">
        <v>16</v>
      </c>
      <c r="E10564" s="590">
        <v>54013</v>
      </c>
      <c r="F10564" s="592">
        <v>134</v>
      </c>
    </row>
    <row r="10565" spans="1:6" x14ac:dyDescent="0.25">
      <c r="A10565" s="349" t="s">
        <v>742</v>
      </c>
      <c r="B10565" s="361" t="s">
        <v>743</v>
      </c>
      <c r="C10565" s="361" t="s">
        <v>744</v>
      </c>
      <c r="D10565" s="361">
        <v>8</v>
      </c>
      <c r="E10565" s="590">
        <v>54014</v>
      </c>
      <c r="F10565" s="592">
        <v>155</v>
      </c>
    </row>
    <row r="10566" spans="1:6" x14ac:dyDescent="0.25">
      <c r="A10566" s="349" t="s">
        <v>771</v>
      </c>
      <c r="B10566" s="361" t="s">
        <v>773</v>
      </c>
      <c r="C10566" s="361" t="s">
        <v>747</v>
      </c>
      <c r="D10566" s="361">
        <v>8</v>
      </c>
      <c r="E10566" s="350">
        <v>54017</v>
      </c>
      <c r="F10566" s="360">
        <v>74</v>
      </c>
    </row>
    <row r="10567" spans="1:6" x14ac:dyDescent="0.25">
      <c r="A10567" s="349" t="s">
        <v>738</v>
      </c>
      <c r="B10567" s="361" t="s">
        <v>717</v>
      </c>
      <c r="C10567" s="361" t="s">
        <v>745</v>
      </c>
      <c r="D10567" s="361">
        <v>16</v>
      </c>
      <c r="E10567" s="590">
        <v>54017</v>
      </c>
      <c r="F10567" s="592">
        <v>194</v>
      </c>
    </row>
    <row r="10568" spans="1:6" x14ac:dyDescent="0.25">
      <c r="A10568" s="349" t="s">
        <v>752</v>
      </c>
      <c r="B10568" s="361" t="s">
        <v>759</v>
      </c>
      <c r="C10568" s="361" t="s">
        <v>737</v>
      </c>
      <c r="D10568" s="361">
        <v>16</v>
      </c>
      <c r="E10568" s="590">
        <v>54025</v>
      </c>
      <c r="F10568" s="592">
        <v>147</v>
      </c>
    </row>
    <row r="10569" spans="1:6" x14ac:dyDescent="0.25">
      <c r="A10569" s="349" t="s">
        <v>564</v>
      </c>
      <c r="B10569" s="361" t="s">
        <v>565</v>
      </c>
      <c r="C10569" s="361" t="s">
        <v>745</v>
      </c>
      <c r="D10569" s="361">
        <v>16</v>
      </c>
      <c r="E10569" s="350">
        <v>54027</v>
      </c>
      <c r="F10569" s="360">
        <v>65</v>
      </c>
    </row>
    <row r="10570" spans="1:6" x14ac:dyDescent="0.25">
      <c r="A10570" s="349" t="s">
        <v>752</v>
      </c>
      <c r="B10570" s="361" t="s">
        <v>763</v>
      </c>
      <c r="C10570" s="361" t="s">
        <v>745</v>
      </c>
      <c r="D10570" s="361">
        <v>16</v>
      </c>
      <c r="E10570" s="590">
        <v>54029</v>
      </c>
      <c r="F10570" s="592">
        <v>117</v>
      </c>
    </row>
    <row r="10571" spans="1:6" x14ac:dyDescent="0.25">
      <c r="A10571" s="349" t="s">
        <v>738</v>
      </c>
      <c r="B10571" s="361" t="s">
        <v>722</v>
      </c>
      <c r="C10571" s="361" t="s">
        <v>747</v>
      </c>
      <c r="D10571" s="361">
        <v>8</v>
      </c>
      <c r="E10571" s="590">
        <v>54031</v>
      </c>
      <c r="F10571" s="360">
        <v>57</v>
      </c>
    </row>
    <row r="10572" spans="1:6" x14ac:dyDescent="0.25">
      <c r="A10572" s="349" t="s">
        <v>769</v>
      </c>
      <c r="B10572" s="361" t="s">
        <v>770</v>
      </c>
      <c r="C10572" s="361" t="s">
        <v>745</v>
      </c>
      <c r="D10572" s="361">
        <v>16</v>
      </c>
      <c r="E10572" s="350">
        <v>54031</v>
      </c>
      <c r="F10572" s="360">
        <v>171</v>
      </c>
    </row>
    <row r="10573" spans="1:6" x14ac:dyDescent="0.25">
      <c r="A10573" s="349" t="s">
        <v>738</v>
      </c>
      <c r="B10573" s="361" t="s">
        <v>722</v>
      </c>
      <c r="C10573" s="361" t="s">
        <v>747</v>
      </c>
      <c r="D10573" s="361">
        <v>8</v>
      </c>
      <c r="E10573" s="590">
        <v>54036</v>
      </c>
      <c r="F10573" s="592">
        <v>197</v>
      </c>
    </row>
    <row r="10574" spans="1:6" x14ac:dyDescent="0.25">
      <c r="A10574" s="349" t="s">
        <v>738</v>
      </c>
      <c r="B10574" s="361" t="s">
        <v>718</v>
      </c>
      <c r="C10574" s="361" t="s">
        <v>747</v>
      </c>
      <c r="D10574" s="361">
        <v>8</v>
      </c>
      <c r="E10574" s="590">
        <v>54037</v>
      </c>
      <c r="F10574" s="360">
        <v>44</v>
      </c>
    </row>
    <row r="10575" spans="1:6" x14ac:dyDescent="0.25">
      <c r="A10575" s="349" t="s">
        <v>733</v>
      </c>
      <c r="B10575" s="361" t="s">
        <v>736</v>
      </c>
      <c r="C10575" s="361" t="s">
        <v>737</v>
      </c>
      <c r="D10575" s="361">
        <v>8</v>
      </c>
      <c r="E10575" s="350">
        <v>54047</v>
      </c>
      <c r="F10575" s="360">
        <v>90</v>
      </c>
    </row>
    <row r="10576" spans="1:6" x14ac:dyDescent="0.25">
      <c r="A10576" s="349" t="s">
        <v>767</v>
      </c>
      <c r="B10576" s="361" t="s">
        <v>768</v>
      </c>
      <c r="C10576" s="361" t="s">
        <v>737</v>
      </c>
      <c r="D10576" s="361">
        <v>16</v>
      </c>
      <c r="E10576" s="590">
        <v>54048</v>
      </c>
      <c r="F10576" s="592">
        <v>133</v>
      </c>
    </row>
    <row r="10577" spans="1:6" x14ac:dyDescent="0.25">
      <c r="A10577" s="349" t="s">
        <v>752</v>
      </c>
      <c r="B10577" s="361" t="s">
        <v>762</v>
      </c>
      <c r="C10577" s="361" t="s">
        <v>761</v>
      </c>
      <c r="D10577" s="361">
        <v>16</v>
      </c>
      <c r="E10577" s="590">
        <v>54048</v>
      </c>
      <c r="F10577" s="592">
        <v>119</v>
      </c>
    </row>
    <row r="10578" spans="1:6" x14ac:dyDescent="0.25">
      <c r="A10578" s="349" t="s">
        <v>738</v>
      </c>
      <c r="B10578" s="361" t="s">
        <v>712</v>
      </c>
      <c r="C10578" s="361" t="s">
        <v>744</v>
      </c>
      <c r="D10578" s="361">
        <v>8</v>
      </c>
      <c r="E10578" s="590">
        <v>54050</v>
      </c>
      <c r="F10578" s="592">
        <v>16</v>
      </c>
    </row>
    <row r="10579" spans="1:6" x14ac:dyDescent="0.25">
      <c r="A10579" s="349" t="s">
        <v>767</v>
      </c>
      <c r="B10579" s="361" t="s">
        <v>768</v>
      </c>
      <c r="C10579" s="361" t="s">
        <v>737</v>
      </c>
      <c r="D10579" s="361">
        <v>16</v>
      </c>
      <c r="E10579" s="590">
        <v>54052</v>
      </c>
      <c r="F10579" s="592">
        <v>92</v>
      </c>
    </row>
    <row r="10580" spans="1:6" x14ac:dyDescent="0.25">
      <c r="A10580" s="349" t="s">
        <v>738</v>
      </c>
      <c r="B10580" s="361" t="s">
        <v>712</v>
      </c>
      <c r="C10580" s="361" t="s">
        <v>744</v>
      </c>
      <c r="D10580" s="361">
        <v>8</v>
      </c>
      <c r="E10580" s="590">
        <v>54056</v>
      </c>
      <c r="F10580" s="592">
        <v>24</v>
      </c>
    </row>
    <row r="10581" spans="1:6" x14ac:dyDescent="0.25">
      <c r="A10581" s="349" t="s">
        <v>738</v>
      </c>
      <c r="B10581" s="361" t="s">
        <v>716</v>
      </c>
      <c r="C10581" s="361" t="s">
        <v>745</v>
      </c>
      <c r="D10581" s="361">
        <v>16</v>
      </c>
      <c r="E10581" s="590">
        <v>54061</v>
      </c>
      <c r="F10581" s="592">
        <v>13</v>
      </c>
    </row>
    <row r="10582" spans="1:6" x14ac:dyDescent="0.25">
      <c r="A10582" s="349" t="s">
        <v>771</v>
      </c>
      <c r="B10582" s="361" t="s">
        <v>772</v>
      </c>
      <c r="C10582" s="361" t="s">
        <v>747</v>
      </c>
      <c r="D10582" s="361">
        <v>12</v>
      </c>
      <c r="E10582" s="590">
        <v>54065</v>
      </c>
      <c r="F10582" s="592">
        <v>129</v>
      </c>
    </row>
    <row r="10583" spans="1:6" x14ac:dyDescent="0.25">
      <c r="A10583" s="349" t="s">
        <v>742</v>
      </c>
      <c r="B10583" s="361" t="s">
        <v>743</v>
      </c>
      <c r="C10583" s="361" t="s">
        <v>744</v>
      </c>
      <c r="D10583" s="361">
        <v>8</v>
      </c>
      <c r="E10583" s="590">
        <v>54065</v>
      </c>
      <c r="F10583" s="592">
        <v>128</v>
      </c>
    </row>
    <row r="10584" spans="1:6" x14ac:dyDescent="0.25">
      <c r="A10584" s="349" t="s">
        <v>767</v>
      </c>
      <c r="B10584" s="361" t="s">
        <v>768</v>
      </c>
      <c r="C10584" s="361" t="s">
        <v>737</v>
      </c>
      <c r="D10584" s="361">
        <v>16</v>
      </c>
      <c r="E10584" s="590">
        <v>54066</v>
      </c>
      <c r="F10584" s="592">
        <v>19</v>
      </c>
    </row>
    <row r="10585" spans="1:6" x14ac:dyDescent="0.25">
      <c r="A10585" s="349" t="s">
        <v>752</v>
      </c>
      <c r="B10585" s="361" t="s">
        <v>764</v>
      </c>
      <c r="C10585" s="361" t="s">
        <v>737</v>
      </c>
      <c r="D10585" s="361">
        <v>32</v>
      </c>
      <c r="E10585" s="350">
        <v>54072</v>
      </c>
      <c r="F10585" s="360">
        <v>114</v>
      </c>
    </row>
    <row r="10586" spans="1:6" x14ac:dyDescent="0.25">
      <c r="A10586" s="349" t="s">
        <v>739</v>
      </c>
      <c r="B10586" s="361" t="s">
        <v>740</v>
      </c>
      <c r="C10586" s="361" t="s">
        <v>741</v>
      </c>
      <c r="D10586" s="361">
        <v>8</v>
      </c>
      <c r="E10586" s="590">
        <v>54073</v>
      </c>
      <c r="F10586" s="360">
        <v>111</v>
      </c>
    </row>
    <row r="10587" spans="1:6" x14ac:dyDescent="0.25">
      <c r="A10587" s="349" t="s">
        <v>733</v>
      </c>
      <c r="B10587" s="361" t="s">
        <v>736</v>
      </c>
      <c r="C10587" s="361" t="s">
        <v>737</v>
      </c>
      <c r="D10587" s="361">
        <v>8</v>
      </c>
      <c r="E10587" s="590">
        <v>54073</v>
      </c>
      <c r="F10587" s="592">
        <v>129</v>
      </c>
    </row>
    <row r="10588" spans="1:6" x14ac:dyDescent="0.25">
      <c r="A10588" s="349" t="s">
        <v>771</v>
      </c>
      <c r="B10588" s="361" t="s">
        <v>773</v>
      </c>
      <c r="C10588" s="361" t="s">
        <v>747</v>
      </c>
      <c r="D10588" s="361">
        <v>8</v>
      </c>
      <c r="E10588" s="590">
        <v>54074</v>
      </c>
      <c r="F10588" s="592">
        <v>127</v>
      </c>
    </row>
    <row r="10589" spans="1:6" x14ac:dyDescent="0.25">
      <c r="A10589" s="349" t="s">
        <v>765</v>
      </c>
      <c r="B10589" s="361" t="s">
        <v>766</v>
      </c>
      <c r="C10589" s="361" t="s">
        <v>744</v>
      </c>
      <c r="D10589" s="361">
        <v>16</v>
      </c>
      <c r="E10589" s="590">
        <v>54074</v>
      </c>
      <c r="F10589" s="592">
        <v>117</v>
      </c>
    </row>
    <row r="10590" spans="1:6" x14ac:dyDescent="0.25">
      <c r="A10590" s="349" t="s">
        <v>748</v>
      </c>
      <c r="B10590" s="361" t="s">
        <v>749</v>
      </c>
      <c r="C10590" s="361" t="s">
        <v>745</v>
      </c>
      <c r="D10590" s="361">
        <v>8</v>
      </c>
      <c r="E10590" s="590">
        <v>54076</v>
      </c>
      <c r="F10590" s="592">
        <v>102</v>
      </c>
    </row>
    <row r="10591" spans="1:6" x14ac:dyDescent="0.25">
      <c r="A10591" s="349" t="s">
        <v>752</v>
      </c>
      <c r="B10591" s="361" t="s">
        <v>763</v>
      </c>
      <c r="C10591" s="361" t="s">
        <v>745</v>
      </c>
      <c r="D10591" s="361">
        <v>16</v>
      </c>
      <c r="E10591" s="590">
        <v>54076</v>
      </c>
      <c r="F10591" s="592">
        <v>46</v>
      </c>
    </row>
    <row r="10592" spans="1:6" x14ac:dyDescent="0.25">
      <c r="A10592" s="349" t="s">
        <v>738</v>
      </c>
      <c r="B10592" s="361" t="s">
        <v>723</v>
      </c>
      <c r="C10592" s="361" t="s">
        <v>745</v>
      </c>
      <c r="D10592" s="361">
        <v>8</v>
      </c>
      <c r="E10592" s="590">
        <v>54078</v>
      </c>
      <c r="F10592" s="592">
        <v>145</v>
      </c>
    </row>
    <row r="10593" spans="1:6" x14ac:dyDescent="0.25">
      <c r="A10593" s="349" t="s">
        <v>738</v>
      </c>
      <c r="B10593" s="361" t="s">
        <v>715</v>
      </c>
      <c r="C10593" s="361" t="s">
        <v>745</v>
      </c>
      <c r="D10593" s="361">
        <v>16</v>
      </c>
      <c r="E10593" s="590">
        <v>54098</v>
      </c>
      <c r="F10593" s="592">
        <v>10</v>
      </c>
    </row>
    <row r="10594" spans="1:6" x14ac:dyDescent="0.25">
      <c r="A10594" s="349" t="s">
        <v>564</v>
      </c>
      <c r="B10594" s="361" t="s">
        <v>565</v>
      </c>
      <c r="C10594" s="361" t="s">
        <v>745</v>
      </c>
      <c r="D10594" s="361">
        <v>16</v>
      </c>
      <c r="E10594" s="590">
        <v>54102</v>
      </c>
      <c r="F10594" s="592">
        <v>115</v>
      </c>
    </row>
    <row r="10595" spans="1:6" x14ac:dyDescent="0.25">
      <c r="A10595" s="349" t="s">
        <v>738</v>
      </c>
      <c r="B10595" s="361" t="s">
        <v>720</v>
      </c>
      <c r="C10595" s="361" t="s">
        <v>747</v>
      </c>
      <c r="D10595" s="361">
        <v>8</v>
      </c>
      <c r="E10595" s="590">
        <v>54103</v>
      </c>
      <c r="F10595" s="592">
        <v>90</v>
      </c>
    </row>
    <row r="10596" spans="1:6" x14ac:dyDescent="0.25">
      <c r="A10596" s="349" t="s">
        <v>748</v>
      </c>
      <c r="B10596" s="361" t="s">
        <v>753</v>
      </c>
      <c r="C10596" s="361" t="s">
        <v>732</v>
      </c>
      <c r="D10596" s="361">
        <v>16</v>
      </c>
      <c r="E10596" s="590">
        <v>54104</v>
      </c>
      <c r="F10596" s="592">
        <v>26</v>
      </c>
    </row>
    <row r="10597" spans="1:6" x14ac:dyDescent="0.25">
      <c r="A10597" s="349" t="s">
        <v>748</v>
      </c>
      <c r="B10597" s="361" t="s">
        <v>750</v>
      </c>
      <c r="C10597" s="361" t="s">
        <v>737</v>
      </c>
      <c r="D10597" s="361">
        <v>16</v>
      </c>
      <c r="E10597" s="350">
        <v>54104</v>
      </c>
      <c r="F10597" s="360">
        <v>102</v>
      </c>
    </row>
    <row r="10598" spans="1:6" x14ac:dyDescent="0.25">
      <c r="A10598" s="349" t="s">
        <v>738</v>
      </c>
      <c r="B10598" s="361" t="s">
        <v>718</v>
      </c>
      <c r="C10598" s="361" t="s">
        <v>747</v>
      </c>
      <c r="D10598" s="361">
        <v>8</v>
      </c>
      <c r="E10598" s="590">
        <v>54108</v>
      </c>
      <c r="F10598" s="360">
        <v>39</v>
      </c>
    </row>
    <row r="10599" spans="1:6" x14ac:dyDescent="0.25">
      <c r="A10599" s="349" t="s">
        <v>738</v>
      </c>
      <c r="B10599" s="361" t="s">
        <v>715</v>
      </c>
      <c r="C10599" s="361" t="s">
        <v>745</v>
      </c>
      <c r="D10599" s="361">
        <v>16</v>
      </c>
      <c r="E10599" s="590">
        <v>54115</v>
      </c>
      <c r="F10599" s="360">
        <v>146</v>
      </c>
    </row>
    <row r="10600" spans="1:6" x14ac:dyDescent="0.25">
      <c r="A10600" s="349" t="s">
        <v>564</v>
      </c>
      <c r="B10600" s="361" t="s">
        <v>568</v>
      </c>
      <c r="C10600" s="361" t="s">
        <v>745</v>
      </c>
      <c r="D10600" s="361">
        <v>16</v>
      </c>
      <c r="E10600" s="590">
        <v>54115</v>
      </c>
      <c r="F10600" s="592">
        <v>78</v>
      </c>
    </row>
    <row r="10601" spans="1:6" x14ac:dyDescent="0.25">
      <c r="A10601" s="349" t="s">
        <v>738</v>
      </c>
      <c r="B10601" s="361" t="s">
        <v>718</v>
      </c>
      <c r="C10601" s="361" t="s">
        <v>747</v>
      </c>
      <c r="D10601" s="361">
        <v>8</v>
      </c>
      <c r="E10601" s="590">
        <v>54116</v>
      </c>
      <c r="F10601" s="360">
        <v>173</v>
      </c>
    </row>
    <row r="10602" spans="1:6" x14ac:dyDescent="0.25">
      <c r="A10602" s="349" t="s">
        <v>752</v>
      </c>
      <c r="B10602" s="361" t="s">
        <v>764</v>
      </c>
      <c r="C10602" s="361" t="s">
        <v>737</v>
      </c>
      <c r="D10602" s="361">
        <v>32</v>
      </c>
      <c r="E10602" s="590">
        <v>54121</v>
      </c>
      <c r="F10602" s="592">
        <v>162</v>
      </c>
    </row>
    <row r="10603" spans="1:6" x14ac:dyDescent="0.25">
      <c r="A10603" s="349" t="s">
        <v>564</v>
      </c>
      <c r="B10603" s="361" t="s">
        <v>568</v>
      </c>
      <c r="C10603" s="361" t="s">
        <v>745</v>
      </c>
      <c r="D10603" s="361">
        <v>16</v>
      </c>
      <c r="E10603" s="590">
        <v>54121</v>
      </c>
      <c r="F10603" s="592">
        <v>101</v>
      </c>
    </row>
    <row r="10604" spans="1:6" x14ac:dyDescent="0.25">
      <c r="A10604" s="349" t="s">
        <v>738</v>
      </c>
      <c r="B10604" s="361" t="s">
        <v>713</v>
      </c>
      <c r="C10604" s="361" t="s">
        <v>746</v>
      </c>
      <c r="D10604" s="361">
        <v>16</v>
      </c>
      <c r="E10604" s="590">
        <v>54124</v>
      </c>
      <c r="F10604" s="592">
        <v>108</v>
      </c>
    </row>
    <row r="10605" spans="1:6" x14ac:dyDescent="0.25">
      <c r="A10605" s="349" t="s">
        <v>771</v>
      </c>
      <c r="B10605" s="361" t="s">
        <v>772</v>
      </c>
      <c r="C10605" s="361" t="s">
        <v>747</v>
      </c>
      <c r="D10605" s="361">
        <v>12</v>
      </c>
      <c r="E10605" s="590">
        <v>54128</v>
      </c>
      <c r="F10605" s="592">
        <v>177</v>
      </c>
    </row>
    <row r="10606" spans="1:6" x14ac:dyDescent="0.25">
      <c r="A10606" s="349" t="s">
        <v>748</v>
      </c>
      <c r="B10606" s="361" t="s">
        <v>753</v>
      </c>
      <c r="C10606" s="361" t="s">
        <v>732</v>
      </c>
      <c r="D10606" s="361">
        <v>16</v>
      </c>
      <c r="E10606" s="590">
        <v>54129</v>
      </c>
      <c r="F10606" s="592">
        <v>188</v>
      </c>
    </row>
    <row r="10607" spans="1:6" x14ac:dyDescent="0.25">
      <c r="A10607" s="349" t="s">
        <v>738</v>
      </c>
      <c r="B10607" s="361" t="s">
        <v>713</v>
      </c>
      <c r="C10607" s="361" t="s">
        <v>746</v>
      </c>
      <c r="D10607" s="361">
        <v>16</v>
      </c>
      <c r="E10607" s="590">
        <v>54130</v>
      </c>
      <c r="F10607" s="592">
        <v>147</v>
      </c>
    </row>
    <row r="10608" spans="1:6" x14ac:dyDescent="0.25">
      <c r="A10608" s="349" t="s">
        <v>738</v>
      </c>
      <c r="B10608" s="361" t="s">
        <v>714</v>
      </c>
      <c r="C10608" s="361" t="s">
        <v>744</v>
      </c>
      <c r="D10608" s="361">
        <v>8</v>
      </c>
      <c r="E10608" s="350">
        <v>54130</v>
      </c>
      <c r="F10608" s="360">
        <v>12</v>
      </c>
    </row>
    <row r="10609" spans="1:6" x14ac:dyDescent="0.25">
      <c r="A10609" s="349" t="s">
        <v>738</v>
      </c>
      <c r="B10609" s="361" t="s">
        <v>712</v>
      </c>
      <c r="C10609" s="361" t="s">
        <v>744</v>
      </c>
      <c r="D10609" s="361">
        <v>8</v>
      </c>
      <c r="E10609" s="590">
        <v>54130</v>
      </c>
      <c r="F10609" s="592">
        <v>100</v>
      </c>
    </row>
    <row r="10610" spans="1:6" x14ac:dyDescent="0.25">
      <c r="A10610" s="349" t="s">
        <v>738</v>
      </c>
      <c r="B10610" s="361" t="s">
        <v>719</v>
      </c>
      <c r="C10610" s="361" t="s">
        <v>744</v>
      </c>
      <c r="D10610" s="361">
        <v>8</v>
      </c>
      <c r="E10610" s="590">
        <v>54133</v>
      </c>
      <c r="F10610" s="592">
        <v>149</v>
      </c>
    </row>
    <row r="10611" spans="1:6" x14ac:dyDescent="0.25">
      <c r="A10611" s="349" t="s">
        <v>564</v>
      </c>
      <c r="B10611" s="361" t="s">
        <v>566</v>
      </c>
      <c r="C10611" s="361" t="s">
        <v>737</v>
      </c>
      <c r="D10611" s="361">
        <v>16</v>
      </c>
      <c r="E10611" s="590">
        <v>54144</v>
      </c>
      <c r="F10611" s="592">
        <v>59</v>
      </c>
    </row>
    <row r="10612" spans="1:6" x14ac:dyDescent="0.25">
      <c r="A10612" s="349" t="s">
        <v>733</v>
      </c>
      <c r="B10612" s="361" t="s">
        <v>734</v>
      </c>
      <c r="C10612" s="361" t="s">
        <v>735</v>
      </c>
      <c r="D10612" s="361">
        <v>8</v>
      </c>
      <c r="E10612" s="590">
        <v>54144</v>
      </c>
      <c r="F10612" s="592">
        <v>98</v>
      </c>
    </row>
    <row r="10613" spans="1:6" x14ac:dyDescent="0.25">
      <c r="A10613" s="349" t="s">
        <v>748</v>
      </c>
      <c r="B10613" s="361" t="s">
        <v>749</v>
      </c>
      <c r="C10613" s="361" t="s">
        <v>745</v>
      </c>
      <c r="D10613" s="361">
        <v>8</v>
      </c>
      <c r="E10613" s="590">
        <v>54153</v>
      </c>
      <c r="F10613" s="592">
        <v>39</v>
      </c>
    </row>
    <row r="10614" spans="1:6" x14ac:dyDescent="0.25">
      <c r="A10614" s="349" t="s">
        <v>564</v>
      </c>
      <c r="B10614" s="361" t="s">
        <v>566</v>
      </c>
      <c r="C10614" s="361" t="s">
        <v>737</v>
      </c>
      <c r="D10614" s="361">
        <v>16</v>
      </c>
      <c r="E10614" s="350">
        <v>54154</v>
      </c>
      <c r="F10614" s="360">
        <v>92</v>
      </c>
    </row>
    <row r="10615" spans="1:6" x14ac:dyDescent="0.25">
      <c r="A10615" s="349" t="s">
        <v>738</v>
      </c>
      <c r="B10615" s="361" t="s">
        <v>713</v>
      </c>
      <c r="C10615" s="361" t="s">
        <v>746</v>
      </c>
      <c r="D10615" s="361">
        <v>16</v>
      </c>
      <c r="E10615" s="590">
        <v>54157</v>
      </c>
      <c r="F10615" s="592">
        <v>5</v>
      </c>
    </row>
    <row r="10616" spans="1:6" x14ac:dyDescent="0.25">
      <c r="A10616" s="349" t="s">
        <v>738</v>
      </c>
      <c r="B10616" s="361" t="s">
        <v>717</v>
      </c>
      <c r="C10616" s="361" t="s">
        <v>745</v>
      </c>
      <c r="D10616" s="361">
        <v>16</v>
      </c>
      <c r="E10616" s="590">
        <v>54158</v>
      </c>
      <c r="F10616" s="360">
        <v>22</v>
      </c>
    </row>
    <row r="10617" spans="1:6" x14ac:dyDescent="0.25">
      <c r="A10617" s="349" t="s">
        <v>728</v>
      </c>
      <c r="B10617" s="361" t="s">
        <v>731</v>
      </c>
      <c r="C10617" s="361" t="s">
        <v>732</v>
      </c>
      <c r="D10617" s="361">
        <v>8</v>
      </c>
      <c r="E10617" s="590">
        <v>54163</v>
      </c>
      <c r="F10617" s="592">
        <v>54</v>
      </c>
    </row>
    <row r="10618" spans="1:6" x14ac:dyDescent="0.25">
      <c r="A10618" s="354" t="s">
        <v>738</v>
      </c>
      <c r="B10618" s="353" t="s">
        <v>716</v>
      </c>
      <c r="C10618" s="353" t="s">
        <v>745</v>
      </c>
      <c r="D10618" s="353">
        <v>16</v>
      </c>
      <c r="E10618" s="591">
        <v>54165</v>
      </c>
      <c r="F10618" s="351">
        <v>146</v>
      </c>
    </row>
    <row r="10619" spans="1:6" x14ac:dyDescent="0.25">
      <c r="A10619" s="349" t="s">
        <v>564</v>
      </c>
      <c r="B10619" s="361" t="s">
        <v>569</v>
      </c>
      <c r="C10619" s="361" t="s">
        <v>744</v>
      </c>
      <c r="D10619" s="361">
        <v>16</v>
      </c>
      <c r="E10619" s="590">
        <v>54167</v>
      </c>
      <c r="F10619" s="592">
        <v>161</v>
      </c>
    </row>
    <row r="10620" spans="1:6" x14ac:dyDescent="0.25">
      <c r="A10620" s="349" t="s">
        <v>767</v>
      </c>
      <c r="B10620" s="361" t="s">
        <v>768</v>
      </c>
      <c r="C10620" s="361" t="s">
        <v>737</v>
      </c>
      <c r="D10620" s="361">
        <v>16</v>
      </c>
      <c r="E10620" s="590">
        <v>54168</v>
      </c>
      <c r="F10620" s="592">
        <v>94</v>
      </c>
    </row>
    <row r="10621" spans="1:6" x14ac:dyDescent="0.25">
      <c r="A10621" s="349" t="s">
        <v>564</v>
      </c>
      <c r="B10621" s="361" t="s">
        <v>566</v>
      </c>
      <c r="C10621" s="361" t="s">
        <v>737</v>
      </c>
      <c r="D10621" s="361">
        <v>16</v>
      </c>
      <c r="E10621" s="590">
        <v>54168</v>
      </c>
      <c r="F10621" s="592">
        <v>115</v>
      </c>
    </row>
    <row r="10622" spans="1:6" x14ac:dyDescent="0.25">
      <c r="A10622" s="349" t="s">
        <v>733</v>
      </c>
      <c r="B10622" s="361" t="s">
        <v>736</v>
      </c>
      <c r="C10622" s="361" t="s">
        <v>737</v>
      </c>
      <c r="D10622" s="361">
        <v>8</v>
      </c>
      <c r="E10622" s="590">
        <v>54168</v>
      </c>
      <c r="F10622" s="592">
        <v>148</v>
      </c>
    </row>
    <row r="10623" spans="1:6" x14ac:dyDescent="0.25">
      <c r="A10623" s="349" t="s">
        <v>733</v>
      </c>
      <c r="B10623" s="361" t="s">
        <v>734</v>
      </c>
      <c r="C10623" s="361" t="s">
        <v>735</v>
      </c>
      <c r="D10623" s="361">
        <v>8</v>
      </c>
      <c r="E10623" s="590">
        <v>54169</v>
      </c>
      <c r="F10623" s="592">
        <v>5</v>
      </c>
    </row>
    <row r="10624" spans="1:6" x14ac:dyDescent="0.25">
      <c r="A10624" s="349" t="s">
        <v>738</v>
      </c>
      <c r="B10624" s="361" t="s">
        <v>722</v>
      </c>
      <c r="C10624" s="361" t="s">
        <v>747</v>
      </c>
      <c r="D10624" s="361">
        <v>8</v>
      </c>
      <c r="E10624" s="590">
        <v>54172</v>
      </c>
      <c r="F10624" s="592">
        <v>148</v>
      </c>
    </row>
    <row r="10625" spans="1:6" x14ac:dyDescent="0.25">
      <c r="A10625" s="349" t="s">
        <v>742</v>
      </c>
      <c r="B10625" s="361" t="s">
        <v>743</v>
      </c>
      <c r="C10625" s="361" t="s">
        <v>744</v>
      </c>
      <c r="D10625" s="361">
        <v>8</v>
      </c>
      <c r="E10625" s="590">
        <v>54172</v>
      </c>
      <c r="F10625" s="592">
        <v>131</v>
      </c>
    </row>
    <row r="10626" spans="1:6" x14ac:dyDescent="0.25">
      <c r="A10626" s="349" t="s">
        <v>771</v>
      </c>
      <c r="B10626" s="361" t="s">
        <v>772</v>
      </c>
      <c r="C10626" s="361" t="s">
        <v>747</v>
      </c>
      <c r="D10626" s="361">
        <v>12</v>
      </c>
      <c r="E10626" s="590">
        <v>54173</v>
      </c>
      <c r="F10626" s="592">
        <v>121</v>
      </c>
    </row>
    <row r="10627" spans="1:6" x14ac:dyDescent="0.25">
      <c r="A10627" s="349" t="s">
        <v>748</v>
      </c>
      <c r="B10627" s="361" t="s">
        <v>750</v>
      </c>
      <c r="C10627" s="361" t="s">
        <v>737</v>
      </c>
      <c r="D10627" s="361">
        <v>16</v>
      </c>
      <c r="E10627" s="590">
        <v>54176</v>
      </c>
      <c r="F10627" s="592">
        <v>156</v>
      </c>
    </row>
    <row r="10628" spans="1:6" x14ac:dyDescent="0.25">
      <c r="A10628" s="349" t="s">
        <v>748</v>
      </c>
      <c r="B10628" s="361" t="s">
        <v>751</v>
      </c>
      <c r="C10628" s="361" t="s">
        <v>747</v>
      </c>
      <c r="D10628" s="361">
        <v>8</v>
      </c>
      <c r="E10628" s="590">
        <v>54176</v>
      </c>
      <c r="F10628" s="592">
        <v>183</v>
      </c>
    </row>
    <row r="10629" spans="1:6" x14ac:dyDescent="0.25">
      <c r="A10629" s="349" t="s">
        <v>738</v>
      </c>
      <c r="B10629" s="361" t="s">
        <v>719</v>
      </c>
      <c r="C10629" s="361" t="s">
        <v>744</v>
      </c>
      <c r="D10629" s="361">
        <v>8</v>
      </c>
      <c r="E10629" s="590">
        <v>54177</v>
      </c>
      <c r="F10629" s="360">
        <v>199</v>
      </c>
    </row>
    <row r="10630" spans="1:6" x14ac:dyDescent="0.25">
      <c r="A10630" s="349" t="s">
        <v>564</v>
      </c>
      <c r="B10630" s="361" t="s">
        <v>567</v>
      </c>
      <c r="C10630" s="361" t="s">
        <v>737</v>
      </c>
      <c r="D10630" s="361">
        <v>16</v>
      </c>
      <c r="E10630" s="590">
        <v>54177</v>
      </c>
      <c r="F10630" s="592">
        <v>187</v>
      </c>
    </row>
    <row r="10631" spans="1:6" x14ac:dyDescent="0.25">
      <c r="A10631" s="349" t="s">
        <v>742</v>
      </c>
      <c r="B10631" s="361" t="s">
        <v>743</v>
      </c>
      <c r="C10631" s="361" t="s">
        <v>744</v>
      </c>
      <c r="D10631" s="361">
        <v>8</v>
      </c>
      <c r="E10631" s="590">
        <v>54179</v>
      </c>
      <c r="F10631" s="592">
        <v>83</v>
      </c>
    </row>
    <row r="10632" spans="1:6" x14ac:dyDescent="0.25">
      <c r="A10632" s="349" t="s">
        <v>748</v>
      </c>
      <c r="B10632" s="361" t="s">
        <v>751</v>
      </c>
      <c r="C10632" s="361" t="s">
        <v>747</v>
      </c>
      <c r="D10632" s="361">
        <v>8</v>
      </c>
      <c r="E10632" s="590">
        <v>54182</v>
      </c>
      <c r="F10632" s="592">
        <v>192</v>
      </c>
    </row>
    <row r="10633" spans="1:6" x14ac:dyDescent="0.25">
      <c r="A10633" s="349" t="s">
        <v>748</v>
      </c>
      <c r="B10633" s="361" t="s">
        <v>750</v>
      </c>
      <c r="C10633" s="361" t="s">
        <v>737</v>
      </c>
      <c r="D10633" s="361">
        <v>16</v>
      </c>
      <c r="E10633" s="590">
        <v>54183</v>
      </c>
      <c r="F10633" s="592">
        <v>124</v>
      </c>
    </row>
    <row r="10634" spans="1:6" x14ac:dyDescent="0.25">
      <c r="A10634" s="349" t="s">
        <v>733</v>
      </c>
      <c r="B10634" s="361" t="s">
        <v>734</v>
      </c>
      <c r="C10634" s="361" t="s">
        <v>735</v>
      </c>
      <c r="D10634" s="361">
        <v>8</v>
      </c>
      <c r="E10634" s="590">
        <v>54186</v>
      </c>
      <c r="F10634" s="592">
        <v>111</v>
      </c>
    </row>
    <row r="10635" spans="1:6" x14ac:dyDescent="0.25">
      <c r="A10635" s="349" t="s">
        <v>756</v>
      </c>
      <c r="B10635" s="361" t="s">
        <v>758</v>
      </c>
      <c r="C10635" s="361" t="s">
        <v>746</v>
      </c>
      <c r="D10635" s="361">
        <v>16</v>
      </c>
      <c r="E10635" s="590">
        <v>54188</v>
      </c>
      <c r="F10635" s="360">
        <v>69</v>
      </c>
    </row>
    <row r="10636" spans="1:6" x14ac:dyDescent="0.25">
      <c r="A10636" s="349" t="s">
        <v>738</v>
      </c>
      <c r="B10636" s="361" t="s">
        <v>718</v>
      </c>
      <c r="C10636" s="361" t="s">
        <v>747</v>
      </c>
      <c r="D10636" s="361">
        <v>8</v>
      </c>
      <c r="E10636" s="590">
        <v>54191</v>
      </c>
      <c r="F10636" s="592">
        <v>26</v>
      </c>
    </row>
    <row r="10637" spans="1:6" x14ac:dyDescent="0.25">
      <c r="A10637" s="349" t="s">
        <v>756</v>
      </c>
      <c r="B10637" s="361" t="s">
        <v>758</v>
      </c>
      <c r="C10637" s="361" t="s">
        <v>746</v>
      </c>
      <c r="D10637" s="361">
        <v>16</v>
      </c>
      <c r="E10637" s="590">
        <v>54193</v>
      </c>
      <c r="F10637" s="592">
        <v>152</v>
      </c>
    </row>
    <row r="10638" spans="1:6" x14ac:dyDescent="0.25">
      <c r="A10638" s="349" t="s">
        <v>748</v>
      </c>
      <c r="B10638" s="361" t="s">
        <v>750</v>
      </c>
      <c r="C10638" s="361" t="s">
        <v>737</v>
      </c>
      <c r="D10638" s="361">
        <v>16</v>
      </c>
      <c r="E10638" s="590">
        <v>54196</v>
      </c>
      <c r="F10638" s="592">
        <v>113</v>
      </c>
    </row>
    <row r="10639" spans="1:6" x14ac:dyDescent="0.25">
      <c r="A10639" s="349" t="s">
        <v>728</v>
      </c>
      <c r="B10639" s="361" t="s">
        <v>731</v>
      </c>
      <c r="C10639" s="361" t="s">
        <v>732</v>
      </c>
      <c r="D10639" s="361">
        <v>8</v>
      </c>
      <c r="E10639" s="590">
        <v>54197</v>
      </c>
      <c r="F10639" s="592">
        <v>11</v>
      </c>
    </row>
    <row r="10640" spans="1:6" x14ac:dyDescent="0.25">
      <c r="A10640" s="349" t="s">
        <v>738</v>
      </c>
      <c r="B10640" s="361" t="s">
        <v>712</v>
      </c>
      <c r="C10640" s="361" t="s">
        <v>744</v>
      </c>
      <c r="D10640" s="361">
        <v>8</v>
      </c>
      <c r="E10640" s="590">
        <v>54200</v>
      </c>
      <c r="F10640" s="592">
        <v>197</v>
      </c>
    </row>
    <row r="10641" spans="1:6" x14ac:dyDescent="0.25">
      <c r="A10641" s="349" t="s">
        <v>742</v>
      </c>
      <c r="B10641" s="361" t="s">
        <v>743</v>
      </c>
      <c r="C10641" s="361" t="s">
        <v>744</v>
      </c>
      <c r="D10641" s="361">
        <v>8</v>
      </c>
      <c r="E10641" s="590">
        <v>54200</v>
      </c>
      <c r="F10641" s="592">
        <v>85</v>
      </c>
    </row>
    <row r="10642" spans="1:6" x14ac:dyDescent="0.25">
      <c r="A10642" s="349" t="s">
        <v>738</v>
      </c>
      <c r="B10642" s="361" t="s">
        <v>720</v>
      </c>
      <c r="C10642" s="361" t="s">
        <v>747</v>
      </c>
      <c r="D10642" s="361">
        <v>8</v>
      </c>
      <c r="E10642" s="590">
        <v>54201</v>
      </c>
      <c r="F10642" s="592">
        <v>154</v>
      </c>
    </row>
    <row r="10643" spans="1:6" x14ac:dyDescent="0.25">
      <c r="A10643" s="349" t="s">
        <v>771</v>
      </c>
      <c r="B10643" s="361" t="s">
        <v>773</v>
      </c>
      <c r="C10643" s="361" t="s">
        <v>747</v>
      </c>
      <c r="D10643" s="361">
        <v>8</v>
      </c>
      <c r="E10643" s="590">
        <v>54201</v>
      </c>
      <c r="F10643" s="360">
        <v>31</v>
      </c>
    </row>
    <row r="10644" spans="1:6" x14ac:dyDescent="0.25">
      <c r="A10644" s="349" t="s">
        <v>742</v>
      </c>
      <c r="B10644" s="361" t="s">
        <v>743</v>
      </c>
      <c r="C10644" s="361" t="s">
        <v>744</v>
      </c>
      <c r="D10644" s="361">
        <v>8</v>
      </c>
      <c r="E10644" s="590">
        <v>54202</v>
      </c>
      <c r="F10644" s="592">
        <v>181</v>
      </c>
    </row>
    <row r="10645" spans="1:6" x14ac:dyDescent="0.25">
      <c r="A10645" s="349" t="s">
        <v>765</v>
      </c>
      <c r="B10645" s="361" t="s">
        <v>766</v>
      </c>
      <c r="C10645" s="361" t="s">
        <v>744</v>
      </c>
      <c r="D10645" s="361">
        <v>16</v>
      </c>
      <c r="E10645" s="590">
        <v>54206</v>
      </c>
      <c r="F10645" s="592">
        <v>59</v>
      </c>
    </row>
    <row r="10646" spans="1:6" x14ac:dyDescent="0.25">
      <c r="A10646" s="349" t="s">
        <v>752</v>
      </c>
      <c r="B10646" s="361" t="s">
        <v>764</v>
      </c>
      <c r="C10646" s="361" t="s">
        <v>737</v>
      </c>
      <c r="D10646" s="361">
        <v>32</v>
      </c>
      <c r="E10646" s="590">
        <v>54207</v>
      </c>
      <c r="F10646" s="360">
        <v>137</v>
      </c>
    </row>
    <row r="10647" spans="1:6" x14ac:dyDescent="0.25">
      <c r="A10647" s="349" t="s">
        <v>738</v>
      </c>
      <c r="B10647" s="361" t="s">
        <v>717</v>
      </c>
      <c r="C10647" s="361" t="s">
        <v>745</v>
      </c>
      <c r="D10647" s="361">
        <v>16</v>
      </c>
      <c r="E10647" s="590">
        <v>54210</v>
      </c>
      <c r="F10647" s="360">
        <v>88</v>
      </c>
    </row>
    <row r="10648" spans="1:6" x14ac:dyDescent="0.25">
      <c r="A10648" s="349" t="s">
        <v>742</v>
      </c>
      <c r="B10648" s="361" t="s">
        <v>743</v>
      </c>
      <c r="C10648" s="361" t="s">
        <v>744</v>
      </c>
      <c r="D10648" s="361">
        <v>8</v>
      </c>
      <c r="E10648" s="590">
        <v>54211</v>
      </c>
      <c r="F10648" s="592">
        <v>48</v>
      </c>
    </row>
    <row r="10649" spans="1:6" x14ac:dyDescent="0.25">
      <c r="A10649" s="349" t="s">
        <v>752</v>
      </c>
      <c r="B10649" s="361" t="s">
        <v>760</v>
      </c>
      <c r="C10649" s="361" t="s">
        <v>761</v>
      </c>
      <c r="D10649" s="361">
        <v>16</v>
      </c>
      <c r="E10649" s="590">
        <v>54212</v>
      </c>
      <c r="F10649" s="592">
        <v>89</v>
      </c>
    </row>
    <row r="10650" spans="1:6" x14ac:dyDescent="0.25">
      <c r="A10650" s="349" t="s">
        <v>738</v>
      </c>
      <c r="B10650" s="361" t="s">
        <v>723</v>
      </c>
      <c r="C10650" s="361" t="s">
        <v>745</v>
      </c>
      <c r="D10650" s="361">
        <v>8</v>
      </c>
      <c r="E10650" s="590">
        <v>54217</v>
      </c>
      <c r="F10650" s="592">
        <v>34</v>
      </c>
    </row>
    <row r="10651" spans="1:6" x14ac:dyDescent="0.25">
      <c r="A10651" s="349" t="s">
        <v>748</v>
      </c>
      <c r="B10651" s="361" t="s">
        <v>750</v>
      </c>
      <c r="C10651" s="361" t="s">
        <v>737</v>
      </c>
      <c r="D10651" s="361">
        <v>16</v>
      </c>
      <c r="E10651" s="590">
        <v>54217</v>
      </c>
      <c r="F10651" s="592">
        <v>85</v>
      </c>
    </row>
    <row r="10652" spans="1:6" x14ac:dyDescent="0.25">
      <c r="A10652" s="349" t="s">
        <v>564</v>
      </c>
      <c r="B10652" s="361" t="s">
        <v>569</v>
      </c>
      <c r="C10652" s="361" t="s">
        <v>744</v>
      </c>
      <c r="D10652" s="361">
        <v>16</v>
      </c>
      <c r="E10652" s="590">
        <v>54217</v>
      </c>
      <c r="F10652" s="592">
        <v>130</v>
      </c>
    </row>
    <row r="10653" spans="1:6" x14ac:dyDescent="0.25">
      <c r="A10653" s="349" t="s">
        <v>769</v>
      </c>
      <c r="B10653" s="361" t="s">
        <v>770</v>
      </c>
      <c r="C10653" s="361" t="s">
        <v>745</v>
      </c>
      <c r="D10653" s="361">
        <v>16</v>
      </c>
      <c r="E10653" s="590">
        <v>54217</v>
      </c>
      <c r="F10653" s="592">
        <v>100</v>
      </c>
    </row>
    <row r="10654" spans="1:6" x14ac:dyDescent="0.25">
      <c r="A10654" s="349" t="s">
        <v>728</v>
      </c>
      <c r="B10654" s="361" t="s">
        <v>729</v>
      </c>
      <c r="C10654" s="361" t="s">
        <v>730</v>
      </c>
      <c r="D10654" s="361">
        <v>10</v>
      </c>
      <c r="E10654" s="350">
        <v>54220</v>
      </c>
      <c r="F10654" s="360">
        <v>54</v>
      </c>
    </row>
    <row r="10655" spans="1:6" x14ac:dyDescent="0.25">
      <c r="A10655" s="349" t="s">
        <v>738</v>
      </c>
      <c r="B10655" s="361" t="s">
        <v>713</v>
      </c>
      <c r="C10655" s="361" t="s">
        <v>746</v>
      </c>
      <c r="D10655" s="361">
        <v>16</v>
      </c>
      <c r="E10655" s="590">
        <v>54221</v>
      </c>
      <c r="F10655" s="592">
        <v>41</v>
      </c>
    </row>
    <row r="10656" spans="1:6" x14ac:dyDescent="0.25">
      <c r="A10656" s="349" t="s">
        <v>564</v>
      </c>
      <c r="B10656" s="361" t="s">
        <v>567</v>
      </c>
      <c r="C10656" s="361" t="s">
        <v>737</v>
      </c>
      <c r="D10656" s="361">
        <v>16</v>
      </c>
      <c r="E10656" s="590">
        <v>54228</v>
      </c>
      <c r="F10656" s="592">
        <v>83</v>
      </c>
    </row>
    <row r="10657" spans="1:6" x14ac:dyDescent="0.25">
      <c r="A10657" s="349" t="s">
        <v>738</v>
      </c>
      <c r="B10657" s="361" t="s">
        <v>720</v>
      </c>
      <c r="C10657" s="361" t="s">
        <v>747</v>
      </c>
      <c r="D10657" s="361">
        <v>8</v>
      </c>
      <c r="E10657" s="590">
        <v>54229</v>
      </c>
      <c r="F10657" s="592">
        <v>177</v>
      </c>
    </row>
    <row r="10658" spans="1:6" x14ac:dyDescent="0.25">
      <c r="A10658" s="349" t="s">
        <v>564</v>
      </c>
      <c r="B10658" s="361" t="s">
        <v>569</v>
      </c>
      <c r="C10658" s="361" t="s">
        <v>744</v>
      </c>
      <c r="D10658" s="361">
        <v>16</v>
      </c>
      <c r="E10658" s="590">
        <v>54230</v>
      </c>
      <c r="F10658" s="592">
        <v>138</v>
      </c>
    </row>
    <row r="10659" spans="1:6" x14ac:dyDescent="0.25">
      <c r="A10659" s="349" t="s">
        <v>738</v>
      </c>
      <c r="B10659" s="361" t="s">
        <v>712</v>
      </c>
      <c r="C10659" s="361" t="s">
        <v>744</v>
      </c>
      <c r="D10659" s="361">
        <v>8</v>
      </c>
      <c r="E10659" s="590">
        <v>54230</v>
      </c>
      <c r="F10659" s="592">
        <v>22</v>
      </c>
    </row>
    <row r="10660" spans="1:6" x14ac:dyDescent="0.25">
      <c r="A10660" s="349" t="s">
        <v>738</v>
      </c>
      <c r="B10660" s="361" t="s">
        <v>716</v>
      </c>
      <c r="C10660" s="361" t="s">
        <v>745</v>
      </c>
      <c r="D10660" s="361">
        <v>16</v>
      </c>
      <c r="E10660" s="590">
        <v>54240</v>
      </c>
      <c r="F10660" s="592">
        <v>7</v>
      </c>
    </row>
    <row r="10661" spans="1:6" x14ac:dyDescent="0.25">
      <c r="A10661" s="349" t="s">
        <v>728</v>
      </c>
      <c r="B10661" s="361" t="s">
        <v>731</v>
      </c>
      <c r="C10661" s="361" t="s">
        <v>732</v>
      </c>
      <c r="D10661" s="361">
        <v>8</v>
      </c>
      <c r="E10661" s="590">
        <v>54241</v>
      </c>
      <c r="F10661" s="592">
        <v>143</v>
      </c>
    </row>
    <row r="10662" spans="1:6" x14ac:dyDescent="0.25">
      <c r="A10662" s="349" t="s">
        <v>738</v>
      </c>
      <c r="B10662" s="361" t="s">
        <v>722</v>
      </c>
      <c r="C10662" s="361" t="s">
        <v>747</v>
      </c>
      <c r="D10662" s="361">
        <v>8</v>
      </c>
      <c r="E10662" s="590">
        <v>54243</v>
      </c>
      <c r="F10662" s="592">
        <v>120</v>
      </c>
    </row>
    <row r="10663" spans="1:6" x14ac:dyDescent="0.25">
      <c r="A10663" s="349" t="s">
        <v>564</v>
      </c>
      <c r="B10663" s="361" t="s">
        <v>569</v>
      </c>
      <c r="C10663" s="361" t="s">
        <v>744</v>
      </c>
      <c r="D10663" s="361">
        <v>16</v>
      </c>
      <c r="E10663" s="590">
        <v>54249</v>
      </c>
      <c r="F10663" s="592">
        <v>87</v>
      </c>
    </row>
    <row r="10664" spans="1:6" x14ac:dyDescent="0.25">
      <c r="A10664" s="349" t="s">
        <v>564</v>
      </c>
      <c r="B10664" s="361" t="s">
        <v>568</v>
      </c>
      <c r="C10664" s="361" t="s">
        <v>745</v>
      </c>
      <c r="D10664" s="361">
        <v>16</v>
      </c>
      <c r="E10664" s="590">
        <v>54258</v>
      </c>
      <c r="F10664" s="592">
        <v>62</v>
      </c>
    </row>
    <row r="10665" spans="1:6" x14ac:dyDescent="0.25">
      <c r="A10665" s="349" t="s">
        <v>748</v>
      </c>
      <c r="B10665" s="361" t="s">
        <v>753</v>
      </c>
      <c r="C10665" s="361" t="s">
        <v>732</v>
      </c>
      <c r="D10665" s="361">
        <v>16</v>
      </c>
      <c r="E10665" s="590">
        <v>54260</v>
      </c>
      <c r="F10665" s="592">
        <v>44</v>
      </c>
    </row>
    <row r="10666" spans="1:6" x14ac:dyDescent="0.25">
      <c r="A10666" s="349" t="s">
        <v>748</v>
      </c>
      <c r="B10666" s="361" t="s">
        <v>749</v>
      </c>
      <c r="C10666" s="361" t="s">
        <v>745</v>
      </c>
      <c r="D10666" s="361">
        <v>8</v>
      </c>
      <c r="E10666" s="590">
        <v>54263</v>
      </c>
      <c r="F10666" s="592">
        <v>147</v>
      </c>
    </row>
    <row r="10667" spans="1:6" x14ac:dyDescent="0.25">
      <c r="A10667" s="349" t="s">
        <v>752</v>
      </c>
      <c r="B10667" s="361" t="s">
        <v>763</v>
      </c>
      <c r="C10667" s="361" t="s">
        <v>745</v>
      </c>
      <c r="D10667" s="361">
        <v>16</v>
      </c>
      <c r="E10667" s="590">
        <v>54264</v>
      </c>
      <c r="F10667" s="592">
        <v>86</v>
      </c>
    </row>
    <row r="10668" spans="1:6" x14ac:dyDescent="0.25">
      <c r="A10668" s="349" t="s">
        <v>564</v>
      </c>
      <c r="B10668" s="361" t="s">
        <v>569</v>
      </c>
      <c r="C10668" s="361" t="s">
        <v>744</v>
      </c>
      <c r="D10668" s="361">
        <v>16</v>
      </c>
      <c r="E10668" s="590">
        <v>54266</v>
      </c>
      <c r="F10668" s="592">
        <v>65</v>
      </c>
    </row>
    <row r="10669" spans="1:6" x14ac:dyDescent="0.25">
      <c r="A10669" s="349" t="s">
        <v>564</v>
      </c>
      <c r="B10669" s="361" t="s">
        <v>567</v>
      </c>
      <c r="C10669" s="361" t="s">
        <v>737</v>
      </c>
      <c r="D10669" s="361">
        <v>16</v>
      </c>
      <c r="E10669" s="590">
        <v>54267</v>
      </c>
      <c r="F10669" s="592">
        <v>73</v>
      </c>
    </row>
    <row r="10670" spans="1:6" x14ac:dyDescent="0.25">
      <c r="A10670" s="349" t="s">
        <v>742</v>
      </c>
      <c r="B10670" s="361" t="s">
        <v>743</v>
      </c>
      <c r="C10670" s="361" t="s">
        <v>744</v>
      </c>
      <c r="D10670" s="361">
        <v>8</v>
      </c>
      <c r="E10670" s="590">
        <v>54272</v>
      </c>
      <c r="F10670" s="592">
        <v>134</v>
      </c>
    </row>
    <row r="10671" spans="1:6" x14ac:dyDescent="0.25">
      <c r="A10671" s="349" t="s">
        <v>738</v>
      </c>
      <c r="B10671" s="361" t="s">
        <v>723</v>
      </c>
      <c r="C10671" s="361" t="s">
        <v>745</v>
      </c>
      <c r="D10671" s="361">
        <v>8</v>
      </c>
      <c r="E10671" s="590">
        <v>54273</v>
      </c>
      <c r="F10671" s="592">
        <v>113</v>
      </c>
    </row>
    <row r="10672" spans="1:6" x14ac:dyDescent="0.25">
      <c r="A10672" s="349" t="s">
        <v>738</v>
      </c>
      <c r="B10672" s="361" t="s">
        <v>723</v>
      </c>
      <c r="C10672" s="361" t="s">
        <v>745</v>
      </c>
      <c r="D10672" s="361">
        <v>8</v>
      </c>
      <c r="E10672" s="590">
        <v>54273</v>
      </c>
      <c r="F10672" s="592">
        <v>97</v>
      </c>
    </row>
    <row r="10673" spans="1:6" x14ac:dyDescent="0.25">
      <c r="A10673" s="349" t="s">
        <v>738</v>
      </c>
      <c r="B10673" s="361" t="s">
        <v>723</v>
      </c>
      <c r="C10673" s="361" t="s">
        <v>745</v>
      </c>
      <c r="D10673" s="361">
        <v>8</v>
      </c>
      <c r="E10673" s="590">
        <v>54277</v>
      </c>
      <c r="F10673" s="592">
        <v>26</v>
      </c>
    </row>
    <row r="10674" spans="1:6" x14ac:dyDescent="0.25">
      <c r="A10674" s="349" t="s">
        <v>564</v>
      </c>
      <c r="B10674" s="361" t="s">
        <v>569</v>
      </c>
      <c r="C10674" s="361" t="s">
        <v>744</v>
      </c>
      <c r="D10674" s="361">
        <v>16</v>
      </c>
      <c r="E10674" s="590">
        <v>54277</v>
      </c>
      <c r="F10674" s="592">
        <v>99</v>
      </c>
    </row>
    <row r="10675" spans="1:6" x14ac:dyDescent="0.25">
      <c r="A10675" s="349" t="s">
        <v>771</v>
      </c>
      <c r="B10675" s="361" t="s">
        <v>772</v>
      </c>
      <c r="C10675" s="361" t="s">
        <v>747</v>
      </c>
      <c r="D10675" s="361">
        <v>12</v>
      </c>
      <c r="E10675" s="590">
        <v>54279</v>
      </c>
      <c r="F10675" s="592">
        <v>33</v>
      </c>
    </row>
    <row r="10676" spans="1:6" x14ac:dyDescent="0.25">
      <c r="A10676" s="349" t="s">
        <v>564</v>
      </c>
      <c r="B10676" s="361" t="s">
        <v>568</v>
      </c>
      <c r="C10676" s="361" t="s">
        <v>745</v>
      </c>
      <c r="D10676" s="361">
        <v>16</v>
      </c>
      <c r="E10676" s="590">
        <v>54280</v>
      </c>
      <c r="F10676" s="592">
        <v>132</v>
      </c>
    </row>
    <row r="10677" spans="1:6" x14ac:dyDescent="0.25">
      <c r="A10677" s="349" t="s">
        <v>771</v>
      </c>
      <c r="B10677" s="361" t="s">
        <v>772</v>
      </c>
      <c r="C10677" s="361" t="s">
        <v>747</v>
      </c>
      <c r="D10677" s="361">
        <v>12</v>
      </c>
      <c r="E10677" s="590">
        <v>54282</v>
      </c>
      <c r="F10677" s="592">
        <v>170</v>
      </c>
    </row>
    <row r="10678" spans="1:6" x14ac:dyDescent="0.25">
      <c r="A10678" s="349" t="s">
        <v>738</v>
      </c>
      <c r="B10678" s="361" t="s">
        <v>719</v>
      </c>
      <c r="C10678" s="361" t="s">
        <v>744</v>
      </c>
      <c r="D10678" s="361">
        <v>8</v>
      </c>
      <c r="E10678" s="590">
        <v>54283</v>
      </c>
      <c r="F10678" s="592">
        <v>5</v>
      </c>
    </row>
    <row r="10679" spans="1:6" x14ac:dyDescent="0.25">
      <c r="A10679" s="349" t="s">
        <v>728</v>
      </c>
      <c r="B10679" s="361" t="s">
        <v>731</v>
      </c>
      <c r="C10679" s="361" t="s">
        <v>732</v>
      </c>
      <c r="D10679" s="361">
        <v>8</v>
      </c>
      <c r="E10679" s="590">
        <v>54286</v>
      </c>
      <c r="F10679" s="360">
        <v>155</v>
      </c>
    </row>
    <row r="10680" spans="1:6" x14ac:dyDescent="0.25">
      <c r="A10680" s="349" t="s">
        <v>564</v>
      </c>
      <c r="B10680" s="361" t="s">
        <v>569</v>
      </c>
      <c r="C10680" s="361" t="s">
        <v>744</v>
      </c>
      <c r="D10680" s="361">
        <v>16</v>
      </c>
      <c r="E10680" s="590">
        <v>54287</v>
      </c>
      <c r="F10680" s="592">
        <v>65</v>
      </c>
    </row>
    <row r="10681" spans="1:6" x14ac:dyDescent="0.25">
      <c r="A10681" s="349" t="s">
        <v>739</v>
      </c>
      <c r="B10681" s="361" t="s">
        <v>740</v>
      </c>
      <c r="C10681" s="361" t="s">
        <v>741</v>
      </c>
      <c r="D10681" s="361">
        <v>8</v>
      </c>
      <c r="E10681" s="590">
        <v>54288</v>
      </c>
      <c r="F10681" s="592">
        <v>56</v>
      </c>
    </row>
    <row r="10682" spans="1:6" x14ac:dyDescent="0.25">
      <c r="A10682" s="349" t="s">
        <v>739</v>
      </c>
      <c r="B10682" s="361" t="s">
        <v>740</v>
      </c>
      <c r="C10682" s="361" t="s">
        <v>741</v>
      </c>
      <c r="D10682" s="361">
        <v>8</v>
      </c>
      <c r="E10682" s="590">
        <v>54290</v>
      </c>
      <c r="F10682" s="360">
        <v>92</v>
      </c>
    </row>
    <row r="10683" spans="1:6" x14ac:dyDescent="0.25">
      <c r="A10683" s="349" t="s">
        <v>728</v>
      </c>
      <c r="B10683" s="361" t="s">
        <v>729</v>
      </c>
      <c r="C10683" s="361" t="s">
        <v>730</v>
      </c>
      <c r="D10683" s="361">
        <v>10</v>
      </c>
      <c r="E10683" s="590">
        <v>54290</v>
      </c>
      <c r="F10683" s="592">
        <v>117</v>
      </c>
    </row>
    <row r="10684" spans="1:6" x14ac:dyDescent="0.25">
      <c r="A10684" s="349" t="s">
        <v>752</v>
      </c>
      <c r="B10684" s="361" t="s">
        <v>759</v>
      </c>
      <c r="C10684" s="361" t="s">
        <v>737</v>
      </c>
      <c r="D10684" s="361">
        <v>16</v>
      </c>
      <c r="E10684" s="590">
        <v>54291</v>
      </c>
      <c r="F10684" s="592">
        <v>15</v>
      </c>
    </row>
    <row r="10685" spans="1:6" x14ac:dyDescent="0.25">
      <c r="A10685" s="349" t="s">
        <v>752</v>
      </c>
      <c r="B10685" s="361" t="s">
        <v>762</v>
      </c>
      <c r="C10685" s="361" t="s">
        <v>761</v>
      </c>
      <c r="D10685" s="361">
        <v>16</v>
      </c>
      <c r="E10685" s="590">
        <v>54291</v>
      </c>
      <c r="F10685" s="592">
        <v>105</v>
      </c>
    </row>
    <row r="10686" spans="1:6" x14ac:dyDescent="0.25">
      <c r="A10686" s="349" t="s">
        <v>728</v>
      </c>
      <c r="B10686" s="361" t="s">
        <v>729</v>
      </c>
      <c r="C10686" s="361" t="s">
        <v>730</v>
      </c>
      <c r="D10686" s="361">
        <v>10</v>
      </c>
      <c r="E10686" s="590">
        <v>54291</v>
      </c>
      <c r="F10686" s="592">
        <v>7</v>
      </c>
    </row>
    <row r="10687" spans="1:6" x14ac:dyDescent="0.25">
      <c r="A10687" s="349" t="s">
        <v>752</v>
      </c>
      <c r="B10687" s="361" t="s">
        <v>763</v>
      </c>
      <c r="C10687" s="361" t="s">
        <v>745</v>
      </c>
      <c r="D10687" s="361">
        <v>16</v>
      </c>
      <c r="E10687" s="590">
        <v>54293</v>
      </c>
      <c r="F10687" s="592">
        <v>124</v>
      </c>
    </row>
    <row r="10688" spans="1:6" x14ac:dyDescent="0.25">
      <c r="A10688" s="349" t="s">
        <v>739</v>
      </c>
      <c r="B10688" s="361" t="s">
        <v>740</v>
      </c>
      <c r="C10688" s="361" t="s">
        <v>741</v>
      </c>
      <c r="D10688" s="361">
        <v>8</v>
      </c>
      <c r="E10688" s="590">
        <v>54293</v>
      </c>
      <c r="F10688" s="592">
        <v>62</v>
      </c>
    </row>
    <row r="10689" spans="1:6" x14ac:dyDescent="0.25">
      <c r="A10689" s="349" t="s">
        <v>767</v>
      </c>
      <c r="B10689" s="361" t="s">
        <v>768</v>
      </c>
      <c r="C10689" s="361" t="s">
        <v>737</v>
      </c>
      <c r="D10689" s="361">
        <v>16</v>
      </c>
      <c r="E10689" s="350">
        <v>54294</v>
      </c>
      <c r="F10689" s="360">
        <v>65</v>
      </c>
    </row>
    <row r="10690" spans="1:6" x14ac:dyDescent="0.25">
      <c r="A10690" s="349" t="s">
        <v>771</v>
      </c>
      <c r="B10690" s="361" t="s">
        <v>772</v>
      </c>
      <c r="C10690" s="361" t="s">
        <v>747</v>
      </c>
      <c r="D10690" s="361">
        <v>12</v>
      </c>
      <c r="E10690" s="590">
        <v>54295</v>
      </c>
      <c r="F10690" s="592">
        <v>154</v>
      </c>
    </row>
    <row r="10691" spans="1:6" x14ac:dyDescent="0.25">
      <c r="A10691" s="349" t="s">
        <v>738</v>
      </c>
      <c r="B10691" s="361" t="s">
        <v>722</v>
      </c>
      <c r="C10691" s="361" t="s">
        <v>747</v>
      </c>
      <c r="D10691" s="361">
        <v>8</v>
      </c>
      <c r="E10691" s="590">
        <v>54296</v>
      </c>
      <c r="F10691" s="592">
        <v>179</v>
      </c>
    </row>
    <row r="10692" spans="1:6" x14ac:dyDescent="0.25">
      <c r="A10692" s="349" t="s">
        <v>748</v>
      </c>
      <c r="B10692" s="361" t="s">
        <v>751</v>
      </c>
      <c r="C10692" s="361" t="s">
        <v>747</v>
      </c>
      <c r="D10692" s="361">
        <v>8</v>
      </c>
      <c r="E10692" s="590">
        <v>54296</v>
      </c>
      <c r="F10692" s="592">
        <v>165</v>
      </c>
    </row>
    <row r="10693" spans="1:6" x14ac:dyDescent="0.25">
      <c r="A10693" s="349" t="s">
        <v>738</v>
      </c>
      <c r="B10693" s="361" t="s">
        <v>719</v>
      </c>
      <c r="C10693" s="361" t="s">
        <v>744</v>
      </c>
      <c r="D10693" s="361">
        <v>8</v>
      </c>
      <c r="E10693" s="590">
        <v>54299</v>
      </c>
      <c r="F10693" s="592">
        <v>49</v>
      </c>
    </row>
    <row r="10694" spans="1:6" x14ac:dyDescent="0.25">
      <c r="A10694" s="349" t="s">
        <v>748</v>
      </c>
      <c r="B10694" s="361" t="s">
        <v>753</v>
      </c>
      <c r="C10694" s="361" t="s">
        <v>732</v>
      </c>
      <c r="D10694" s="361">
        <v>16</v>
      </c>
      <c r="E10694" s="350">
        <v>54301</v>
      </c>
      <c r="F10694" s="360">
        <v>40</v>
      </c>
    </row>
    <row r="10695" spans="1:6" x14ac:dyDescent="0.25">
      <c r="A10695" s="349" t="s">
        <v>738</v>
      </c>
      <c r="B10695" s="361" t="s">
        <v>713</v>
      </c>
      <c r="C10695" s="361" t="s">
        <v>746</v>
      </c>
      <c r="D10695" s="361">
        <v>16</v>
      </c>
      <c r="E10695" s="590">
        <v>54301</v>
      </c>
      <c r="F10695" s="592">
        <v>167</v>
      </c>
    </row>
    <row r="10696" spans="1:6" x14ac:dyDescent="0.25">
      <c r="A10696" s="349" t="s">
        <v>738</v>
      </c>
      <c r="B10696" s="361" t="s">
        <v>717</v>
      </c>
      <c r="C10696" s="361" t="s">
        <v>745</v>
      </c>
      <c r="D10696" s="361">
        <v>16</v>
      </c>
      <c r="E10696" s="590">
        <v>54303</v>
      </c>
      <c r="F10696" s="592">
        <v>115</v>
      </c>
    </row>
    <row r="10697" spans="1:6" x14ac:dyDescent="0.25">
      <c r="A10697" s="349" t="s">
        <v>742</v>
      </c>
      <c r="B10697" s="361" t="s">
        <v>743</v>
      </c>
      <c r="C10697" s="361" t="s">
        <v>744</v>
      </c>
      <c r="D10697" s="361">
        <v>8</v>
      </c>
      <c r="E10697" s="590">
        <v>54306</v>
      </c>
      <c r="F10697" s="592">
        <v>71</v>
      </c>
    </row>
    <row r="10698" spans="1:6" x14ac:dyDescent="0.25">
      <c r="A10698" s="354" t="s">
        <v>728</v>
      </c>
      <c r="B10698" s="353" t="s">
        <v>731</v>
      </c>
      <c r="C10698" s="353" t="s">
        <v>732</v>
      </c>
      <c r="D10698" s="353">
        <v>8</v>
      </c>
      <c r="E10698" s="591">
        <v>54307</v>
      </c>
      <c r="F10698" s="593">
        <v>121</v>
      </c>
    </row>
    <row r="10699" spans="1:6" x14ac:dyDescent="0.25">
      <c r="A10699" s="349" t="s">
        <v>748</v>
      </c>
      <c r="B10699" s="361" t="s">
        <v>751</v>
      </c>
      <c r="C10699" s="361" t="s">
        <v>747</v>
      </c>
      <c r="D10699" s="361">
        <v>8</v>
      </c>
      <c r="E10699" s="590">
        <v>54308</v>
      </c>
      <c r="F10699" s="592">
        <v>58</v>
      </c>
    </row>
    <row r="10700" spans="1:6" x14ac:dyDescent="0.25">
      <c r="A10700" s="349" t="s">
        <v>738</v>
      </c>
      <c r="B10700" s="361" t="s">
        <v>722</v>
      </c>
      <c r="C10700" s="361" t="s">
        <v>747</v>
      </c>
      <c r="D10700" s="361">
        <v>8</v>
      </c>
      <c r="E10700" s="590">
        <v>54310</v>
      </c>
      <c r="F10700" s="592">
        <v>71</v>
      </c>
    </row>
    <row r="10701" spans="1:6" x14ac:dyDescent="0.25">
      <c r="A10701" s="349" t="s">
        <v>738</v>
      </c>
      <c r="B10701" s="361" t="s">
        <v>721</v>
      </c>
      <c r="C10701" s="361" t="s">
        <v>747</v>
      </c>
      <c r="D10701" s="361">
        <v>8</v>
      </c>
      <c r="E10701" s="350">
        <v>54312</v>
      </c>
      <c r="F10701" s="360">
        <v>23</v>
      </c>
    </row>
    <row r="10702" spans="1:6" x14ac:dyDescent="0.25">
      <c r="A10702" s="349" t="s">
        <v>738</v>
      </c>
      <c r="B10702" s="361" t="s">
        <v>720</v>
      </c>
      <c r="C10702" s="361" t="s">
        <v>747</v>
      </c>
      <c r="D10702" s="361">
        <v>8</v>
      </c>
      <c r="E10702" s="590">
        <v>54313</v>
      </c>
      <c r="F10702" s="592">
        <v>140</v>
      </c>
    </row>
    <row r="10703" spans="1:6" x14ac:dyDescent="0.25">
      <c r="A10703" s="349" t="s">
        <v>752</v>
      </c>
      <c r="B10703" s="361" t="s">
        <v>764</v>
      </c>
      <c r="C10703" s="361" t="s">
        <v>737</v>
      </c>
      <c r="D10703" s="361">
        <v>32</v>
      </c>
      <c r="E10703" s="590">
        <v>54314</v>
      </c>
      <c r="F10703" s="592">
        <v>11</v>
      </c>
    </row>
    <row r="10704" spans="1:6" x14ac:dyDescent="0.25">
      <c r="A10704" s="349" t="s">
        <v>564</v>
      </c>
      <c r="B10704" s="361" t="s">
        <v>565</v>
      </c>
      <c r="C10704" s="361" t="s">
        <v>745</v>
      </c>
      <c r="D10704" s="361">
        <v>16</v>
      </c>
      <c r="E10704" s="590">
        <v>54316</v>
      </c>
      <c r="F10704" s="592">
        <v>38</v>
      </c>
    </row>
    <row r="10705" spans="1:6" x14ac:dyDescent="0.25">
      <c r="A10705" s="349" t="s">
        <v>771</v>
      </c>
      <c r="B10705" s="361" t="s">
        <v>772</v>
      </c>
      <c r="C10705" s="361" t="s">
        <v>747</v>
      </c>
      <c r="D10705" s="361">
        <v>12</v>
      </c>
      <c r="E10705" s="590">
        <v>54316</v>
      </c>
      <c r="F10705" s="592">
        <v>181</v>
      </c>
    </row>
    <row r="10706" spans="1:6" x14ac:dyDescent="0.25">
      <c r="A10706" s="349" t="s">
        <v>564</v>
      </c>
      <c r="B10706" s="361" t="s">
        <v>567</v>
      </c>
      <c r="C10706" s="361" t="s">
        <v>737</v>
      </c>
      <c r="D10706" s="361">
        <v>16</v>
      </c>
      <c r="E10706" s="590">
        <v>54317</v>
      </c>
      <c r="F10706" s="592">
        <v>191</v>
      </c>
    </row>
    <row r="10707" spans="1:6" x14ac:dyDescent="0.25">
      <c r="A10707" s="349" t="s">
        <v>752</v>
      </c>
      <c r="B10707" s="361" t="s">
        <v>762</v>
      </c>
      <c r="C10707" s="361" t="s">
        <v>761</v>
      </c>
      <c r="D10707" s="361">
        <v>16</v>
      </c>
      <c r="E10707" s="350">
        <v>54322</v>
      </c>
      <c r="F10707" s="360">
        <v>10</v>
      </c>
    </row>
    <row r="10708" spans="1:6" x14ac:dyDescent="0.25">
      <c r="A10708" s="349" t="s">
        <v>748</v>
      </c>
      <c r="B10708" s="361" t="s">
        <v>750</v>
      </c>
      <c r="C10708" s="361" t="s">
        <v>737</v>
      </c>
      <c r="D10708" s="361">
        <v>16</v>
      </c>
      <c r="E10708" s="350">
        <v>54328</v>
      </c>
      <c r="F10708" s="360">
        <v>115</v>
      </c>
    </row>
    <row r="10709" spans="1:6" x14ac:dyDescent="0.25">
      <c r="A10709" s="349" t="s">
        <v>748</v>
      </c>
      <c r="B10709" s="361" t="s">
        <v>750</v>
      </c>
      <c r="C10709" s="361" t="s">
        <v>737</v>
      </c>
      <c r="D10709" s="361">
        <v>16</v>
      </c>
      <c r="E10709" s="590">
        <v>54329</v>
      </c>
      <c r="F10709" s="592">
        <v>188</v>
      </c>
    </row>
    <row r="10710" spans="1:6" x14ac:dyDescent="0.25">
      <c r="A10710" s="349" t="s">
        <v>564</v>
      </c>
      <c r="B10710" s="361" t="s">
        <v>568</v>
      </c>
      <c r="C10710" s="361" t="s">
        <v>745</v>
      </c>
      <c r="D10710" s="361">
        <v>16</v>
      </c>
      <c r="E10710" s="590">
        <v>54332</v>
      </c>
      <c r="F10710" s="592">
        <v>62</v>
      </c>
    </row>
    <row r="10711" spans="1:6" x14ac:dyDescent="0.25">
      <c r="A10711" s="349" t="s">
        <v>738</v>
      </c>
      <c r="B10711" s="361" t="s">
        <v>721</v>
      </c>
      <c r="C10711" s="361" t="s">
        <v>747</v>
      </c>
      <c r="D10711" s="361">
        <v>8</v>
      </c>
      <c r="E10711" s="590">
        <v>54335</v>
      </c>
      <c r="F10711" s="360">
        <v>121</v>
      </c>
    </row>
    <row r="10712" spans="1:6" x14ac:dyDescent="0.25">
      <c r="A10712" s="349" t="s">
        <v>748</v>
      </c>
      <c r="B10712" s="361" t="s">
        <v>750</v>
      </c>
      <c r="C10712" s="361" t="s">
        <v>737</v>
      </c>
      <c r="D10712" s="361">
        <v>16</v>
      </c>
      <c r="E10712" s="590">
        <v>54340</v>
      </c>
      <c r="F10712" s="360">
        <v>55</v>
      </c>
    </row>
    <row r="10713" spans="1:6" x14ac:dyDescent="0.25">
      <c r="A10713" s="349" t="s">
        <v>564</v>
      </c>
      <c r="B10713" s="361" t="s">
        <v>566</v>
      </c>
      <c r="C10713" s="361" t="s">
        <v>737</v>
      </c>
      <c r="D10713" s="361">
        <v>16</v>
      </c>
      <c r="E10713" s="590">
        <v>54341</v>
      </c>
      <c r="F10713" s="592">
        <v>58</v>
      </c>
    </row>
    <row r="10714" spans="1:6" x14ac:dyDescent="0.25">
      <c r="A10714" s="349" t="s">
        <v>564</v>
      </c>
      <c r="B10714" s="361" t="s">
        <v>565</v>
      </c>
      <c r="C10714" s="361" t="s">
        <v>745</v>
      </c>
      <c r="D10714" s="361">
        <v>16</v>
      </c>
      <c r="E10714" s="590">
        <v>54342</v>
      </c>
      <c r="F10714" s="592">
        <v>142</v>
      </c>
    </row>
    <row r="10715" spans="1:6" x14ac:dyDescent="0.25">
      <c r="A10715" s="349" t="s">
        <v>752</v>
      </c>
      <c r="B10715" s="361" t="s">
        <v>759</v>
      </c>
      <c r="C10715" s="361" t="s">
        <v>737</v>
      </c>
      <c r="D10715" s="361">
        <v>16</v>
      </c>
      <c r="E10715" s="590">
        <v>54343</v>
      </c>
      <c r="F10715" s="360">
        <v>181</v>
      </c>
    </row>
    <row r="10716" spans="1:6" x14ac:dyDescent="0.25">
      <c r="A10716" s="349" t="s">
        <v>733</v>
      </c>
      <c r="B10716" s="361" t="s">
        <v>736</v>
      </c>
      <c r="C10716" s="361" t="s">
        <v>737</v>
      </c>
      <c r="D10716" s="361">
        <v>8</v>
      </c>
      <c r="E10716" s="590">
        <v>54349</v>
      </c>
      <c r="F10716" s="592">
        <v>22</v>
      </c>
    </row>
    <row r="10717" spans="1:6" x14ac:dyDescent="0.25">
      <c r="A10717" s="349" t="s">
        <v>738</v>
      </c>
      <c r="B10717" s="361" t="s">
        <v>715</v>
      </c>
      <c r="C10717" s="361" t="s">
        <v>745</v>
      </c>
      <c r="D10717" s="361">
        <v>16</v>
      </c>
      <c r="E10717" s="590">
        <v>54351</v>
      </c>
      <c r="F10717" s="592">
        <v>114</v>
      </c>
    </row>
    <row r="10718" spans="1:6" x14ac:dyDescent="0.25">
      <c r="A10718" s="349" t="s">
        <v>738</v>
      </c>
      <c r="B10718" s="361" t="s">
        <v>723</v>
      </c>
      <c r="C10718" s="361" t="s">
        <v>745</v>
      </c>
      <c r="D10718" s="361">
        <v>8</v>
      </c>
      <c r="E10718" s="590">
        <v>54354</v>
      </c>
      <c r="F10718" s="592">
        <v>109</v>
      </c>
    </row>
    <row r="10719" spans="1:6" x14ac:dyDescent="0.25">
      <c r="A10719" s="349" t="s">
        <v>738</v>
      </c>
      <c r="B10719" s="361" t="s">
        <v>718</v>
      </c>
      <c r="C10719" s="361" t="s">
        <v>747</v>
      </c>
      <c r="D10719" s="361">
        <v>8</v>
      </c>
      <c r="E10719" s="590">
        <v>54355</v>
      </c>
      <c r="F10719" s="592">
        <v>94</v>
      </c>
    </row>
    <row r="10720" spans="1:6" x14ac:dyDescent="0.25">
      <c r="A10720" s="349" t="s">
        <v>728</v>
      </c>
      <c r="B10720" s="361" t="s">
        <v>731</v>
      </c>
      <c r="C10720" s="361" t="s">
        <v>732</v>
      </c>
      <c r="D10720" s="361">
        <v>8</v>
      </c>
      <c r="E10720" s="590">
        <v>54355</v>
      </c>
      <c r="F10720" s="592">
        <v>158</v>
      </c>
    </row>
    <row r="10721" spans="1:6" x14ac:dyDescent="0.25">
      <c r="A10721" s="349" t="s">
        <v>756</v>
      </c>
      <c r="B10721" s="361" t="s">
        <v>757</v>
      </c>
      <c r="C10721" s="361" t="s">
        <v>755</v>
      </c>
      <c r="D10721" s="361">
        <v>16</v>
      </c>
      <c r="E10721" s="590">
        <v>54357</v>
      </c>
      <c r="F10721" s="592">
        <v>169</v>
      </c>
    </row>
    <row r="10722" spans="1:6" x14ac:dyDescent="0.25">
      <c r="A10722" s="349" t="s">
        <v>738</v>
      </c>
      <c r="B10722" s="361" t="s">
        <v>716</v>
      </c>
      <c r="C10722" s="361" t="s">
        <v>745</v>
      </c>
      <c r="D10722" s="361">
        <v>16</v>
      </c>
      <c r="E10722" s="590">
        <v>54358</v>
      </c>
      <c r="F10722" s="592">
        <v>26</v>
      </c>
    </row>
    <row r="10723" spans="1:6" x14ac:dyDescent="0.25">
      <c r="A10723" s="349" t="s">
        <v>728</v>
      </c>
      <c r="B10723" s="361" t="s">
        <v>731</v>
      </c>
      <c r="C10723" s="361" t="s">
        <v>732</v>
      </c>
      <c r="D10723" s="361">
        <v>8</v>
      </c>
      <c r="E10723" s="590">
        <v>54358</v>
      </c>
      <c r="F10723" s="592">
        <v>161</v>
      </c>
    </row>
    <row r="10724" spans="1:6" x14ac:dyDescent="0.25">
      <c r="A10724" s="349" t="s">
        <v>748</v>
      </c>
      <c r="B10724" s="361" t="s">
        <v>754</v>
      </c>
      <c r="C10724" s="361" t="s">
        <v>755</v>
      </c>
      <c r="D10724" s="361">
        <v>16</v>
      </c>
      <c r="E10724" s="590">
        <v>54360</v>
      </c>
      <c r="F10724" s="592">
        <v>52</v>
      </c>
    </row>
    <row r="10725" spans="1:6" x14ac:dyDescent="0.25">
      <c r="A10725" s="349" t="s">
        <v>738</v>
      </c>
      <c r="B10725" s="361" t="s">
        <v>716</v>
      </c>
      <c r="C10725" s="361" t="s">
        <v>745</v>
      </c>
      <c r="D10725" s="361">
        <v>16</v>
      </c>
      <c r="E10725" s="590">
        <v>54361</v>
      </c>
      <c r="F10725" s="592">
        <v>162</v>
      </c>
    </row>
    <row r="10726" spans="1:6" x14ac:dyDescent="0.25">
      <c r="A10726" s="349" t="s">
        <v>771</v>
      </c>
      <c r="B10726" s="361" t="s">
        <v>773</v>
      </c>
      <c r="C10726" s="361" t="s">
        <v>747</v>
      </c>
      <c r="D10726" s="361">
        <v>8</v>
      </c>
      <c r="E10726" s="350">
        <v>54361</v>
      </c>
      <c r="F10726" s="360">
        <v>124</v>
      </c>
    </row>
    <row r="10727" spans="1:6" x14ac:dyDescent="0.25">
      <c r="A10727" s="349" t="s">
        <v>767</v>
      </c>
      <c r="B10727" s="361" t="s">
        <v>768</v>
      </c>
      <c r="C10727" s="361" t="s">
        <v>737</v>
      </c>
      <c r="D10727" s="361">
        <v>16</v>
      </c>
      <c r="E10727" s="590">
        <v>54362</v>
      </c>
      <c r="F10727" s="592">
        <v>148</v>
      </c>
    </row>
    <row r="10728" spans="1:6" x14ac:dyDescent="0.25">
      <c r="A10728" s="349" t="s">
        <v>739</v>
      </c>
      <c r="B10728" s="361" t="s">
        <v>740</v>
      </c>
      <c r="C10728" s="361" t="s">
        <v>741</v>
      </c>
      <c r="D10728" s="361">
        <v>8</v>
      </c>
      <c r="E10728" s="590">
        <v>54364</v>
      </c>
      <c r="F10728" s="592">
        <v>114</v>
      </c>
    </row>
    <row r="10729" spans="1:6" x14ac:dyDescent="0.25">
      <c r="A10729" s="349" t="s">
        <v>738</v>
      </c>
      <c r="B10729" s="361" t="s">
        <v>718</v>
      </c>
      <c r="C10729" s="361" t="s">
        <v>747</v>
      </c>
      <c r="D10729" s="361">
        <v>8</v>
      </c>
      <c r="E10729" s="590">
        <v>54365</v>
      </c>
      <c r="F10729" s="592">
        <v>29</v>
      </c>
    </row>
    <row r="10730" spans="1:6" x14ac:dyDescent="0.25">
      <c r="A10730" s="349" t="s">
        <v>733</v>
      </c>
      <c r="B10730" s="361" t="s">
        <v>734</v>
      </c>
      <c r="C10730" s="361" t="s">
        <v>735</v>
      </c>
      <c r="D10730" s="361">
        <v>8</v>
      </c>
      <c r="E10730" s="590">
        <v>54366</v>
      </c>
      <c r="F10730" s="592">
        <v>39</v>
      </c>
    </row>
    <row r="10731" spans="1:6" x14ac:dyDescent="0.25">
      <c r="A10731" s="349" t="s">
        <v>765</v>
      </c>
      <c r="B10731" s="361" t="s">
        <v>766</v>
      </c>
      <c r="C10731" s="361" t="s">
        <v>744</v>
      </c>
      <c r="D10731" s="361">
        <v>16</v>
      </c>
      <c r="E10731" s="590">
        <v>54370</v>
      </c>
      <c r="F10731" s="592">
        <v>89</v>
      </c>
    </row>
    <row r="10732" spans="1:6" x14ac:dyDescent="0.25">
      <c r="A10732" s="349" t="s">
        <v>738</v>
      </c>
      <c r="B10732" s="361" t="s">
        <v>720</v>
      </c>
      <c r="C10732" s="361" t="s">
        <v>747</v>
      </c>
      <c r="D10732" s="361">
        <v>8</v>
      </c>
      <c r="E10732" s="590">
        <v>54371</v>
      </c>
      <c r="F10732" s="592">
        <v>193</v>
      </c>
    </row>
    <row r="10733" spans="1:6" x14ac:dyDescent="0.25">
      <c r="A10733" s="349" t="s">
        <v>748</v>
      </c>
      <c r="B10733" s="361" t="s">
        <v>750</v>
      </c>
      <c r="C10733" s="361" t="s">
        <v>737</v>
      </c>
      <c r="D10733" s="361">
        <v>16</v>
      </c>
      <c r="E10733" s="590">
        <v>54371</v>
      </c>
      <c r="F10733" s="592">
        <v>158</v>
      </c>
    </row>
    <row r="10734" spans="1:6" x14ac:dyDescent="0.25">
      <c r="A10734" s="349" t="s">
        <v>728</v>
      </c>
      <c r="B10734" s="361" t="s">
        <v>731</v>
      </c>
      <c r="C10734" s="361" t="s">
        <v>732</v>
      </c>
      <c r="D10734" s="361">
        <v>8</v>
      </c>
      <c r="E10734" s="590">
        <v>54371</v>
      </c>
      <c r="F10734" s="592">
        <v>118</v>
      </c>
    </row>
    <row r="10735" spans="1:6" x14ac:dyDescent="0.25">
      <c r="A10735" s="349" t="s">
        <v>564</v>
      </c>
      <c r="B10735" s="361" t="s">
        <v>566</v>
      </c>
      <c r="C10735" s="361" t="s">
        <v>737</v>
      </c>
      <c r="D10735" s="361">
        <v>16</v>
      </c>
      <c r="E10735" s="350">
        <v>54375</v>
      </c>
      <c r="F10735" s="360">
        <v>180</v>
      </c>
    </row>
    <row r="10736" spans="1:6" x14ac:dyDescent="0.25">
      <c r="A10736" s="349" t="s">
        <v>748</v>
      </c>
      <c r="B10736" s="361" t="s">
        <v>753</v>
      </c>
      <c r="C10736" s="361" t="s">
        <v>732</v>
      </c>
      <c r="D10736" s="361">
        <v>16</v>
      </c>
      <c r="E10736" s="590">
        <v>54385</v>
      </c>
      <c r="F10736" s="592">
        <v>38</v>
      </c>
    </row>
    <row r="10737" spans="1:6" x14ac:dyDescent="0.25">
      <c r="A10737" s="349" t="s">
        <v>771</v>
      </c>
      <c r="B10737" s="361" t="s">
        <v>772</v>
      </c>
      <c r="C10737" s="361" t="s">
        <v>747</v>
      </c>
      <c r="D10737" s="361">
        <v>12</v>
      </c>
      <c r="E10737" s="590">
        <v>54387</v>
      </c>
      <c r="F10737" s="592">
        <v>136</v>
      </c>
    </row>
    <row r="10738" spans="1:6" x14ac:dyDescent="0.25">
      <c r="A10738" s="349" t="s">
        <v>564</v>
      </c>
      <c r="B10738" s="361" t="s">
        <v>565</v>
      </c>
      <c r="C10738" s="361" t="s">
        <v>745</v>
      </c>
      <c r="D10738" s="361">
        <v>16</v>
      </c>
      <c r="E10738" s="590">
        <v>54389</v>
      </c>
      <c r="F10738" s="592">
        <v>91</v>
      </c>
    </row>
    <row r="10739" spans="1:6" x14ac:dyDescent="0.25">
      <c r="A10739" s="349" t="s">
        <v>752</v>
      </c>
      <c r="B10739" s="361" t="s">
        <v>760</v>
      </c>
      <c r="C10739" s="361" t="s">
        <v>761</v>
      </c>
      <c r="D10739" s="361">
        <v>16</v>
      </c>
      <c r="E10739" s="590">
        <v>54391</v>
      </c>
      <c r="F10739" s="592">
        <v>73</v>
      </c>
    </row>
    <row r="10740" spans="1:6" x14ac:dyDescent="0.25">
      <c r="A10740" s="349" t="s">
        <v>771</v>
      </c>
      <c r="B10740" s="361" t="s">
        <v>772</v>
      </c>
      <c r="C10740" s="361" t="s">
        <v>747</v>
      </c>
      <c r="D10740" s="361">
        <v>12</v>
      </c>
      <c r="E10740" s="590">
        <v>54395</v>
      </c>
      <c r="F10740" s="592">
        <v>161</v>
      </c>
    </row>
    <row r="10741" spans="1:6" x14ac:dyDescent="0.25">
      <c r="A10741" s="349" t="s">
        <v>765</v>
      </c>
      <c r="B10741" s="361" t="s">
        <v>766</v>
      </c>
      <c r="C10741" s="361" t="s">
        <v>744</v>
      </c>
      <c r="D10741" s="361">
        <v>16</v>
      </c>
      <c r="E10741" s="590">
        <v>54398</v>
      </c>
      <c r="F10741" s="360">
        <v>102</v>
      </c>
    </row>
    <row r="10742" spans="1:6" x14ac:dyDescent="0.25">
      <c r="A10742" s="349" t="s">
        <v>738</v>
      </c>
      <c r="B10742" s="361" t="s">
        <v>713</v>
      </c>
      <c r="C10742" s="361" t="s">
        <v>746</v>
      </c>
      <c r="D10742" s="361">
        <v>16</v>
      </c>
      <c r="E10742" s="590">
        <v>54402</v>
      </c>
      <c r="F10742" s="592">
        <v>12</v>
      </c>
    </row>
    <row r="10743" spans="1:6" x14ac:dyDescent="0.25">
      <c r="A10743" s="349" t="s">
        <v>738</v>
      </c>
      <c r="B10743" s="361" t="s">
        <v>717</v>
      </c>
      <c r="C10743" s="361" t="s">
        <v>745</v>
      </c>
      <c r="D10743" s="361">
        <v>16</v>
      </c>
      <c r="E10743" s="590">
        <v>54403</v>
      </c>
      <c r="F10743" s="592">
        <v>22</v>
      </c>
    </row>
    <row r="10744" spans="1:6" x14ac:dyDescent="0.25">
      <c r="A10744" s="349" t="s">
        <v>756</v>
      </c>
      <c r="B10744" s="361" t="s">
        <v>757</v>
      </c>
      <c r="C10744" s="361" t="s">
        <v>755</v>
      </c>
      <c r="D10744" s="361">
        <v>16</v>
      </c>
      <c r="E10744" s="590">
        <v>54403</v>
      </c>
      <c r="F10744" s="592">
        <v>68</v>
      </c>
    </row>
    <row r="10745" spans="1:6" x14ac:dyDescent="0.25">
      <c r="A10745" s="349" t="s">
        <v>564</v>
      </c>
      <c r="B10745" s="361" t="s">
        <v>569</v>
      </c>
      <c r="C10745" s="361" t="s">
        <v>744</v>
      </c>
      <c r="D10745" s="361">
        <v>16</v>
      </c>
      <c r="E10745" s="590">
        <v>54405</v>
      </c>
      <c r="F10745" s="592">
        <v>109</v>
      </c>
    </row>
    <row r="10746" spans="1:6" x14ac:dyDescent="0.25">
      <c r="A10746" s="349" t="s">
        <v>738</v>
      </c>
      <c r="B10746" s="361" t="s">
        <v>715</v>
      </c>
      <c r="C10746" s="361" t="s">
        <v>745</v>
      </c>
      <c r="D10746" s="361">
        <v>16</v>
      </c>
      <c r="E10746" s="590">
        <v>54407</v>
      </c>
      <c r="F10746" s="592">
        <v>51</v>
      </c>
    </row>
    <row r="10747" spans="1:6" x14ac:dyDescent="0.25">
      <c r="A10747" s="349" t="s">
        <v>733</v>
      </c>
      <c r="B10747" s="361" t="s">
        <v>736</v>
      </c>
      <c r="C10747" s="361" t="s">
        <v>737</v>
      </c>
      <c r="D10747" s="361">
        <v>8</v>
      </c>
      <c r="E10747" s="350">
        <v>54409</v>
      </c>
      <c r="F10747" s="360">
        <v>86</v>
      </c>
    </row>
    <row r="10748" spans="1:6" x14ac:dyDescent="0.25">
      <c r="A10748" s="349" t="s">
        <v>756</v>
      </c>
      <c r="B10748" s="361" t="s">
        <v>757</v>
      </c>
      <c r="C10748" s="361" t="s">
        <v>755</v>
      </c>
      <c r="D10748" s="361">
        <v>16</v>
      </c>
      <c r="E10748" s="590">
        <v>54413</v>
      </c>
      <c r="F10748" s="592">
        <v>101</v>
      </c>
    </row>
    <row r="10749" spans="1:6" x14ac:dyDescent="0.25">
      <c r="A10749" s="349" t="s">
        <v>733</v>
      </c>
      <c r="B10749" s="361" t="s">
        <v>734</v>
      </c>
      <c r="C10749" s="361" t="s">
        <v>735</v>
      </c>
      <c r="D10749" s="361">
        <v>8</v>
      </c>
      <c r="E10749" s="590">
        <v>54413</v>
      </c>
      <c r="F10749" s="360">
        <v>101</v>
      </c>
    </row>
    <row r="10750" spans="1:6" x14ac:dyDescent="0.25">
      <c r="A10750" s="349" t="s">
        <v>564</v>
      </c>
      <c r="B10750" s="361" t="s">
        <v>567</v>
      </c>
      <c r="C10750" s="361" t="s">
        <v>737</v>
      </c>
      <c r="D10750" s="361">
        <v>16</v>
      </c>
      <c r="E10750" s="590">
        <v>54415</v>
      </c>
      <c r="F10750" s="592">
        <v>78</v>
      </c>
    </row>
    <row r="10751" spans="1:6" x14ac:dyDescent="0.25">
      <c r="A10751" s="349" t="s">
        <v>748</v>
      </c>
      <c r="B10751" s="361" t="s">
        <v>753</v>
      </c>
      <c r="C10751" s="361" t="s">
        <v>732</v>
      </c>
      <c r="D10751" s="361">
        <v>16</v>
      </c>
      <c r="E10751" s="590">
        <v>54418</v>
      </c>
      <c r="F10751" s="592">
        <v>185</v>
      </c>
    </row>
    <row r="10752" spans="1:6" x14ac:dyDescent="0.25">
      <c r="A10752" s="349" t="s">
        <v>748</v>
      </c>
      <c r="B10752" s="361" t="s">
        <v>749</v>
      </c>
      <c r="C10752" s="361" t="s">
        <v>745</v>
      </c>
      <c r="D10752" s="361">
        <v>8</v>
      </c>
      <c r="E10752" s="590">
        <v>54422</v>
      </c>
      <c r="F10752" s="592">
        <v>11</v>
      </c>
    </row>
    <row r="10753" spans="1:6" x14ac:dyDescent="0.25">
      <c r="A10753" s="349" t="s">
        <v>738</v>
      </c>
      <c r="B10753" s="361" t="s">
        <v>714</v>
      </c>
      <c r="C10753" s="361" t="s">
        <v>744</v>
      </c>
      <c r="D10753" s="361">
        <v>8</v>
      </c>
      <c r="E10753" s="590">
        <v>54422</v>
      </c>
      <c r="F10753" s="360">
        <v>86</v>
      </c>
    </row>
    <row r="10754" spans="1:6" x14ac:dyDescent="0.25">
      <c r="A10754" s="349" t="s">
        <v>739</v>
      </c>
      <c r="B10754" s="361" t="s">
        <v>740</v>
      </c>
      <c r="C10754" s="361" t="s">
        <v>741</v>
      </c>
      <c r="D10754" s="361">
        <v>8</v>
      </c>
      <c r="E10754" s="590">
        <v>54422</v>
      </c>
      <c r="F10754" s="592">
        <v>59</v>
      </c>
    </row>
    <row r="10755" spans="1:6" x14ac:dyDescent="0.25">
      <c r="A10755" s="349" t="s">
        <v>748</v>
      </c>
      <c r="B10755" s="361" t="s">
        <v>750</v>
      </c>
      <c r="C10755" s="361" t="s">
        <v>737</v>
      </c>
      <c r="D10755" s="361">
        <v>16</v>
      </c>
      <c r="E10755" s="590">
        <v>54424</v>
      </c>
      <c r="F10755" s="592">
        <v>52</v>
      </c>
    </row>
    <row r="10756" spans="1:6" x14ac:dyDescent="0.25">
      <c r="A10756" s="349" t="s">
        <v>738</v>
      </c>
      <c r="B10756" s="361" t="s">
        <v>712</v>
      </c>
      <c r="C10756" s="361" t="s">
        <v>744</v>
      </c>
      <c r="D10756" s="361">
        <v>8</v>
      </c>
      <c r="E10756" s="590">
        <v>54426</v>
      </c>
      <c r="F10756" s="360">
        <v>195</v>
      </c>
    </row>
    <row r="10757" spans="1:6" x14ac:dyDescent="0.25">
      <c r="A10757" s="349" t="s">
        <v>752</v>
      </c>
      <c r="B10757" s="361" t="s">
        <v>763</v>
      </c>
      <c r="C10757" s="361" t="s">
        <v>745</v>
      </c>
      <c r="D10757" s="361">
        <v>16</v>
      </c>
      <c r="E10757" s="590">
        <v>54426</v>
      </c>
      <c r="F10757" s="592">
        <v>12</v>
      </c>
    </row>
    <row r="10758" spans="1:6" x14ac:dyDescent="0.25">
      <c r="A10758" s="349" t="s">
        <v>752</v>
      </c>
      <c r="B10758" s="361" t="s">
        <v>760</v>
      </c>
      <c r="C10758" s="361" t="s">
        <v>761</v>
      </c>
      <c r="D10758" s="361">
        <v>16</v>
      </c>
      <c r="E10758" s="590">
        <v>54427</v>
      </c>
      <c r="F10758" s="592">
        <v>68</v>
      </c>
    </row>
    <row r="10759" spans="1:6" x14ac:dyDescent="0.25">
      <c r="A10759" s="349" t="s">
        <v>738</v>
      </c>
      <c r="B10759" s="361" t="s">
        <v>718</v>
      </c>
      <c r="C10759" s="361" t="s">
        <v>747</v>
      </c>
      <c r="D10759" s="361">
        <v>8</v>
      </c>
      <c r="E10759" s="590">
        <v>54428</v>
      </c>
      <c r="F10759" s="592">
        <v>156</v>
      </c>
    </row>
    <row r="10760" spans="1:6" x14ac:dyDescent="0.25">
      <c r="A10760" s="349" t="s">
        <v>738</v>
      </c>
      <c r="B10760" s="361" t="s">
        <v>717</v>
      </c>
      <c r="C10760" s="361" t="s">
        <v>745</v>
      </c>
      <c r="D10760" s="361">
        <v>16</v>
      </c>
      <c r="E10760" s="590">
        <v>54432</v>
      </c>
      <c r="F10760" s="592">
        <v>174</v>
      </c>
    </row>
    <row r="10761" spans="1:6" x14ac:dyDescent="0.25">
      <c r="A10761" s="349" t="s">
        <v>564</v>
      </c>
      <c r="B10761" s="361" t="s">
        <v>569</v>
      </c>
      <c r="C10761" s="361" t="s">
        <v>744</v>
      </c>
      <c r="D10761" s="361">
        <v>16</v>
      </c>
      <c r="E10761" s="590">
        <v>54432</v>
      </c>
      <c r="F10761" s="360">
        <v>68</v>
      </c>
    </row>
    <row r="10762" spans="1:6" x14ac:dyDescent="0.25">
      <c r="A10762" s="349" t="s">
        <v>564</v>
      </c>
      <c r="B10762" s="361" t="s">
        <v>569</v>
      </c>
      <c r="C10762" s="361" t="s">
        <v>744</v>
      </c>
      <c r="D10762" s="361">
        <v>16</v>
      </c>
      <c r="E10762" s="590">
        <v>54435</v>
      </c>
      <c r="F10762" s="592">
        <v>132</v>
      </c>
    </row>
    <row r="10763" spans="1:6" x14ac:dyDescent="0.25">
      <c r="A10763" s="349" t="s">
        <v>752</v>
      </c>
      <c r="B10763" s="361" t="s">
        <v>764</v>
      </c>
      <c r="C10763" s="361" t="s">
        <v>737</v>
      </c>
      <c r="D10763" s="361">
        <v>32</v>
      </c>
      <c r="E10763" s="350">
        <v>54435</v>
      </c>
      <c r="F10763" s="360">
        <v>167</v>
      </c>
    </row>
    <row r="10764" spans="1:6" x14ac:dyDescent="0.25">
      <c r="A10764" s="349" t="s">
        <v>564</v>
      </c>
      <c r="B10764" s="361" t="s">
        <v>568</v>
      </c>
      <c r="C10764" s="361" t="s">
        <v>745</v>
      </c>
      <c r="D10764" s="361">
        <v>16</v>
      </c>
      <c r="E10764" s="590">
        <v>54436</v>
      </c>
      <c r="F10764" s="360">
        <v>49</v>
      </c>
    </row>
    <row r="10765" spans="1:6" x14ac:dyDescent="0.25">
      <c r="A10765" s="349" t="s">
        <v>748</v>
      </c>
      <c r="B10765" s="361" t="s">
        <v>751</v>
      </c>
      <c r="C10765" s="361" t="s">
        <v>747</v>
      </c>
      <c r="D10765" s="361">
        <v>8</v>
      </c>
      <c r="E10765" s="590">
        <v>54440</v>
      </c>
      <c r="F10765" s="592">
        <v>112</v>
      </c>
    </row>
    <row r="10766" spans="1:6" x14ac:dyDescent="0.25">
      <c r="A10766" s="349" t="s">
        <v>728</v>
      </c>
      <c r="B10766" s="361" t="s">
        <v>731</v>
      </c>
      <c r="C10766" s="361" t="s">
        <v>732</v>
      </c>
      <c r="D10766" s="361">
        <v>8</v>
      </c>
      <c r="E10766" s="590">
        <v>54442</v>
      </c>
      <c r="F10766" s="592">
        <v>154</v>
      </c>
    </row>
    <row r="10767" spans="1:6" x14ac:dyDescent="0.25">
      <c r="A10767" s="349" t="s">
        <v>756</v>
      </c>
      <c r="B10767" s="361" t="s">
        <v>757</v>
      </c>
      <c r="C10767" s="361" t="s">
        <v>755</v>
      </c>
      <c r="D10767" s="361">
        <v>16</v>
      </c>
      <c r="E10767" s="350">
        <v>54444</v>
      </c>
      <c r="F10767" s="360">
        <v>120</v>
      </c>
    </row>
    <row r="10768" spans="1:6" x14ac:dyDescent="0.25">
      <c r="A10768" s="349" t="s">
        <v>752</v>
      </c>
      <c r="B10768" s="361" t="s">
        <v>762</v>
      </c>
      <c r="C10768" s="361" t="s">
        <v>761</v>
      </c>
      <c r="D10768" s="361">
        <v>16</v>
      </c>
      <c r="E10768" s="590">
        <v>54444</v>
      </c>
      <c r="F10768" s="592">
        <v>27</v>
      </c>
    </row>
    <row r="10769" spans="1:6" x14ac:dyDescent="0.25">
      <c r="A10769" s="349" t="s">
        <v>733</v>
      </c>
      <c r="B10769" s="361" t="s">
        <v>734</v>
      </c>
      <c r="C10769" s="361" t="s">
        <v>735</v>
      </c>
      <c r="D10769" s="361">
        <v>8</v>
      </c>
      <c r="E10769" s="590">
        <v>54444</v>
      </c>
      <c r="F10769" s="592">
        <v>66</v>
      </c>
    </row>
    <row r="10770" spans="1:6" x14ac:dyDescent="0.25">
      <c r="A10770" s="349" t="s">
        <v>728</v>
      </c>
      <c r="B10770" s="361" t="s">
        <v>731</v>
      </c>
      <c r="C10770" s="361" t="s">
        <v>732</v>
      </c>
      <c r="D10770" s="361">
        <v>8</v>
      </c>
      <c r="E10770" s="590">
        <v>54448</v>
      </c>
      <c r="F10770" s="592">
        <v>79</v>
      </c>
    </row>
    <row r="10771" spans="1:6" x14ac:dyDescent="0.25">
      <c r="A10771" s="349" t="s">
        <v>756</v>
      </c>
      <c r="B10771" s="361" t="s">
        <v>758</v>
      </c>
      <c r="C10771" s="361" t="s">
        <v>746</v>
      </c>
      <c r="D10771" s="361">
        <v>16</v>
      </c>
      <c r="E10771" s="590">
        <v>54454</v>
      </c>
      <c r="F10771" s="592">
        <v>48</v>
      </c>
    </row>
    <row r="10772" spans="1:6" x14ac:dyDescent="0.25">
      <c r="A10772" s="349" t="s">
        <v>738</v>
      </c>
      <c r="B10772" s="361" t="s">
        <v>723</v>
      </c>
      <c r="C10772" s="361" t="s">
        <v>745</v>
      </c>
      <c r="D10772" s="361">
        <v>8</v>
      </c>
      <c r="E10772" s="590">
        <v>54457</v>
      </c>
      <c r="F10772" s="592">
        <v>13</v>
      </c>
    </row>
    <row r="10773" spans="1:6" x14ac:dyDescent="0.25">
      <c r="A10773" s="349" t="s">
        <v>771</v>
      </c>
      <c r="B10773" s="361" t="s">
        <v>773</v>
      </c>
      <c r="C10773" s="361" t="s">
        <v>747</v>
      </c>
      <c r="D10773" s="361">
        <v>8</v>
      </c>
      <c r="E10773" s="590">
        <v>54457</v>
      </c>
      <c r="F10773" s="592">
        <v>172</v>
      </c>
    </row>
    <row r="10774" spans="1:6" x14ac:dyDescent="0.25">
      <c r="A10774" s="349" t="s">
        <v>748</v>
      </c>
      <c r="B10774" s="361" t="s">
        <v>751</v>
      </c>
      <c r="C10774" s="361" t="s">
        <v>747</v>
      </c>
      <c r="D10774" s="361">
        <v>8</v>
      </c>
      <c r="E10774" s="590">
        <v>54459</v>
      </c>
      <c r="F10774" s="592">
        <v>71</v>
      </c>
    </row>
    <row r="10775" spans="1:6" x14ac:dyDescent="0.25">
      <c r="A10775" s="349" t="s">
        <v>748</v>
      </c>
      <c r="B10775" s="361" t="s">
        <v>749</v>
      </c>
      <c r="C10775" s="361" t="s">
        <v>745</v>
      </c>
      <c r="D10775" s="361">
        <v>8</v>
      </c>
      <c r="E10775" s="350">
        <v>54462</v>
      </c>
      <c r="F10775" s="360">
        <v>165</v>
      </c>
    </row>
    <row r="10776" spans="1:6" x14ac:dyDescent="0.25">
      <c r="A10776" s="349" t="s">
        <v>564</v>
      </c>
      <c r="B10776" s="361" t="s">
        <v>567</v>
      </c>
      <c r="C10776" s="361" t="s">
        <v>737</v>
      </c>
      <c r="D10776" s="361">
        <v>16</v>
      </c>
      <c r="E10776" s="350">
        <v>54463</v>
      </c>
      <c r="F10776" s="360">
        <v>70</v>
      </c>
    </row>
    <row r="10777" spans="1:6" x14ac:dyDescent="0.25">
      <c r="A10777" s="349" t="s">
        <v>564</v>
      </c>
      <c r="B10777" s="361" t="s">
        <v>567</v>
      </c>
      <c r="C10777" s="361" t="s">
        <v>737</v>
      </c>
      <c r="D10777" s="361">
        <v>16</v>
      </c>
      <c r="E10777" s="590">
        <v>54463</v>
      </c>
      <c r="F10777" s="592">
        <v>120</v>
      </c>
    </row>
    <row r="10778" spans="1:6" x14ac:dyDescent="0.25">
      <c r="A10778" s="349" t="s">
        <v>752</v>
      </c>
      <c r="B10778" s="361" t="s">
        <v>763</v>
      </c>
      <c r="C10778" s="361" t="s">
        <v>745</v>
      </c>
      <c r="D10778" s="361">
        <v>16</v>
      </c>
      <c r="E10778" s="590">
        <v>54464</v>
      </c>
      <c r="F10778" s="592">
        <v>27</v>
      </c>
    </row>
    <row r="10779" spans="1:6" x14ac:dyDescent="0.25">
      <c r="A10779" s="349" t="s">
        <v>752</v>
      </c>
      <c r="B10779" s="361" t="s">
        <v>764</v>
      </c>
      <c r="C10779" s="361" t="s">
        <v>737</v>
      </c>
      <c r="D10779" s="361">
        <v>32</v>
      </c>
      <c r="E10779" s="590">
        <v>54465</v>
      </c>
      <c r="F10779" s="592">
        <v>197</v>
      </c>
    </row>
    <row r="10780" spans="1:6" x14ac:dyDescent="0.25">
      <c r="A10780" s="349" t="s">
        <v>564</v>
      </c>
      <c r="B10780" s="361" t="s">
        <v>568</v>
      </c>
      <c r="C10780" s="361" t="s">
        <v>745</v>
      </c>
      <c r="D10780" s="361">
        <v>16</v>
      </c>
      <c r="E10780" s="590">
        <v>54471</v>
      </c>
      <c r="F10780" s="592">
        <v>183</v>
      </c>
    </row>
    <row r="10781" spans="1:6" x14ac:dyDescent="0.25">
      <c r="A10781" s="349" t="s">
        <v>728</v>
      </c>
      <c r="B10781" s="361" t="s">
        <v>731</v>
      </c>
      <c r="C10781" s="361" t="s">
        <v>732</v>
      </c>
      <c r="D10781" s="361">
        <v>8</v>
      </c>
      <c r="E10781" s="590">
        <v>54474</v>
      </c>
      <c r="F10781" s="592">
        <v>28</v>
      </c>
    </row>
    <row r="10782" spans="1:6" x14ac:dyDescent="0.25">
      <c r="A10782" s="349" t="s">
        <v>738</v>
      </c>
      <c r="B10782" s="361" t="s">
        <v>716</v>
      </c>
      <c r="C10782" s="361" t="s">
        <v>745</v>
      </c>
      <c r="D10782" s="361">
        <v>16</v>
      </c>
      <c r="E10782" s="590">
        <v>54477</v>
      </c>
      <c r="F10782" s="592">
        <v>17</v>
      </c>
    </row>
    <row r="10783" spans="1:6" x14ac:dyDescent="0.25">
      <c r="A10783" s="349" t="s">
        <v>748</v>
      </c>
      <c r="B10783" s="361" t="s">
        <v>754</v>
      </c>
      <c r="C10783" s="361" t="s">
        <v>755</v>
      </c>
      <c r="D10783" s="361">
        <v>16</v>
      </c>
      <c r="E10783" s="590">
        <v>54482</v>
      </c>
      <c r="F10783" s="592">
        <v>161</v>
      </c>
    </row>
    <row r="10784" spans="1:6" x14ac:dyDescent="0.25">
      <c r="A10784" s="349" t="s">
        <v>752</v>
      </c>
      <c r="B10784" s="361" t="s">
        <v>762</v>
      </c>
      <c r="C10784" s="361" t="s">
        <v>761</v>
      </c>
      <c r="D10784" s="361">
        <v>16</v>
      </c>
      <c r="E10784" s="590">
        <v>54485</v>
      </c>
      <c r="F10784" s="592">
        <v>199</v>
      </c>
    </row>
    <row r="10785" spans="1:6" x14ac:dyDescent="0.25">
      <c r="A10785" s="349" t="s">
        <v>765</v>
      </c>
      <c r="B10785" s="361" t="s">
        <v>766</v>
      </c>
      <c r="C10785" s="361" t="s">
        <v>744</v>
      </c>
      <c r="D10785" s="361">
        <v>16</v>
      </c>
      <c r="E10785" s="590">
        <v>54485</v>
      </c>
      <c r="F10785" s="592">
        <v>22</v>
      </c>
    </row>
    <row r="10786" spans="1:6" x14ac:dyDescent="0.25">
      <c r="A10786" s="349" t="s">
        <v>738</v>
      </c>
      <c r="B10786" s="361" t="s">
        <v>716</v>
      </c>
      <c r="C10786" s="361" t="s">
        <v>745</v>
      </c>
      <c r="D10786" s="361">
        <v>16</v>
      </c>
      <c r="E10786" s="590">
        <v>54493</v>
      </c>
      <c r="F10786" s="592">
        <v>95</v>
      </c>
    </row>
    <row r="10787" spans="1:6" x14ac:dyDescent="0.25">
      <c r="A10787" s="349" t="s">
        <v>564</v>
      </c>
      <c r="B10787" s="361" t="s">
        <v>569</v>
      </c>
      <c r="C10787" s="361" t="s">
        <v>744</v>
      </c>
      <c r="D10787" s="361">
        <v>16</v>
      </c>
      <c r="E10787" s="590">
        <v>54494</v>
      </c>
      <c r="F10787" s="592">
        <v>170</v>
      </c>
    </row>
    <row r="10788" spans="1:6" x14ac:dyDescent="0.25">
      <c r="A10788" s="349" t="s">
        <v>739</v>
      </c>
      <c r="B10788" s="361" t="s">
        <v>740</v>
      </c>
      <c r="C10788" s="361" t="s">
        <v>741</v>
      </c>
      <c r="D10788" s="361">
        <v>8</v>
      </c>
      <c r="E10788" s="590">
        <v>54495</v>
      </c>
      <c r="F10788" s="592">
        <v>160</v>
      </c>
    </row>
    <row r="10789" spans="1:6" x14ac:dyDescent="0.25">
      <c r="A10789" s="349" t="s">
        <v>771</v>
      </c>
      <c r="B10789" s="361" t="s">
        <v>773</v>
      </c>
      <c r="C10789" s="361" t="s">
        <v>747</v>
      </c>
      <c r="D10789" s="361">
        <v>8</v>
      </c>
      <c r="E10789" s="350">
        <v>54498</v>
      </c>
      <c r="F10789" s="360">
        <v>78</v>
      </c>
    </row>
    <row r="10790" spans="1:6" x14ac:dyDescent="0.25">
      <c r="A10790" s="349" t="s">
        <v>748</v>
      </c>
      <c r="B10790" s="361" t="s">
        <v>753</v>
      </c>
      <c r="C10790" s="361" t="s">
        <v>732</v>
      </c>
      <c r="D10790" s="361">
        <v>16</v>
      </c>
      <c r="E10790" s="590">
        <v>54499</v>
      </c>
      <c r="F10790" s="592">
        <v>100</v>
      </c>
    </row>
    <row r="10791" spans="1:6" x14ac:dyDescent="0.25">
      <c r="A10791" s="349" t="s">
        <v>748</v>
      </c>
      <c r="B10791" s="361" t="s">
        <v>749</v>
      </c>
      <c r="C10791" s="361" t="s">
        <v>745</v>
      </c>
      <c r="D10791" s="361">
        <v>8</v>
      </c>
      <c r="E10791" s="590">
        <v>54502</v>
      </c>
      <c r="F10791" s="592">
        <v>72</v>
      </c>
    </row>
    <row r="10792" spans="1:6" x14ac:dyDescent="0.25">
      <c r="A10792" s="349" t="s">
        <v>738</v>
      </c>
      <c r="B10792" s="361" t="s">
        <v>716</v>
      </c>
      <c r="C10792" s="361" t="s">
        <v>745</v>
      </c>
      <c r="D10792" s="361">
        <v>16</v>
      </c>
      <c r="E10792" s="590">
        <v>54505</v>
      </c>
      <c r="F10792" s="592">
        <v>71</v>
      </c>
    </row>
    <row r="10793" spans="1:6" x14ac:dyDescent="0.25">
      <c r="A10793" s="349" t="s">
        <v>733</v>
      </c>
      <c r="B10793" s="361" t="s">
        <v>734</v>
      </c>
      <c r="C10793" s="361" t="s">
        <v>735</v>
      </c>
      <c r="D10793" s="361">
        <v>8</v>
      </c>
      <c r="E10793" s="590">
        <v>54505</v>
      </c>
      <c r="F10793" s="360">
        <v>121</v>
      </c>
    </row>
    <row r="10794" spans="1:6" x14ac:dyDescent="0.25">
      <c r="A10794" s="349" t="s">
        <v>752</v>
      </c>
      <c r="B10794" s="361" t="s">
        <v>763</v>
      </c>
      <c r="C10794" s="361" t="s">
        <v>745</v>
      </c>
      <c r="D10794" s="361">
        <v>16</v>
      </c>
      <c r="E10794" s="590">
        <v>54508</v>
      </c>
      <c r="F10794" s="592">
        <v>101</v>
      </c>
    </row>
    <row r="10795" spans="1:6" x14ac:dyDescent="0.25">
      <c r="A10795" s="349" t="s">
        <v>748</v>
      </c>
      <c r="B10795" s="361" t="s">
        <v>753</v>
      </c>
      <c r="C10795" s="361" t="s">
        <v>732</v>
      </c>
      <c r="D10795" s="361">
        <v>16</v>
      </c>
      <c r="E10795" s="590">
        <v>54512</v>
      </c>
      <c r="F10795" s="592">
        <v>117</v>
      </c>
    </row>
    <row r="10796" spans="1:6" x14ac:dyDescent="0.25">
      <c r="A10796" s="349" t="s">
        <v>756</v>
      </c>
      <c r="B10796" s="361" t="s">
        <v>757</v>
      </c>
      <c r="C10796" s="361" t="s">
        <v>755</v>
      </c>
      <c r="D10796" s="361">
        <v>16</v>
      </c>
      <c r="E10796" s="590">
        <v>54514</v>
      </c>
      <c r="F10796" s="592">
        <v>9</v>
      </c>
    </row>
    <row r="10797" spans="1:6" x14ac:dyDescent="0.25">
      <c r="A10797" s="349" t="s">
        <v>728</v>
      </c>
      <c r="B10797" s="361" t="s">
        <v>731</v>
      </c>
      <c r="C10797" s="361" t="s">
        <v>732</v>
      </c>
      <c r="D10797" s="361">
        <v>8</v>
      </c>
      <c r="E10797" s="590">
        <v>54517</v>
      </c>
      <c r="F10797" s="592">
        <v>16</v>
      </c>
    </row>
    <row r="10798" spans="1:6" x14ac:dyDescent="0.25">
      <c r="A10798" s="349" t="s">
        <v>564</v>
      </c>
      <c r="B10798" s="361" t="s">
        <v>569</v>
      </c>
      <c r="C10798" s="361" t="s">
        <v>744</v>
      </c>
      <c r="D10798" s="361">
        <v>16</v>
      </c>
      <c r="E10798" s="590">
        <v>54518</v>
      </c>
      <c r="F10798" s="360">
        <v>40</v>
      </c>
    </row>
    <row r="10799" spans="1:6" x14ac:dyDescent="0.25">
      <c r="A10799" s="349" t="s">
        <v>738</v>
      </c>
      <c r="B10799" s="361" t="s">
        <v>718</v>
      </c>
      <c r="C10799" s="361" t="s">
        <v>747</v>
      </c>
      <c r="D10799" s="361">
        <v>8</v>
      </c>
      <c r="E10799" s="590">
        <v>54529</v>
      </c>
      <c r="F10799" s="592">
        <v>139</v>
      </c>
    </row>
    <row r="10800" spans="1:6" x14ac:dyDescent="0.25">
      <c r="A10800" s="349" t="s">
        <v>728</v>
      </c>
      <c r="B10800" s="361" t="s">
        <v>729</v>
      </c>
      <c r="C10800" s="361" t="s">
        <v>730</v>
      </c>
      <c r="D10800" s="361">
        <v>10</v>
      </c>
      <c r="E10800" s="590">
        <v>54531</v>
      </c>
      <c r="F10800" s="592">
        <v>197</v>
      </c>
    </row>
    <row r="10801" spans="1:6" x14ac:dyDescent="0.25">
      <c r="A10801" s="349" t="s">
        <v>771</v>
      </c>
      <c r="B10801" s="361" t="s">
        <v>772</v>
      </c>
      <c r="C10801" s="361" t="s">
        <v>747</v>
      </c>
      <c r="D10801" s="361">
        <v>12</v>
      </c>
      <c r="E10801" s="350">
        <v>54534</v>
      </c>
      <c r="F10801" s="360">
        <v>47</v>
      </c>
    </row>
    <row r="10802" spans="1:6" x14ac:dyDescent="0.25">
      <c r="A10802" s="349" t="s">
        <v>738</v>
      </c>
      <c r="B10802" s="361" t="s">
        <v>723</v>
      </c>
      <c r="C10802" s="361" t="s">
        <v>745</v>
      </c>
      <c r="D10802" s="361">
        <v>8</v>
      </c>
      <c r="E10802" s="590">
        <v>54536</v>
      </c>
      <c r="F10802" s="592">
        <v>14</v>
      </c>
    </row>
    <row r="10803" spans="1:6" x14ac:dyDescent="0.25">
      <c r="A10803" s="349" t="s">
        <v>738</v>
      </c>
      <c r="B10803" s="361" t="s">
        <v>721</v>
      </c>
      <c r="C10803" s="361" t="s">
        <v>747</v>
      </c>
      <c r="D10803" s="361">
        <v>8</v>
      </c>
      <c r="E10803" s="350">
        <v>54539</v>
      </c>
      <c r="F10803" s="360">
        <v>158</v>
      </c>
    </row>
    <row r="10804" spans="1:6" x14ac:dyDescent="0.25">
      <c r="A10804" s="349" t="s">
        <v>738</v>
      </c>
      <c r="B10804" s="361" t="s">
        <v>714</v>
      </c>
      <c r="C10804" s="361" t="s">
        <v>744</v>
      </c>
      <c r="D10804" s="361">
        <v>8</v>
      </c>
      <c r="E10804" s="590">
        <v>54540</v>
      </c>
      <c r="F10804" s="592">
        <v>154</v>
      </c>
    </row>
    <row r="10805" spans="1:6" x14ac:dyDescent="0.25">
      <c r="A10805" s="349" t="s">
        <v>738</v>
      </c>
      <c r="B10805" s="361" t="s">
        <v>721</v>
      </c>
      <c r="C10805" s="361" t="s">
        <v>747</v>
      </c>
      <c r="D10805" s="361">
        <v>8</v>
      </c>
      <c r="E10805" s="590">
        <v>54541</v>
      </c>
      <c r="F10805" s="592">
        <v>167</v>
      </c>
    </row>
    <row r="10806" spans="1:6" x14ac:dyDescent="0.25">
      <c r="A10806" s="349" t="s">
        <v>752</v>
      </c>
      <c r="B10806" s="361" t="s">
        <v>760</v>
      </c>
      <c r="C10806" s="361" t="s">
        <v>761</v>
      </c>
      <c r="D10806" s="361">
        <v>16</v>
      </c>
      <c r="E10806" s="590">
        <v>54545</v>
      </c>
      <c r="F10806" s="592">
        <v>13</v>
      </c>
    </row>
    <row r="10807" spans="1:6" x14ac:dyDescent="0.25">
      <c r="A10807" s="349" t="s">
        <v>738</v>
      </c>
      <c r="B10807" s="361" t="s">
        <v>715</v>
      </c>
      <c r="C10807" s="361" t="s">
        <v>745</v>
      </c>
      <c r="D10807" s="361">
        <v>16</v>
      </c>
      <c r="E10807" s="590">
        <v>54549</v>
      </c>
      <c r="F10807" s="592">
        <v>94</v>
      </c>
    </row>
    <row r="10808" spans="1:6" x14ac:dyDescent="0.25">
      <c r="A10808" s="349" t="s">
        <v>733</v>
      </c>
      <c r="B10808" s="361" t="s">
        <v>736</v>
      </c>
      <c r="C10808" s="361" t="s">
        <v>737</v>
      </c>
      <c r="D10808" s="361">
        <v>8</v>
      </c>
      <c r="E10808" s="590">
        <v>54553</v>
      </c>
      <c r="F10808" s="592">
        <v>195</v>
      </c>
    </row>
    <row r="10809" spans="1:6" x14ac:dyDescent="0.25">
      <c r="A10809" s="349" t="s">
        <v>738</v>
      </c>
      <c r="B10809" s="361" t="s">
        <v>721</v>
      </c>
      <c r="C10809" s="361" t="s">
        <v>747</v>
      </c>
      <c r="D10809" s="361">
        <v>8</v>
      </c>
      <c r="E10809" s="590">
        <v>54556</v>
      </c>
      <c r="F10809" s="592">
        <v>158</v>
      </c>
    </row>
    <row r="10810" spans="1:6" x14ac:dyDescent="0.25">
      <c r="A10810" s="349" t="s">
        <v>765</v>
      </c>
      <c r="B10810" s="361" t="s">
        <v>766</v>
      </c>
      <c r="C10810" s="361" t="s">
        <v>744</v>
      </c>
      <c r="D10810" s="361">
        <v>16</v>
      </c>
      <c r="E10810" s="590">
        <v>54556</v>
      </c>
      <c r="F10810" s="592">
        <v>125</v>
      </c>
    </row>
    <row r="10811" spans="1:6" x14ac:dyDescent="0.25">
      <c r="A10811" s="349" t="s">
        <v>752</v>
      </c>
      <c r="B10811" s="361" t="s">
        <v>759</v>
      </c>
      <c r="C10811" s="361" t="s">
        <v>737</v>
      </c>
      <c r="D10811" s="361">
        <v>16</v>
      </c>
      <c r="E10811" s="590">
        <v>54558</v>
      </c>
      <c r="F10811" s="592">
        <v>149</v>
      </c>
    </row>
    <row r="10812" spans="1:6" x14ac:dyDescent="0.25">
      <c r="A10812" s="349" t="s">
        <v>564</v>
      </c>
      <c r="B10812" s="361" t="s">
        <v>566</v>
      </c>
      <c r="C10812" s="361" t="s">
        <v>737</v>
      </c>
      <c r="D10812" s="361">
        <v>16</v>
      </c>
      <c r="E10812" s="350">
        <v>54565</v>
      </c>
      <c r="F10812" s="360">
        <v>48</v>
      </c>
    </row>
    <row r="10813" spans="1:6" x14ac:dyDescent="0.25">
      <c r="A10813" s="349" t="s">
        <v>733</v>
      </c>
      <c r="B10813" s="361" t="s">
        <v>734</v>
      </c>
      <c r="C10813" s="361" t="s">
        <v>735</v>
      </c>
      <c r="D10813" s="361">
        <v>8</v>
      </c>
      <c r="E10813" s="590">
        <v>54565</v>
      </c>
      <c r="F10813" s="360">
        <v>160</v>
      </c>
    </row>
    <row r="10814" spans="1:6" x14ac:dyDescent="0.25">
      <c r="A10814" s="349" t="s">
        <v>564</v>
      </c>
      <c r="B10814" s="361" t="s">
        <v>565</v>
      </c>
      <c r="C10814" s="361" t="s">
        <v>745</v>
      </c>
      <c r="D10814" s="361">
        <v>16</v>
      </c>
      <c r="E10814" s="590">
        <v>54569</v>
      </c>
      <c r="F10814" s="592">
        <v>6</v>
      </c>
    </row>
    <row r="10815" spans="1:6" x14ac:dyDescent="0.25">
      <c r="A10815" s="349" t="s">
        <v>738</v>
      </c>
      <c r="B10815" s="361" t="s">
        <v>723</v>
      </c>
      <c r="C10815" s="361" t="s">
        <v>745</v>
      </c>
      <c r="D10815" s="361">
        <v>8</v>
      </c>
      <c r="E10815" s="350">
        <v>54570</v>
      </c>
      <c r="F10815" s="360">
        <v>143</v>
      </c>
    </row>
    <row r="10816" spans="1:6" x14ac:dyDescent="0.25">
      <c r="A10816" s="349" t="s">
        <v>733</v>
      </c>
      <c r="B10816" s="361" t="s">
        <v>734</v>
      </c>
      <c r="C10816" s="361" t="s">
        <v>735</v>
      </c>
      <c r="D10816" s="361">
        <v>8</v>
      </c>
      <c r="E10816" s="590">
        <v>54571</v>
      </c>
      <c r="F10816" s="592">
        <v>82</v>
      </c>
    </row>
    <row r="10817" spans="1:6" x14ac:dyDescent="0.25">
      <c r="A10817" s="354" t="s">
        <v>748</v>
      </c>
      <c r="B10817" s="353" t="s">
        <v>749</v>
      </c>
      <c r="C10817" s="353" t="s">
        <v>745</v>
      </c>
      <c r="D10817" s="353">
        <v>8</v>
      </c>
      <c r="E10817" s="591">
        <v>54572</v>
      </c>
      <c r="F10817" s="593">
        <v>176</v>
      </c>
    </row>
    <row r="10818" spans="1:6" x14ac:dyDescent="0.25">
      <c r="A10818" s="349" t="s">
        <v>564</v>
      </c>
      <c r="B10818" s="361" t="s">
        <v>565</v>
      </c>
      <c r="C10818" s="361" t="s">
        <v>745</v>
      </c>
      <c r="D10818" s="361">
        <v>16</v>
      </c>
      <c r="E10818" s="590">
        <v>54572</v>
      </c>
      <c r="F10818" s="592">
        <v>141</v>
      </c>
    </row>
    <row r="10819" spans="1:6" x14ac:dyDescent="0.25">
      <c r="A10819" s="349" t="s">
        <v>748</v>
      </c>
      <c r="B10819" s="361" t="s">
        <v>750</v>
      </c>
      <c r="C10819" s="361" t="s">
        <v>737</v>
      </c>
      <c r="D10819" s="361">
        <v>16</v>
      </c>
      <c r="E10819" s="590">
        <v>54575</v>
      </c>
      <c r="F10819" s="592">
        <v>62</v>
      </c>
    </row>
    <row r="10820" spans="1:6" x14ac:dyDescent="0.25">
      <c r="A10820" s="349" t="s">
        <v>738</v>
      </c>
      <c r="B10820" s="361" t="s">
        <v>719</v>
      </c>
      <c r="C10820" s="361" t="s">
        <v>744</v>
      </c>
      <c r="D10820" s="361">
        <v>8</v>
      </c>
      <c r="E10820" s="590">
        <v>54576</v>
      </c>
      <c r="F10820" s="592">
        <v>47</v>
      </c>
    </row>
    <row r="10821" spans="1:6" x14ac:dyDescent="0.25">
      <c r="A10821" s="349" t="s">
        <v>752</v>
      </c>
      <c r="B10821" s="361" t="s">
        <v>760</v>
      </c>
      <c r="C10821" s="361" t="s">
        <v>761</v>
      </c>
      <c r="D10821" s="361">
        <v>16</v>
      </c>
      <c r="E10821" s="590">
        <v>54576</v>
      </c>
      <c r="F10821" s="592">
        <v>72</v>
      </c>
    </row>
    <row r="10822" spans="1:6" x14ac:dyDescent="0.25">
      <c r="A10822" s="349" t="s">
        <v>564</v>
      </c>
      <c r="B10822" s="361" t="s">
        <v>568</v>
      </c>
      <c r="C10822" s="361" t="s">
        <v>745</v>
      </c>
      <c r="D10822" s="361">
        <v>16</v>
      </c>
      <c r="E10822" s="590">
        <v>54580</v>
      </c>
      <c r="F10822" s="592">
        <v>82</v>
      </c>
    </row>
    <row r="10823" spans="1:6" x14ac:dyDescent="0.25">
      <c r="A10823" s="349" t="s">
        <v>748</v>
      </c>
      <c r="B10823" s="361" t="s">
        <v>751</v>
      </c>
      <c r="C10823" s="361" t="s">
        <v>747</v>
      </c>
      <c r="D10823" s="361">
        <v>8</v>
      </c>
      <c r="E10823" s="590">
        <v>54582</v>
      </c>
      <c r="F10823" s="592">
        <v>200</v>
      </c>
    </row>
    <row r="10824" spans="1:6" x14ac:dyDescent="0.25">
      <c r="A10824" s="349" t="s">
        <v>738</v>
      </c>
      <c r="B10824" s="361" t="s">
        <v>712</v>
      </c>
      <c r="C10824" s="361" t="s">
        <v>744</v>
      </c>
      <c r="D10824" s="361">
        <v>8</v>
      </c>
      <c r="E10824" s="590">
        <v>54583</v>
      </c>
      <c r="F10824" s="592">
        <v>155</v>
      </c>
    </row>
    <row r="10825" spans="1:6" x14ac:dyDescent="0.25">
      <c r="A10825" s="349" t="s">
        <v>771</v>
      </c>
      <c r="B10825" s="361" t="s">
        <v>773</v>
      </c>
      <c r="C10825" s="361" t="s">
        <v>747</v>
      </c>
      <c r="D10825" s="361">
        <v>8</v>
      </c>
      <c r="E10825" s="590">
        <v>54589</v>
      </c>
      <c r="F10825" s="592">
        <v>16</v>
      </c>
    </row>
    <row r="10826" spans="1:6" x14ac:dyDescent="0.25">
      <c r="A10826" s="349" t="s">
        <v>752</v>
      </c>
      <c r="B10826" s="361" t="s">
        <v>760</v>
      </c>
      <c r="C10826" s="361" t="s">
        <v>761</v>
      </c>
      <c r="D10826" s="361">
        <v>16</v>
      </c>
      <c r="E10826" s="590">
        <v>54594</v>
      </c>
      <c r="F10826" s="592">
        <v>100</v>
      </c>
    </row>
    <row r="10827" spans="1:6" x14ac:dyDescent="0.25">
      <c r="A10827" s="349" t="s">
        <v>738</v>
      </c>
      <c r="B10827" s="361" t="s">
        <v>717</v>
      </c>
      <c r="C10827" s="361" t="s">
        <v>745</v>
      </c>
      <c r="D10827" s="361">
        <v>16</v>
      </c>
      <c r="E10827" s="590">
        <v>54596</v>
      </c>
      <c r="F10827" s="592">
        <v>169</v>
      </c>
    </row>
    <row r="10828" spans="1:6" x14ac:dyDescent="0.25">
      <c r="A10828" s="349" t="s">
        <v>752</v>
      </c>
      <c r="B10828" s="361" t="s">
        <v>764</v>
      </c>
      <c r="C10828" s="361" t="s">
        <v>737</v>
      </c>
      <c r="D10828" s="361">
        <v>32</v>
      </c>
      <c r="E10828" s="590">
        <v>54601</v>
      </c>
      <c r="F10828" s="592">
        <v>141</v>
      </c>
    </row>
    <row r="10829" spans="1:6" x14ac:dyDescent="0.25">
      <c r="A10829" s="349" t="s">
        <v>728</v>
      </c>
      <c r="B10829" s="361" t="s">
        <v>731</v>
      </c>
      <c r="C10829" s="361" t="s">
        <v>732</v>
      </c>
      <c r="D10829" s="361">
        <v>8</v>
      </c>
      <c r="E10829" s="590">
        <v>54601</v>
      </c>
      <c r="F10829" s="360">
        <v>126</v>
      </c>
    </row>
    <row r="10830" spans="1:6" x14ac:dyDescent="0.25">
      <c r="A10830" s="349" t="s">
        <v>771</v>
      </c>
      <c r="B10830" s="361" t="s">
        <v>772</v>
      </c>
      <c r="C10830" s="361" t="s">
        <v>747</v>
      </c>
      <c r="D10830" s="361">
        <v>12</v>
      </c>
      <c r="E10830" s="590">
        <v>54602</v>
      </c>
      <c r="F10830" s="592">
        <v>126</v>
      </c>
    </row>
    <row r="10831" spans="1:6" x14ac:dyDescent="0.25">
      <c r="A10831" s="349" t="s">
        <v>752</v>
      </c>
      <c r="B10831" s="361" t="s">
        <v>760</v>
      </c>
      <c r="C10831" s="361" t="s">
        <v>761</v>
      </c>
      <c r="D10831" s="361">
        <v>16</v>
      </c>
      <c r="E10831" s="590">
        <v>54602</v>
      </c>
      <c r="F10831" s="592">
        <v>166</v>
      </c>
    </row>
    <row r="10832" spans="1:6" x14ac:dyDescent="0.25">
      <c r="A10832" s="349" t="s">
        <v>564</v>
      </c>
      <c r="B10832" s="361" t="s">
        <v>568</v>
      </c>
      <c r="C10832" s="361" t="s">
        <v>745</v>
      </c>
      <c r="D10832" s="361">
        <v>16</v>
      </c>
      <c r="E10832" s="590">
        <v>54603</v>
      </c>
      <c r="F10832" s="592">
        <v>105</v>
      </c>
    </row>
    <row r="10833" spans="1:6" x14ac:dyDescent="0.25">
      <c r="A10833" s="349" t="s">
        <v>738</v>
      </c>
      <c r="B10833" s="361" t="s">
        <v>723</v>
      </c>
      <c r="C10833" s="361" t="s">
        <v>745</v>
      </c>
      <c r="D10833" s="361">
        <v>8</v>
      </c>
      <c r="E10833" s="590">
        <v>54605</v>
      </c>
      <c r="F10833" s="592">
        <v>128</v>
      </c>
    </row>
    <row r="10834" spans="1:6" x14ac:dyDescent="0.25">
      <c r="A10834" s="349" t="s">
        <v>564</v>
      </c>
      <c r="B10834" s="361" t="s">
        <v>569</v>
      </c>
      <c r="C10834" s="361" t="s">
        <v>744</v>
      </c>
      <c r="D10834" s="361">
        <v>16</v>
      </c>
      <c r="E10834" s="350">
        <v>54608</v>
      </c>
      <c r="F10834" s="360">
        <v>16</v>
      </c>
    </row>
    <row r="10835" spans="1:6" x14ac:dyDescent="0.25">
      <c r="A10835" s="349" t="s">
        <v>738</v>
      </c>
      <c r="B10835" s="361" t="s">
        <v>721</v>
      </c>
      <c r="C10835" s="361" t="s">
        <v>747</v>
      </c>
      <c r="D10835" s="361">
        <v>8</v>
      </c>
      <c r="E10835" s="590">
        <v>54609</v>
      </c>
      <c r="F10835" s="592">
        <v>25</v>
      </c>
    </row>
    <row r="10836" spans="1:6" x14ac:dyDescent="0.25">
      <c r="A10836" s="349" t="s">
        <v>739</v>
      </c>
      <c r="B10836" s="361" t="s">
        <v>740</v>
      </c>
      <c r="C10836" s="361" t="s">
        <v>741</v>
      </c>
      <c r="D10836" s="361">
        <v>8</v>
      </c>
      <c r="E10836" s="590">
        <v>54609</v>
      </c>
      <c r="F10836" s="592">
        <v>141</v>
      </c>
    </row>
    <row r="10837" spans="1:6" x14ac:dyDescent="0.25">
      <c r="A10837" s="349" t="s">
        <v>733</v>
      </c>
      <c r="B10837" s="361" t="s">
        <v>734</v>
      </c>
      <c r="C10837" s="361" t="s">
        <v>735</v>
      </c>
      <c r="D10837" s="361">
        <v>8</v>
      </c>
      <c r="E10837" s="590">
        <v>54610</v>
      </c>
      <c r="F10837" s="592">
        <v>106</v>
      </c>
    </row>
    <row r="10838" spans="1:6" x14ac:dyDescent="0.25">
      <c r="A10838" s="349" t="s">
        <v>738</v>
      </c>
      <c r="B10838" s="361" t="s">
        <v>722</v>
      </c>
      <c r="C10838" s="361" t="s">
        <v>747</v>
      </c>
      <c r="D10838" s="361">
        <v>8</v>
      </c>
      <c r="E10838" s="590">
        <v>54612</v>
      </c>
      <c r="F10838" s="360">
        <v>14</v>
      </c>
    </row>
    <row r="10839" spans="1:6" x14ac:dyDescent="0.25">
      <c r="A10839" s="349" t="s">
        <v>564</v>
      </c>
      <c r="B10839" s="361" t="s">
        <v>568</v>
      </c>
      <c r="C10839" s="361" t="s">
        <v>745</v>
      </c>
      <c r="D10839" s="361">
        <v>16</v>
      </c>
      <c r="E10839" s="590">
        <v>54614</v>
      </c>
      <c r="F10839" s="592">
        <v>147</v>
      </c>
    </row>
    <row r="10840" spans="1:6" x14ac:dyDescent="0.25">
      <c r="A10840" s="349" t="s">
        <v>752</v>
      </c>
      <c r="B10840" s="361" t="s">
        <v>762</v>
      </c>
      <c r="C10840" s="361" t="s">
        <v>761</v>
      </c>
      <c r="D10840" s="361">
        <v>16</v>
      </c>
      <c r="E10840" s="590">
        <v>54616</v>
      </c>
      <c r="F10840" s="360">
        <v>42</v>
      </c>
    </row>
    <row r="10841" spans="1:6" x14ac:dyDescent="0.25">
      <c r="A10841" s="349" t="s">
        <v>738</v>
      </c>
      <c r="B10841" s="361" t="s">
        <v>719</v>
      </c>
      <c r="C10841" s="361" t="s">
        <v>744</v>
      </c>
      <c r="D10841" s="361">
        <v>8</v>
      </c>
      <c r="E10841" s="590">
        <v>54622</v>
      </c>
      <c r="F10841" s="592">
        <v>175</v>
      </c>
    </row>
    <row r="10842" spans="1:6" x14ac:dyDescent="0.25">
      <c r="A10842" s="349" t="s">
        <v>748</v>
      </c>
      <c r="B10842" s="361" t="s">
        <v>751</v>
      </c>
      <c r="C10842" s="361" t="s">
        <v>747</v>
      </c>
      <c r="D10842" s="361">
        <v>8</v>
      </c>
      <c r="E10842" s="590">
        <v>54625</v>
      </c>
      <c r="F10842" s="592">
        <v>148</v>
      </c>
    </row>
    <row r="10843" spans="1:6" x14ac:dyDescent="0.25">
      <c r="A10843" s="349" t="s">
        <v>738</v>
      </c>
      <c r="B10843" s="361" t="s">
        <v>713</v>
      </c>
      <c r="C10843" s="361" t="s">
        <v>746</v>
      </c>
      <c r="D10843" s="361">
        <v>16</v>
      </c>
      <c r="E10843" s="350">
        <v>54627</v>
      </c>
      <c r="F10843" s="360">
        <v>44</v>
      </c>
    </row>
    <row r="10844" spans="1:6" x14ac:dyDescent="0.25">
      <c r="A10844" s="349" t="s">
        <v>738</v>
      </c>
      <c r="B10844" s="361" t="s">
        <v>716</v>
      </c>
      <c r="C10844" s="361" t="s">
        <v>745</v>
      </c>
      <c r="D10844" s="361">
        <v>16</v>
      </c>
      <c r="E10844" s="590">
        <v>54627</v>
      </c>
      <c r="F10844" s="592">
        <v>14</v>
      </c>
    </row>
    <row r="10845" spans="1:6" x14ac:dyDescent="0.25">
      <c r="A10845" s="349" t="s">
        <v>738</v>
      </c>
      <c r="B10845" s="361" t="s">
        <v>719</v>
      </c>
      <c r="C10845" s="361" t="s">
        <v>744</v>
      </c>
      <c r="D10845" s="361">
        <v>8</v>
      </c>
      <c r="E10845" s="590">
        <v>54631</v>
      </c>
      <c r="F10845" s="592">
        <v>31</v>
      </c>
    </row>
    <row r="10846" spans="1:6" x14ac:dyDescent="0.25">
      <c r="A10846" s="349" t="s">
        <v>733</v>
      </c>
      <c r="B10846" s="361" t="s">
        <v>736</v>
      </c>
      <c r="C10846" s="361" t="s">
        <v>737</v>
      </c>
      <c r="D10846" s="361">
        <v>8</v>
      </c>
      <c r="E10846" s="590">
        <v>54636</v>
      </c>
      <c r="F10846" s="592">
        <v>91</v>
      </c>
    </row>
    <row r="10847" spans="1:6" x14ac:dyDescent="0.25">
      <c r="A10847" s="349" t="s">
        <v>738</v>
      </c>
      <c r="B10847" s="361" t="s">
        <v>712</v>
      </c>
      <c r="C10847" s="361" t="s">
        <v>744</v>
      </c>
      <c r="D10847" s="361">
        <v>8</v>
      </c>
      <c r="E10847" s="590">
        <v>54645</v>
      </c>
      <c r="F10847" s="592">
        <v>156</v>
      </c>
    </row>
    <row r="10848" spans="1:6" x14ac:dyDescent="0.25">
      <c r="A10848" s="349" t="s">
        <v>742</v>
      </c>
      <c r="B10848" s="361" t="s">
        <v>743</v>
      </c>
      <c r="C10848" s="361" t="s">
        <v>744</v>
      </c>
      <c r="D10848" s="361">
        <v>8</v>
      </c>
      <c r="E10848" s="590">
        <v>54647</v>
      </c>
      <c r="F10848" s="592">
        <v>47</v>
      </c>
    </row>
    <row r="10849" spans="1:6" x14ac:dyDescent="0.25">
      <c r="A10849" s="349" t="s">
        <v>564</v>
      </c>
      <c r="B10849" s="361" t="s">
        <v>565</v>
      </c>
      <c r="C10849" s="361" t="s">
        <v>745</v>
      </c>
      <c r="D10849" s="361">
        <v>16</v>
      </c>
      <c r="E10849" s="590">
        <v>54650</v>
      </c>
      <c r="F10849" s="592">
        <v>192</v>
      </c>
    </row>
    <row r="10850" spans="1:6" x14ac:dyDescent="0.25">
      <c r="A10850" s="349" t="s">
        <v>752</v>
      </c>
      <c r="B10850" s="361" t="s">
        <v>759</v>
      </c>
      <c r="C10850" s="361" t="s">
        <v>737</v>
      </c>
      <c r="D10850" s="361">
        <v>16</v>
      </c>
      <c r="E10850" s="590">
        <v>54652</v>
      </c>
      <c r="F10850" s="592">
        <v>20</v>
      </c>
    </row>
    <row r="10851" spans="1:6" x14ac:dyDescent="0.25">
      <c r="A10851" s="349" t="s">
        <v>733</v>
      </c>
      <c r="B10851" s="361" t="s">
        <v>736</v>
      </c>
      <c r="C10851" s="361" t="s">
        <v>737</v>
      </c>
      <c r="D10851" s="361">
        <v>8</v>
      </c>
      <c r="E10851" s="590">
        <v>54652</v>
      </c>
      <c r="F10851" s="592">
        <v>196</v>
      </c>
    </row>
    <row r="10852" spans="1:6" x14ac:dyDescent="0.25">
      <c r="A10852" s="349" t="s">
        <v>738</v>
      </c>
      <c r="B10852" s="361" t="s">
        <v>720</v>
      </c>
      <c r="C10852" s="361" t="s">
        <v>747</v>
      </c>
      <c r="D10852" s="361">
        <v>8</v>
      </c>
      <c r="E10852" s="590">
        <v>54653</v>
      </c>
      <c r="F10852" s="360">
        <v>56</v>
      </c>
    </row>
    <row r="10853" spans="1:6" x14ac:dyDescent="0.25">
      <c r="A10853" s="349" t="s">
        <v>738</v>
      </c>
      <c r="B10853" s="361" t="s">
        <v>717</v>
      </c>
      <c r="C10853" s="361" t="s">
        <v>745</v>
      </c>
      <c r="D10853" s="361">
        <v>16</v>
      </c>
      <c r="E10853" s="590">
        <v>54655</v>
      </c>
      <c r="F10853" s="592">
        <v>13</v>
      </c>
    </row>
    <row r="10854" spans="1:6" x14ac:dyDescent="0.25">
      <c r="A10854" s="349" t="s">
        <v>769</v>
      </c>
      <c r="B10854" s="361" t="s">
        <v>770</v>
      </c>
      <c r="C10854" s="361" t="s">
        <v>745</v>
      </c>
      <c r="D10854" s="361">
        <v>16</v>
      </c>
      <c r="E10854" s="590">
        <v>54655</v>
      </c>
      <c r="F10854" s="592">
        <v>189</v>
      </c>
    </row>
    <row r="10855" spans="1:6" x14ac:dyDescent="0.25">
      <c r="A10855" s="349" t="s">
        <v>738</v>
      </c>
      <c r="B10855" s="361" t="s">
        <v>720</v>
      </c>
      <c r="C10855" s="361" t="s">
        <v>747</v>
      </c>
      <c r="D10855" s="361">
        <v>8</v>
      </c>
      <c r="E10855" s="590">
        <v>54656</v>
      </c>
      <c r="F10855" s="592">
        <v>9</v>
      </c>
    </row>
    <row r="10856" spans="1:6" x14ac:dyDescent="0.25">
      <c r="A10856" s="349" t="s">
        <v>738</v>
      </c>
      <c r="B10856" s="361" t="s">
        <v>716</v>
      </c>
      <c r="C10856" s="361" t="s">
        <v>745</v>
      </c>
      <c r="D10856" s="361">
        <v>16</v>
      </c>
      <c r="E10856" s="590">
        <v>54658</v>
      </c>
      <c r="F10856" s="592">
        <v>61</v>
      </c>
    </row>
    <row r="10857" spans="1:6" x14ac:dyDescent="0.25">
      <c r="A10857" s="354" t="s">
        <v>564</v>
      </c>
      <c r="B10857" s="353" t="s">
        <v>568</v>
      </c>
      <c r="C10857" s="353" t="s">
        <v>745</v>
      </c>
      <c r="D10857" s="353">
        <v>16</v>
      </c>
      <c r="E10857" s="591">
        <v>54660</v>
      </c>
      <c r="F10857" s="593">
        <v>199</v>
      </c>
    </row>
    <row r="10858" spans="1:6" x14ac:dyDescent="0.25">
      <c r="A10858" s="349" t="s">
        <v>752</v>
      </c>
      <c r="B10858" s="361" t="s">
        <v>760</v>
      </c>
      <c r="C10858" s="361" t="s">
        <v>761</v>
      </c>
      <c r="D10858" s="361">
        <v>16</v>
      </c>
      <c r="E10858" s="350">
        <v>54663</v>
      </c>
      <c r="F10858" s="360">
        <v>152</v>
      </c>
    </row>
    <row r="10859" spans="1:6" x14ac:dyDescent="0.25">
      <c r="A10859" s="349" t="s">
        <v>748</v>
      </c>
      <c r="B10859" s="361" t="s">
        <v>749</v>
      </c>
      <c r="C10859" s="361" t="s">
        <v>745</v>
      </c>
      <c r="D10859" s="361">
        <v>8</v>
      </c>
      <c r="E10859" s="590">
        <v>54665</v>
      </c>
      <c r="F10859" s="592">
        <v>22</v>
      </c>
    </row>
    <row r="10860" spans="1:6" x14ac:dyDescent="0.25">
      <c r="A10860" s="349" t="s">
        <v>752</v>
      </c>
      <c r="B10860" s="361" t="s">
        <v>759</v>
      </c>
      <c r="C10860" s="361" t="s">
        <v>737</v>
      </c>
      <c r="D10860" s="361">
        <v>16</v>
      </c>
      <c r="E10860" s="590">
        <v>54667</v>
      </c>
      <c r="F10860" s="592">
        <v>115</v>
      </c>
    </row>
    <row r="10861" spans="1:6" x14ac:dyDescent="0.25">
      <c r="A10861" s="349" t="s">
        <v>733</v>
      </c>
      <c r="B10861" s="361" t="s">
        <v>736</v>
      </c>
      <c r="C10861" s="361" t="s">
        <v>737</v>
      </c>
      <c r="D10861" s="361">
        <v>8</v>
      </c>
      <c r="E10861" s="590">
        <v>54671</v>
      </c>
      <c r="F10861" s="592">
        <v>100</v>
      </c>
    </row>
    <row r="10862" spans="1:6" x14ac:dyDescent="0.25">
      <c r="A10862" s="349" t="s">
        <v>748</v>
      </c>
      <c r="B10862" s="361" t="s">
        <v>754</v>
      </c>
      <c r="C10862" s="361" t="s">
        <v>755</v>
      </c>
      <c r="D10862" s="361">
        <v>16</v>
      </c>
      <c r="E10862" s="590">
        <v>54672</v>
      </c>
      <c r="F10862" s="592">
        <v>14</v>
      </c>
    </row>
    <row r="10863" spans="1:6" x14ac:dyDescent="0.25">
      <c r="A10863" s="349" t="s">
        <v>752</v>
      </c>
      <c r="B10863" s="361" t="s">
        <v>760</v>
      </c>
      <c r="C10863" s="361" t="s">
        <v>761</v>
      </c>
      <c r="D10863" s="361">
        <v>16</v>
      </c>
      <c r="E10863" s="590">
        <v>54672</v>
      </c>
      <c r="F10863" s="592">
        <v>186</v>
      </c>
    </row>
    <row r="10864" spans="1:6" x14ac:dyDescent="0.25">
      <c r="A10864" s="349" t="s">
        <v>564</v>
      </c>
      <c r="B10864" s="361" t="s">
        <v>569</v>
      </c>
      <c r="C10864" s="361" t="s">
        <v>744</v>
      </c>
      <c r="D10864" s="361">
        <v>16</v>
      </c>
      <c r="E10864" s="590">
        <v>54677</v>
      </c>
      <c r="F10864" s="592">
        <v>69</v>
      </c>
    </row>
    <row r="10865" spans="1:6" x14ac:dyDescent="0.25">
      <c r="A10865" s="349" t="s">
        <v>564</v>
      </c>
      <c r="B10865" s="361" t="s">
        <v>566</v>
      </c>
      <c r="C10865" s="361" t="s">
        <v>737</v>
      </c>
      <c r="D10865" s="361">
        <v>16</v>
      </c>
      <c r="E10865" s="590">
        <v>54679</v>
      </c>
      <c r="F10865" s="592">
        <v>130</v>
      </c>
    </row>
    <row r="10866" spans="1:6" x14ac:dyDescent="0.25">
      <c r="A10866" s="349" t="s">
        <v>748</v>
      </c>
      <c r="B10866" s="361" t="s">
        <v>750</v>
      </c>
      <c r="C10866" s="361" t="s">
        <v>737</v>
      </c>
      <c r="D10866" s="361">
        <v>16</v>
      </c>
      <c r="E10866" s="590">
        <v>54680</v>
      </c>
      <c r="F10866" s="592">
        <v>81</v>
      </c>
    </row>
    <row r="10867" spans="1:6" x14ac:dyDescent="0.25">
      <c r="A10867" s="349" t="s">
        <v>564</v>
      </c>
      <c r="B10867" s="361" t="s">
        <v>567</v>
      </c>
      <c r="C10867" s="361" t="s">
        <v>737</v>
      </c>
      <c r="D10867" s="361">
        <v>16</v>
      </c>
      <c r="E10867" s="590">
        <v>54680</v>
      </c>
      <c r="F10867" s="592">
        <v>104</v>
      </c>
    </row>
    <row r="10868" spans="1:6" x14ac:dyDescent="0.25">
      <c r="A10868" s="349" t="s">
        <v>752</v>
      </c>
      <c r="B10868" s="361" t="s">
        <v>759</v>
      </c>
      <c r="C10868" s="361" t="s">
        <v>737</v>
      </c>
      <c r="D10868" s="361">
        <v>16</v>
      </c>
      <c r="E10868" s="590">
        <v>54680</v>
      </c>
      <c r="F10868" s="592">
        <v>137</v>
      </c>
    </row>
    <row r="10869" spans="1:6" x14ac:dyDescent="0.25">
      <c r="A10869" s="349" t="s">
        <v>769</v>
      </c>
      <c r="B10869" s="361" t="s">
        <v>770</v>
      </c>
      <c r="C10869" s="361" t="s">
        <v>745</v>
      </c>
      <c r="D10869" s="361">
        <v>16</v>
      </c>
      <c r="E10869" s="590">
        <v>54683</v>
      </c>
      <c r="F10869" s="592">
        <v>57</v>
      </c>
    </row>
    <row r="10870" spans="1:6" x14ac:dyDescent="0.25">
      <c r="A10870" s="349" t="s">
        <v>767</v>
      </c>
      <c r="B10870" s="361" t="s">
        <v>768</v>
      </c>
      <c r="C10870" s="361" t="s">
        <v>737</v>
      </c>
      <c r="D10870" s="361">
        <v>16</v>
      </c>
      <c r="E10870" s="590">
        <v>54687</v>
      </c>
      <c r="F10870" s="592">
        <v>164</v>
      </c>
    </row>
    <row r="10871" spans="1:6" x14ac:dyDescent="0.25">
      <c r="A10871" s="349" t="s">
        <v>752</v>
      </c>
      <c r="B10871" s="361" t="s">
        <v>763</v>
      </c>
      <c r="C10871" s="361" t="s">
        <v>745</v>
      </c>
      <c r="D10871" s="361">
        <v>16</v>
      </c>
      <c r="E10871" s="350">
        <v>54688</v>
      </c>
      <c r="F10871" s="360">
        <v>78</v>
      </c>
    </row>
    <row r="10872" spans="1:6" x14ac:dyDescent="0.25">
      <c r="A10872" s="349" t="s">
        <v>738</v>
      </c>
      <c r="B10872" s="361" t="s">
        <v>716</v>
      </c>
      <c r="C10872" s="361" t="s">
        <v>745</v>
      </c>
      <c r="D10872" s="361">
        <v>16</v>
      </c>
      <c r="E10872" s="590">
        <v>54689</v>
      </c>
      <c r="F10872" s="592">
        <v>81</v>
      </c>
    </row>
    <row r="10873" spans="1:6" x14ac:dyDescent="0.25">
      <c r="A10873" s="349" t="s">
        <v>733</v>
      </c>
      <c r="B10873" s="361" t="s">
        <v>736</v>
      </c>
      <c r="C10873" s="361" t="s">
        <v>737</v>
      </c>
      <c r="D10873" s="361">
        <v>8</v>
      </c>
      <c r="E10873" s="590">
        <v>54689</v>
      </c>
      <c r="F10873" s="592">
        <v>53</v>
      </c>
    </row>
    <row r="10874" spans="1:6" x14ac:dyDescent="0.25">
      <c r="A10874" s="349" t="s">
        <v>738</v>
      </c>
      <c r="B10874" s="361" t="s">
        <v>713</v>
      </c>
      <c r="C10874" s="361" t="s">
        <v>746</v>
      </c>
      <c r="D10874" s="361">
        <v>16</v>
      </c>
      <c r="E10874" s="590">
        <v>54692</v>
      </c>
      <c r="F10874" s="592">
        <v>50</v>
      </c>
    </row>
    <row r="10875" spans="1:6" x14ac:dyDescent="0.25">
      <c r="A10875" s="349" t="s">
        <v>756</v>
      </c>
      <c r="B10875" s="361" t="s">
        <v>758</v>
      </c>
      <c r="C10875" s="361" t="s">
        <v>746</v>
      </c>
      <c r="D10875" s="361">
        <v>16</v>
      </c>
      <c r="E10875" s="590">
        <v>54697</v>
      </c>
      <c r="F10875" s="592">
        <v>73</v>
      </c>
    </row>
    <row r="10876" spans="1:6" x14ac:dyDescent="0.25">
      <c r="A10876" s="349" t="s">
        <v>752</v>
      </c>
      <c r="B10876" s="361" t="s">
        <v>760</v>
      </c>
      <c r="C10876" s="361" t="s">
        <v>761</v>
      </c>
      <c r="D10876" s="361">
        <v>16</v>
      </c>
      <c r="E10876" s="590">
        <v>54699</v>
      </c>
      <c r="F10876" s="592">
        <v>195</v>
      </c>
    </row>
    <row r="10877" spans="1:6" x14ac:dyDescent="0.25">
      <c r="A10877" s="349" t="s">
        <v>769</v>
      </c>
      <c r="B10877" s="361" t="s">
        <v>770</v>
      </c>
      <c r="C10877" s="361" t="s">
        <v>745</v>
      </c>
      <c r="D10877" s="361">
        <v>16</v>
      </c>
      <c r="E10877" s="590">
        <v>54701</v>
      </c>
      <c r="F10877" s="592">
        <v>69</v>
      </c>
    </row>
    <row r="10878" spans="1:6" x14ac:dyDescent="0.25">
      <c r="A10878" s="349" t="s">
        <v>738</v>
      </c>
      <c r="B10878" s="361" t="s">
        <v>718</v>
      </c>
      <c r="C10878" s="361" t="s">
        <v>747</v>
      </c>
      <c r="D10878" s="361">
        <v>8</v>
      </c>
      <c r="E10878" s="350">
        <v>54705</v>
      </c>
      <c r="F10878" s="360">
        <v>126</v>
      </c>
    </row>
    <row r="10879" spans="1:6" x14ac:dyDescent="0.25">
      <c r="A10879" s="349" t="s">
        <v>564</v>
      </c>
      <c r="B10879" s="361" t="s">
        <v>565</v>
      </c>
      <c r="C10879" s="361" t="s">
        <v>745</v>
      </c>
      <c r="D10879" s="361">
        <v>16</v>
      </c>
      <c r="E10879" s="590">
        <v>54708</v>
      </c>
      <c r="F10879" s="592">
        <v>85</v>
      </c>
    </row>
    <row r="10880" spans="1:6" x14ac:dyDescent="0.25">
      <c r="A10880" s="349" t="s">
        <v>733</v>
      </c>
      <c r="B10880" s="361" t="s">
        <v>736</v>
      </c>
      <c r="C10880" s="361" t="s">
        <v>737</v>
      </c>
      <c r="D10880" s="361">
        <v>8</v>
      </c>
      <c r="E10880" s="590">
        <v>54709</v>
      </c>
      <c r="F10880" s="592">
        <v>151</v>
      </c>
    </row>
    <row r="10881" spans="1:6" x14ac:dyDescent="0.25">
      <c r="A10881" s="349" t="s">
        <v>728</v>
      </c>
      <c r="B10881" s="361" t="s">
        <v>729</v>
      </c>
      <c r="C10881" s="361" t="s">
        <v>730</v>
      </c>
      <c r="D10881" s="361">
        <v>10</v>
      </c>
      <c r="E10881" s="590">
        <v>54710</v>
      </c>
      <c r="F10881" s="592">
        <v>163</v>
      </c>
    </row>
    <row r="10882" spans="1:6" x14ac:dyDescent="0.25">
      <c r="A10882" s="349" t="s">
        <v>738</v>
      </c>
      <c r="B10882" s="361" t="s">
        <v>720</v>
      </c>
      <c r="C10882" s="361" t="s">
        <v>747</v>
      </c>
      <c r="D10882" s="361">
        <v>8</v>
      </c>
      <c r="E10882" s="590">
        <v>54714</v>
      </c>
      <c r="F10882" s="592">
        <v>32</v>
      </c>
    </row>
    <row r="10883" spans="1:6" x14ac:dyDescent="0.25">
      <c r="A10883" s="349" t="s">
        <v>771</v>
      </c>
      <c r="B10883" s="361" t="s">
        <v>773</v>
      </c>
      <c r="C10883" s="361" t="s">
        <v>747</v>
      </c>
      <c r="D10883" s="361">
        <v>8</v>
      </c>
      <c r="E10883" s="590">
        <v>54714</v>
      </c>
      <c r="F10883" s="592">
        <v>110</v>
      </c>
    </row>
    <row r="10884" spans="1:6" x14ac:dyDescent="0.25">
      <c r="A10884" s="349" t="s">
        <v>738</v>
      </c>
      <c r="B10884" s="361" t="s">
        <v>713</v>
      </c>
      <c r="C10884" s="361" t="s">
        <v>746</v>
      </c>
      <c r="D10884" s="361">
        <v>16</v>
      </c>
      <c r="E10884" s="590">
        <v>54717</v>
      </c>
      <c r="F10884" s="360">
        <v>182</v>
      </c>
    </row>
    <row r="10885" spans="1:6" x14ac:dyDescent="0.25">
      <c r="A10885" s="349" t="s">
        <v>728</v>
      </c>
      <c r="B10885" s="361" t="s">
        <v>731</v>
      </c>
      <c r="C10885" s="361" t="s">
        <v>732</v>
      </c>
      <c r="D10885" s="361">
        <v>8</v>
      </c>
      <c r="E10885" s="590">
        <v>54718</v>
      </c>
      <c r="F10885" s="592">
        <v>36</v>
      </c>
    </row>
    <row r="10886" spans="1:6" x14ac:dyDescent="0.25">
      <c r="A10886" s="349" t="s">
        <v>765</v>
      </c>
      <c r="B10886" s="361" t="s">
        <v>766</v>
      </c>
      <c r="C10886" s="361" t="s">
        <v>744</v>
      </c>
      <c r="D10886" s="361">
        <v>16</v>
      </c>
      <c r="E10886" s="590">
        <v>54719</v>
      </c>
      <c r="F10886" s="592">
        <v>41</v>
      </c>
    </row>
    <row r="10887" spans="1:6" x14ac:dyDescent="0.25">
      <c r="A10887" s="349" t="s">
        <v>738</v>
      </c>
      <c r="B10887" s="361" t="s">
        <v>720</v>
      </c>
      <c r="C10887" s="361" t="s">
        <v>747</v>
      </c>
      <c r="D10887" s="361">
        <v>8</v>
      </c>
      <c r="E10887" s="590">
        <v>54720</v>
      </c>
      <c r="F10887" s="592">
        <v>192</v>
      </c>
    </row>
    <row r="10888" spans="1:6" x14ac:dyDescent="0.25">
      <c r="A10888" s="349" t="s">
        <v>739</v>
      </c>
      <c r="B10888" s="361" t="s">
        <v>740</v>
      </c>
      <c r="C10888" s="361" t="s">
        <v>741</v>
      </c>
      <c r="D10888" s="361">
        <v>8</v>
      </c>
      <c r="E10888" s="590">
        <v>54720</v>
      </c>
      <c r="F10888" s="360">
        <v>39</v>
      </c>
    </row>
    <row r="10889" spans="1:6" x14ac:dyDescent="0.25">
      <c r="A10889" s="349" t="s">
        <v>564</v>
      </c>
      <c r="B10889" s="361" t="s">
        <v>567</v>
      </c>
      <c r="C10889" s="361" t="s">
        <v>737</v>
      </c>
      <c r="D10889" s="361">
        <v>16</v>
      </c>
      <c r="E10889" s="590">
        <v>54722</v>
      </c>
      <c r="F10889" s="592">
        <v>142</v>
      </c>
    </row>
    <row r="10890" spans="1:6" x14ac:dyDescent="0.25">
      <c r="A10890" s="349" t="s">
        <v>756</v>
      </c>
      <c r="B10890" s="361" t="s">
        <v>757</v>
      </c>
      <c r="C10890" s="361" t="s">
        <v>755</v>
      </c>
      <c r="D10890" s="361">
        <v>16</v>
      </c>
      <c r="E10890" s="590">
        <v>54723</v>
      </c>
      <c r="F10890" s="592">
        <v>152</v>
      </c>
    </row>
    <row r="10891" spans="1:6" x14ac:dyDescent="0.25">
      <c r="A10891" s="349" t="s">
        <v>767</v>
      </c>
      <c r="B10891" s="361" t="s">
        <v>768</v>
      </c>
      <c r="C10891" s="361" t="s">
        <v>737</v>
      </c>
      <c r="D10891" s="361">
        <v>16</v>
      </c>
      <c r="E10891" s="590">
        <v>54732</v>
      </c>
      <c r="F10891" s="592">
        <v>40</v>
      </c>
    </row>
    <row r="10892" spans="1:6" x14ac:dyDescent="0.25">
      <c r="A10892" s="349" t="s">
        <v>756</v>
      </c>
      <c r="B10892" s="361" t="s">
        <v>758</v>
      </c>
      <c r="C10892" s="361" t="s">
        <v>746</v>
      </c>
      <c r="D10892" s="361">
        <v>16</v>
      </c>
      <c r="E10892" s="590">
        <v>54733</v>
      </c>
      <c r="F10892" s="592">
        <v>146</v>
      </c>
    </row>
    <row r="10893" spans="1:6" x14ac:dyDescent="0.25">
      <c r="A10893" s="349" t="s">
        <v>738</v>
      </c>
      <c r="B10893" s="361" t="s">
        <v>716</v>
      </c>
      <c r="C10893" s="361" t="s">
        <v>745</v>
      </c>
      <c r="D10893" s="361">
        <v>16</v>
      </c>
      <c r="E10893" s="590">
        <v>54737</v>
      </c>
      <c r="F10893" s="592">
        <v>94</v>
      </c>
    </row>
    <row r="10894" spans="1:6" x14ac:dyDescent="0.25">
      <c r="A10894" s="349" t="s">
        <v>756</v>
      </c>
      <c r="B10894" s="361" t="s">
        <v>757</v>
      </c>
      <c r="C10894" s="361" t="s">
        <v>755</v>
      </c>
      <c r="D10894" s="361">
        <v>16</v>
      </c>
      <c r="E10894" s="590">
        <v>54737</v>
      </c>
      <c r="F10894" s="592">
        <v>165</v>
      </c>
    </row>
    <row r="10895" spans="1:6" x14ac:dyDescent="0.25">
      <c r="A10895" s="349" t="s">
        <v>756</v>
      </c>
      <c r="B10895" s="361" t="s">
        <v>758</v>
      </c>
      <c r="C10895" s="361" t="s">
        <v>746</v>
      </c>
      <c r="D10895" s="361">
        <v>16</v>
      </c>
      <c r="E10895" s="590">
        <v>54737</v>
      </c>
      <c r="F10895" s="592">
        <v>187</v>
      </c>
    </row>
    <row r="10896" spans="1:6" x14ac:dyDescent="0.25">
      <c r="A10896" s="349" t="s">
        <v>752</v>
      </c>
      <c r="B10896" s="361" t="s">
        <v>764</v>
      </c>
      <c r="C10896" s="361" t="s">
        <v>737</v>
      </c>
      <c r="D10896" s="361">
        <v>32</v>
      </c>
      <c r="E10896" s="590">
        <v>54741</v>
      </c>
      <c r="F10896" s="592">
        <v>79</v>
      </c>
    </row>
    <row r="10897" spans="1:6" x14ac:dyDescent="0.25">
      <c r="A10897" s="349" t="s">
        <v>748</v>
      </c>
      <c r="B10897" s="361" t="s">
        <v>753</v>
      </c>
      <c r="C10897" s="361" t="s">
        <v>732</v>
      </c>
      <c r="D10897" s="361">
        <v>16</v>
      </c>
      <c r="E10897" s="590">
        <v>54744</v>
      </c>
      <c r="F10897" s="592">
        <v>194</v>
      </c>
    </row>
    <row r="10898" spans="1:6" x14ac:dyDescent="0.25">
      <c r="A10898" s="349" t="s">
        <v>738</v>
      </c>
      <c r="B10898" s="361" t="s">
        <v>712</v>
      </c>
      <c r="C10898" s="361" t="s">
        <v>744</v>
      </c>
      <c r="D10898" s="361">
        <v>8</v>
      </c>
      <c r="E10898" s="590">
        <v>54744</v>
      </c>
      <c r="F10898" s="592">
        <v>10</v>
      </c>
    </row>
    <row r="10899" spans="1:6" x14ac:dyDescent="0.25">
      <c r="A10899" s="349" t="s">
        <v>767</v>
      </c>
      <c r="B10899" s="361" t="s">
        <v>768</v>
      </c>
      <c r="C10899" s="361" t="s">
        <v>737</v>
      </c>
      <c r="D10899" s="361">
        <v>16</v>
      </c>
      <c r="E10899" s="590">
        <v>54745</v>
      </c>
      <c r="F10899" s="592">
        <v>100</v>
      </c>
    </row>
    <row r="10900" spans="1:6" x14ac:dyDescent="0.25">
      <c r="A10900" s="349" t="s">
        <v>738</v>
      </c>
      <c r="B10900" s="361" t="s">
        <v>713</v>
      </c>
      <c r="C10900" s="361" t="s">
        <v>746</v>
      </c>
      <c r="D10900" s="361">
        <v>16</v>
      </c>
      <c r="E10900" s="350">
        <v>54745</v>
      </c>
      <c r="F10900" s="360">
        <v>109</v>
      </c>
    </row>
    <row r="10901" spans="1:6" x14ac:dyDescent="0.25">
      <c r="A10901" s="349" t="s">
        <v>765</v>
      </c>
      <c r="B10901" s="361" t="s">
        <v>766</v>
      </c>
      <c r="C10901" s="361" t="s">
        <v>744</v>
      </c>
      <c r="D10901" s="361">
        <v>16</v>
      </c>
      <c r="E10901" s="590">
        <v>54748</v>
      </c>
      <c r="F10901" s="592">
        <v>127</v>
      </c>
    </row>
    <row r="10902" spans="1:6" x14ac:dyDescent="0.25">
      <c r="A10902" s="349" t="s">
        <v>564</v>
      </c>
      <c r="B10902" s="361" t="s">
        <v>568</v>
      </c>
      <c r="C10902" s="361" t="s">
        <v>745</v>
      </c>
      <c r="D10902" s="361">
        <v>16</v>
      </c>
      <c r="E10902" s="350">
        <v>54751</v>
      </c>
      <c r="F10902" s="360">
        <v>121</v>
      </c>
    </row>
    <row r="10903" spans="1:6" x14ac:dyDescent="0.25">
      <c r="A10903" s="349" t="s">
        <v>738</v>
      </c>
      <c r="B10903" s="361" t="s">
        <v>721</v>
      </c>
      <c r="C10903" s="361" t="s">
        <v>747</v>
      </c>
      <c r="D10903" s="361">
        <v>8</v>
      </c>
      <c r="E10903" s="590">
        <v>54752</v>
      </c>
      <c r="F10903" s="592">
        <v>15</v>
      </c>
    </row>
    <row r="10904" spans="1:6" x14ac:dyDescent="0.25">
      <c r="A10904" s="349" t="s">
        <v>728</v>
      </c>
      <c r="B10904" s="361" t="s">
        <v>731</v>
      </c>
      <c r="C10904" s="361" t="s">
        <v>732</v>
      </c>
      <c r="D10904" s="361">
        <v>8</v>
      </c>
      <c r="E10904" s="590">
        <v>54752</v>
      </c>
      <c r="F10904" s="592">
        <v>169</v>
      </c>
    </row>
    <row r="10905" spans="1:6" x14ac:dyDescent="0.25">
      <c r="A10905" s="349" t="s">
        <v>738</v>
      </c>
      <c r="B10905" s="361" t="s">
        <v>713</v>
      </c>
      <c r="C10905" s="361" t="s">
        <v>746</v>
      </c>
      <c r="D10905" s="361">
        <v>16</v>
      </c>
      <c r="E10905" s="590">
        <v>54753</v>
      </c>
      <c r="F10905" s="592">
        <v>75</v>
      </c>
    </row>
    <row r="10906" spans="1:6" x14ac:dyDescent="0.25">
      <c r="A10906" s="349" t="s">
        <v>738</v>
      </c>
      <c r="B10906" s="361" t="s">
        <v>712</v>
      </c>
      <c r="C10906" s="361" t="s">
        <v>744</v>
      </c>
      <c r="D10906" s="361">
        <v>8</v>
      </c>
      <c r="E10906" s="590">
        <v>54754</v>
      </c>
      <c r="F10906" s="592">
        <v>167</v>
      </c>
    </row>
    <row r="10907" spans="1:6" x14ac:dyDescent="0.25">
      <c r="A10907" s="349" t="s">
        <v>738</v>
      </c>
      <c r="B10907" s="361" t="s">
        <v>721</v>
      </c>
      <c r="C10907" s="361" t="s">
        <v>747</v>
      </c>
      <c r="D10907" s="361">
        <v>8</v>
      </c>
      <c r="E10907" s="590">
        <v>54766</v>
      </c>
      <c r="F10907" s="592">
        <v>140</v>
      </c>
    </row>
    <row r="10908" spans="1:6" x14ac:dyDescent="0.25">
      <c r="A10908" s="349" t="s">
        <v>564</v>
      </c>
      <c r="B10908" s="361" t="s">
        <v>566</v>
      </c>
      <c r="C10908" s="361" t="s">
        <v>737</v>
      </c>
      <c r="D10908" s="361">
        <v>16</v>
      </c>
      <c r="E10908" s="590">
        <v>54768</v>
      </c>
      <c r="F10908" s="592">
        <v>178</v>
      </c>
    </row>
    <row r="10909" spans="1:6" x14ac:dyDescent="0.25">
      <c r="A10909" s="349" t="s">
        <v>738</v>
      </c>
      <c r="B10909" s="361" t="s">
        <v>720</v>
      </c>
      <c r="C10909" s="361" t="s">
        <v>747</v>
      </c>
      <c r="D10909" s="361">
        <v>8</v>
      </c>
      <c r="E10909" s="590">
        <v>54770</v>
      </c>
      <c r="F10909" s="592">
        <v>189</v>
      </c>
    </row>
    <row r="10910" spans="1:6" x14ac:dyDescent="0.25">
      <c r="A10910" s="349" t="s">
        <v>564</v>
      </c>
      <c r="B10910" s="361" t="s">
        <v>567</v>
      </c>
      <c r="C10910" s="361" t="s">
        <v>737</v>
      </c>
      <c r="D10910" s="361">
        <v>16</v>
      </c>
      <c r="E10910" s="590">
        <v>54770</v>
      </c>
      <c r="F10910" s="592">
        <v>63</v>
      </c>
    </row>
    <row r="10911" spans="1:6" x14ac:dyDescent="0.25">
      <c r="A10911" s="349" t="s">
        <v>738</v>
      </c>
      <c r="B10911" s="361" t="s">
        <v>721</v>
      </c>
      <c r="C10911" s="361" t="s">
        <v>747</v>
      </c>
      <c r="D10911" s="361">
        <v>8</v>
      </c>
      <c r="E10911" s="590">
        <v>54772</v>
      </c>
      <c r="F10911" s="592">
        <v>91</v>
      </c>
    </row>
    <row r="10912" spans="1:6" x14ac:dyDescent="0.25">
      <c r="A10912" s="349" t="s">
        <v>767</v>
      </c>
      <c r="B10912" s="361" t="s">
        <v>768</v>
      </c>
      <c r="C10912" s="361" t="s">
        <v>737</v>
      </c>
      <c r="D10912" s="361">
        <v>16</v>
      </c>
      <c r="E10912" s="590">
        <v>54773</v>
      </c>
      <c r="F10912" s="592">
        <v>93</v>
      </c>
    </row>
    <row r="10913" spans="1:6" x14ac:dyDescent="0.25">
      <c r="A10913" s="349" t="s">
        <v>748</v>
      </c>
      <c r="B10913" s="361" t="s">
        <v>753</v>
      </c>
      <c r="C10913" s="361" t="s">
        <v>732</v>
      </c>
      <c r="D10913" s="361">
        <v>16</v>
      </c>
      <c r="E10913" s="590">
        <v>54774</v>
      </c>
      <c r="F10913" s="592">
        <v>195</v>
      </c>
    </row>
    <row r="10914" spans="1:6" x14ac:dyDescent="0.25">
      <c r="A10914" s="349" t="s">
        <v>748</v>
      </c>
      <c r="B10914" s="361" t="s">
        <v>751</v>
      </c>
      <c r="C10914" s="361" t="s">
        <v>747</v>
      </c>
      <c r="D10914" s="361">
        <v>8</v>
      </c>
      <c r="E10914" s="590">
        <v>54774</v>
      </c>
      <c r="F10914" s="592">
        <v>17</v>
      </c>
    </row>
    <row r="10915" spans="1:6" x14ac:dyDescent="0.25">
      <c r="A10915" s="349" t="s">
        <v>564</v>
      </c>
      <c r="B10915" s="361" t="s">
        <v>569</v>
      </c>
      <c r="C10915" s="361" t="s">
        <v>744</v>
      </c>
      <c r="D10915" s="361">
        <v>16</v>
      </c>
      <c r="E10915" s="590">
        <v>54776</v>
      </c>
      <c r="F10915" s="592">
        <v>156</v>
      </c>
    </row>
    <row r="10916" spans="1:6" x14ac:dyDescent="0.25">
      <c r="A10916" s="349" t="s">
        <v>748</v>
      </c>
      <c r="B10916" s="361" t="s">
        <v>753</v>
      </c>
      <c r="C10916" s="361" t="s">
        <v>732</v>
      </c>
      <c r="D10916" s="361">
        <v>16</v>
      </c>
      <c r="E10916" s="590">
        <v>54778</v>
      </c>
      <c r="F10916" s="592">
        <v>10</v>
      </c>
    </row>
    <row r="10917" spans="1:6" x14ac:dyDescent="0.25">
      <c r="A10917" s="349" t="s">
        <v>733</v>
      </c>
      <c r="B10917" s="361" t="s">
        <v>734</v>
      </c>
      <c r="C10917" s="361" t="s">
        <v>735</v>
      </c>
      <c r="D10917" s="361">
        <v>8</v>
      </c>
      <c r="E10917" s="590">
        <v>54781</v>
      </c>
      <c r="F10917" s="592">
        <v>32</v>
      </c>
    </row>
    <row r="10918" spans="1:6" x14ac:dyDescent="0.25">
      <c r="A10918" s="349" t="s">
        <v>738</v>
      </c>
      <c r="B10918" s="361" t="s">
        <v>714</v>
      </c>
      <c r="C10918" s="361" t="s">
        <v>744</v>
      </c>
      <c r="D10918" s="361">
        <v>8</v>
      </c>
      <c r="E10918" s="590">
        <v>54782</v>
      </c>
      <c r="F10918" s="592">
        <v>33</v>
      </c>
    </row>
    <row r="10919" spans="1:6" x14ac:dyDescent="0.25">
      <c r="A10919" s="349" t="s">
        <v>752</v>
      </c>
      <c r="B10919" s="361" t="s">
        <v>762</v>
      </c>
      <c r="C10919" s="361" t="s">
        <v>761</v>
      </c>
      <c r="D10919" s="361">
        <v>16</v>
      </c>
      <c r="E10919" s="590">
        <v>54783</v>
      </c>
      <c r="F10919" s="592">
        <v>61</v>
      </c>
    </row>
    <row r="10920" spans="1:6" x14ac:dyDescent="0.25">
      <c r="A10920" s="349" t="s">
        <v>564</v>
      </c>
      <c r="B10920" s="361" t="s">
        <v>569</v>
      </c>
      <c r="C10920" s="361" t="s">
        <v>744</v>
      </c>
      <c r="D10920" s="361">
        <v>16</v>
      </c>
      <c r="E10920" s="590">
        <v>54784</v>
      </c>
      <c r="F10920" s="360">
        <v>153</v>
      </c>
    </row>
    <row r="10921" spans="1:6" x14ac:dyDescent="0.25">
      <c r="A10921" s="349" t="s">
        <v>733</v>
      </c>
      <c r="B10921" s="361" t="s">
        <v>734</v>
      </c>
      <c r="C10921" s="361" t="s">
        <v>735</v>
      </c>
      <c r="D10921" s="361">
        <v>8</v>
      </c>
      <c r="E10921" s="590">
        <v>54784</v>
      </c>
      <c r="F10921" s="592">
        <v>16</v>
      </c>
    </row>
    <row r="10922" spans="1:6" x14ac:dyDescent="0.25">
      <c r="A10922" s="349" t="s">
        <v>748</v>
      </c>
      <c r="B10922" s="361" t="s">
        <v>753</v>
      </c>
      <c r="C10922" s="361" t="s">
        <v>732</v>
      </c>
      <c r="D10922" s="361">
        <v>16</v>
      </c>
      <c r="E10922" s="590">
        <v>54786</v>
      </c>
      <c r="F10922" s="592">
        <v>87</v>
      </c>
    </row>
    <row r="10923" spans="1:6" x14ac:dyDescent="0.25">
      <c r="A10923" s="349" t="s">
        <v>738</v>
      </c>
      <c r="B10923" s="361" t="s">
        <v>719</v>
      </c>
      <c r="C10923" s="361" t="s">
        <v>744</v>
      </c>
      <c r="D10923" s="361">
        <v>8</v>
      </c>
      <c r="E10923" s="350">
        <v>54786</v>
      </c>
      <c r="F10923" s="360">
        <v>5</v>
      </c>
    </row>
    <row r="10924" spans="1:6" x14ac:dyDescent="0.25">
      <c r="A10924" s="349" t="s">
        <v>738</v>
      </c>
      <c r="B10924" s="361" t="s">
        <v>721</v>
      </c>
      <c r="C10924" s="361" t="s">
        <v>747</v>
      </c>
      <c r="D10924" s="361">
        <v>8</v>
      </c>
      <c r="E10924" s="590">
        <v>54786</v>
      </c>
      <c r="F10924" s="592">
        <v>170</v>
      </c>
    </row>
    <row r="10925" spans="1:6" x14ac:dyDescent="0.25">
      <c r="A10925" s="349" t="s">
        <v>742</v>
      </c>
      <c r="B10925" s="361" t="s">
        <v>743</v>
      </c>
      <c r="C10925" s="361" t="s">
        <v>744</v>
      </c>
      <c r="D10925" s="361">
        <v>8</v>
      </c>
      <c r="E10925" s="350">
        <v>54786</v>
      </c>
      <c r="F10925" s="360">
        <v>132</v>
      </c>
    </row>
    <row r="10926" spans="1:6" x14ac:dyDescent="0.25">
      <c r="A10926" s="349" t="s">
        <v>752</v>
      </c>
      <c r="B10926" s="361" t="s">
        <v>760</v>
      </c>
      <c r="C10926" s="361" t="s">
        <v>761</v>
      </c>
      <c r="D10926" s="361">
        <v>16</v>
      </c>
      <c r="E10926" s="590">
        <v>54792</v>
      </c>
      <c r="F10926" s="592">
        <v>68</v>
      </c>
    </row>
    <row r="10927" spans="1:6" x14ac:dyDescent="0.25">
      <c r="A10927" s="349" t="s">
        <v>752</v>
      </c>
      <c r="B10927" s="361" t="s">
        <v>763</v>
      </c>
      <c r="C10927" s="361" t="s">
        <v>745</v>
      </c>
      <c r="D10927" s="361">
        <v>16</v>
      </c>
      <c r="E10927" s="590">
        <v>54793</v>
      </c>
      <c r="F10927" s="592">
        <v>106</v>
      </c>
    </row>
    <row r="10928" spans="1:6" x14ac:dyDescent="0.25">
      <c r="A10928" s="349" t="s">
        <v>738</v>
      </c>
      <c r="B10928" s="361" t="s">
        <v>713</v>
      </c>
      <c r="C10928" s="361" t="s">
        <v>746</v>
      </c>
      <c r="D10928" s="361">
        <v>16</v>
      </c>
      <c r="E10928" s="590">
        <v>54802</v>
      </c>
      <c r="F10928" s="592">
        <v>44</v>
      </c>
    </row>
    <row r="10929" spans="1:6" x14ac:dyDescent="0.25">
      <c r="A10929" s="349" t="s">
        <v>738</v>
      </c>
      <c r="B10929" s="361" t="s">
        <v>723</v>
      </c>
      <c r="C10929" s="361" t="s">
        <v>745</v>
      </c>
      <c r="D10929" s="361">
        <v>8</v>
      </c>
      <c r="E10929" s="590">
        <v>54807</v>
      </c>
      <c r="F10929" s="360">
        <v>156</v>
      </c>
    </row>
    <row r="10930" spans="1:6" x14ac:dyDescent="0.25">
      <c r="A10930" s="349" t="s">
        <v>748</v>
      </c>
      <c r="B10930" s="361" t="s">
        <v>750</v>
      </c>
      <c r="C10930" s="361" t="s">
        <v>737</v>
      </c>
      <c r="D10930" s="361">
        <v>16</v>
      </c>
      <c r="E10930" s="590">
        <v>54808</v>
      </c>
      <c r="F10930" s="592">
        <v>81</v>
      </c>
    </row>
    <row r="10931" spans="1:6" x14ac:dyDescent="0.25">
      <c r="A10931" s="349" t="s">
        <v>752</v>
      </c>
      <c r="B10931" s="361" t="s">
        <v>759</v>
      </c>
      <c r="C10931" s="361" t="s">
        <v>737</v>
      </c>
      <c r="D10931" s="361">
        <v>16</v>
      </c>
      <c r="E10931" s="350">
        <v>54809</v>
      </c>
      <c r="F10931" s="360">
        <v>151</v>
      </c>
    </row>
    <row r="10932" spans="1:6" x14ac:dyDescent="0.25">
      <c r="A10932" s="349" t="s">
        <v>756</v>
      </c>
      <c r="B10932" s="361" t="s">
        <v>757</v>
      </c>
      <c r="C10932" s="361" t="s">
        <v>755</v>
      </c>
      <c r="D10932" s="361">
        <v>16</v>
      </c>
      <c r="E10932" s="590">
        <v>54810</v>
      </c>
      <c r="F10932" s="592">
        <v>44</v>
      </c>
    </row>
    <row r="10933" spans="1:6" x14ac:dyDescent="0.25">
      <c r="A10933" s="349" t="s">
        <v>748</v>
      </c>
      <c r="B10933" s="361" t="s">
        <v>751</v>
      </c>
      <c r="C10933" s="361" t="s">
        <v>747</v>
      </c>
      <c r="D10933" s="361">
        <v>8</v>
      </c>
      <c r="E10933" s="590">
        <v>54810</v>
      </c>
      <c r="F10933" s="592">
        <v>181</v>
      </c>
    </row>
    <row r="10934" spans="1:6" x14ac:dyDescent="0.25">
      <c r="A10934" s="349" t="s">
        <v>738</v>
      </c>
      <c r="B10934" s="361" t="s">
        <v>722</v>
      </c>
      <c r="C10934" s="361" t="s">
        <v>747</v>
      </c>
      <c r="D10934" s="361">
        <v>8</v>
      </c>
      <c r="E10934" s="350">
        <v>54811</v>
      </c>
      <c r="F10934" s="360">
        <v>146</v>
      </c>
    </row>
    <row r="10935" spans="1:6" x14ac:dyDescent="0.25">
      <c r="A10935" s="349" t="s">
        <v>752</v>
      </c>
      <c r="B10935" s="361" t="s">
        <v>764</v>
      </c>
      <c r="C10935" s="361" t="s">
        <v>737</v>
      </c>
      <c r="D10935" s="361">
        <v>32</v>
      </c>
      <c r="E10935" s="350">
        <v>54813</v>
      </c>
      <c r="F10935" s="360">
        <v>157</v>
      </c>
    </row>
    <row r="10936" spans="1:6" x14ac:dyDescent="0.25">
      <c r="A10936" s="349" t="s">
        <v>738</v>
      </c>
      <c r="B10936" s="361" t="s">
        <v>718</v>
      </c>
      <c r="C10936" s="361" t="s">
        <v>747</v>
      </c>
      <c r="D10936" s="361">
        <v>8</v>
      </c>
      <c r="E10936" s="590">
        <v>54814</v>
      </c>
      <c r="F10936" s="360">
        <v>73</v>
      </c>
    </row>
    <row r="10937" spans="1:6" x14ac:dyDescent="0.25">
      <c r="A10937" s="354" t="s">
        <v>752</v>
      </c>
      <c r="B10937" s="353" t="s">
        <v>764</v>
      </c>
      <c r="C10937" s="353" t="s">
        <v>737</v>
      </c>
      <c r="D10937" s="353">
        <v>32</v>
      </c>
      <c r="E10937" s="591">
        <v>54814</v>
      </c>
      <c r="F10937" s="593">
        <v>52</v>
      </c>
    </row>
    <row r="10938" spans="1:6" x14ac:dyDescent="0.25">
      <c r="A10938" s="349" t="s">
        <v>564</v>
      </c>
      <c r="B10938" s="361" t="s">
        <v>569</v>
      </c>
      <c r="C10938" s="361" t="s">
        <v>744</v>
      </c>
      <c r="D10938" s="361">
        <v>16</v>
      </c>
      <c r="E10938" s="590">
        <v>54815</v>
      </c>
      <c r="F10938" s="592">
        <v>168</v>
      </c>
    </row>
    <row r="10939" spans="1:6" x14ac:dyDescent="0.25">
      <c r="A10939" s="349" t="s">
        <v>752</v>
      </c>
      <c r="B10939" s="361" t="s">
        <v>764</v>
      </c>
      <c r="C10939" s="361" t="s">
        <v>737</v>
      </c>
      <c r="D10939" s="361">
        <v>32</v>
      </c>
      <c r="E10939" s="590">
        <v>54817</v>
      </c>
      <c r="F10939" s="592">
        <v>46</v>
      </c>
    </row>
    <row r="10940" spans="1:6" x14ac:dyDescent="0.25">
      <c r="A10940" s="349" t="s">
        <v>738</v>
      </c>
      <c r="B10940" s="361" t="s">
        <v>713</v>
      </c>
      <c r="C10940" s="361" t="s">
        <v>746</v>
      </c>
      <c r="D10940" s="361">
        <v>16</v>
      </c>
      <c r="E10940" s="590">
        <v>54819</v>
      </c>
      <c r="F10940" s="592">
        <v>169</v>
      </c>
    </row>
    <row r="10941" spans="1:6" x14ac:dyDescent="0.25">
      <c r="A10941" s="349" t="s">
        <v>738</v>
      </c>
      <c r="B10941" s="361" t="s">
        <v>720</v>
      </c>
      <c r="C10941" s="361" t="s">
        <v>747</v>
      </c>
      <c r="D10941" s="361">
        <v>8</v>
      </c>
      <c r="E10941" s="590">
        <v>54820</v>
      </c>
      <c r="F10941" s="592">
        <v>180</v>
      </c>
    </row>
    <row r="10942" spans="1:6" x14ac:dyDescent="0.25">
      <c r="A10942" s="349" t="s">
        <v>564</v>
      </c>
      <c r="B10942" s="361" t="s">
        <v>568</v>
      </c>
      <c r="C10942" s="361" t="s">
        <v>745</v>
      </c>
      <c r="D10942" s="361">
        <v>16</v>
      </c>
      <c r="E10942" s="590">
        <v>54821</v>
      </c>
      <c r="F10942" s="360">
        <v>154</v>
      </c>
    </row>
    <row r="10943" spans="1:6" x14ac:dyDescent="0.25">
      <c r="A10943" s="349" t="s">
        <v>771</v>
      </c>
      <c r="B10943" s="361" t="s">
        <v>773</v>
      </c>
      <c r="C10943" s="361" t="s">
        <v>747</v>
      </c>
      <c r="D10943" s="361">
        <v>8</v>
      </c>
      <c r="E10943" s="350">
        <v>54822</v>
      </c>
      <c r="F10943" s="360">
        <v>20</v>
      </c>
    </row>
    <row r="10944" spans="1:6" x14ac:dyDescent="0.25">
      <c r="A10944" s="349" t="s">
        <v>738</v>
      </c>
      <c r="B10944" s="361" t="s">
        <v>713</v>
      </c>
      <c r="C10944" s="361" t="s">
        <v>746</v>
      </c>
      <c r="D10944" s="361">
        <v>16</v>
      </c>
      <c r="E10944" s="590">
        <v>54823</v>
      </c>
      <c r="F10944" s="360">
        <v>10</v>
      </c>
    </row>
    <row r="10945" spans="1:6" x14ac:dyDescent="0.25">
      <c r="A10945" s="349" t="s">
        <v>752</v>
      </c>
      <c r="B10945" s="361" t="s">
        <v>764</v>
      </c>
      <c r="C10945" s="361" t="s">
        <v>737</v>
      </c>
      <c r="D10945" s="361">
        <v>32</v>
      </c>
      <c r="E10945" s="590">
        <v>54828</v>
      </c>
      <c r="F10945" s="592">
        <v>24</v>
      </c>
    </row>
    <row r="10946" spans="1:6" x14ac:dyDescent="0.25">
      <c r="A10946" s="349" t="s">
        <v>738</v>
      </c>
      <c r="B10946" s="361" t="s">
        <v>722</v>
      </c>
      <c r="C10946" s="361" t="s">
        <v>747</v>
      </c>
      <c r="D10946" s="361">
        <v>8</v>
      </c>
      <c r="E10946" s="590">
        <v>54829</v>
      </c>
      <c r="F10946" s="592">
        <v>20</v>
      </c>
    </row>
    <row r="10947" spans="1:6" x14ac:dyDescent="0.25">
      <c r="A10947" s="349" t="s">
        <v>752</v>
      </c>
      <c r="B10947" s="361" t="s">
        <v>764</v>
      </c>
      <c r="C10947" s="361" t="s">
        <v>737</v>
      </c>
      <c r="D10947" s="361">
        <v>32</v>
      </c>
      <c r="E10947" s="590">
        <v>54832</v>
      </c>
      <c r="F10947" s="592">
        <v>199</v>
      </c>
    </row>
    <row r="10948" spans="1:6" x14ac:dyDescent="0.25">
      <c r="A10948" s="349" t="s">
        <v>771</v>
      </c>
      <c r="B10948" s="361" t="s">
        <v>772</v>
      </c>
      <c r="C10948" s="361" t="s">
        <v>747</v>
      </c>
      <c r="D10948" s="361">
        <v>12</v>
      </c>
      <c r="E10948" s="590">
        <v>54833</v>
      </c>
      <c r="F10948" s="360">
        <v>7</v>
      </c>
    </row>
    <row r="10949" spans="1:6" x14ac:dyDescent="0.25">
      <c r="A10949" s="349" t="s">
        <v>738</v>
      </c>
      <c r="B10949" s="361" t="s">
        <v>721</v>
      </c>
      <c r="C10949" s="361" t="s">
        <v>747</v>
      </c>
      <c r="D10949" s="361">
        <v>8</v>
      </c>
      <c r="E10949" s="350">
        <v>54834</v>
      </c>
      <c r="F10949" s="360">
        <v>151</v>
      </c>
    </row>
    <row r="10950" spans="1:6" x14ac:dyDescent="0.25">
      <c r="A10950" s="349" t="s">
        <v>738</v>
      </c>
      <c r="B10950" s="361" t="s">
        <v>715</v>
      </c>
      <c r="C10950" s="361" t="s">
        <v>745</v>
      </c>
      <c r="D10950" s="361">
        <v>16</v>
      </c>
      <c r="E10950" s="590">
        <v>54835</v>
      </c>
      <c r="F10950" s="592">
        <v>138</v>
      </c>
    </row>
    <row r="10951" spans="1:6" x14ac:dyDescent="0.25">
      <c r="A10951" s="349" t="s">
        <v>771</v>
      </c>
      <c r="B10951" s="361" t="s">
        <v>773</v>
      </c>
      <c r="C10951" s="361" t="s">
        <v>747</v>
      </c>
      <c r="D10951" s="361">
        <v>8</v>
      </c>
      <c r="E10951" s="590">
        <v>54843</v>
      </c>
      <c r="F10951" s="592">
        <v>100</v>
      </c>
    </row>
    <row r="10952" spans="1:6" x14ac:dyDescent="0.25">
      <c r="A10952" s="349" t="s">
        <v>767</v>
      </c>
      <c r="B10952" s="361" t="s">
        <v>768</v>
      </c>
      <c r="C10952" s="361" t="s">
        <v>737</v>
      </c>
      <c r="D10952" s="361">
        <v>16</v>
      </c>
      <c r="E10952" s="590">
        <v>54845</v>
      </c>
      <c r="F10952" s="360">
        <v>15</v>
      </c>
    </row>
    <row r="10953" spans="1:6" x14ac:dyDescent="0.25">
      <c r="A10953" s="349" t="s">
        <v>771</v>
      </c>
      <c r="B10953" s="361" t="s">
        <v>772</v>
      </c>
      <c r="C10953" s="361" t="s">
        <v>747</v>
      </c>
      <c r="D10953" s="361">
        <v>12</v>
      </c>
      <c r="E10953" s="590">
        <v>54846</v>
      </c>
      <c r="F10953" s="592">
        <v>81</v>
      </c>
    </row>
    <row r="10954" spans="1:6" x14ac:dyDescent="0.25">
      <c r="A10954" s="349" t="s">
        <v>765</v>
      </c>
      <c r="B10954" s="361" t="s">
        <v>766</v>
      </c>
      <c r="C10954" s="361" t="s">
        <v>744</v>
      </c>
      <c r="D10954" s="361">
        <v>16</v>
      </c>
      <c r="E10954" s="590">
        <v>54847</v>
      </c>
      <c r="F10954" s="592">
        <v>49</v>
      </c>
    </row>
    <row r="10955" spans="1:6" x14ac:dyDescent="0.25">
      <c r="A10955" s="349" t="s">
        <v>771</v>
      </c>
      <c r="B10955" s="361" t="s">
        <v>772</v>
      </c>
      <c r="C10955" s="361" t="s">
        <v>747</v>
      </c>
      <c r="D10955" s="361">
        <v>12</v>
      </c>
      <c r="E10955" s="590">
        <v>54848</v>
      </c>
      <c r="F10955" s="592">
        <v>76</v>
      </c>
    </row>
    <row r="10956" spans="1:6" x14ac:dyDescent="0.25">
      <c r="A10956" s="349" t="s">
        <v>742</v>
      </c>
      <c r="B10956" s="361" t="s">
        <v>743</v>
      </c>
      <c r="C10956" s="361" t="s">
        <v>744</v>
      </c>
      <c r="D10956" s="361">
        <v>8</v>
      </c>
      <c r="E10956" s="590">
        <v>54850</v>
      </c>
      <c r="F10956" s="592">
        <v>61</v>
      </c>
    </row>
    <row r="10957" spans="1:6" x14ac:dyDescent="0.25">
      <c r="A10957" s="349" t="s">
        <v>738</v>
      </c>
      <c r="B10957" s="361" t="s">
        <v>720</v>
      </c>
      <c r="C10957" s="361" t="s">
        <v>747</v>
      </c>
      <c r="D10957" s="361">
        <v>8</v>
      </c>
      <c r="E10957" s="590">
        <v>54856</v>
      </c>
      <c r="F10957" s="592">
        <v>199</v>
      </c>
    </row>
    <row r="10958" spans="1:6" x14ac:dyDescent="0.25">
      <c r="A10958" s="349" t="s">
        <v>738</v>
      </c>
      <c r="B10958" s="361" t="s">
        <v>717</v>
      </c>
      <c r="C10958" s="361" t="s">
        <v>745</v>
      </c>
      <c r="D10958" s="361">
        <v>16</v>
      </c>
      <c r="E10958" s="590">
        <v>54856</v>
      </c>
      <c r="F10958" s="592">
        <v>11</v>
      </c>
    </row>
    <row r="10959" spans="1:6" x14ac:dyDescent="0.25">
      <c r="A10959" s="349" t="s">
        <v>738</v>
      </c>
      <c r="B10959" s="361" t="s">
        <v>723</v>
      </c>
      <c r="C10959" s="361" t="s">
        <v>745</v>
      </c>
      <c r="D10959" s="361">
        <v>8</v>
      </c>
      <c r="E10959" s="590">
        <v>54857</v>
      </c>
      <c r="F10959" s="592">
        <v>42</v>
      </c>
    </row>
    <row r="10960" spans="1:6" x14ac:dyDescent="0.25">
      <c r="A10960" s="349" t="s">
        <v>738</v>
      </c>
      <c r="B10960" s="361" t="s">
        <v>722</v>
      </c>
      <c r="C10960" s="361" t="s">
        <v>747</v>
      </c>
      <c r="D10960" s="361">
        <v>8</v>
      </c>
      <c r="E10960" s="590">
        <v>54859</v>
      </c>
      <c r="F10960" s="592">
        <v>127</v>
      </c>
    </row>
    <row r="10961" spans="1:6" x14ac:dyDescent="0.25">
      <c r="A10961" s="349" t="s">
        <v>756</v>
      </c>
      <c r="B10961" s="361" t="s">
        <v>758</v>
      </c>
      <c r="C10961" s="361" t="s">
        <v>746</v>
      </c>
      <c r="D10961" s="361">
        <v>16</v>
      </c>
      <c r="E10961" s="590">
        <v>54861</v>
      </c>
      <c r="F10961" s="592">
        <v>145</v>
      </c>
    </row>
    <row r="10962" spans="1:6" x14ac:dyDescent="0.25">
      <c r="A10962" s="349" t="s">
        <v>771</v>
      </c>
      <c r="B10962" s="361" t="s">
        <v>772</v>
      </c>
      <c r="C10962" s="361" t="s">
        <v>747</v>
      </c>
      <c r="D10962" s="361">
        <v>12</v>
      </c>
      <c r="E10962" s="590">
        <v>54865</v>
      </c>
      <c r="F10962" s="360">
        <v>128</v>
      </c>
    </row>
    <row r="10963" spans="1:6" x14ac:dyDescent="0.25">
      <c r="A10963" s="349" t="s">
        <v>752</v>
      </c>
      <c r="B10963" s="361" t="s">
        <v>762</v>
      </c>
      <c r="C10963" s="361" t="s">
        <v>761</v>
      </c>
      <c r="D10963" s="361">
        <v>16</v>
      </c>
      <c r="E10963" s="590">
        <v>54877</v>
      </c>
      <c r="F10963" s="592">
        <v>14</v>
      </c>
    </row>
    <row r="10964" spans="1:6" x14ac:dyDescent="0.25">
      <c r="A10964" s="349" t="s">
        <v>748</v>
      </c>
      <c r="B10964" s="361" t="s">
        <v>750</v>
      </c>
      <c r="C10964" s="361" t="s">
        <v>737</v>
      </c>
      <c r="D10964" s="361">
        <v>16</v>
      </c>
      <c r="E10964" s="590">
        <v>54882</v>
      </c>
      <c r="F10964" s="592">
        <v>169</v>
      </c>
    </row>
    <row r="10965" spans="1:6" x14ac:dyDescent="0.25">
      <c r="A10965" s="349" t="s">
        <v>564</v>
      </c>
      <c r="B10965" s="361" t="s">
        <v>569</v>
      </c>
      <c r="C10965" s="361" t="s">
        <v>744</v>
      </c>
      <c r="D10965" s="361">
        <v>16</v>
      </c>
      <c r="E10965" s="350">
        <v>54883</v>
      </c>
      <c r="F10965" s="360">
        <v>64</v>
      </c>
    </row>
    <row r="10966" spans="1:6" x14ac:dyDescent="0.25">
      <c r="A10966" s="349" t="s">
        <v>752</v>
      </c>
      <c r="B10966" s="361" t="s">
        <v>763</v>
      </c>
      <c r="C10966" s="361" t="s">
        <v>745</v>
      </c>
      <c r="D10966" s="361">
        <v>16</v>
      </c>
      <c r="E10966" s="590">
        <v>54890</v>
      </c>
      <c r="F10966" s="592">
        <v>6</v>
      </c>
    </row>
    <row r="10967" spans="1:6" x14ac:dyDescent="0.25">
      <c r="A10967" s="349" t="s">
        <v>756</v>
      </c>
      <c r="B10967" s="361" t="s">
        <v>758</v>
      </c>
      <c r="C10967" s="361" t="s">
        <v>746</v>
      </c>
      <c r="D10967" s="361">
        <v>16</v>
      </c>
      <c r="E10967" s="590">
        <v>54895</v>
      </c>
      <c r="F10967" s="592">
        <v>61</v>
      </c>
    </row>
    <row r="10968" spans="1:6" x14ac:dyDescent="0.25">
      <c r="A10968" s="349" t="s">
        <v>748</v>
      </c>
      <c r="B10968" s="361" t="s">
        <v>751</v>
      </c>
      <c r="C10968" s="361" t="s">
        <v>747</v>
      </c>
      <c r="D10968" s="361">
        <v>8</v>
      </c>
      <c r="E10968" s="350">
        <v>54899</v>
      </c>
      <c r="F10968" s="360">
        <v>159</v>
      </c>
    </row>
    <row r="10969" spans="1:6" x14ac:dyDescent="0.25">
      <c r="A10969" s="349" t="s">
        <v>738</v>
      </c>
      <c r="B10969" s="361" t="s">
        <v>719</v>
      </c>
      <c r="C10969" s="361" t="s">
        <v>744</v>
      </c>
      <c r="D10969" s="361">
        <v>8</v>
      </c>
      <c r="E10969" s="590">
        <v>54900</v>
      </c>
      <c r="F10969" s="592">
        <v>183</v>
      </c>
    </row>
    <row r="10970" spans="1:6" x14ac:dyDescent="0.25">
      <c r="A10970" s="349" t="s">
        <v>738</v>
      </c>
      <c r="B10970" s="361" t="s">
        <v>716</v>
      </c>
      <c r="C10970" s="361" t="s">
        <v>745</v>
      </c>
      <c r="D10970" s="361">
        <v>16</v>
      </c>
      <c r="E10970" s="590">
        <v>54905</v>
      </c>
      <c r="F10970" s="592">
        <v>73</v>
      </c>
    </row>
    <row r="10971" spans="1:6" x14ac:dyDescent="0.25">
      <c r="A10971" s="349" t="s">
        <v>728</v>
      </c>
      <c r="B10971" s="361" t="s">
        <v>731</v>
      </c>
      <c r="C10971" s="361" t="s">
        <v>732</v>
      </c>
      <c r="D10971" s="361">
        <v>8</v>
      </c>
      <c r="E10971" s="590">
        <v>54907</v>
      </c>
      <c r="F10971" s="592">
        <v>77</v>
      </c>
    </row>
    <row r="10972" spans="1:6" x14ac:dyDescent="0.25">
      <c r="A10972" s="349" t="s">
        <v>738</v>
      </c>
      <c r="B10972" s="361" t="s">
        <v>713</v>
      </c>
      <c r="C10972" s="361" t="s">
        <v>746</v>
      </c>
      <c r="D10972" s="361">
        <v>16</v>
      </c>
      <c r="E10972" s="590">
        <v>54909</v>
      </c>
      <c r="F10972" s="592">
        <v>78</v>
      </c>
    </row>
    <row r="10973" spans="1:6" x14ac:dyDescent="0.25">
      <c r="A10973" s="349" t="s">
        <v>739</v>
      </c>
      <c r="B10973" s="361" t="s">
        <v>740</v>
      </c>
      <c r="C10973" s="361" t="s">
        <v>741</v>
      </c>
      <c r="D10973" s="361">
        <v>8</v>
      </c>
      <c r="E10973" s="590">
        <v>54909</v>
      </c>
      <c r="F10973" s="592">
        <v>31</v>
      </c>
    </row>
    <row r="10974" spans="1:6" x14ac:dyDescent="0.25">
      <c r="A10974" s="349" t="s">
        <v>748</v>
      </c>
      <c r="B10974" s="361" t="s">
        <v>753</v>
      </c>
      <c r="C10974" s="361" t="s">
        <v>732</v>
      </c>
      <c r="D10974" s="361">
        <v>16</v>
      </c>
      <c r="E10974" s="590">
        <v>54910</v>
      </c>
      <c r="F10974" s="592">
        <v>163</v>
      </c>
    </row>
    <row r="10975" spans="1:6" x14ac:dyDescent="0.25">
      <c r="A10975" s="349" t="s">
        <v>742</v>
      </c>
      <c r="B10975" s="361" t="s">
        <v>743</v>
      </c>
      <c r="C10975" s="361" t="s">
        <v>744</v>
      </c>
      <c r="D10975" s="361">
        <v>8</v>
      </c>
      <c r="E10975" s="590">
        <v>54910</v>
      </c>
      <c r="F10975" s="592">
        <v>13</v>
      </c>
    </row>
    <row r="10976" spans="1:6" x14ac:dyDescent="0.25">
      <c r="A10976" s="349" t="s">
        <v>771</v>
      </c>
      <c r="B10976" s="361" t="s">
        <v>773</v>
      </c>
      <c r="C10976" s="361" t="s">
        <v>747</v>
      </c>
      <c r="D10976" s="361">
        <v>8</v>
      </c>
      <c r="E10976" s="590">
        <v>54911</v>
      </c>
      <c r="F10976" s="592">
        <v>63</v>
      </c>
    </row>
    <row r="10977" spans="1:6" x14ac:dyDescent="0.25">
      <c r="A10977" s="349" t="s">
        <v>765</v>
      </c>
      <c r="B10977" s="361" t="s">
        <v>766</v>
      </c>
      <c r="C10977" s="361" t="s">
        <v>744</v>
      </c>
      <c r="D10977" s="361">
        <v>16</v>
      </c>
      <c r="E10977" s="590">
        <v>54913</v>
      </c>
      <c r="F10977" s="592">
        <v>118</v>
      </c>
    </row>
    <row r="10978" spans="1:6" x14ac:dyDescent="0.25">
      <c r="A10978" s="349" t="s">
        <v>564</v>
      </c>
      <c r="B10978" s="361" t="s">
        <v>566</v>
      </c>
      <c r="C10978" s="361" t="s">
        <v>737</v>
      </c>
      <c r="D10978" s="361">
        <v>16</v>
      </c>
      <c r="E10978" s="590">
        <v>54914</v>
      </c>
      <c r="F10978" s="592">
        <v>17</v>
      </c>
    </row>
    <row r="10979" spans="1:6" x14ac:dyDescent="0.25">
      <c r="A10979" s="349" t="s">
        <v>738</v>
      </c>
      <c r="B10979" s="361" t="s">
        <v>720</v>
      </c>
      <c r="C10979" s="361" t="s">
        <v>747</v>
      </c>
      <c r="D10979" s="361">
        <v>8</v>
      </c>
      <c r="E10979" s="590">
        <v>54916</v>
      </c>
      <c r="F10979" s="592">
        <v>63</v>
      </c>
    </row>
    <row r="10980" spans="1:6" x14ac:dyDescent="0.25">
      <c r="A10980" s="349" t="s">
        <v>728</v>
      </c>
      <c r="B10980" s="361" t="s">
        <v>729</v>
      </c>
      <c r="C10980" s="361" t="s">
        <v>730</v>
      </c>
      <c r="D10980" s="361">
        <v>10</v>
      </c>
      <c r="E10980" s="590">
        <v>54917</v>
      </c>
      <c r="F10980" s="360">
        <v>112</v>
      </c>
    </row>
    <row r="10981" spans="1:6" x14ac:dyDescent="0.25">
      <c r="A10981" s="349" t="s">
        <v>738</v>
      </c>
      <c r="B10981" s="361" t="s">
        <v>717</v>
      </c>
      <c r="C10981" s="361" t="s">
        <v>745</v>
      </c>
      <c r="D10981" s="361">
        <v>16</v>
      </c>
      <c r="E10981" s="590">
        <v>54920</v>
      </c>
      <c r="F10981" s="592">
        <v>83</v>
      </c>
    </row>
    <row r="10982" spans="1:6" x14ac:dyDescent="0.25">
      <c r="A10982" s="349" t="s">
        <v>748</v>
      </c>
      <c r="B10982" s="361" t="s">
        <v>751</v>
      </c>
      <c r="C10982" s="361" t="s">
        <v>747</v>
      </c>
      <c r="D10982" s="361">
        <v>8</v>
      </c>
      <c r="E10982" s="590">
        <v>54920</v>
      </c>
      <c r="F10982" s="592">
        <v>154</v>
      </c>
    </row>
    <row r="10983" spans="1:6" x14ac:dyDescent="0.25">
      <c r="A10983" s="349" t="s">
        <v>728</v>
      </c>
      <c r="B10983" s="361" t="s">
        <v>729</v>
      </c>
      <c r="C10983" s="361" t="s">
        <v>730</v>
      </c>
      <c r="D10983" s="361">
        <v>10</v>
      </c>
      <c r="E10983" s="590">
        <v>54921</v>
      </c>
      <c r="F10983" s="592">
        <v>129</v>
      </c>
    </row>
    <row r="10984" spans="1:6" x14ac:dyDescent="0.25">
      <c r="A10984" s="349" t="s">
        <v>738</v>
      </c>
      <c r="B10984" s="361" t="s">
        <v>718</v>
      </c>
      <c r="C10984" s="361" t="s">
        <v>747</v>
      </c>
      <c r="D10984" s="361">
        <v>8</v>
      </c>
      <c r="E10984" s="590">
        <v>54923</v>
      </c>
      <c r="F10984" s="592">
        <v>134</v>
      </c>
    </row>
    <row r="10985" spans="1:6" x14ac:dyDescent="0.25">
      <c r="A10985" s="349" t="s">
        <v>738</v>
      </c>
      <c r="B10985" s="361" t="s">
        <v>716</v>
      </c>
      <c r="C10985" s="361" t="s">
        <v>745</v>
      </c>
      <c r="D10985" s="361">
        <v>16</v>
      </c>
      <c r="E10985" s="590">
        <v>54928</v>
      </c>
      <c r="F10985" s="592">
        <v>130</v>
      </c>
    </row>
    <row r="10986" spans="1:6" x14ac:dyDescent="0.25">
      <c r="A10986" s="349" t="s">
        <v>738</v>
      </c>
      <c r="B10986" s="361" t="s">
        <v>715</v>
      </c>
      <c r="C10986" s="361" t="s">
        <v>745</v>
      </c>
      <c r="D10986" s="361">
        <v>16</v>
      </c>
      <c r="E10986" s="590">
        <v>54929</v>
      </c>
      <c r="F10986" s="592">
        <v>196</v>
      </c>
    </row>
    <row r="10987" spans="1:6" x14ac:dyDescent="0.25">
      <c r="A10987" s="349" t="s">
        <v>765</v>
      </c>
      <c r="B10987" s="361" t="s">
        <v>766</v>
      </c>
      <c r="C10987" s="361" t="s">
        <v>744</v>
      </c>
      <c r="D10987" s="361">
        <v>16</v>
      </c>
      <c r="E10987" s="590">
        <v>54929</v>
      </c>
      <c r="F10987" s="592">
        <v>171</v>
      </c>
    </row>
    <row r="10988" spans="1:6" x14ac:dyDescent="0.25">
      <c r="A10988" s="349" t="s">
        <v>728</v>
      </c>
      <c r="B10988" s="361" t="s">
        <v>731</v>
      </c>
      <c r="C10988" s="361" t="s">
        <v>732</v>
      </c>
      <c r="D10988" s="361">
        <v>8</v>
      </c>
      <c r="E10988" s="590">
        <v>54930</v>
      </c>
      <c r="F10988" s="592">
        <v>36</v>
      </c>
    </row>
    <row r="10989" spans="1:6" x14ac:dyDescent="0.25">
      <c r="A10989" s="349" t="s">
        <v>728</v>
      </c>
      <c r="B10989" s="361" t="s">
        <v>731</v>
      </c>
      <c r="C10989" s="361" t="s">
        <v>732</v>
      </c>
      <c r="D10989" s="361">
        <v>8</v>
      </c>
      <c r="E10989" s="590">
        <v>54930</v>
      </c>
      <c r="F10989" s="592">
        <v>120</v>
      </c>
    </row>
    <row r="10990" spans="1:6" x14ac:dyDescent="0.25">
      <c r="A10990" s="349" t="s">
        <v>748</v>
      </c>
      <c r="B10990" s="361" t="s">
        <v>749</v>
      </c>
      <c r="C10990" s="361" t="s">
        <v>745</v>
      </c>
      <c r="D10990" s="361">
        <v>8</v>
      </c>
      <c r="E10990" s="590">
        <v>54935</v>
      </c>
      <c r="F10990" s="592">
        <v>149</v>
      </c>
    </row>
    <row r="10991" spans="1:6" x14ac:dyDescent="0.25">
      <c r="A10991" s="349" t="s">
        <v>765</v>
      </c>
      <c r="B10991" s="361" t="s">
        <v>766</v>
      </c>
      <c r="C10991" s="361" t="s">
        <v>744</v>
      </c>
      <c r="D10991" s="361">
        <v>16</v>
      </c>
      <c r="E10991" s="590">
        <v>54937</v>
      </c>
      <c r="F10991" s="592">
        <v>126</v>
      </c>
    </row>
    <row r="10992" spans="1:6" x14ac:dyDescent="0.25">
      <c r="A10992" s="349" t="s">
        <v>748</v>
      </c>
      <c r="B10992" s="361" t="s">
        <v>754</v>
      </c>
      <c r="C10992" s="361" t="s">
        <v>755</v>
      </c>
      <c r="D10992" s="361">
        <v>16</v>
      </c>
      <c r="E10992" s="590">
        <v>54943</v>
      </c>
      <c r="F10992" s="592">
        <v>155</v>
      </c>
    </row>
    <row r="10993" spans="1:6" x14ac:dyDescent="0.25">
      <c r="A10993" s="349" t="s">
        <v>752</v>
      </c>
      <c r="B10993" s="361" t="s">
        <v>763</v>
      </c>
      <c r="C10993" s="361" t="s">
        <v>745</v>
      </c>
      <c r="D10993" s="361">
        <v>16</v>
      </c>
      <c r="E10993" s="590">
        <v>54943</v>
      </c>
      <c r="F10993" s="592">
        <v>89</v>
      </c>
    </row>
    <row r="10994" spans="1:6" x14ac:dyDescent="0.25">
      <c r="A10994" s="349" t="s">
        <v>738</v>
      </c>
      <c r="B10994" s="361" t="s">
        <v>717</v>
      </c>
      <c r="C10994" s="361" t="s">
        <v>745</v>
      </c>
      <c r="D10994" s="361">
        <v>16</v>
      </c>
      <c r="E10994" s="590">
        <v>54952</v>
      </c>
      <c r="F10994" s="592">
        <v>47</v>
      </c>
    </row>
    <row r="10995" spans="1:6" x14ac:dyDescent="0.25">
      <c r="A10995" s="349" t="s">
        <v>748</v>
      </c>
      <c r="B10995" s="361" t="s">
        <v>749</v>
      </c>
      <c r="C10995" s="361" t="s">
        <v>745</v>
      </c>
      <c r="D10995" s="361">
        <v>8</v>
      </c>
      <c r="E10995" s="590">
        <v>54957</v>
      </c>
      <c r="F10995" s="592">
        <v>76</v>
      </c>
    </row>
    <row r="10996" spans="1:6" x14ac:dyDescent="0.25">
      <c r="A10996" s="349" t="s">
        <v>728</v>
      </c>
      <c r="B10996" s="361" t="s">
        <v>729</v>
      </c>
      <c r="C10996" s="361" t="s">
        <v>730</v>
      </c>
      <c r="D10996" s="361">
        <v>10</v>
      </c>
      <c r="E10996" s="590">
        <v>54958</v>
      </c>
      <c r="F10996" s="592">
        <v>73</v>
      </c>
    </row>
    <row r="10997" spans="1:6" x14ac:dyDescent="0.25">
      <c r="A10997" s="349" t="s">
        <v>748</v>
      </c>
      <c r="B10997" s="361" t="s">
        <v>751</v>
      </c>
      <c r="C10997" s="361" t="s">
        <v>747</v>
      </c>
      <c r="D10997" s="361">
        <v>8</v>
      </c>
      <c r="E10997" s="590">
        <v>54959</v>
      </c>
      <c r="F10997" s="592">
        <v>176</v>
      </c>
    </row>
    <row r="10998" spans="1:6" x14ac:dyDescent="0.25">
      <c r="A10998" s="349" t="s">
        <v>738</v>
      </c>
      <c r="B10998" s="361" t="s">
        <v>717</v>
      </c>
      <c r="C10998" s="361" t="s">
        <v>745</v>
      </c>
      <c r="D10998" s="361">
        <v>16</v>
      </c>
      <c r="E10998" s="350">
        <v>54960</v>
      </c>
      <c r="F10998" s="360">
        <v>127</v>
      </c>
    </row>
    <row r="10999" spans="1:6" x14ac:dyDescent="0.25">
      <c r="A10999" s="349" t="s">
        <v>771</v>
      </c>
      <c r="B10999" s="361" t="s">
        <v>772</v>
      </c>
      <c r="C10999" s="361" t="s">
        <v>747</v>
      </c>
      <c r="D10999" s="361">
        <v>12</v>
      </c>
      <c r="E10999" s="590">
        <v>54961</v>
      </c>
      <c r="F10999" s="592">
        <v>141</v>
      </c>
    </row>
    <row r="11000" spans="1:6" x14ac:dyDescent="0.25">
      <c r="A11000" s="349" t="s">
        <v>765</v>
      </c>
      <c r="B11000" s="361" t="s">
        <v>766</v>
      </c>
      <c r="C11000" s="361" t="s">
        <v>744</v>
      </c>
      <c r="D11000" s="361">
        <v>16</v>
      </c>
      <c r="E11000" s="590">
        <v>54961</v>
      </c>
      <c r="F11000" s="592">
        <v>122</v>
      </c>
    </row>
    <row r="11001" spans="1:6" x14ac:dyDescent="0.25">
      <c r="A11001" s="349" t="s">
        <v>748</v>
      </c>
      <c r="B11001" s="361" t="s">
        <v>749</v>
      </c>
      <c r="C11001" s="361" t="s">
        <v>745</v>
      </c>
      <c r="D11001" s="361">
        <v>8</v>
      </c>
      <c r="E11001" s="590">
        <v>54967</v>
      </c>
      <c r="F11001" s="592">
        <v>69</v>
      </c>
    </row>
    <row r="11002" spans="1:6" x14ac:dyDescent="0.25">
      <c r="A11002" s="349" t="s">
        <v>564</v>
      </c>
      <c r="B11002" s="361" t="s">
        <v>565</v>
      </c>
      <c r="C11002" s="361" t="s">
        <v>745</v>
      </c>
      <c r="D11002" s="361">
        <v>16</v>
      </c>
      <c r="E11002" s="350">
        <v>54968</v>
      </c>
      <c r="F11002" s="360">
        <v>103</v>
      </c>
    </row>
    <row r="11003" spans="1:6" x14ac:dyDescent="0.25">
      <c r="A11003" s="349" t="s">
        <v>748</v>
      </c>
      <c r="B11003" s="361" t="s">
        <v>753</v>
      </c>
      <c r="C11003" s="361" t="s">
        <v>732</v>
      </c>
      <c r="D11003" s="361">
        <v>16</v>
      </c>
      <c r="E11003" s="590">
        <v>54969</v>
      </c>
      <c r="F11003" s="360">
        <v>169</v>
      </c>
    </row>
    <row r="11004" spans="1:6" x14ac:dyDescent="0.25">
      <c r="A11004" s="349" t="s">
        <v>752</v>
      </c>
      <c r="B11004" s="361" t="s">
        <v>762</v>
      </c>
      <c r="C11004" s="361" t="s">
        <v>761</v>
      </c>
      <c r="D11004" s="361">
        <v>16</v>
      </c>
      <c r="E11004" s="590">
        <v>54969</v>
      </c>
      <c r="F11004" s="592">
        <v>94</v>
      </c>
    </row>
    <row r="11005" spans="1:6" x14ac:dyDescent="0.25">
      <c r="A11005" s="349" t="s">
        <v>738</v>
      </c>
      <c r="B11005" s="361" t="s">
        <v>717</v>
      </c>
      <c r="C11005" s="361" t="s">
        <v>745</v>
      </c>
      <c r="D11005" s="361">
        <v>16</v>
      </c>
      <c r="E11005" s="590">
        <v>54970</v>
      </c>
      <c r="F11005" s="592">
        <v>78</v>
      </c>
    </row>
    <row r="11006" spans="1:6" x14ac:dyDescent="0.25">
      <c r="A11006" s="349" t="s">
        <v>738</v>
      </c>
      <c r="B11006" s="361" t="s">
        <v>722</v>
      </c>
      <c r="C11006" s="361" t="s">
        <v>747</v>
      </c>
      <c r="D11006" s="361">
        <v>8</v>
      </c>
      <c r="E11006" s="590">
        <v>54971</v>
      </c>
      <c r="F11006" s="592">
        <v>22</v>
      </c>
    </row>
    <row r="11007" spans="1:6" x14ac:dyDescent="0.25">
      <c r="A11007" s="349" t="s">
        <v>733</v>
      </c>
      <c r="B11007" s="361" t="s">
        <v>734</v>
      </c>
      <c r="C11007" s="361" t="s">
        <v>735</v>
      </c>
      <c r="D11007" s="361">
        <v>8</v>
      </c>
      <c r="E11007" s="590">
        <v>54973</v>
      </c>
      <c r="F11007" s="592">
        <v>124</v>
      </c>
    </row>
    <row r="11008" spans="1:6" x14ac:dyDescent="0.25">
      <c r="A11008" s="349" t="s">
        <v>742</v>
      </c>
      <c r="B11008" s="361" t="s">
        <v>743</v>
      </c>
      <c r="C11008" s="361" t="s">
        <v>744</v>
      </c>
      <c r="D11008" s="361">
        <v>8</v>
      </c>
      <c r="E11008" s="590">
        <v>54974</v>
      </c>
      <c r="F11008" s="592">
        <v>5</v>
      </c>
    </row>
    <row r="11009" spans="1:6" x14ac:dyDescent="0.25">
      <c r="A11009" s="349" t="s">
        <v>752</v>
      </c>
      <c r="B11009" s="361" t="s">
        <v>763</v>
      </c>
      <c r="C11009" s="361" t="s">
        <v>745</v>
      </c>
      <c r="D11009" s="361">
        <v>16</v>
      </c>
      <c r="E11009" s="590">
        <v>54975</v>
      </c>
      <c r="F11009" s="360">
        <v>114</v>
      </c>
    </row>
    <row r="11010" spans="1:6" x14ac:dyDescent="0.25">
      <c r="A11010" s="349" t="s">
        <v>738</v>
      </c>
      <c r="B11010" s="361" t="s">
        <v>719</v>
      </c>
      <c r="C11010" s="361" t="s">
        <v>744</v>
      </c>
      <c r="D11010" s="361">
        <v>8</v>
      </c>
      <c r="E11010" s="350">
        <v>54976</v>
      </c>
      <c r="F11010" s="360">
        <v>182</v>
      </c>
    </row>
    <row r="11011" spans="1:6" x14ac:dyDescent="0.25">
      <c r="A11011" s="349" t="s">
        <v>564</v>
      </c>
      <c r="B11011" s="361" t="s">
        <v>565</v>
      </c>
      <c r="C11011" s="361" t="s">
        <v>745</v>
      </c>
      <c r="D11011" s="361">
        <v>16</v>
      </c>
      <c r="E11011" s="590">
        <v>54977</v>
      </c>
      <c r="F11011" s="592">
        <v>137</v>
      </c>
    </row>
    <row r="11012" spans="1:6" x14ac:dyDescent="0.25">
      <c r="A11012" s="349" t="s">
        <v>564</v>
      </c>
      <c r="B11012" s="361" t="s">
        <v>568</v>
      </c>
      <c r="C11012" s="361" t="s">
        <v>745</v>
      </c>
      <c r="D11012" s="361">
        <v>16</v>
      </c>
      <c r="E11012" s="590">
        <v>54981</v>
      </c>
      <c r="F11012" s="592">
        <v>149</v>
      </c>
    </row>
    <row r="11013" spans="1:6" x14ac:dyDescent="0.25">
      <c r="A11013" s="349" t="s">
        <v>752</v>
      </c>
      <c r="B11013" s="361" t="s">
        <v>764</v>
      </c>
      <c r="C11013" s="361" t="s">
        <v>737</v>
      </c>
      <c r="D11013" s="361">
        <v>32</v>
      </c>
      <c r="E11013" s="350">
        <v>54986</v>
      </c>
      <c r="F11013" s="360">
        <v>37</v>
      </c>
    </row>
    <row r="11014" spans="1:6" x14ac:dyDescent="0.25">
      <c r="A11014" s="349" t="s">
        <v>738</v>
      </c>
      <c r="B11014" s="361" t="s">
        <v>719</v>
      </c>
      <c r="C11014" s="361" t="s">
        <v>744</v>
      </c>
      <c r="D11014" s="361">
        <v>8</v>
      </c>
      <c r="E11014" s="590">
        <v>54993</v>
      </c>
      <c r="F11014" s="592">
        <v>132</v>
      </c>
    </row>
    <row r="11015" spans="1:6" x14ac:dyDescent="0.25">
      <c r="A11015" s="349" t="s">
        <v>756</v>
      </c>
      <c r="B11015" s="361" t="s">
        <v>757</v>
      </c>
      <c r="C11015" s="361" t="s">
        <v>755</v>
      </c>
      <c r="D11015" s="361">
        <v>16</v>
      </c>
      <c r="E11015" s="590">
        <v>55002</v>
      </c>
      <c r="F11015" s="592">
        <v>29</v>
      </c>
    </row>
    <row r="11016" spans="1:6" x14ac:dyDescent="0.25">
      <c r="A11016" s="349" t="s">
        <v>738</v>
      </c>
      <c r="B11016" s="361" t="s">
        <v>714</v>
      </c>
      <c r="C11016" s="361" t="s">
        <v>744</v>
      </c>
      <c r="D11016" s="361">
        <v>8</v>
      </c>
      <c r="E11016" s="590">
        <v>55004</v>
      </c>
      <c r="F11016" s="592">
        <v>199</v>
      </c>
    </row>
    <row r="11017" spans="1:6" x14ac:dyDescent="0.25">
      <c r="A11017" s="354" t="s">
        <v>748</v>
      </c>
      <c r="B11017" s="353" t="s">
        <v>750</v>
      </c>
      <c r="C11017" s="353" t="s">
        <v>737</v>
      </c>
      <c r="D11017" s="353">
        <v>16</v>
      </c>
      <c r="E11017" s="591">
        <v>55006</v>
      </c>
      <c r="F11017" s="593">
        <v>110</v>
      </c>
    </row>
    <row r="11018" spans="1:6" x14ac:dyDescent="0.25">
      <c r="A11018" s="349" t="s">
        <v>738</v>
      </c>
      <c r="B11018" s="361" t="s">
        <v>718</v>
      </c>
      <c r="C11018" s="361" t="s">
        <v>747</v>
      </c>
      <c r="D11018" s="361">
        <v>8</v>
      </c>
      <c r="E11018" s="590">
        <v>55006</v>
      </c>
      <c r="F11018" s="592">
        <v>68</v>
      </c>
    </row>
    <row r="11019" spans="1:6" x14ac:dyDescent="0.25">
      <c r="A11019" s="349" t="s">
        <v>739</v>
      </c>
      <c r="B11019" s="361" t="s">
        <v>740</v>
      </c>
      <c r="C11019" s="361" t="s">
        <v>741</v>
      </c>
      <c r="D11019" s="361">
        <v>8</v>
      </c>
      <c r="E11019" s="590">
        <v>55006</v>
      </c>
      <c r="F11019" s="592">
        <v>70</v>
      </c>
    </row>
    <row r="11020" spans="1:6" x14ac:dyDescent="0.25">
      <c r="A11020" s="349" t="s">
        <v>738</v>
      </c>
      <c r="B11020" s="361" t="s">
        <v>717</v>
      </c>
      <c r="C11020" s="361" t="s">
        <v>745</v>
      </c>
      <c r="D11020" s="361">
        <v>16</v>
      </c>
      <c r="E11020" s="590">
        <v>55008</v>
      </c>
      <c r="F11020" s="592">
        <v>98</v>
      </c>
    </row>
    <row r="11021" spans="1:6" x14ac:dyDescent="0.25">
      <c r="A11021" s="349" t="s">
        <v>771</v>
      </c>
      <c r="B11021" s="361" t="s">
        <v>773</v>
      </c>
      <c r="C11021" s="361" t="s">
        <v>747</v>
      </c>
      <c r="D11021" s="361">
        <v>8</v>
      </c>
      <c r="E11021" s="590">
        <v>55010</v>
      </c>
      <c r="F11021" s="592">
        <v>200</v>
      </c>
    </row>
    <row r="11022" spans="1:6" x14ac:dyDescent="0.25">
      <c r="A11022" s="349" t="s">
        <v>738</v>
      </c>
      <c r="B11022" s="361" t="s">
        <v>712</v>
      </c>
      <c r="C11022" s="361" t="s">
        <v>744</v>
      </c>
      <c r="D11022" s="361">
        <v>8</v>
      </c>
      <c r="E11022" s="590">
        <v>55012</v>
      </c>
      <c r="F11022" s="592">
        <v>186</v>
      </c>
    </row>
    <row r="11023" spans="1:6" x14ac:dyDescent="0.25">
      <c r="A11023" s="349" t="s">
        <v>738</v>
      </c>
      <c r="B11023" s="361" t="s">
        <v>723</v>
      </c>
      <c r="C11023" s="361" t="s">
        <v>745</v>
      </c>
      <c r="D11023" s="361">
        <v>8</v>
      </c>
      <c r="E11023" s="350">
        <v>55014</v>
      </c>
      <c r="F11023" s="360">
        <v>166</v>
      </c>
    </row>
    <row r="11024" spans="1:6" x14ac:dyDescent="0.25">
      <c r="A11024" s="349" t="s">
        <v>752</v>
      </c>
      <c r="B11024" s="361" t="s">
        <v>764</v>
      </c>
      <c r="C11024" s="361" t="s">
        <v>737</v>
      </c>
      <c r="D11024" s="361">
        <v>32</v>
      </c>
      <c r="E11024" s="590">
        <v>55015</v>
      </c>
      <c r="F11024" s="592">
        <v>154</v>
      </c>
    </row>
    <row r="11025" spans="1:6" x14ac:dyDescent="0.25">
      <c r="A11025" s="349" t="s">
        <v>738</v>
      </c>
      <c r="B11025" s="361" t="s">
        <v>713</v>
      </c>
      <c r="C11025" s="361" t="s">
        <v>746</v>
      </c>
      <c r="D11025" s="361">
        <v>16</v>
      </c>
      <c r="E11025" s="590">
        <v>55020</v>
      </c>
      <c r="F11025" s="592">
        <v>94</v>
      </c>
    </row>
    <row r="11026" spans="1:6" x14ac:dyDescent="0.25">
      <c r="A11026" s="349" t="s">
        <v>752</v>
      </c>
      <c r="B11026" s="361" t="s">
        <v>762</v>
      </c>
      <c r="C11026" s="361" t="s">
        <v>761</v>
      </c>
      <c r="D11026" s="361">
        <v>16</v>
      </c>
      <c r="E11026" s="350">
        <v>55028</v>
      </c>
      <c r="F11026" s="360">
        <v>146</v>
      </c>
    </row>
    <row r="11027" spans="1:6" x14ac:dyDescent="0.25">
      <c r="A11027" s="349" t="s">
        <v>564</v>
      </c>
      <c r="B11027" s="361" t="s">
        <v>565</v>
      </c>
      <c r="C11027" s="361" t="s">
        <v>745</v>
      </c>
      <c r="D11027" s="361">
        <v>16</v>
      </c>
      <c r="E11027" s="590">
        <v>55031</v>
      </c>
      <c r="F11027" s="592">
        <v>69</v>
      </c>
    </row>
    <row r="11028" spans="1:6" x14ac:dyDescent="0.25">
      <c r="A11028" s="349" t="s">
        <v>738</v>
      </c>
      <c r="B11028" s="361" t="s">
        <v>716</v>
      </c>
      <c r="C11028" s="361" t="s">
        <v>745</v>
      </c>
      <c r="D11028" s="361">
        <v>16</v>
      </c>
      <c r="E11028" s="590">
        <v>55031</v>
      </c>
      <c r="F11028" s="592">
        <v>155</v>
      </c>
    </row>
    <row r="11029" spans="1:6" x14ac:dyDescent="0.25">
      <c r="A11029" s="349" t="s">
        <v>564</v>
      </c>
      <c r="B11029" s="361" t="s">
        <v>566</v>
      </c>
      <c r="C11029" s="361" t="s">
        <v>737</v>
      </c>
      <c r="D11029" s="361">
        <v>16</v>
      </c>
      <c r="E11029" s="590">
        <v>55032</v>
      </c>
      <c r="F11029" s="592">
        <v>77</v>
      </c>
    </row>
    <row r="11030" spans="1:6" x14ac:dyDescent="0.25">
      <c r="A11030" s="349" t="s">
        <v>738</v>
      </c>
      <c r="B11030" s="361" t="s">
        <v>717</v>
      </c>
      <c r="C11030" s="361" t="s">
        <v>745</v>
      </c>
      <c r="D11030" s="361">
        <v>16</v>
      </c>
      <c r="E11030" s="590">
        <v>55036</v>
      </c>
      <c r="F11030" s="592">
        <v>23</v>
      </c>
    </row>
    <row r="11031" spans="1:6" x14ac:dyDescent="0.25">
      <c r="A11031" s="349" t="s">
        <v>738</v>
      </c>
      <c r="B11031" s="361" t="s">
        <v>718</v>
      </c>
      <c r="C11031" s="361" t="s">
        <v>747</v>
      </c>
      <c r="D11031" s="361">
        <v>8</v>
      </c>
      <c r="E11031" s="590">
        <v>55037</v>
      </c>
      <c r="F11031" s="592">
        <v>175</v>
      </c>
    </row>
    <row r="11032" spans="1:6" x14ac:dyDescent="0.25">
      <c r="A11032" s="349" t="s">
        <v>564</v>
      </c>
      <c r="B11032" s="361" t="s">
        <v>565</v>
      </c>
      <c r="C11032" s="361" t="s">
        <v>745</v>
      </c>
      <c r="D11032" s="361">
        <v>16</v>
      </c>
      <c r="E11032" s="590">
        <v>55038</v>
      </c>
      <c r="F11032" s="360">
        <v>132</v>
      </c>
    </row>
    <row r="11033" spans="1:6" x14ac:dyDescent="0.25">
      <c r="A11033" s="349" t="s">
        <v>738</v>
      </c>
      <c r="B11033" s="361" t="s">
        <v>712</v>
      </c>
      <c r="C11033" s="361" t="s">
        <v>744</v>
      </c>
      <c r="D11033" s="361">
        <v>8</v>
      </c>
      <c r="E11033" s="590">
        <v>55038</v>
      </c>
      <c r="F11033" s="592">
        <v>16</v>
      </c>
    </row>
    <row r="11034" spans="1:6" x14ac:dyDescent="0.25">
      <c r="A11034" s="349" t="s">
        <v>767</v>
      </c>
      <c r="B11034" s="361" t="s">
        <v>768</v>
      </c>
      <c r="C11034" s="361" t="s">
        <v>737</v>
      </c>
      <c r="D11034" s="361">
        <v>16</v>
      </c>
      <c r="E11034" s="590">
        <v>55040</v>
      </c>
      <c r="F11034" s="592">
        <v>64</v>
      </c>
    </row>
    <row r="11035" spans="1:6" x14ac:dyDescent="0.25">
      <c r="A11035" s="349" t="s">
        <v>564</v>
      </c>
      <c r="B11035" s="361" t="s">
        <v>569</v>
      </c>
      <c r="C11035" s="361" t="s">
        <v>744</v>
      </c>
      <c r="D11035" s="361">
        <v>16</v>
      </c>
      <c r="E11035" s="590">
        <v>55040</v>
      </c>
      <c r="F11035" s="592">
        <v>70</v>
      </c>
    </row>
    <row r="11036" spans="1:6" x14ac:dyDescent="0.25">
      <c r="A11036" s="349" t="s">
        <v>564</v>
      </c>
      <c r="B11036" s="361" t="s">
        <v>569</v>
      </c>
      <c r="C11036" s="361" t="s">
        <v>744</v>
      </c>
      <c r="D11036" s="361">
        <v>16</v>
      </c>
      <c r="E11036" s="590">
        <v>55040</v>
      </c>
      <c r="F11036" s="592">
        <v>123</v>
      </c>
    </row>
    <row r="11037" spans="1:6" x14ac:dyDescent="0.25">
      <c r="A11037" s="349" t="s">
        <v>738</v>
      </c>
      <c r="B11037" s="361" t="s">
        <v>721</v>
      </c>
      <c r="C11037" s="361" t="s">
        <v>747</v>
      </c>
      <c r="D11037" s="361">
        <v>8</v>
      </c>
      <c r="E11037" s="590">
        <v>55045</v>
      </c>
      <c r="F11037" s="592">
        <v>10</v>
      </c>
    </row>
    <row r="11038" spans="1:6" x14ac:dyDescent="0.25">
      <c r="A11038" s="349" t="s">
        <v>771</v>
      </c>
      <c r="B11038" s="361" t="s">
        <v>773</v>
      </c>
      <c r="C11038" s="361" t="s">
        <v>747</v>
      </c>
      <c r="D11038" s="361">
        <v>8</v>
      </c>
      <c r="E11038" s="350">
        <v>55052</v>
      </c>
      <c r="F11038" s="360">
        <v>6</v>
      </c>
    </row>
    <row r="11039" spans="1:6" x14ac:dyDescent="0.25">
      <c r="A11039" s="349" t="s">
        <v>765</v>
      </c>
      <c r="B11039" s="361" t="s">
        <v>766</v>
      </c>
      <c r="C11039" s="361" t="s">
        <v>744</v>
      </c>
      <c r="D11039" s="361">
        <v>16</v>
      </c>
      <c r="E11039" s="590">
        <v>55053</v>
      </c>
      <c r="F11039" s="592">
        <v>159</v>
      </c>
    </row>
    <row r="11040" spans="1:6" x14ac:dyDescent="0.25">
      <c r="A11040" s="349" t="s">
        <v>738</v>
      </c>
      <c r="B11040" s="361" t="s">
        <v>713</v>
      </c>
      <c r="C11040" s="361" t="s">
        <v>746</v>
      </c>
      <c r="D11040" s="361">
        <v>16</v>
      </c>
      <c r="E11040" s="590">
        <v>55055</v>
      </c>
      <c r="F11040" s="592">
        <v>180</v>
      </c>
    </row>
    <row r="11041" spans="1:6" x14ac:dyDescent="0.25">
      <c r="A11041" s="349" t="s">
        <v>748</v>
      </c>
      <c r="B11041" s="361" t="s">
        <v>750</v>
      </c>
      <c r="C11041" s="361" t="s">
        <v>737</v>
      </c>
      <c r="D11041" s="361">
        <v>16</v>
      </c>
      <c r="E11041" s="590">
        <v>55057</v>
      </c>
      <c r="F11041" s="592">
        <v>13</v>
      </c>
    </row>
    <row r="11042" spans="1:6" x14ac:dyDescent="0.25">
      <c r="A11042" s="349" t="s">
        <v>748</v>
      </c>
      <c r="B11042" s="361" t="s">
        <v>754</v>
      </c>
      <c r="C11042" s="361" t="s">
        <v>755</v>
      </c>
      <c r="D11042" s="361">
        <v>16</v>
      </c>
      <c r="E11042" s="590">
        <v>55065</v>
      </c>
      <c r="F11042" s="592">
        <v>193</v>
      </c>
    </row>
    <row r="11043" spans="1:6" x14ac:dyDescent="0.25">
      <c r="A11043" s="349" t="s">
        <v>742</v>
      </c>
      <c r="B11043" s="361" t="s">
        <v>743</v>
      </c>
      <c r="C11043" s="361" t="s">
        <v>744</v>
      </c>
      <c r="D11043" s="361">
        <v>8</v>
      </c>
      <c r="E11043" s="590">
        <v>55070</v>
      </c>
      <c r="F11043" s="592">
        <v>55</v>
      </c>
    </row>
    <row r="11044" spans="1:6" x14ac:dyDescent="0.25">
      <c r="A11044" s="349" t="s">
        <v>564</v>
      </c>
      <c r="B11044" s="361" t="s">
        <v>567</v>
      </c>
      <c r="C11044" s="361" t="s">
        <v>737</v>
      </c>
      <c r="D11044" s="361">
        <v>16</v>
      </c>
      <c r="E11044" s="590">
        <v>55071</v>
      </c>
      <c r="F11044" s="592">
        <v>198</v>
      </c>
    </row>
    <row r="11045" spans="1:6" x14ac:dyDescent="0.25">
      <c r="A11045" s="349" t="s">
        <v>738</v>
      </c>
      <c r="B11045" s="361" t="s">
        <v>716</v>
      </c>
      <c r="C11045" s="361" t="s">
        <v>745</v>
      </c>
      <c r="D11045" s="361">
        <v>16</v>
      </c>
      <c r="E11045" s="590">
        <v>55072</v>
      </c>
      <c r="F11045" s="592">
        <v>77</v>
      </c>
    </row>
    <row r="11046" spans="1:6" x14ac:dyDescent="0.25">
      <c r="A11046" s="349" t="s">
        <v>564</v>
      </c>
      <c r="B11046" s="361" t="s">
        <v>569</v>
      </c>
      <c r="C11046" s="361" t="s">
        <v>744</v>
      </c>
      <c r="D11046" s="361">
        <v>16</v>
      </c>
      <c r="E11046" s="590">
        <v>55072</v>
      </c>
      <c r="F11046" s="592">
        <v>170</v>
      </c>
    </row>
    <row r="11047" spans="1:6" x14ac:dyDescent="0.25">
      <c r="A11047" s="349" t="s">
        <v>752</v>
      </c>
      <c r="B11047" s="361" t="s">
        <v>760</v>
      </c>
      <c r="C11047" s="361" t="s">
        <v>761</v>
      </c>
      <c r="D11047" s="361">
        <v>16</v>
      </c>
      <c r="E11047" s="590">
        <v>55072</v>
      </c>
      <c r="F11047" s="592">
        <v>91</v>
      </c>
    </row>
    <row r="11048" spans="1:6" x14ac:dyDescent="0.25">
      <c r="A11048" s="349" t="s">
        <v>564</v>
      </c>
      <c r="B11048" s="361" t="s">
        <v>566</v>
      </c>
      <c r="C11048" s="361" t="s">
        <v>737</v>
      </c>
      <c r="D11048" s="361">
        <v>16</v>
      </c>
      <c r="E11048" s="590">
        <v>55073</v>
      </c>
      <c r="F11048" s="592">
        <v>110</v>
      </c>
    </row>
    <row r="11049" spans="1:6" x14ac:dyDescent="0.25">
      <c r="A11049" s="349" t="s">
        <v>738</v>
      </c>
      <c r="B11049" s="361" t="s">
        <v>714</v>
      </c>
      <c r="C11049" s="361" t="s">
        <v>744</v>
      </c>
      <c r="D11049" s="361">
        <v>8</v>
      </c>
      <c r="E11049" s="590">
        <v>55073</v>
      </c>
      <c r="F11049" s="592">
        <v>16</v>
      </c>
    </row>
    <row r="11050" spans="1:6" x14ac:dyDescent="0.25">
      <c r="A11050" s="349" t="s">
        <v>769</v>
      </c>
      <c r="B11050" s="361" t="s">
        <v>770</v>
      </c>
      <c r="C11050" s="361" t="s">
        <v>745</v>
      </c>
      <c r="D11050" s="361">
        <v>16</v>
      </c>
      <c r="E11050" s="590">
        <v>55078</v>
      </c>
      <c r="F11050" s="592">
        <v>91</v>
      </c>
    </row>
    <row r="11051" spans="1:6" x14ac:dyDescent="0.25">
      <c r="A11051" s="349" t="s">
        <v>738</v>
      </c>
      <c r="B11051" s="361" t="s">
        <v>712</v>
      </c>
      <c r="C11051" s="361" t="s">
        <v>744</v>
      </c>
      <c r="D11051" s="361">
        <v>8</v>
      </c>
      <c r="E11051" s="590">
        <v>55079</v>
      </c>
      <c r="F11051" s="592">
        <v>16</v>
      </c>
    </row>
    <row r="11052" spans="1:6" x14ac:dyDescent="0.25">
      <c r="A11052" s="349" t="s">
        <v>738</v>
      </c>
      <c r="B11052" s="361" t="s">
        <v>722</v>
      </c>
      <c r="C11052" s="361" t="s">
        <v>747</v>
      </c>
      <c r="D11052" s="361">
        <v>8</v>
      </c>
      <c r="E11052" s="590">
        <v>55080</v>
      </c>
      <c r="F11052" s="592">
        <v>43</v>
      </c>
    </row>
    <row r="11053" spans="1:6" x14ac:dyDescent="0.25">
      <c r="A11053" s="349" t="s">
        <v>564</v>
      </c>
      <c r="B11053" s="361" t="s">
        <v>567</v>
      </c>
      <c r="C11053" s="361" t="s">
        <v>737</v>
      </c>
      <c r="D11053" s="361">
        <v>16</v>
      </c>
      <c r="E11053" s="590">
        <v>55080</v>
      </c>
      <c r="F11053" s="592">
        <v>7</v>
      </c>
    </row>
    <row r="11054" spans="1:6" x14ac:dyDescent="0.25">
      <c r="A11054" s="349" t="s">
        <v>738</v>
      </c>
      <c r="B11054" s="361" t="s">
        <v>717</v>
      </c>
      <c r="C11054" s="361" t="s">
        <v>745</v>
      </c>
      <c r="D11054" s="361">
        <v>16</v>
      </c>
      <c r="E11054" s="590">
        <v>55082</v>
      </c>
      <c r="F11054" s="592">
        <v>99</v>
      </c>
    </row>
    <row r="11055" spans="1:6" x14ac:dyDescent="0.25">
      <c r="A11055" s="349" t="s">
        <v>738</v>
      </c>
      <c r="B11055" s="361" t="s">
        <v>718</v>
      </c>
      <c r="C11055" s="361" t="s">
        <v>747</v>
      </c>
      <c r="D11055" s="361">
        <v>8</v>
      </c>
      <c r="E11055" s="590">
        <v>55087</v>
      </c>
      <c r="F11055" s="592">
        <v>152</v>
      </c>
    </row>
    <row r="11056" spans="1:6" x14ac:dyDescent="0.25">
      <c r="A11056" s="349" t="s">
        <v>771</v>
      </c>
      <c r="B11056" s="361" t="s">
        <v>772</v>
      </c>
      <c r="C11056" s="361" t="s">
        <v>747</v>
      </c>
      <c r="D11056" s="361">
        <v>12</v>
      </c>
      <c r="E11056" s="350">
        <v>55094</v>
      </c>
      <c r="F11056" s="360">
        <v>90</v>
      </c>
    </row>
    <row r="11057" spans="1:6" x14ac:dyDescent="0.25">
      <c r="A11057" s="349" t="s">
        <v>756</v>
      </c>
      <c r="B11057" s="361" t="s">
        <v>757</v>
      </c>
      <c r="C11057" s="361" t="s">
        <v>755</v>
      </c>
      <c r="D11057" s="361">
        <v>16</v>
      </c>
      <c r="E11057" s="350">
        <v>55100</v>
      </c>
      <c r="F11057" s="360">
        <v>19</v>
      </c>
    </row>
    <row r="11058" spans="1:6" x14ac:dyDescent="0.25">
      <c r="A11058" s="349" t="s">
        <v>748</v>
      </c>
      <c r="B11058" s="361" t="s">
        <v>754</v>
      </c>
      <c r="C11058" s="361" t="s">
        <v>755</v>
      </c>
      <c r="D11058" s="361">
        <v>16</v>
      </c>
      <c r="E11058" s="350">
        <v>55102</v>
      </c>
      <c r="F11058" s="360">
        <v>69</v>
      </c>
    </row>
    <row r="11059" spans="1:6" x14ac:dyDescent="0.25">
      <c r="A11059" s="349" t="s">
        <v>748</v>
      </c>
      <c r="B11059" s="361" t="s">
        <v>753</v>
      </c>
      <c r="C11059" s="361" t="s">
        <v>732</v>
      </c>
      <c r="D11059" s="361">
        <v>16</v>
      </c>
      <c r="E11059" s="590">
        <v>55103</v>
      </c>
      <c r="F11059" s="592">
        <v>8</v>
      </c>
    </row>
    <row r="11060" spans="1:6" x14ac:dyDescent="0.25">
      <c r="A11060" s="349" t="s">
        <v>752</v>
      </c>
      <c r="B11060" s="361" t="s">
        <v>762</v>
      </c>
      <c r="C11060" s="361" t="s">
        <v>761</v>
      </c>
      <c r="D11060" s="361">
        <v>16</v>
      </c>
      <c r="E11060" s="590">
        <v>55104</v>
      </c>
      <c r="F11060" s="592">
        <v>79</v>
      </c>
    </row>
    <row r="11061" spans="1:6" x14ac:dyDescent="0.25">
      <c r="A11061" s="349" t="s">
        <v>733</v>
      </c>
      <c r="B11061" s="361" t="s">
        <v>736</v>
      </c>
      <c r="C11061" s="361" t="s">
        <v>737</v>
      </c>
      <c r="D11061" s="361">
        <v>8</v>
      </c>
      <c r="E11061" s="590">
        <v>55105</v>
      </c>
      <c r="F11061" s="592">
        <v>57</v>
      </c>
    </row>
    <row r="11062" spans="1:6" x14ac:dyDescent="0.25">
      <c r="A11062" s="349" t="s">
        <v>769</v>
      </c>
      <c r="B11062" s="361" t="s">
        <v>770</v>
      </c>
      <c r="C11062" s="361" t="s">
        <v>745</v>
      </c>
      <c r="D11062" s="361">
        <v>16</v>
      </c>
      <c r="E11062" s="590">
        <v>55108</v>
      </c>
      <c r="F11062" s="592">
        <v>24</v>
      </c>
    </row>
    <row r="11063" spans="1:6" x14ac:dyDescent="0.25">
      <c r="A11063" s="349" t="s">
        <v>738</v>
      </c>
      <c r="B11063" s="361" t="s">
        <v>712</v>
      </c>
      <c r="C11063" s="361" t="s">
        <v>744</v>
      </c>
      <c r="D11063" s="361">
        <v>8</v>
      </c>
      <c r="E11063" s="590">
        <v>55115</v>
      </c>
      <c r="F11063" s="592">
        <v>107</v>
      </c>
    </row>
    <row r="11064" spans="1:6" x14ac:dyDescent="0.25">
      <c r="A11064" s="349" t="s">
        <v>739</v>
      </c>
      <c r="B11064" s="361" t="s">
        <v>740</v>
      </c>
      <c r="C11064" s="361" t="s">
        <v>741</v>
      </c>
      <c r="D11064" s="361">
        <v>8</v>
      </c>
      <c r="E11064" s="590">
        <v>55118</v>
      </c>
      <c r="F11064" s="592">
        <v>102</v>
      </c>
    </row>
    <row r="11065" spans="1:6" x14ac:dyDescent="0.25">
      <c r="A11065" s="349" t="s">
        <v>738</v>
      </c>
      <c r="B11065" s="361" t="s">
        <v>718</v>
      </c>
      <c r="C11065" s="361" t="s">
        <v>747</v>
      </c>
      <c r="D11065" s="361">
        <v>8</v>
      </c>
      <c r="E11065" s="590">
        <v>55119</v>
      </c>
      <c r="F11065" s="592">
        <v>196</v>
      </c>
    </row>
    <row r="11066" spans="1:6" x14ac:dyDescent="0.25">
      <c r="A11066" s="349" t="s">
        <v>752</v>
      </c>
      <c r="B11066" s="361" t="s">
        <v>764</v>
      </c>
      <c r="C11066" s="361" t="s">
        <v>737</v>
      </c>
      <c r="D11066" s="361">
        <v>32</v>
      </c>
      <c r="E11066" s="590">
        <v>55122</v>
      </c>
      <c r="F11066" s="592">
        <v>195</v>
      </c>
    </row>
    <row r="11067" spans="1:6" x14ac:dyDescent="0.25">
      <c r="A11067" s="349" t="s">
        <v>738</v>
      </c>
      <c r="B11067" s="361" t="s">
        <v>718</v>
      </c>
      <c r="C11067" s="361" t="s">
        <v>747</v>
      </c>
      <c r="D11067" s="361">
        <v>8</v>
      </c>
      <c r="E11067" s="350">
        <v>55127</v>
      </c>
      <c r="F11067" s="360">
        <v>186</v>
      </c>
    </row>
    <row r="11068" spans="1:6" x14ac:dyDescent="0.25">
      <c r="A11068" s="349" t="s">
        <v>769</v>
      </c>
      <c r="B11068" s="361" t="s">
        <v>770</v>
      </c>
      <c r="C11068" s="361" t="s">
        <v>745</v>
      </c>
      <c r="D11068" s="361">
        <v>16</v>
      </c>
      <c r="E11068" s="590">
        <v>55131</v>
      </c>
      <c r="F11068" s="360">
        <v>22</v>
      </c>
    </row>
    <row r="11069" spans="1:6" x14ac:dyDescent="0.25">
      <c r="A11069" s="349" t="s">
        <v>728</v>
      </c>
      <c r="B11069" s="361" t="s">
        <v>731</v>
      </c>
      <c r="C11069" s="361" t="s">
        <v>732</v>
      </c>
      <c r="D11069" s="361">
        <v>8</v>
      </c>
      <c r="E11069" s="590">
        <v>55132</v>
      </c>
      <c r="F11069" s="592">
        <v>23</v>
      </c>
    </row>
    <row r="11070" spans="1:6" x14ac:dyDescent="0.25">
      <c r="A11070" s="349" t="s">
        <v>564</v>
      </c>
      <c r="B11070" s="361" t="s">
        <v>567</v>
      </c>
      <c r="C11070" s="361" t="s">
        <v>737</v>
      </c>
      <c r="D11070" s="361">
        <v>16</v>
      </c>
      <c r="E11070" s="590">
        <v>55133</v>
      </c>
      <c r="F11070" s="592">
        <v>76</v>
      </c>
    </row>
    <row r="11071" spans="1:6" x14ac:dyDescent="0.25">
      <c r="A11071" s="349" t="s">
        <v>738</v>
      </c>
      <c r="B11071" s="361" t="s">
        <v>717</v>
      </c>
      <c r="C11071" s="361" t="s">
        <v>745</v>
      </c>
      <c r="D11071" s="361">
        <v>16</v>
      </c>
      <c r="E11071" s="590">
        <v>55139</v>
      </c>
      <c r="F11071" s="592">
        <v>89</v>
      </c>
    </row>
    <row r="11072" spans="1:6" x14ac:dyDescent="0.25">
      <c r="A11072" s="349" t="s">
        <v>564</v>
      </c>
      <c r="B11072" s="361" t="s">
        <v>569</v>
      </c>
      <c r="C11072" s="361" t="s">
        <v>744</v>
      </c>
      <c r="D11072" s="361">
        <v>16</v>
      </c>
      <c r="E11072" s="590">
        <v>55142</v>
      </c>
      <c r="F11072" s="592">
        <v>96</v>
      </c>
    </row>
    <row r="11073" spans="1:6" x14ac:dyDescent="0.25">
      <c r="A11073" s="349" t="s">
        <v>739</v>
      </c>
      <c r="B11073" s="361" t="s">
        <v>740</v>
      </c>
      <c r="C11073" s="361" t="s">
        <v>741</v>
      </c>
      <c r="D11073" s="361">
        <v>8</v>
      </c>
      <c r="E11073" s="590">
        <v>55143</v>
      </c>
      <c r="F11073" s="592">
        <v>151</v>
      </c>
    </row>
    <row r="11074" spans="1:6" x14ac:dyDescent="0.25">
      <c r="A11074" s="349" t="s">
        <v>728</v>
      </c>
      <c r="B11074" s="361" t="s">
        <v>731</v>
      </c>
      <c r="C11074" s="361" t="s">
        <v>732</v>
      </c>
      <c r="D11074" s="361">
        <v>8</v>
      </c>
      <c r="E11074" s="590">
        <v>55143</v>
      </c>
      <c r="F11074" s="592">
        <v>98</v>
      </c>
    </row>
    <row r="11075" spans="1:6" x14ac:dyDescent="0.25">
      <c r="A11075" s="349" t="s">
        <v>767</v>
      </c>
      <c r="B11075" s="361" t="s">
        <v>768</v>
      </c>
      <c r="C11075" s="361" t="s">
        <v>737</v>
      </c>
      <c r="D11075" s="361">
        <v>16</v>
      </c>
      <c r="E11075" s="590">
        <v>55145</v>
      </c>
      <c r="F11075" s="592">
        <v>200</v>
      </c>
    </row>
    <row r="11076" spans="1:6" x14ac:dyDescent="0.25">
      <c r="A11076" s="349" t="s">
        <v>564</v>
      </c>
      <c r="B11076" s="361" t="s">
        <v>569</v>
      </c>
      <c r="C11076" s="361" t="s">
        <v>744</v>
      </c>
      <c r="D11076" s="361">
        <v>16</v>
      </c>
      <c r="E11076" s="590">
        <v>55148</v>
      </c>
      <c r="F11076" s="592">
        <v>95</v>
      </c>
    </row>
    <row r="11077" spans="1:6" x14ac:dyDescent="0.25">
      <c r="A11077" s="349" t="s">
        <v>748</v>
      </c>
      <c r="B11077" s="361" t="s">
        <v>750</v>
      </c>
      <c r="C11077" s="361" t="s">
        <v>737</v>
      </c>
      <c r="D11077" s="361">
        <v>16</v>
      </c>
      <c r="E11077" s="590">
        <v>55149</v>
      </c>
      <c r="F11077" s="592">
        <v>178</v>
      </c>
    </row>
    <row r="11078" spans="1:6" x14ac:dyDescent="0.25">
      <c r="A11078" s="349" t="s">
        <v>752</v>
      </c>
      <c r="B11078" s="361" t="s">
        <v>763</v>
      </c>
      <c r="C11078" s="361" t="s">
        <v>745</v>
      </c>
      <c r="D11078" s="361">
        <v>16</v>
      </c>
      <c r="E11078" s="590">
        <v>55151</v>
      </c>
      <c r="F11078" s="592">
        <v>24</v>
      </c>
    </row>
    <row r="11079" spans="1:6" x14ac:dyDescent="0.25">
      <c r="A11079" s="349" t="s">
        <v>756</v>
      </c>
      <c r="B11079" s="361" t="s">
        <v>757</v>
      </c>
      <c r="C11079" s="361" t="s">
        <v>755</v>
      </c>
      <c r="D11079" s="361">
        <v>16</v>
      </c>
      <c r="E11079" s="590">
        <v>55152</v>
      </c>
      <c r="F11079" s="592">
        <v>109</v>
      </c>
    </row>
    <row r="11080" spans="1:6" x14ac:dyDescent="0.25">
      <c r="A11080" s="349" t="s">
        <v>738</v>
      </c>
      <c r="B11080" s="361" t="s">
        <v>716</v>
      </c>
      <c r="C11080" s="361" t="s">
        <v>745</v>
      </c>
      <c r="D11080" s="361">
        <v>16</v>
      </c>
      <c r="E11080" s="590">
        <v>55153</v>
      </c>
      <c r="F11080" s="592">
        <v>106</v>
      </c>
    </row>
    <row r="11081" spans="1:6" x14ac:dyDescent="0.25">
      <c r="A11081" s="349" t="s">
        <v>771</v>
      </c>
      <c r="B11081" s="361" t="s">
        <v>773</v>
      </c>
      <c r="C11081" s="361" t="s">
        <v>747</v>
      </c>
      <c r="D11081" s="361">
        <v>8</v>
      </c>
      <c r="E11081" s="350">
        <v>55154</v>
      </c>
      <c r="F11081" s="360">
        <v>152</v>
      </c>
    </row>
    <row r="11082" spans="1:6" x14ac:dyDescent="0.25">
      <c r="A11082" s="349" t="s">
        <v>756</v>
      </c>
      <c r="B11082" s="361" t="s">
        <v>757</v>
      </c>
      <c r="C11082" s="361" t="s">
        <v>755</v>
      </c>
      <c r="D11082" s="361">
        <v>16</v>
      </c>
      <c r="E11082" s="590">
        <v>55160</v>
      </c>
      <c r="F11082" s="592">
        <v>28</v>
      </c>
    </row>
    <row r="11083" spans="1:6" x14ac:dyDescent="0.25">
      <c r="A11083" s="349" t="s">
        <v>738</v>
      </c>
      <c r="B11083" s="361" t="s">
        <v>717</v>
      </c>
      <c r="C11083" s="361" t="s">
        <v>745</v>
      </c>
      <c r="D11083" s="361">
        <v>16</v>
      </c>
      <c r="E11083" s="350">
        <v>55163</v>
      </c>
      <c r="F11083" s="360">
        <v>23</v>
      </c>
    </row>
    <row r="11084" spans="1:6" x14ac:dyDescent="0.25">
      <c r="A11084" s="349" t="s">
        <v>738</v>
      </c>
      <c r="B11084" s="361" t="s">
        <v>717</v>
      </c>
      <c r="C11084" s="361" t="s">
        <v>745</v>
      </c>
      <c r="D11084" s="361">
        <v>16</v>
      </c>
      <c r="E11084" s="590">
        <v>55165</v>
      </c>
      <c r="F11084" s="592">
        <v>63</v>
      </c>
    </row>
    <row r="11085" spans="1:6" x14ac:dyDescent="0.25">
      <c r="A11085" s="349" t="s">
        <v>752</v>
      </c>
      <c r="B11085" s="361" t="s">
        <v>764</v>
      </c>
      <c r="C11085" s="361" t="s">
        <v>737</v>
      </c>
      <c r="D11085" s="361">
        <v>32</v>
      </c>
      <c r="E11085" s="590">
        <v>55166</v>
      </c>
      <c r="F11085" s="360">
        <v>129</v>
      </c>
    </row>
    <row r="11086" spans="1:6" x14ac:dyDescent="0.25">
      <c r="A11086" s="349" t="s">
        <v>771</v>
      </c>
      <c r="B11086" s="361" t="s">
        <v>772</v>
      </c>
      <c r="C11086" s="361" t="s">
        <v>747</v>
      </c>
      <c r="D11086" s="361">
        <v>12</v>
      </c>
      <c r="E11086" s="590">
        <v>55168</v>
      </c>
      <c r="F11086" s="360">
        <v>111</v>
      </c>
    </row>
    <row r="11087" spans="1:6" x14ac:dyDescent="0.25">
      <c r="A11087" s="349" t="s">
        <v>738</v>
      </c>
      <c r="B11087" s="361" t="s">
        <v>719</v>
      </c>
      <c r="C11087" s="361" t="s">
        <v>744</v>
      </c>
      <c r="D11087" s="361">
        <v>8</v>
      </c>
      <c r="E11087" s="590">
        <v>55173</v>
      </c>
      <c r="F11087" s="592">
        <v>56</v>
      </c>
    </row>
    <row r="11088" spans="1:6" x14ac:dyDescent="0.25">
      <c r="A11088" s="349" t="s">
        <v>738</v>
      </c>
      <c r="B11088" s="361" t="s">
        <v>715</v>
      </c>
      <c r="C11088" s="361" t="s">
        <v>745</v>
      </c>
      <c r="D11088" s="361">
        <v>16</v>
      </c>
      <c r="E11088" s="590">
        <v>55175</v>
      </c>
      <c r="F11088" s="592">
        <v>96</v>
      </c>
    </row>
    <row r="11089" spans="1:6" x14ac:dyDescent="0.25">
      <c r="A11089" s="349" t="s">
        <v>739</v>
      </c>
      <c r="B11089" s="361" t="s">
        <v>740</v>
      </c>
      <c r="C11089" s="361" t="s">
        <v>741</v>
      </c>
      <c r="D11089" s="361">
        <v>8</v>
      </c>
      <c r="E11089" s="590">
        <v>55175</v>
      </c>
      <c r="F11089" s="592">
        <v>196</v>
      </c>
    </row>
    <row r="11090" spans="1:6" x14ac:dyDescent="0.25">
      <c r="A11090" s="349" t="s">
        <v>738</v>
      </c>
      <c r="B11090" s="361" t="s">
        <v>723</v>
      </c>
      <c r="C11090" s="361" t="s">
        <v>745</v>
      </c>
      <c r="D11090" s="361">
        <v>8</v>
      </c>
      <c r="E11090" s="590">
        <v>55176</v>
      </c>
      <c r="F11090" s="592">
        <v>94</v>
      </c>
    </row>
    <row r="11091" spans="1:6" x14ac:dyDescent="0.25">
      <c r="A11091" s="349" t="s">
        <v>738</v>
      </c>
      <c r="B11091" s="361" t="s">
        <v>716</v>
      </c>
      <c r="C11091" s="361" t="s">
        <v>745</v>
      </c>
      <c r="D11091" s="361">
        <v>16</v>
      </c>
      <c r="E11091" s="590">
        <v>55176</v>
      </c>
      <c r="F11091" s="592">
        <v>70</v>
      </c>
    </row>
    <row r="11092" spans="1:6" x14ac:dyDescent="0.25">
      <c r="A11092" s="349" t="s">
        <v>771</v>
      </c>
      <c r="B11092" s="361" t="s">
        <v>773</v>
      </c>
      <c r="C11092" s="361" t="s">
        <v>747</v>
      </c>
      <c r="D11092" s="361">
        <v>8</v>
      </c>
      <c r="E11092" s="590">
        <v>55180</v>
      </c>
      <c r="F11092" s="592">
        <v>138</v>
      </c>
    </row>
    <row r="11093" spans="1:6" x14ac:dyDescent="0.25">
      <c r="A11093" s="349" t="s">
        <v>738</v>
      </c>
      <c r="B11093" s="361" t="s">
        <v>719</v>
      </c>
      <c r="C11093" s="361" t="s">
        <v>744</v>
      </c>
      <c r="D11093" s="361">
        <v>8</v>
      </c>
      <c r="E11093" s="590">
        <v>55181</v>
      </c>
      <c r="F11093" s="360">
        <v>46</v>
      </c>
    </row>
    <row r="11094" spans="1:6" x14ac:dyDescent="0.25">
      <c r="A11094" s="349" t="s">
        <v>771</v>
      </c>
      <c r="B11094" s="361" t="s">
        <v>772</v>
      </c>
      <c r="C11094" s="361" t="s">
        <v>747</v>
      </c>
      <c r="D11094" s="361">
        <v>12</v>
      </c>
      <c r="E11094" s="590">
        <v>55181</v>
      </c>
      <c r="F11094" s="592">
        <v>130</v>
      </c>
    </row>
    <row r="11095" spans="1:6" x14ac:dyDescent="0.25">
      <c r="A11095" s="349" t="s">
        <v>738</v>
      </c>
      <c r="B11095" s="361" t="s">
        <v>713</v>
      </c>
      <c r="C11095" s="361" t="s">
        <v>746</v>
      </c>
      <c r="D11095" s="361">
        <v>16</v>
      </c>
      <c r="E11095" s="590">
        <v>55185</v>
      </c>
      <c r="F11095" s="592">
        <v>178</v>
      </c>
    </row>
    <row r="11096" spans="1:6" x14ac:dyDescent="0.25">
      <c r="A11096" s="349" t="s">
        <v>742</v>
      </c>
      <c r="B11096" s="361" t="s">
        <v>743</v>
      </c>
      <c r="C11096" s="361" t="s">
        <v>744</v>
      </c>
      <c r="D11096" s="361">
        <v>8</v>
      </c>
      <c r="E11096" s="590">
        <v>55188</v>
      </c>
      <c r="F11096" s="592">
        <v>86</v>
      </c>
    </row>
    <row r="11097" spans="1:6" x14ac:dyDescent="0.25">
      <c r="A11097" s="354" t="s">
        <v>756</v>
      </c>
      <c r="B11097" s="353" t="s">
        <v>758</v>
      </c>
      <c r="C11097" s="353" t="s">
        <v>746</v>
      </c>
      <c r="D11097" s="353">
        <v>16</v>
      </c>
      <c r="E11097" s="591">
        <v>55193</v>
      </c>
      <c r="F11097" s="593">
        <v>34</v>
      </c>
    </row>
    <row r="11098" spans="1:6" x14ac:dyDescent="0.25">
      <c r="A11098" s="349" t="s">
        <v>738</v>
      </c>
      <c r="B11098" s="361" t="s">
        <v>716</v>
      </c>
      <c r="C11098" s="361" t="s">
        <v>745</v>
      </c>
      <c r="D11098" s="361">
        <v>16</v>
      </c>
      <c r="E11098" s="590">
        <v>55195</v>
      </c>
      <c r="F11098" s="592">
        <v>137</v>
      </c>
    </row>
    <row r="11099" spans="1:6" x14ac:dyDescent="0.25">
      <c r="A11099" s="349" t="s">
        <v>769</v>
      </c>
      <c r="B11099" s="361" t="s">
        <v>770</v>
      </c>
      <c r="C11099" s="361" t="s">
        <v>745</v>
      </c>
      <c r="D11099" s="361">
        <v>16</v>
      </c>
      <c r="E11099" s="590">
        <v>55196</v>
      </c>
      <c r="F11099" s="592">
        <v>29</v>
      </c>
    </row>
    <row r="11100" spans="1:6" x14ac:dyDescent="0.25">
      <c r="A11100" s="349" t="s">
        <v>742</v>
      </c>
      <c r="B11100" s="361" t="s">
        <v>743</v>
      </c>
      <c r="C11100" s="361" t="s">
        <v>744</v>
      </c>
      <c r="D11100" s="361">
        <v>8</v>
      </c>
      <c r="E11100" s="590">
        <v>55198</v>
      </c>
      <c r="F11100" s="592">
        <v>63</v>
      </c>
    </row>
    <row r="11101" spans="1:6" x14ac:dyDescent="0.25">
      <c r="A11101" s="349" t="s">
        <v>771</v>
      </c>
      <c r="B11101" s="361" t="s">
        <v>772</v>
      </c>
      <c r="C11101" s="361" t="s">
        <v>747</v>
      </c>
      <c r="D11101" s="361">
        <v>12</v>
      </c>
      <c r="E11101" s="590">
        <v>55199</v>
      </c>
      <c r="F11101" s="360">
        <v>77</v>
      </c>
    </row>
    <row r="11102" spans="1:6" x14ac:dyDescent="0.25">
      <c r="A11102" s="349" t="s">
        <v>733</v>
      </c>
      <c r="B11102" s="361" t="s">
        <v>734</v>
      </c>
      <c r="C11102" s="361" t="s">
        <v>735</v>
      </c>
      <c r="D11102" s="361">
        <v>8</v>
      </c>
      <c r="E11102" s="590">
        <v>55201</v>
      </c>
      <c r="F11102" s="592">
        <v>192</v>
      </c>
    </row>
    <row r="11103" spans="1:6" x14ac:dyDescent="0.25">
      <c r="A11103" s="349" t="s">
        <v>738</v>
      </c>
      <c r="B11103" s="361" t="s">
        <v>719</v>
      </c>
      <c r="C11103" s="361" t="s">
        <v>744</v>
      </c>
      <c r="D11103" s="361">
        <v>8</v>
      </c>
      <c r="E11103" s="350">
        <v>55203</v>
      </c>
      <c r="F11103" s="360">
        <v>15</v>
      </c>
    </row>
    <row r="11104" spans="1:6" x14ac:dyDescent="0.25">
      <c r="A11104" s="349" t="s">
        <v>752</v>
      </c>
      <c r="B11104" s="361" t="s">
        <v>763</v>
      </c>
      <c r="C11104" s="361" t="s">
        <v>745</v>
      </c>
      <c r="D11104" s="361">
        <v>16</v>
      </c>
      <c r="E11104" s="590">
        <v>55203</v>
      </c>
      <c r="F11104" s="592">
        <v>72</v>
      </c>
    </row>
    <row r="11105" spans="1:6" x14ac:dyDescent="0.25">
      <c r="A11105" s="349" t="s">
        <v>564</v>
      </c>
      <c r="B11105" s="361" t="s">
        <v>565</v>
      </c>
      <c r="C11105" s="361" t="s">
        <v>745</v>
      </c>
      <c r="D11105" s="361">
        <v>16</v>
      </c>
      <c r="E11105" s="590">
        <v>55206</v>
      </c>
      <c r="F11105" s="592">
        <v>7</v>
      </c>
    </row>
    <row r="11106" spans="1:6" x14ac:dyDescent="0.25">
      <c r="A11106" s="349" t="s">
        <v>738</v>
      </c>
      <c r="B11106" s="361" t="s">
        <v>720</v>
      </c>
      <c r="C11106" s="361" t="s">
        <v>747</v>
      </c>
      <c r="D11106" s="361">
        <v>8</v>
      </c>
      <c r="E11106" s="590">
        <v>55207</v>
      </c>
      <c r="F11106" s="592">
        <v>126</v>
      </c>
    </row>
    <row r="11107" spans="1:6" x14ac:dyDescent="0.25">
      <c r="A11107" s="349" t="s">
        <v>564</v>
      </c>
      <c r="B11107" s="361" t="s">
        <v>565</v>
      </c>
      <c r="C11107" s="361" t="s">
        <v>745</v>
      </c>
      <c r="D11107" s="361">
        <v>16</v>
      </c>
      <c r="E11107" s="590">
        <v>55207</v>
      </c>
      <c r="F11107" s="592">
        <v>20</v>
      </c>
    </row>
    <row r="11108" spans="1:6" x14ac:dyDescent="0.25">
      <c r="A11108" s="349" t="s">
        <v>765</v>
      </c>
      <c r="B11108" s="361" t="s">
        <v>766</v>
      </c>
      <c r="C11108" s="361" t="s">
        <v>744</v>
      </c>
      <c r="D11108" s="361">
        <v>16</v>
      </c>
      <c r="E11108" s="350">
        <v>55209</v>
      </c>
      <c r="F11108" s="360">
        <v>161</v>
      </c>
    </row>
    <row r="11109" spans="1:6" x14ac:dyDescent="0.25">
      <c r="A11109" s="349" t="s">
        <v>738</v>
      </c>
      <c r="B11109" s="361" t="s">
        <v>713</v>
      </c>
      <c r="C11109" s="361" t="s">
        <v>746</v>
      </c>
      <c r="D11109" s="361">
        <v>16</v>
      </c>
      <c r="E11109" s="590">
        <v>55211</v>
      </c>
      <c r="F11109" s="360">
        <v>138</v>
      </c>
    </row>
    <row r="11110" spans="1:6" x14ac:dyDescent="0.25">
      <c r="A11110" s="349" t="s">
        <v>752</v>
      </c>
      <c r="B11110" s="361" t="s">
        <v>764</v>
      </c>
      <c r="C11110" s="361" t="s">
        <v>737</v>
      </c>
      <c r="D11110" s="361">
        <v>32</v>
      </c>
      <c r="E11110" s="350">
        <v>55213</v>
      </c>
      <c r="F11110" s="360">
        <v>59</v>
      </c>
    </row>
    <row r="11111" spans="1:6" x14ac:dyDescent="0.25">
      <c r="A11111" s="349" t="s">
        <v>752</v>
      </c>
      <c r="B11111" s="361" t="s">
        <v>762</v>
      </c>
      <c r="C11111" s="361" t="s">
        <v>761</v>
      </c>
      <c r="D11111" s="361">
        <v>16</v>
      </c>
      <c r="E11111" s="590">
        <v>55213</v>
      </c>
      <c r="F11111" s="592">
        <v>124</v>
      </c>
    </row>
    <row r="11112" spans="1:6" x14ac:dyDescent="0.25">
      <c r="A11112" s="349" t="s">
        <v>748</v>
      </c>
      <c r="B11112" s="361" t="s">
        <v>749</v>
      </c>
      <c r="C11112" s="361" t="s">
        <v>745</v>
      </c>
      <c r="D11112" s="361">
        <v>8</v>
      </c>
      <c r="E11112" s="590">
        <v>55214</v>
      </c>
      <c r="F11112" s="360">
        <v>26</v>
      </c>
    </row>
    <row r="11113" spans="1:6" x14ac:dyDescent="0.25">
      <c r="A11113" s="349" t="s">
        <v>738</v>
      </c>
      <c r="B11113" s="361" t="s">
        <v>715</v>
      </c>
      <c r="C11113" s="361" t="s">
        <v>745</v>
      </c>
      <c r="D11113" s="361">
        <v>16</v>
      </c>
      <c r="E11113" s="590">
        <v>55216</v>
      </c>
      <c r="F11113" s="360">
        <v>6</v>
      </c>
    </row>
    <row r="11114" spans="1:6" x14ac:dyDescent="0.25">
      <c r="A11114" s="349" t="s">
        <v>738</v>
      </c>
      <c r="B11114" s="361" t="s">
        <v>714</v>
      </c>
      <c r="C11114" s="361" t="s">
        <v>744</v>
      </c>
      <c r="D11114" s="361">
        <v>8</v>
      </c>
      <c r="E11114" s="590">
        <v>55217</v>
      </c>
      <c r="F11114" s="592">
        <v>14</v>
      </c>
    </row>
    <row r="11115" spans="1:6" x14ac:dyDescent="0.25">
      <c r="A11115" s="349" t="s">
        <v>748</v>
      </c>
      <c r="B11115" s="361" t="s">
        <v>751</v>
      </c>
      <c r="C11115" s="361" t="s">
        <v>747</v>
      </c>
      <c r="D11115" s="361">
        <v>8</v>
      </c>
      <c r="E11115" s="590">
        <v>55218</v>
      </c>
      <c r="F11115" s="592">
        <v>76</v>
      </c>
    </row>
    <row r="11116" spans="1:6" x14ac:dyDescent="0.25">
      <c r="A11116" s="349" t="s">
        <v>771</v>
      </c>
      <c r="B11116" s="361" t="s">
        <v>772</v>
      </c>
      <c r="C11116" s="361" t="s">
        <v>747</v>
      </c>
      <c r="D11116" s="361">
        <v>12</v>
      </c>
      <c r="E11116" s="590">
        <v>55218</v>
      </c>
      <c r="F11116" s="592">
        <v>13</v>
      </c>
    </row>
    <row r="11117" spans="1:6" x14ac:dyDescent="0.25">
      <c r="A11117" s="349" t="s">
        <v>756</v>
      </c>
      <c r="B11117" s="361" t="s">
        <v>757</v>
      </c>
      <c r="C11117" s="361" t="s">
        <v>755</v>
      </c>
      <c r="D11117" s="361">
        <v>16</v>
      </c>
      <c r="E11117" s="590">
        <v>55219</v>
      </c>
      <c r="F11117" s="592">
        <v>50</v>
      </c>
    </row>
    <row r="11118" spans="1:6" x14ac:dyDescent="0.25">
      <c r="A11118" s="349" t="s">
        <v>738</v>
      </c>
      <c r="B11118" s="361" t="s">
        <v>715</v>
      </c>
      <c r="C11118" s="361" t="s">
        <v>745</v>
      </c>
      <c r="D11118" s="361">
        <v>16</v>
      </c>
      <c r="E11118" s="590">
        <v>55221</v>
      </c>
      <c r="F11118" s="592">
        <v>52</v>
      </c>
    </row>
    <row r="11119" spans="1:6" x14ac:dyDescent="0.25">
      <c r="A11119" s="349" t="s">
        <v>564</v>
      </c>
      <c r="B11119" s="361" t="s">
        <v>565</v>
      </c>
      <c r="C11119" s="361" t="s">
        <v>745</v>
      </c>
      <c r="D11119" s="361">
        <v>16</v>
      </c>
      <c r="E11119" s="590">
        <v>55223</v>
      </c>
      <c r="F11119" s="592">
        <v>180</v>
      </c>
    </row>
    <row r="11120" spans="1:6" x14ac:dyDescent="0.25">
      <c r="A11120" s="349" t="s">
        <v>728</v>
      </c>
      <c r="B11120" s="361" t="s">
        <v>729</v>
      </c>
      <c r="C11120" s="361" t="s">
        <v>730</v>
      </c>
      <c r="D11120" s="361">
        <v>10</v>
      </c>
      <c r="E11120" s="590">
        <v>55229</v>
      </c>
      <c r="F11120" s="592">
        <v>171</v>
      </c>
    </row>
    <row r="11121" spans="1:6" x14ac:dyDescent="0.25">
      <c r="A11121" s="349" t="s">
        <v>738</v>
      </c>
      <c r="B11121" s="361" t="s">
        <v>720</v>
      </c>
      <c r="C11121" s="361" t="s">
        <v>747</v>
      </c>
      <c r="D11121" s="361">
        <v>8</v>
      </c>
      <c r="E11121" s="590">
        <v>55233</v>
      </c>
      <c r="F11121" s="592">
        <v>73</v>
      </c>
    </row>
    <row r="11122" spans="1:6" x14ac:dyDescent="0.25">
      <c r="A11122" s="349" t="s">
        <v>564</v>
      </c>
      <c r="B11122" s="361" t="s">
        <v>565</v>
      </c>
      <c r="C11122" s="361" t="s">
        <v>745</v>
      </c>
      <c r="D11122" s="361">
        <v>16</v>
      </c>
      <c r="E11122" s="590">
        <v>55233</v>
      </c>
      <c r="F11122" s="360">
        <v>150</v>
      </c>
    </row>
    <row r="11123" spans="1:6" x14ac:dyDescent="0.25">
      <c r="A11123" s="349" t="s">
        <v>738</v>
      </c>
      <c r="B11123" s="361" t="s">
        <v>723</v>
      </c>
      <c r="C11123" s="361" t="s">
        <v>745</v>
      </c>
      <c r="D11123" s="361">
        <v>8</v>
      </c>
      <c r="E11123" s="590">
        <v>55236</v>
      </c>
      <c r="F11123" s="592">
        <v>97</v>
      </c>
    </row>
    <row r="11124" spans="1:6" x14ac:dyDescent="0.25">
      <c r="A11124" s="349" t="s">
        <v>738</v>
      </c>
      <c r="B11124" s="361" t="s">
        <v>715</v>
      </c>
      <c r="C11124" s="361" t="s">
        <v>745</v>
      </c>
      <c r="D11124" s="361">
        <v>16</v>
      </c>
      <c r="E11124" s="350">
        <v>55239</v>
      </c>
      <c r="F11124" s="360">
        <v>23</v>
      </c>
    </row>
    <row r="11125" spans="1:6" x14ac:dyDescent="0.25">
      <c r="A11125" s="349" t="s">
        <v>771</v>
      </c>
      <c r="B11125" s="361" t="s">
        <v>773</v>
      </c>
      <c r="C11125" s="361" t="s">
        <v>747</v>
      </c>
      <c r="D11125" s="361">
        <v>8</v>
      </c>
      <c r="E11125" s="590">
        <v>55240</v>
      </c>
      <c r="F11125" s="592">
        <v>107</v>
      </c>
    </row>
    <row r="11126" spans="1:6" x14ac:dyDescent="0.25">
      <c r="A11126" s="349" t="s">
        <v>748</v>
      </c>
      <c r="B11126" s="361" t="s">
        <v>753</v>
      </c>
      <c r="C11126" s="361" t="s">
        <v>732</v>
      </c>
      <c r="D11126" s="361">
        <v>16</v>
      </c>
      <c r="E11126" s="590">
        <v>55241</v>
      </c>
      <c r="F11126" s="592">
        <v>166</v>
      </c>
    </row>
    <row r="11127" spans="1:6" x14ac:dyDescent="0.25">
      <c r="A11127" s="349" t="s">
        <v>728</v>
      </c>
      <c r="B11127" s="361" t="s">
        <v>731</v>
      </c>
      <c r="C11127" s="361" t="s">
        <v>732</v>
      </c>
      <c r="D11127" s="361">
        <v>8</v>
      </c>
      <c r="E11127" s="590">
        <v>55241</v>
      </c>
      <c r="F11127" s="592">
        <v>41</v>
      </c>
    </row>
    <row r="11128" spans="1:6" x14ac:dyDescent="0.25">
      <c r="A11128" s="349" t="s">
        <v>769</v>
      </c>
      <c r="B11128" s="361" t="s">
        <v>770</v>
      </c>
      <c r="C11128" s="361" t="s">
        <v>745</v>
      </c>
      <c r="D11128" s="361">
        <v>16</v>
      </c>
      <c r="E11128" s="590">
        <v>55244</v>
      </c>
      <c r="F11128" s="592">
        <v>36</v>
      </c>
    </row>
    <row r="11129" spans="1:6" x14ac:dyDescent="0.25">
      <c r="A11129" s="349" t="s">
        <v>738</v>
      </c>
      <c r="B11129" s="361" t="s">
        <v>719</v>
      </c>
      <c r="C11129" s="361" t="s">
        <v>744</v>
      </c>
      <c r="D11129" s="361">
        <v>8</v>
      </c>
      <c r="E11129" s="590">
        <v>55245</v>
      </c>
      <c r="F11129" s="592">
        <v>93</v>
      </c>
    </row>
    <row r="11130" spans="1:6" x14ac:dyDescent="0.25">
      <c r="A11130" s="349" t="s">
        <v>564</v>
      </c>
      <c r="B11130" s="361" t="s">
        <v>569</v>
      </c>
      <c r="C11130" s="361" t="s">
        <v>744</v>
      </c>
      <c r="D11130" s="361">
        <v>16</v>
      </c>
      <c r="E11130" s="590">
        <v>55250</v>
      </c>
      <c r="F11130" s="592">
        <v>71</v>
      </c>
    </row>
    <row r="11131" spans="1:6" x14ac:dyDescent="0.25">
      <c r="A11131" s="349" t="s">
        <v>756</v>
      </c>
      <c r="B11131" s="361" t="s">
        <v>757</v>
      </c>
      <c r="C11131" s="361" t="s">
        <v>755</v>
      </c>
      <c r="D11131" s="361">
        <v>16</v>
      </c>
      <c r="E11131" s="590">
        <v>55254</v>
      </c>
      <c r="F11131" s="592">
        <v>74</v>
      </c>
    </row>
    <row r="11132" spans="1:6" x14ac:dyDescent="0.25">
      <c r="A11132" s="349" t="s">
        <v>728</v>
      </c>
      <c r="B11132" s="361" t="s">
        <v>729</v>
      </c>
      <c r="C11132" s="361" t="s">
        <v>730</v>
      </c>
      <c r="D11132" s="361">
        <v>10</v>
      </c>
      <c r="E11132" s="590">
        <v>55257</v>
      </c>
      <c r="F11132" s="592">
        <v>52</v>
      </c>
    </row>
    <row r="11133" spans="1:6" x14ac:dyDescent="0.25">
      <c r="A11133" s="349" t="s">
        <v>771</v>
      </c>
      <c r="B11133" s="361" t="s">
        <v>772</v>
      </c>
      <c r="C11133" s="361" t="s">
        <v>747</v>
      </c>
      <c r="D11133" s="361">
        <v>12</v>
      </c>
      <c r="E11133" s="590">
        <v>55259</v>
      </c>
      <c r="F11133" s="592">
        <v>10</v>
      </c>
    </row>
    <row r="11134" spans="1:6" x14ac:dyDescent="0.25">
      <c r="A11134" s="349" t="s">
        <v>752</v>
      </c>
      <c r="B11134" s="361" t="s">
        <v>762</v>
      </c>
      <c r="C11134" s="361" t="s">
        <v>761</v>
      </c>
      <c r="D11134" s="361">
        <v>16</v>
      </c>
      <c r="E11134" s="590">
        <v>55265</v>
      </c>
      <c r="F11134" s="592">
        <v>160</v>
      </c>
    </row>
    <row r="11135" spans="1:6" x14ac:dyDescent="0.25">
      <c r="A11135" s="349" t="s">
        <v>733</v>
      </c>
      <c r="B11135" s="361" t="s">
        <v>736</v>
      </c>
      <c r="C11135" s="361" t="s">
        <v>737</v>
      </c>
      <c r="D11135" s="361">
        <v>8</v>
      </c>
      <c r="E11135" s="590">
        <v>55269</v>
      </c>
      <c r="F11135" s="592">
        <v>63</v>
      </c>
    </row>
    <row r="11136" spans="1:6" x14ac:dyDescent="0.25">
      <c r="A11136" s="349" t="s">
        <v>756</v>
      </c>
      <c r="B11136" s="361" t="s">
        <v>757</v>
      </c>
      <c r="C11136" s="361" t="s">
        <v>755</v>
      </c>
      <c r="D11136" s="361">
        <v>16</v>
      </c>
      <c r="E11136" s="590">
        <v>55274</v>
      </c>
      <c r="F11136" s="360">
        <v>29</v>
      </c>
    </row>
    <row r="11137" spans="1:6" x14ac:dyDescent="0.25">
      <c r="A11137" s="349" t="s">
        <v>739</v>
      </c>
      <c r="B11137" s="361" t="s">
        <v>740</v>
      </c>
      <c r="C11137" s="361" t="s">
        <v>741</v>
      </c>
      <c r="D11137" s="361">
        <v>8</v>
      </c>
      <c r="E11137" s="590">
        <v>55274</v>
      </c>
      <c r="F11137" s="592">
        <v>13</v>
      </c>
    </row>
    <row r="11138" spans="1:6" x14ac:dyDescent="0.25">
      <c r="A11138" s="349" t="s">
        <v>564</v>
      </c>
      <c r="B11138" s="361" t="s">
        <v>567</v>
      </c>
      <c r="C11138" s="361" t="s">
        <v>737</v>
      </c>
      <c r="D11138" s="361">
        <v>16</v>
      </c>
      <c r="E11138" s="590">
        <v>55277</v>
      </c>
      <c r="F11138" s="592">
        <v>59</v>
      </c>
    </row>
    <row r="11139" spans="1:6" x14ac:dyDescent="0.25">
      <c r="A11139" s="349" t="s">
        <v>738</v>
      </c>
      <c r="B11139" s="361" t="s">
        <v>721</v>
      </c>
      <c r="C11139" s="361" t="s">
        <v>747</v>
      </c>
      <c r="D11139" s="361">
        <v>8</v>
      </c>
      <c r="E11139" s="590">
        <v>55278</v>
      </c>
      <c r="F11139" s="592">
        <v>70</v>
      </c>
    </row>
    <row r="11140" spans="1:6" x14ac:dyDescent="0.25">
      <c r="A11140" s="349" t="s">
        <v>752</v>
      </c>
      <c r="B11140" s="361" t="s">
        <v>760</v>
      </c>
      <c r="C11140" s="361" t="s">
        <v>761</v>
      </c>
      <c r="D11140" s="361">
        <v>16</v>
      </c>
      <c r="E11140" s="590">
        <v>55279</v>
      </c>
      <c r="F11140" s="592">
        <v>200</v>
      </c>
    </row>
    <row r="11141" spans="1:6" x14ac:dyDescent="0.25">
      <c r="A11141" s="349" t="s">
        <v>738</v>
      </c>
      <c r="B11141" s="361" t="s">
        <v>721</v>
      </c>
      <c r="C11141" s="361" t="s">
        <v>747</v>
      </c>
      <c r="D11141" s="361">
        <v>8</v>
      </c>
      <c r="E11141" s="590">
        <v>55281</v>
      </c>
      <c r="F11141" s="592">
        <v>175</v>
      </c>
    </row>
    <row r="11142" spans="1:6" x14ac:dyDescent="0.25">
      <c r="A11142" s="349" t="s">
        <v>564</v>
      </c>
      <c r="B11142" s="361" t="s">
        <v>568</v>
      </c>
      <c r="C11142" s="361" t="s">
        <v>745</v>
      </c>
      <c r="D11142" s="361">
        <v>16</v>
      </c>
      <c r="E11142" s="590">
        <v>55281</v>
      </c>
      <c r="F11142" s="592">
        <v>126</v>
      </c>
    </row>
    <row r="11143" spans="1:6" x14ac:dyDescent="0.25">
      <c r="A11143" s="349" t="s">
        <v>733</v>
      </c>
      <c r="B11143" s="361" t="s">
        <v>734</v>
      </c>
      <c r="C11143" s="361" t="s">
        <v>735</v>
      </c>
      <c r="D11143" s="361">
        <v>8</v>
      </c>
      <c r="E11143" s="590">
        <v>55281</v>
      </c>
      <c r="F11143" s="592">
        <v>197</v>
      </c>
    </row>
    <row r="11144" spans="1:6" x14ac:dyDescent="0.25">
      <c r="A11144" s="349" t="s">
        <v>748</v>
      </c>
      <c r="B11144" s="361" t="s">
        <v>751</v>
      </c>
      <c r="C11144" s="361" t="s">
        <v>747</v>
      </c>
      <c r="D11144" s="361">
        <v>8</v>
      </c>
      <c r="E11144" s="590">
        <v>55284</v>
      </c>
      <c r="F11144" s="592">
        <v>144</v>
      </c>
    </row>
    <row r="11145" spans="1:6" x14ac:dyDescent="0.25">
      <c r="A11145" s="349" t="s">
        <v>756</v>
      </c>
      <c r="B11145" s="361" t="s">
        <v>758</v>
      </c>
      <c r="C11145" s="361" t="s">
        <v>746</v>
      </c>
      <c r="D11145" s="361">
        <v>16</v>
      </c>
      <c r="E11145" s="590">
        <v>55285</v>
      </c>
      <c r="F11145" s="592">
        <v>6</v>
      </c>
    </row>
    <row r="11146" spans="1:6" x14ac:dyDescent="0.25">
      <c r="A11146" s="349" t="s">
        <v>564</v>
      </c>
      <c r="B11146" s="361" t="s">
        <v>567</v>
      </c>
      <c r="C11146" s="361" t="s">
        <v>737</v>
      </c>
      <c r="D11146" s="361">
        <v>16</v>
      </c>
      <c r="E11146" s="590">
        <v>55287</v>
      </c>
      <c r="F11146" s="592">
        <v>138</v>
      </c>
    </row>
    <row r="11147" spans="1:6" x14ac:dyDescent="0.25">
      <c r="A11147" s="349" t="s">
        <v>738</v>
      </c>
      <c r="B11147" s="361" t="s">
        <v>716</v>
      </c>
      <c r="C11147" s="361" t="s">
        <v>745</v>
      </c>
      <c r="D11147" s="361">
        <v>16</v>
      </c>
      <c r="E11147" s="590">
        <v>55288</v>
      </c>
      <c r="F11147" s="592">
        <v>105</v>
      </c>
    </row>
    <row r="11148" spans="1:6" x14ac:dyDescent="0.25">
      <c r="A11148" s="349" t="s">
        <v>752</v>
      </c>
      <c r="B11148" s="361" t="s">
        <v>764</v>
      </c>
      <c r="C11148" s="361" t="s">
        <v>737</v>
      </c>
      <c r="D11148" s="361">
        <v>32</v>
      </c>
      <c r="E11148" s="350">
        <v>55289</v>
      </c>
      <c r="F11148" s="360">
        <v>184</v>
      </c>
    </row>
    <row r="11149" spans="1:6" x14ac:dyDescent="0.25">
      <c r="A11149" s="349" t="s">
        <v>728</v>
      </c>
      <c r="B11149" s="361" t="s">
        <v>731</v>
      </c>
      <c r="C11149" s="361" t="s">
        <v>732</v>
      </c>
      <c r="D11149" s="361">
        <v>8</v>
      </c>
      <c r="E11149" s="590">
        <v>55289</v>
      </c>
      <c r="F11149" s="592">
        <v>152</v>
      </c>
    </row>
    <row r="11150" spans="1:6" x14ac:dyDescent="0.25">
      <c r="A11150" s="349" t="s">
        <v>752</v>
      </c>
      <c r="B11150" s="361" t="s">
        <v>759</v>
      </c>
      <c r="C11150" s="361" t="s">
        <v>737</v>
      </c>
      <c r="D11150" s="361">
        <v>16</v>
      </c>
      <c r="E11150" s="590">
        <v>55293</v>
      </c>
      <c r="F11150" s="592">
        <v>44</v>
      </c>
    </row>
    <row r="11151" spans="1:6" x14ac:dyDescent="0.25">
      <c r="A11151" s="349" t="s">
        <v>738</v>
      </c>
      <c r="B11151" s="361" t="s">
        <v>713</v>
      </c>
      <c r="C11151" s="361" t="s">
        <v>746</v>
      </c>
      <c r="D11151" s="361">
        <v>16</v>
      </c>
      <c r="E11151" s="590">
        <v>55298</v>
      </c>
      <c r="F11151" s="592">
        <v>157</v>
      </c>
    </row>
    <row r="11152" spans="1:6" x14ac:dyDescent="0.25">
      <c r="A11152" s="349" t="s">
        <v>564</v>
      </c>
      <c r="B11152" s="361" t="s">
        <v>566</v>
      </c>
      <c r="C11152" s="361" t="s">
        <v>737</v>
      </c>
      <c r="D11152" s="361">
        <v>16</v>
      </c>
      <c r="E11152" s="590">
        <v>55301</v>
      </c>
      <c r="F11152" s="592">
        <v>86</v>
      </c>
    </row>
    <row r="11153" spans="1:6" x14ac:dyDescent="0.25">
      <c r="A11153" s="349" t="s">
        <v>738</v>
      </c>
      <c r="B11153" s="361" t="s">
        <v>717</v>
      </c>
      <c r="C11153" s="361" t="s">
        <v>745</v>
      </c>
      <c r="D11153" s="361">
        <v>16</v>
      </c>
      <c r="E11153" s="590">
        <v>55301</v>
      </c>
      <c r="F11153" s="592">
        <v>91</v>
      </c>
    </row>
    <row r="11154" spans="1:6" x14ac:dyDescent="0.25">
      <c r="A11154" s="349" t="s">
        <v>742</v>
      </c>
      <c r="B11154" s="361" t="s">
        <v>743</v>
      </c>
      <c r="C11154" s="361" t="s">
        <v>744</v>
      </c>
      <c r="D11154" s="361">
        <v>8</v>
      </c>
      <c r="E11154" s="590">
        <v>55301</v>
      </c>
      <c r="F11154" s="592">
        <v>93</v>
      </c>
    </row>
    <row r="11155" spans="1:6" x14ac:dyDescent="0.25">
      <c r="A11155" s="349" t="s">
        <v>767</v>
      </c>
      <c r="B11155" s="361" t="s">
        <v>768</v>
      </c>
      <c r="C11155" s="361" t="s">
        <v>737</v>
      </c>
      <c r="D11155" s="361">
        <v>16</v>
      </c>
      <c r="E11155" s="590">
        <v>55302</v>
      </c>
      <c r="F11155" s="592">
        <v>112</v>
      </c>
    </row>
    <row r="11156" spans="1:6" x14ac:dyDescent="0.25">
      <c r="A11156" s="349" t="s">
        <v>752</v>
      </c>
      <c r="B11156" s="361" t="s">
        <v>759</v>
      </c>
      <c r="C11156" s="361" t="s">
        <v>737</v>
      </c>
      <c r="D11156" s="361">
        <v>16</v>
      </c>
      <c r="E11156" s="350">
        <v>55304</v>
      </c>
      <c r="F11156" s="360">
        <v>187</v>
      </c>
    </row>
    <row r="11157" spans="1:6" x14ac:dyDescent="0.25">
      <c r="A11157" s="349" t="s">
        <v>738</v>
      </c>
      <c r="B11157" s="361" t="s">
        <v>719</v>
      </c>
      <c r="C11157" s="361" t="s">
        <v>744</v>
      </c>
      <c r="D11157" s="361">
        <v>8</v>
      </c>
      <c r="E11157" s="350">
        <v>55305</v>
      </c>
      <c r="F11157" s="360">
        <v>129</v>
      </c>
    </row>
    <row r="11158" spans="1:6" x14ac:dyDescent="0.25">
      <c r="A11158" s="349" t="s">
        <v>771</v>
      </c>
      <c r="B11158" s="361" t="s">
        <v>773</v>
      </c>
      <c r="C11158" s="361" t="s">
        <v>747</v>
      </c>
      <c r="D11158" s="361">
        <v>8</v>
      </c>
      <c r="E11158" s="590">
        <v>55305</v>
      </c>
      <c r="F11158" s="592">
        <v>189</v>
      </c>
    </row>
    <row r="11159" spans="1:6" x14ac:dyDescent="0.25">
      <c r="A11159" s="349" t="s">
        <v>564</v>
      </c>
      <c r="B11159" s="361" t="s">
        <v>566</v>
      </c>
      <c r="C11159" s="361" t="s">
        <v>737</v>
      </c>
      <c r="D11159" s="361">
        <v>16</v>
      </c>
      <c r="E11159" s="590">
        <v>55305</v>
      </c>
      <c r="F11159" s="592">
        <v>12</v>
      </c>
    </row>
    <row r="11160" spans="1:6" x14ac:dyDescent="0.25">
      <c r="A11160" s="349" t="s">
        <v>564</v>
      </c>
      <c r="B11160" s="361" t="s">
        <v>567</v>
      </c>
      <c r="C11160" s="361" t="s">
        <v>737</v>
      </c>
      <c r="D11160" s="361">
        <v>16</v>
      </c>
      <c r="E11160" s="590">
        <v>55306</v>
      </c>
      <c r="F11160" s="592">
        <v>117</v>
      </c>
    </row>
    <row r="11161" spans="1:6" x14ac:dyDescent="0.25">
      <c r="A11161" s="349" t="s">
        <v>748</v>
      </c>
      <c r="B11161" s="361" t="s">
        <v>753</v>
      </c>
      <c r="C11161" s="361" t="s">
        <v>732</v>
      </c>
      <c r="D11161" s="361">
        <v>16</v>
      </c>
      <c r="E11161" s="590">
        <v>55309</v>
      </c>
      <c r="F11161" s="592">
        <v>111</v>
      </c>
    </row>
    <row r="11162" spans="1:6" x14ac:dyDescent="0.25">
      <c r="A11162" s="349" t="s">
        <v>564</v>
      </c>
      <c r="B11162" s="361" t="s">
        <v>568</v>
      </c>
      <c r="C11162" s="361" t="s">
        <v>745</v>
      </c>
      <c r="D11162" s="361">
        <v>16</v>
      </c>
      <c r="E11162" s="590">
        <v>55311</v>
      </c>
      <c r="F11162" s="360">
        <v>128</v>
      </c>
    </row>
    <row r="11163" spans="1:6" x14ac:dyDescent="0.25">
      <c r="A11163" s="349" t="s">
        <v>738</v>
      </c>
      <c r="B11163" s="361" t="s">
        <v>720</v>
      </c>
      <c r="C11163" s="361" t="s">
        <v>747</v>
      </c>
      <c r="D11163" s="361">
        <v>8</v>
      </c>
      <c r="E11163" s="350">
        <v>55317</v>
      </c>
      <c r="F11163" s="360">
        <v>87</v>
      </c>
    </row>
    <row r="11164" spans="1:6" x14ac:dyDescent="0.25">
      <c r="A11164" s="349" t="s">
        <v>739</v>
      </c>
      <c r="B11164" s="361" t="s">
        <v>740</v>
      </c>
      <c r="C11164" s="361" t="s">
        <v>741</v>
      </c>
      <c r="D11164" s="361">
        <v>8</v>
      </c>
      <c r="E11164" s="590">
        <v>55320</v>
      </c>
      <c r="F11164" s="592">
        <v>180</v>
      </c>
    </row>
    <row r="11165" spans="1:6" x14ac:dyDescent="0.25">
      <c r="A11165" s="349" t="s">
        <v>752</v>
      </c>
      <c r="B11165" s="361" t="s">
        <v>759</v>
      </c>
      <c r="C11165" s="361" t="s">
        <v>737</v>
      </c>
      <c r="D11165" s="361">
        <v>16</v>
      </c>
      <c r="E11165" s="590">
        <v>55321</v>
      </c>
      <c r="F11165" s="592">
        <v>117</v>
      </c>
    </row>
    <row r="11166" spans="1:6" x14ac:dyDescent="0.25">
      <c r="A11166" s="349" t="s">
        <v>738</v>
      </c>
      <c r="B11166" s="361" t="s">
        <v>715</v>
      </c>
      <c r="C11166" s="361" t="s">
        <v>745</v>
      </c>
      <c r="D11166" s="361">
        <v>16</v>
      </c>
      <c r="E11166" s="590">
        <v>55326</v>
      </c>
      <c r="F11166" s="592">
        <v>68</v>
      </c>
    </row>
    <row r="11167" spans="1:6" x14ac:dyDescent="0.25">
      <c r="A11167" s="349" t="s">
        <v>748</v>
      </c>
      <c r="B11167" s="361" t="s">
        <v>753</v>
      </c>
      <c r="C11167" s="361" t="s">
        <v>732</v>
      </c>
      <c r="D11167" s="361">
        <v>16</v>
      </c>
      <c r="E11167" s="590">
        <v>55331</v>
      </c>
      <c r="F11167" s="592">
        <v>70</v>
      </c>
    </row>
    <row r="11168" spans="1:6" x14ac:dyDescent="0.25">
      <c r="A11168" s="349" t="s">
        <v>728</v>
      </c>
      <c r="B11168" s="361" t="s">
        <v>729</v>
      </c>
      <c r="C11168" s="361" t="s">
        <v>730</v>
      </c>
      <c r="D11168" s="361">
        <v>10</v>
      </c>
      <c r="E11168" s="590">
        <v>55331</v>
      </c>
      <c r="F11168" s="592">
        <v>22</v>
      </c>
    </row>
    <row r="11169" spans="1:6" x14ac:dyDescent="0.25">
      <c r="A11169" s="349" t="s">
        <v>748</v>
      </c>
      <c r="B11169" s="361" t="s">
        <v>750</v>
      </c>
      <c r="C11169" s="361" t="s">
        <v>737</v>
      </c>
      <c r="D11169" s="361">
        <v>16</v>
      </c>
      <c r="E11169" s="590">
        <v>55333</v>
      </c>
      <c r="F11169" s="592">
        <v>65</v>
      </c>
    </row>
    <row r="11170" spans="1:6" x14ac:dyDescent="0.25">
      <c r="A11170" s="349" t="s">
        <v>752</v>
      </c>
      <c r="B11170" s="361" t="s">
        <v>764</v>
      </c>
      <c r="C11170" s="361" t="s">
        <v>737</v>
      </c>
      <c r="D11170" s="361">
        <v>32</v>
      </c>
      <c r="E11170" s="590">
        <v>55333</v>
      </c>
      <c r="F11170" s="592">
        <v>66</v>
      </c>
    </row>
    <row r="11171" spans="1:6" x14ac:dyDescent="0.25">
      <c r="A11171" s="349" t="s">
        <v>739</v>
      </c>
      <c r="B11171" s="361" t="s">
        <v>740</v>
      </c>
      <c r="C11171" s="361" t="s">
        <v>741</v>
      </c>
      <c r="D11171" s="361">
        <v>8</v>
      </c>
      <c r="E11171" s="590">
        <v>55337</v>
      </c>
      <c r="F11171" s="592">
        <v>156</v>
      </c>
    </row>
    <row r="11172" spans="1:6" x14ac:dyDescent="0.25">
      <c r="A11172" s="349" t="s">
        <v>742</v>
      </c>
      <c r="B11172" s="361" t="s">
        <v>743</v>
      </c>
      <c r="C11172" s="361" t="s">
        <v>744</v>
      </c>
      <c r="D11172" s="361">
        <v>8</v>
      </c>
      <c r="E11172" s="590">
        <v>55341</v>
      </c>
      <c r="F11172" s="592">
        <v>16</v>
      </c>
    </row>
    <row r="11173" spans="1:6" x14ac:dyDescent="0.25">
      <c r="A11173" s="349" t="s">
        <v>738</v>
      </c>
      <c r="B11173" s="361" t="s">
        <v>719</v>
      </c>
      <c r="C11173" s="361" t="s">
        <v>744</v>
      </c>
      <c r="D11173" s="361">
        <v>8</v>
      </c>
      <c r="E11173" s="590">
        <v>55342</v>
      </c>
      <c r="F11173" s="592">
        <v>129</v>
      </c>
    </row>
    <row r="11174" spans="1:6" x14ac:dyDescent="0.25">
      <c r="A11174" s="349" t="s">
        <v>564</v>
      </c>
      <c r="B11174" s="361" t="s">
        <v>566</v>
      </c>
      <c r="C11174" s="361" t="s">
        <v>737</v>
      </c>
      <c r="D11174" s="361">
        <v>16</v>
      </c>
      <c r="E11174" s="590">
        <v>55342</v>
      </c>
      <c r="F11174" s="360">
        <v>133</v>
      </c>
    </row>
    <row r="11175" spans="1:6" x14ac:dyDescent="0.25">
      <c r="A11175" s="349" t="s">
        <v>771</v>
      </c>
      <c r="B11175" s="361" t="s">
        <v>772</v>
      </c>
      <c r="C11175" s="361" t="s">
        <v>747</v>
      </c>
      <c r="D11175" s="361">
        <v>12</v>
      </c>
      <c r="E11175" s="590">
        <v>55342</v>
      </c>
      <c r="F11175" s="592">
        <v>145</v>
      </c>
    </row>
    <row r="11176" spans="1:6" x14ac:dyDescent="0.25">
      <c r="A11176" s="349" t="s">
        <v>765</v>
      </c>
      <c r="B11176" s="361" t="s">
        <v>766</v>
      </c>
      <c r="C11176" s="361" t="s">
        <v>744</v>
      </c>
      <c r="D11176" s="361">
        <v>16</v>
      </c>
      <c r="E11176" s="590">
        <v>55342</v>
      </c>
      <c r="F11176" s="592">
        <v>14</v>
      </c>
    </row>
    <row r="11177" spans="1:6" x14ac:dyDescent="0.25">
      <c r="A11177" s="349" t="s">
        <v>738</v>
      </c>
      <c r="B11177" s="361" t="s">
        <v>714</v>
      </c>
      <c r="C11177" s="361" t="s">
        <v>744</v>
      </c>
      <c r="D11177" s="361">
        <v>8</v>
      </c>
      <c r="E11177" s="350">
        <v>55343</v>
      </c>
      <c r="F11177" s="360">
        <v>73</v>
      </c>
    </row>
    <row r="11178" spans="1:6" x14ac:dyDescent="0.25">
      <c r="A11178" s="349" t="s">
        <v>738</v>
      </c>
      <c r="B11178" s="361" t="s">
        <v>713</v>
      </c>
      <c r="C11178" s="361" t="s">
        <v>746</v>
      </c>
      <c r="D11178" s="361">
        <v>16</v>
      </c>
      <c r="E11178" s="590">
        <v>55352</v>
      </c>
      <c r="F11178" s="592">
        <v>47</v>
      </c>
    </row>
    <row r="11179" spans="1:6" x14ac:dyDescent="0.25">
      <c r="A11179" s="349" t="s">
        <v>738</v>
      </c>
      <c r="B11179" s="361" t="s">
        <v>714</v>
      </c>
      <c r="C11179" s="361" t="s">
        <v>744</v>
      </c>
      <c r="D11179" s="361">
        <v>8</v>
      </c>
      <c r="E11179" s="590">
        <v>55358</v>
      </c>
      <c r="F11179" s="592">
        <v>154</v>
      </c>
    </row>
    <row r="11180" spans="1:6" x14ac:dyDescent="0.25">
      <c r="A11180" s="349" t="s">
        <v>756</v>
      </c>
      <c r="B11180" s="361" t="s">
        <v>757</v>
      </c>
      <c r="C11180" s="361" t="s">
        <v>755</v>
      </c>
      <c r="D11180" s="361">
        <v>16</v>
      </c>
      <c r="E11180" s="350">
        <v>55361</v>
      </c>
      <c r="F11180" s="360">
        <v>8</v>
      </c>
    </row>
    <row r="11181" spans="1:6" x14ac:dyDescent="0.25">
      <c r="A11181" s="349" t="s">
        <v>738</v>
      </c>
      <c r="B11181" s="361" t="s">
        <v>723</v>
      </c>
      <c r="C11181" s="361" t="s">
        <v>745</v>
      </c>
      <c r="D11181" s="361">
        <v>8</v>
      </c>
      <c r="E11181" s="350">
        <v>55364</v>
      </c>
      <c r="F11181" s="360">
        <v>113</v>
      </c>
    </row>
    <row r="11182" spans="1:6" x14ac:dyDescent="0.25">
      <c r="A11182" s="349" t="s">
        <v>733</v>
      </c>
      <c r="B11182" s="361" t="s">
        <v>736</v>
      </c>
      <c r="C11182" s="361" t="s">
        <v>737</v>
      </c>
      <c r="D11182" s="361">
        <v>8</v>
      </c>
      <c r="E11182" s="590">
        <v>55366</v>
      </c>
      <c r="F11182" s="592">
        <v>150</v>
      </c>
    </row>
    <row r="11183" spans="1:6" x14ac:dyDescent="0.25">
      <c r="A11183" s="349" t="s">
        <v>738</v>
      </c>
      <c r="B11183" s="361" t="s">
        <v>720</v>
      </c>
      <c r="C11183" s="361" t="s">
        <v>747</v>
      </c>
      <c r="D11183" s="361">
        <v>8</v>
      </c>
      <c r="E11183" s="590">
        <v>55369</v>
      </c>
      <c r="F11183" s="592">
        <v>28</v>
      </c>
    </row>
    <row r="11184" spans="1:6" x14ac:dyDescent="0.25">
      <c r="A11184" s="349" t="s">
        <v>748</v>
      </c>
      <c r="B11184" s="361" t="s">
        <v>753</v>
      </c>
      <c r="C11184" s="361" t="s">
        <v>732</v>
      </c>
      <c r="D11184" s="361">
        <v>16</v>
      </c>
      <c r="E11184" s="590">
        <v>55370</v>
      </c>
      <c r="F11184" s="592">
        <v>144</v>
      </c>
    </row>
    <row r="11185" spans="1:6" x14ac:dyDescent="0.25">
      <c r="A11185" s="349" t="s">
        <v>771</v>
      </c>
      <c r="B11185" s="361" t="s">
        <v>772</v>
      </c>
      <c r="C11185" s="361" t="s">
        <v>747</v>
      </c>
      <c r="D11185" s="361">
        <v>12</v>
      </c>
      <c r="E11185" s="590">
        <v>55370</v>
      </c>
      <c r="F11185" s="592">
        <v>78</v>
      </c>
    </row>
    <row r="11186" spans="1:6" x14ac:dyDescent="0.25">
      <c r="A11186" s="349" t="s">
        <v>748</v>
      </c>
      <c r="B11186" s="361" t="s">
        <v>754</v>
      </c>
      <c r="C11186" s="361" t="s">
        <v>755</v>
      </c>
      <c r="D11186" s="361">
        <v>16</v>
      </c>
      <c r="E11186" s="590">
        <v>55373</v>
      </c>
      <c r="F11186" s="360">
        <v>164</v>
      </c>
    </row>
    <row r="11187" spans="1:6" x14ac:dyDescent="0.25">
      <c r="A11187" s="349" t="s">
        <v>742</v>
      </c>
      <c r="B11187" s="361" t="s">
        <v>743</v>
      </c>
      <c r="C11187" s="361" t="s">
        <v>744</v>
      </c>
      <c r="D11187" s="361">
        <v>8</v>
      </c>
      <c r="E11187" s="590">
        <v>55373</v>
      </c>
      <c r="F11187" s="592">
        <v>132</v>
      </c>
    </row>
    <row r="11188" spans="1:6" x14ac:dyDescent="0.25">
      <c r="A11188" s="349" t="s">
        <v>752</v>
      </c>
      <c r="B11188" s="361" t="s">
        <v>759</v>
      </c>
      <c r="C11188" s="361" t="s">
        <v>737</v>
      </c>
      <c r="D11188" s="361">
        <v>16</v>
      </c>
      <c r="E11188" s="590">
        <v>55374</v>
      </c>
      <c r="F11188" s="592">
        <v>122</v>
      </c>
    </row>
    <row r="11189" spans="1:6" x14ac:dyDescent="0.25">
      <c r="A11189" s="349" t="s">
        <v>564</v>
      </c>
      <c r="B11189" s="361" t="s">
        <v>566</v>
      </c>
      <c r="C11189" s="361" t="s">
        <v>737</v>
      </c>
      <c r="D11189" s="361">
        <v>16</v>
      </c>
      <c r="E11189" s="590">
        <v>55376</v>
      </c>
      <c r="F11189" s="592">
        <v>108</v>
      </c>
    </row>
    <row r="11190" spans="1:6" x14ac:dyDescent="0.25">
      <c r="A11190" s="349" t="s">
        <v>748</v>
      </c>
      <c r="B11190" s="361" t="s">
        <v>751</v>
      </c>
      <c r="C11190" s="361" t="s">
        <v>747</v>
      </c>
      <c r="D11190" s="361">
        <v>8</v>
      </c>
      <c r="E11190" s="590">
        <v>55379</v>
      </c>
      <c r="F11190" s="360">
        <v>119</v>
      </c>
    </row>
    <row r="11191" spans="1:6" x14ac:dyDescent="0.25">
      <c r="A11191" s="349" t="s">
        <v>742</v>
      </c>
      <c r="B11191" s="361" t="s">
        <v>743</v>
      </c>
      <c r="C11191" s="361" t="s">
        <v>744</v>
      </c>
      <c r="D11191" s="361">
        <v>8</v>
      </c>
      <c r="E11191" s="590">
        <v>55385</v>
      </c>
      <c r="F11191" s="360">
        <v>195</v>
      </c>
    </row>
    <row r="11192" spans="1:6" x14ac:dyDescent="0.25">
      <c r="A11192" s="349" t="s">
        <v>728</v>
      </c>
      <c r="B11192" s="361" t="s">
        <v>731</v>
      </c>
      <c r="C11192" s="361" t="s">
        <v>732</v>
      </c>
      <c r="D11192" s="361">
        <v>8</v>
      </c>
      <c r="E11192" s="590">
        <v>55389</v>
      </c>
      <c r="F11192" s="592">
        <v>200</v>
      </c>
    </row>
    <row r="11193" spans="1:6" x14ac:dyDescent="0.25">
      <c r="A11193" s="349" t="s">
        <v>769</v>
      </c>
      <c r="B11193" s="361" t="s">
        <v>770</v>
      </c>
      <c r="C11193" s="361" t="s">
        <v>745</v>
      </c>
      <c r="D11193" s="361">
        <v>16</v>
      </c>
      <c r="E11193" s="350">
        <v>55391</v>
      </c>
      <c r="F11193" s="360">
        <v>24</v>
      </c>
    </row>
    <row r="11194" spans="1:6" x14ac:dyDescent="0.25">
      <c r="A11194" s="349" t="s">
        <v>738</v>
      </c>
      <c r="B11194" s="361" t="s">
        <v>720</v>
      </c>
      <c r="C11194" s="361" t="s">
        <v>747</v>
      </c>
      <c r="D11194" s="361">
        <v>8</v>
      </c>
      <c r="E11194" s="590">
        <v>55392</v>
      </c>
      <c r="F11194" s="592">
        <v>148</v>
      </c>
    </row>
    <row r="11195" spans="1:6" x14ac:dyDescent="0.25">
      <c r="A11195" s="349" t="s">
        <v>752</v>
      </c>
      <c r="B11195" s="361" t="s">
        <v>763</v>
      </c>
      <c r="C11195" s="361" t="s">
        <v>745</v>
      </c>
      <c r="D11195" s="361">
        <v>16</v>
      </c>
      <c r="E11195" s="590">
        <v>55394</v>
      </c>
      <c r="F11195" s="592">
        <v>161</v>
      </c>
    </row>
    <row r="11196" spans="1:6" x14ac:dyDescent="0.25">
      <c r="A11196" s="349" t="s">
        <v>738</v>
      </c>
      <c r="B11196" s="361" t="s">
        <v>713</v>
      </c>
      <c r="C11196" s="361" t="s">
        <v>746</v>
      </c>
      <c r="D11196" s="361">
        <v>16</v>
      </c>
      <c r="E11196" s="590">
        <v>55396</v>
      </c>
      <c r="F11196" s="592">
        <v>29</v>
      </c>
    </row>
    <row r="11197" spans="1:6" x14ac:dyDescent="0.25">
      <c r="A11197" s="349" t="s">
        <v>728</v>
      </c>
      <c r="B11197" s="361" t="s">
        <v>729</v>
      </c>
      <c r="C11197" s="361" t="s">
        <v>730</v>
      </c>
      <c r="D11197" s="361">
        <v>10</v>
      </c>
      <c r="E11197" s="350">
        <v>55397</v>
      </c>
      <c r="F11197" s="360">
        <v>51</v>
      </c>
    </row>
    <row r="11198" spans="1:6" x14ac:dyDescent="0.25">
      <c r="A11198" s="349" t="s">
        <v>738</v>
      </c>
      <c r="B11198" s="361" t="s">
        <v>717</v>
      </c>
      <c r="C11198" s="361" t="s">
        <v>745</v>
      </c>
      <c r="D11198" s="361">
        <v>16</v>
      </c>
      <c r="E11198" s="590">
        <v>55400</v>
      </c>
      <c r="F11198" s="592">
        <v>172</v>
      </c>
    </row>
    <row r="11199" spans="1:6" x14ac:dyDescent="0.25">
      <c r="A11199" s="349" t="s">
        <v>738</v>
      </c>
      <c r="B11199" s="361" t="s">
        <v>716</v>
      </c>
      <c r="C11199" s="361" t="s">
        <v>745</v>
      </c>
      <c r="D11199" s="361">
        <v>16</v>
      </c>
      <c r="E11199" s="590">
        <v>55404</v>
      </c>
      <c r="F11199" s="360">
        <v>151</v>
      </c>
    </row>
    <row r="11200" spans="1:6" x14ac:dyDescent="0.25">
      <c r="A11200" s="349" t="s">
        <v>738</v>
      </c>
      <c r="B11200" s="361" t="s">
        <v>721</v>
      </c>
      <c r="C11200" s="361" t="s">
        <v>747</v>
      </c>
      <c r="D11200" s="361">
        <v>8</v>
      </c>
      <c r="E11200" s="590">
        <v>55406</v>
      </c>
      <c r="F11200" s="592">
        <v>144</v>
      </c>
    </row>
    <row r="11201" spans="1:6" x14ac:dyDescent="0.25">
      <c r="A11201" s="349" t="s">
        <v>765</v>
      </c>
      <c r="B11201" s="361" t="s">
        <v>766</v>
      </c>
      <c r="C11201" s="361" t="s">
        <v>744</v>
      </c>
      <c r="D11201" s="361">
        <v>16</v>
      </c>
      <c r="E11201" s="350">
        <v>55407</v>
      </c>
      <c r="F11201" s="360">
        <v>176</v>
      </c>
    </row>
    <row r="11202" spans="1:6" x14ac:dyDescent="0.25">
      <c r="A11202" s="349" t="s">
        <v>765</v>
      </c>
      <c r="B11202" s="361" t="s">
        <v>766</v>
      </c>
      <c r="C11202" s="361" t="s">
        <v>744</v>
      </c>
      <c r="D11202" s="361">
        <v>16</v>
      </c>
      <c r="E11202" s="590">
        <v>55407</v>
      </c>
      <c r="F11202" s="592">
        <v>98</v>
      </c>
    </row>
    <row r="11203" spans="1:6" x14ac:dyDescent="0.25">
      <c r="A11203" s="349" t="s">
        <v>738</v>
      </c>
      <c r="B11203" s="361" t="s">
        <v>719</v>
      </c>
      <c r="C11203" s="361" t="s">
        <v>744</v>
      </c>
      <c r="D11203" s="361">
        <v>8</v>
      </c>
      <c r="E11203" s="590">
        <v>55409</v>
      </c>
      <c r="F11203" s="592">
        <v>30</v>
      </c>
    </row>
    <row r="11204" spans="1:6" x14ac:dyDescent="0.25">
      <c r="A11204" s="349" t="s">
        <v>738</v>
      </c>
      <c r="B11204" s="361" t="s">
        <v>718</v>
      </c>
      <c r="C11204" s="361" t="s">
        <v>747</v>
      </c>
      <c r="D11204" s="361">
        <v>8</v>
      </c>
      <c r="E11204" s="590">
        <v>55411</v>
      </c>
      <c r="F11204" s="592">
        <v>13</v>
      </c>
    </row>
    <row r="11205" spans="1:6" x14ac:dyDescent="0.25">
      <c r="A11205" s="349" t="s">
        <v>738</v>
      </c>
      <c r="B11205" s="361" t="s">
        <v>713</v>
      </c>
      <c r="C11205" s="361" t="s">
        <v>746</v>
      </c>
      <c r="D11205" s="361">
        <v>16</v>
      </c>
      <c r="E11205" s="590">
        <v>55413</v>
      </c>
      <c r="F11205" s="360">
        <v>32</v>
      </c>
    </row>
    <row r="11206" spans="1:6" x14ac:dyDescent="0.25">
      <c r="A11206" s="349" t="s">
        <v>738</v>
      </c>
      <c r="B11206" s="361" t="s">
        <v>718</v>
      </c>
      <c r="C11206" s="361" t="s">
        <v>747</v>
      </c>
      <c r="D11206" s="361">
        <v>8</v>
      </c>
      <c r="E11206" s="590">
        <v>55414</v>
      </c>
      <c r="F11206" s="592">
        <v>195</v>
      </c>
    </row>
    <row r="11207" spans="1:6" x14ac:dyDescent="0.25">
      <c r="A11207" s="349" t="s">
        <v>752</v>
      </c>
      <c r="B11207" s="361" t="s">
        <v>763</v>
      </c>
      <c r="C11207" s="361" t="s">
        <v>745</v>
      </c>
      <c r="D11207" s="361">
        <v>16</v>
      </c>
      <c r="E11207" s="590">
        <v>55415</v>
      </c>
      <c r="F11207" s="592">
        <v>64</v>
      </c>
    </row>
    <row r="11208" spans="1:6" x14ac:dyDescent="0.25">
      <c r="A11208" s="349" t="s">
        <v>738</v>
      </c>
      <c r="B11208" s="361" t="s">
        <v>712</v>
      </c>
      <c r="C11208" s="361" t="s">
        <v>744</v>
      </c>
      <c r="D11208" s="361">
        <v>8</v>
      </c>
      <c r="E11208" s="590">
        <v>55417</v>
      </c>
      <c r="F11208" s="592">
        <v>88</v>
      </c>
    </row>
    <row r="11209" spans="1:6" x14ac:dyDescent="0.25">
      <c r="A11209" s="349" t="s">
        <v>738</v>
      </c>
      <c r="B11209" s="361" t="s">
        <v>714</v>
      </c>
      <c r="C11209" s="361" t="s">
        <v>744</v>
      </c>
      <c r="D11209" s="361">
        <v>8</v>
      </c>
      <c r="E11209" s="590">
        <v>55418</v>
      </c>
      <c r="F11209" s="592">
        <v>178</v>
      </c>
    </row>
    <row r="11210" spans="1:6" x14ac:dyDescent="0.25">
      <c r="A11210" s="349" t="s">
        <v>748</v>
      </c>
      <c r="B11210" s="361" t="s">
        <v>754</v>
      </c>
      <c r="C11210" s="361" t="s">
        <v>755</v>
      </c>
      <c r="D11210" s="361">
        <v>16</v>
      </c>
      <c r="E11210" s="590">
        <v>55418</v>
      </c>
      <c r="F11210" s="592">
        <v>196</v>
      </c>
    </row>
    <row r="11211" spans="1:6" x14ac:dyDescent="0.25">
      <c r="A11211" s="349" t="s">
        <v>564</v>
      </c>
      <c r="B11211" s="361" t="s">
        <v>567</v>
      </c>
      <c r="C11211" s="361" t="s">
        <v>737</v>
      </c>
      <c r="D11211" s="361">
        <v>16</v>
      </c>
      <c r="E11211" s="590">
        <v>55419</v>
      </c>
      <c r="F11211" s="592">
        <v>200</v>
      </c>
    </row>
    <row r="11212" spans="1:6" x14ac:dyDescent="0.25">
      <c r="A11212" s="349" t="s">
        <v>748</v>
      </c>
      <c r="B11212" s="361" t="s">
        <v>751</v>
      </c>
      <c r="C11212" s="361" t="s">
        <v>747</v>
      </c>
      <c r="D11212" s="361">
        <v>8</v>
      </c>
      <c r="E11212" s="590">
        <v>55420</v>
      </c>
      <c r="F11212" s="592">
        <v>5</v>
      </c>
    </row>
    <row r="11213" spans="1:6" x14ac:dyDescent="0.25">
      <c r="A11213" s="349" t="s">
        <v>752</v>
      </c>
      <c r="B11213" s="361" t="s">
        <v>759</v>
      </c>
      <c r="C11213" s="361" t="s">
        <v>737</v>
      </c>
      <c r="D11213" s="361">
        <v>16</v>
      </c>
      <c r="E11213" s="590">
        <v>55420</v>
      </c>
      <c r="F11213" s="592">
        <v>181</v>
      </c>
    </row>
    <row r="11214" spans="1:6" x14ac:dyDescent="0.25">
      <c r="A11214" s="349" t="s">
        <v>564</v>
      </c>
      <c r="B11214" s="361" t="s">
        <v>568</v>
      </c>
      <c r="C11214" s="361" t="s">
        <v>745</v>
      </c>
      <c r="D11214" s="361">
        <v>16</v>
      </c>
      <c r="E11214" s="590">
        <v>55420</v>
      </c>
      <c r="F11214" s="592">
        <v>175</v>
      </c>
    </row>
    <row r="11215" spans="1:6" x14ac:dyDescent="0.25">
      <c r="A11215" s="349" t="s">
        <v>748</v>
      </c>
      <c r="B11215" s="361" t="s">
        <v>751</v>
      </c>
      <c r="C11215" s="361" t="s">
        <v>747</v>
      </c>
      <c r="D11215" s="361">
        <v>8</v>
      </c>
      <c r="E11215" s="590">
        <v>55421</v>
      </c>
      <c r="F11215" s="592">
        <v>59</v>
      </c>
    </row>
    <row r="11216" spans="1:6" x14ac:dyDescent="0.25">
      <c r="A11216" s="354" t="s">
        <v>748</v>
      </c>
      <c r="B11216" s="353" t="s">
        <v>751</v>
      </c>
      <c r="C11216" s="353" t="s">
        <v>747</v>
      </c>
      <c r="D11216" s="353">
        <v>8</v>
      </c>
      <c r="E11216" s="591">
        <v>55422</v>
      </c>
      <c r="F11216" s="593">
        <v>50</v>
      </c>
    </row>
    <row r="11217" spans="1:6" x14ac:dyDescent="0.25">
      <c r="A11217" s="349" t="s">
        <v>738</v>
      </c>
      <c r="B11217" s="361" t="s">
        <v>722</v>
      </c>
      <c r="C11217" s="361" t="s">
        <v>747</v>
      </c>
      <c r="D11217" s="361">
        <v>8</v>
      </c>
      <c r="E11217" s="590">
        <v>55424</v>
      </c>
      <c r="F11217" s="592">
        <v>137</v>
      </c>
    </row>
    <row r="11218" spans="1:6" x14ac:dyDescent="0.25">
      <c r="A11218" s="349" t="s">
        <v>738</v>
      </c>
      <c r="B11218" s="361" t="s">
        <v>718</v>
      </c>
      <c r="C11218" s="361" t="s">
        <v>747</v>
      </c>
      <c r="D11218" s="361">
        <v>8</v>
      </c>
      <c r="E11218" s="590">
        <v>55425</v>
      </c>
      <c r="F11218" s="592">
        <v>178</v>
      </c>
    </row>
    <row r="11219" spans="1:6" x14ac:dyDescent="0.25">
      <c r="A11219" s="349" t="s">
        <v>765</v>
      </c>
      <c r="B11219" s="361" t="s">
        <v>766</v>
      </c>
      <c r="C11219" s="361" t="s">
        <v>744</v>
      </c>
      <c r="D11219" s="361">
        <v>16</v>
      </c>
      <c r="E11219" s="590">
        <v>55426</v>
      </c>
      <c r="F11219" s="592">
        <v>43</v>
      </c>
    </row>
    <row r="11220" spans="1:6" x14ac:dyDescent="0.25">
      <c r="A11220" s="349" t="s">
        <v>765</v>
      </c>
      <c r="B11220" s="361" t="s">
        <v>766</v>
      </c>
      <c r="C11220" s="361" t="s">
        <v>744</v>
      </c>
      <c r="D11220" s="361">
        <v>16</v>
      </c>
      <c r="E11220" s="590">
        <v>55429</v>
      </c>
      <c r="F11220" s="592">
        <v>187</v>
      </c>
    </row>
    <row r="11221" spans="1:6" x14ac:dyDescent="0.25">
      <c r="A11221" s="349" t="s">
        <v>738</v>
      </c>
      <c r="B11221" s="361" t="s">
        <v>716</v>
      </c>
      <c r="C11221" s="361" t="s">
        <v>745</v>
      </c>
      <c r="D11221" s="361">
        <v>16</v>
      </c>
      <c r="E11221" s="590">
        <v>55430</v>
      </c>
      <c r="F11221" s="592">
        <v>85</v>
      </c>
    </row>
    <row r="11222" spans="1:6" x14ac:dyDescent="0.25">
      <c r="A11222" s="349" t="s">
        <v>742</v>
      </c>
      <c r="B11222" s="361" t="s">
        <v>743</v>
      </c>
      <c r="C11222" s="361" t="s">
        <v>744</v>
      </c>
      <c r="D11222" s="361">
        <v>8</v>
      </c>
      <c r="E11222" s="590">
        <v>55431</v>
      </c>
      <c r="F11222" s="592">
        <v>56</v>
      </c>
    </row>
    <row r="11223" spans="1:6" x14ac:dyDescent="0.25">
      <c r="A11223" s="349" t="s">
        <v>756</v>
      </c>
      <c r="B11223" s="361" t="s">
        <v>758</v>
      </c>
      <c r="C11223" s="361" t="s">
        <v>746</v>
      </c>
      <c r="D11223" s="361">
        <v>16</v>
      </c>
      <c r="E11223" s="590">
        <v>55435</v>
      </c>
      <c r="F11223" s="592">
        <v>52</v>
      </c>
    </row>
    <row r="11224" spans="1:6" x14ac:dyDescent="0.25">
      <c r="A11224" s="349" t="s">
        <v>748</v>
      </c>
      <c r="B11224" s="361" t="s">
        <v>750</v>
      </c>
      <c r="C11224" s="361" t="s">
        <v>737</v>
      </c>
      <c r="D11224" s="361">
        <v>16</v>
      </c>
      <c r="E11224" s="590">
        <v>55436</v>
      </c>
      <c r="F11224" s="592">
        <v>183</v>
      </c>
    </row>
    <row r="11225" spans="1:6" x14ac:dyDescent="0.25">
      <c r="A11225" s="349" t="s">
        <v>767</v>
      </c>
      <c r="B11225" s="361" t="s">
        <v>768</v>
      </c>
      <c r="C11225" s="361" t="s">
        <v>737</v>
      </c>
      <c r="D11225" s="361">
        <v>16</v>
      </c>
      <c r="E11225" s="590">
        <v>55438</v>
      </c>
      <c r="F11225" s="592">
        <v>135</v>
      </c>
    </row>
    <row r="11226" spans="1:6" x14ac:dyDescent="0.25">
      <c r="A11226" s="349" t="s">
        <v>748</v>
      </c>
      <c r="B11226" s="361" t="s">
        <v>750</v>
      </c>
      <c r="C11226" s="361" t="s">
        <v>737</v>
      </c>
      <c r="D11226" s="361">
        <v>16</v>
      </c>
      <c r="E11226" s="590">
        <v>55438</v>
      </c>
      <c r="F11226" s="360">
        <v>69</v>
      </c>
    </row>
    <row r="11227" spans="1:6" x14ac:dyDescent="0.25">
      <c r="A11227" s="349" t="s">
        <v>738</v>
      </c>
      <c r="B11227" s="361" t="s">
        <v>722</v>
      </c>
      <c r="C11227" s="361" t="s">
        <v>747</v>
      </c>
      <c r="D11227" s="361">
        <v>8</v>
      </c>
      <c r="E11227" s="590">
        <v>55440</v>
      </c>
      <c r="F11227" s="592">
        <v>31</v>
      </c>
    </row>
    <row r="11228" spans="1:6" x14ac:dyDescent="0.25">
      <c r="A11228" s="349" t="s">
        <v>738</v>
      </c>
      <c r="B11228" s="361" t="s">
        <v>720</v>
      </c>
      <c r="C11228" s="361" t="s">
        <v>747</v>
      </c>
      <c r="D11228" s="361">
        <v>8</v>
      </c>
      <c r="E11228" s="350">
        <v>55443</v>
      </c>
      <c r="F11228" s="360">
        <v>57</v>
      </c>
    </row>
    <row r="11229" spans="1:6" x14ac:dyDescent="0.25">
      <c r="A11229" s="349" t="s">
        <v>739</v>
      </c>
      <c r="B11229" s="361" t="s">
        <v>740</v>
      </c>
      <c r="C11229" s="361" t="s">
        <v>741</v>
      </c>
      <c r="D11229" s="361">
        <v>8</v>
      </c>
      <c r="E11229" s="590">
        <v>55443</v>
      </c>
      <c r="F11229" s="592">
        <v>124</v>
      </c>
    </row>
    <row r="11230" spans="1:6" x14ac:dyDescent="0.25">
      <c r="A11230" s="349" t="s">
        <v>765</v>
      </c>
      <c r="B11230" s="361" t="s">
        <v>766</v>
      </c>
      <c r="C11230" s="361" t="s">
        <v>744</v>
      </c>
      <c r="D11230" s="361">
        <v>16</v>
      </c>
      <c r="E11230" s="590">
        <v>55443</v>
      </c>
      <c r="F11230" s="592">
        <v>80</v>
      </c>
    </row>
    <row r="11231" spans="1:6" x14ac:dyDescent="0.25">
      <c r="A11231" s="349" t="s">
        <v>728</v>
      </c>
      <c r="B11231" s="361" t="s">
        <v>731</v>
      </c>
      <c r="C11231" s="361" t="s">
        <v>732</v>
      </c>
      <c r="D11231" s="361">
        <v>8</v>
      </c>
      <c r="E11231" s="590">
        <v>55443</v>
      </c>
      <c r="F11231" s="592">
        <v>143</v>
      </c>
    </row>
    <row r="11232" spans="1:6" x14ac:dyDescent="0.25">
      <c r="A11232" s="349" t="s">
        <v>756</v>
      </c>
      <c r="B11232" s="361" t="s">
        <v>757</v>
      </c>
      <c r="C11232" s="361" t="s">
        <v>755</v>
      </c>
      <c r="D11232" s="361">
        <v>16</v>
      </c>
      <c r="E11232" s="590">
        <v>55444</v>
      </c>
      <c r="F11232" s="592">
        <v>67</v>
      </c>
    </row>
    <row r="11233" spans="1:6" x14ac:dyDescent="0.25">
      <c r="A11233" s="349" t="s">
        <v>748</v>
      </c>
      <c r="B11233" s="361" t="s">
        <v>753</v>
      </c>
      <c r="C11233" s="361" t="s">
        <v>732</v>
      </c>
      <c r="D11233" s="361">
        <v>16</v>
      </c>
      <c r="E11233" s="350">
        <v>55445</v>
      </c>
      <c r="F11233" s="360">
        <v>23</v>
      </c>
    </row>
    <row r="11234" spans="1:6" x14ac:dyDescent="0.25">
      <c r="A11234" s="349" t="s">
        <v>738</v>
      </c>
      <c r="B11234" s="361" t="s">
        <v>712</v>
      </c>
      <c r="C11234" s="361" t="s">
        <v>744</v>
      </c>
      <c r="D11234" s="361">
        <v>8</v>
      </c>
      <c r="E11234" s="590">
        <v>55445</v>
      </c>
      <c r="F11234" s="360">
        <v>26</v>
      </c>
    </row>
    <row r="11235" spans="1:6" x14ac:dyDescent="0.25">
      <c r="A11235" s="349" t="s">
        <v>748</v>
      </c>
      <c r="B11235" s="361" t="s">
        <v>750</v>
      </c>
      <c r="C11235" s="361" t="s">
        <v>737</v>
      </c>
      <c r="D11235" s="361">
        <v>16</v>
      </c>
      <c r="E11235" s="590">
        <v>55449</v>
      </c>
      <c r="F11235" s="360">
        <v>177</v>
      </c>
    </row>
    <row r="11236" spans="1:6" x14ac:dyDescent="0.25">
      <c r="A11236" s="349" t="s">
        <v>564</v>
      </c>
      <c r="B11236" s="361" t="s">
        <v>568</v>
      </c>
      <c r="C11236" s="361" t="s">
        <v>745</v>
      </c>
      <c r="D11236" s="361">
        <v>16</v>
      </c>
      <c r="E11236" s="590">
        <v>55452</v>
      </c>
      <c r="F11236" s="592">
        <v>78</v>
      </c>
    </row>
    <row r="11237" spans="1:6" x14ac:dyDescent="0.25">
      <c r="A11237" s="349" t="s">
        <v>564</v>
      </c>
      <c r="B11237" s="361" t="s">
        <v>568</v>
      </c>
      <c r="C11237" s="361" t="s">
        <v>745</v>
      </c>
      <c r="D11237" s="361">
        <v>16</v>
      </c>
      <c r="E11237" s="590">
        <v>55454</v>
      </c>
      <c r="F11237" s="360">
        <v>172</v>
      </c>
    </row>
    <row r="11238" spans="1:6" x14ac:dyDescent="0.25">
      <c r="A11238" s="349" t="s">
        <v>738</v>
      </c>
      <c r="B11238" s="361" t="s">
        <v>714</v>
      </c>
      <c r="C11238" s="361" t="s">
        <v>744</v>
      </c>
      <c r="D11238" s="361">
        <v>8</v>
      </c>
      <c r="E11238" s="350">
        <v>55457</v>
      </c>
      <c r="F11238" s="360">
        <v>49</v>
      </c>
    </row>
    <row r="11239" spans="1:6" x14ac:dyDescent="0.25">
      <c r="A11239" s="349" t="s">
        <v>564</v>
      </c>
      <c r="B11239" s="361" t="s">
        <v>566</v>
      </c>
      <c r="C11239" s="361" t="s">
        <v>737</v>
      </c>
      <c r="D11239" s="361">
        <v>16</v>
      </c>
      <c r="E11239" s="590">
        <v>55458</v>
      </c>
      <c r="F11239" s="592">
        <v>189</v>
      </c>
    </row>
    <row r="11240" spans="1:6" x14ac:dyDescent="0.25">
      <c r="A11240" s="349" t="s">
        <v>738</v>
      </c>
      <c r="B11240" s="361" t="s">
        <v>722</v>
      </c>
      <c r="C11240" s="361" t="s">
        <v>747</v>
      </c>
      <c r="D11240" s="361">
        <v>8</v>
      </c>
      <c r="E11240" s="350">
        <v>55462</v>
      </c>
      <c r="F11240" s="360">
        <v>12</v>
      </c>
    </row>
    <row r="11241" spans="1:6" x14ac:dyDescent="0.25">
      <c r="A11241" s="349" t="s">
        <v>738</v>
      </c>
      <c r="B11241" s="361" t="s">
        <v>715</v>
      </c>
      <c r="C11241" s="361" t="s">
        <v>745</v>
      </c>
      <c r="D11241" s="361">
        <v>16</v>
      </c>
      <c r="E11241" s="590">
        <v>55465</v>
      </c>
      <c r="F11241" s="360">
        <v>192</v>
      </c>
    </row>
    <row r="11242" spans="1:6" x14ac:dyDescent="0.25">
      <c r="A11242" s="349" t="s">
        <v>738</v>
      </c>
      <c r="B11242" s="361" t="s">
        <v>721</v>
      </c>
      <c r="C11242" s="361" t="s">
        <v>747</v>
      </c>
      <c r="D11242" s="361">
        <v>8</v>
      </c>
      <c r="E11242" s="590">
        <v>55472</v>
      </c>
      <c r="F11242" s="592">
        <v>74</v>
      </c>
    </row>
    <row r="11243" spans="1:6" x14ac:dyDescent="0.25">
      <c r="A11243" s="349" t="s">
        <v>748</v>
      </c>
      <c r="B11243" s="361" t="s">
        <v>750</v>
      </c>
      <c r="C11243" s="361" t="s">
        <v>737</v>
      </c>
      <c r="D11243" s="361">
        <v>16</v>
      </c>
      <c r="E11243" s="590">
        <v>55475</v>
      </c>
      <c r="F11243" s="592">
        <v>196</v>
      </c>
    </row>
    <row r="11244" spans="1:6" x14ac:dyDescent="0.25">
      <c r="A11244" s="349" t="s">
        <v>738</v>
      </c>
      <c r="B11244" s="361" t="s">
        <v>720</v>
      </c>
      <c r="C11244" s="361" t="s">
        <v>747</v>
      </c>
      <c r="D11244" s="361">
        <v>8</v>
      </c>
      <c r="E11244" s="590">
        <v>55479</v>
      </c>
      <c r="F11244" s="360">
        <v>186</v>
      </c>
    </row>
    <row r="11245" spans="1:6" x14ac:dyDescent="0.25">
      <c r="A11245" s="349" t="s">
        <v>752</v>
      </c>
      <c r="B11245" s="361" t="s">
        <v>762</v>
      </c>
      <c r="C11245" s="361" t="s">
        <v>761</v>
      </c>
      <c r="D11245" s="361">
        <v>16</v>
      </c>
      <c r="E11245" s="590">
        <v>55481</v>
      </c>
      <c r="F11245" s="592">
        <v>162</v>
      </c>
    </row>
    <row r="11246" spans="1:6" x14ac:dyDescent="0.25">
      <c r="A11246" s="349" t="s">
        <v>738</v>
      </c>
      <c r="B11246" s="361" t="s">
        <v>722</v>
      </c>
      <c r="C11246" s="361" t="s">
        <v>747</v>
      </c>
      <c r="D11246" s="361">
        <v>8</v>
      </c>
      <c r="E11246" s="590">
        <v>55482</v>
      </c>
      <c r="F11246" s="592">
        <v>89</v>
      </c>
    </row>
    <row r="11247" spans="1:6" x14ac:dyDescent="0.25">
      <c r="A11247" s="349" t="s">
        <v>771</v>
      </c>
      <c r="B11247" s="361" t="s">
        <v>773</v>
      </c>
      <c r="C11247" s="361" t="s">
        <v>747</v>
      </c>
      <c r="D11247" s="361">
        <v>8</v>
      </c>
      <c r="E11247" s="590">
        <v>55483</v>
      </c>
      <c r="F11247" s="592">
        <v>128</v>
      </c>
    </row>
    <row r="11248" spans="1:6" x14ac:dyDescent="0.25">
      <c r="A11248" s="349" t="s">
        <v>765</v>
      </c>
      <c r="B11248" s="361" t="s">
        <v>766</v>
      </c>
      <c r="C11248" s="361" t="s">
        <v>744</v>
      </c>
      <c r="D11248" s="361">
        <v>16</v>
      </c>
      <c r="E11248" s="590">
        <v>55494</v>
      </c>
      <c r="F11248" s="592">
        <v>128</v>
      </c>
    </row>
    <row r="11249" spans="1:6" x14ac:dyDescent="0.25">
      <c r="A11249" s="349" t="s">
        <v>767</v>
      </c>
      <c r="B11249" s="361" t="s">
        <v>768</v>
      </c>
      <c r="C11249" s="361" t="s">
        <v>737</v>
      </c>
      <c r="D11249" s="361">
        <v>16</v>
      </c>
      <c r="E11249" s="590">
        <v>55498</v>
      </c>
      <c r="F11249" s="592">
        <v>75</v>
      </c>
    </row>
    <row r="11250" spans="1:6" x14ac:dyDescent="0.25">
      <c r="A11250" s="349" t="s">
        <v>742</v>
      </c>
      <c r="B11250" s="361" t="s">
        <v>743</v>
      </c>
      <c r="C11250" s="361" t="s">
        <v>744</v>
      </c>
      <c r="D11250" s="361">
        <v>8</v>
      </c>
      <c r="E11250" s="590">
        <v>55506</v>
      </c>
      <c r="F11250" s="592">
        <v>71</v>
      </c>
    </row>
    <row r="11251" spans="1:6" x14ac:dyDescent="0.25">
      <c r="A11251" s="349" t="s">
        <v>728</v>
      </c>
      <c r="B11251" s="361" t="s">
        <v>729</v>
      </c>
      <c r="C11251" s="361" t="s">
        <v>730</v>
      </c>
      <c r="D11251" s="361">
        <v>10</v>
      </c>
      <c r="E11251" s="590">
        <v>55506</v>
      </c>
      <c r="F11251" s="592">
        <v>88</v>
      </c>
    </row>
    <row r="11252" spans="1:6" x14ac:dyDescent="0.25">
      <c r="A11252" s="349" t="s">
        <v>738</v>
      </c>
      <c r="B11252" s="361" t="s">
        <v>715</v>
      </c>
      <c r="C11252" s="361" t="s">
        <v>745</v>
      </c>
      <c r="D11252" s="361">
        <v>16</v>
      </c>
      <c r="E11252" s="590">
        <v>55507</v>
      </c>
      <c r="F11252" s="592">
        <v>197</v>
      </c>
    </row>
    <row r="11253" spans="1:6" x14ac:dyDescent="0.25">
      <c r="A11253" s="349" t="s">
        <v>564</v>
      </c>
      <c r="B11253" s="361" t="s">
        <v>569</v>
      </c>
      <c r="C11253" s="361" t="s">
        <v>744</v>
      </c>
      <c r="D11253" s="361">
        <v>16</v>
      </c>
      <c r="E11253" s="350">
        <v>55507</v>
      </c>
      <c r="F11253" s="360">
        <v>22</v>
      </c>
    </row>
    <row r="11254" spans="1:6" x14ac:dyDescent="0.25">
      <c r="A11254" s="349" t="s">
        <v>738</v>
      </c>
      <c r="B11254" s="361" t="s">
        <v>716</v>
      </c>
      <c r="C11254" s="361" t="s">
        <v>745</v>
      </c>
      <c r="D11254" s="361">
        <v>16</v>
      </c>
      <c r="E11254" s="590">
        <v>55508</v>
      </c>
      <c r="F11254" s="592">
        <v>187</v>
      </c>
    </row>
    <row r="11255" spans="1:6" x14ac:dyDescent="0.25">
      <c r="A11255" s="349" t="s">
        <v>738</v>
      </c>
      <c r="B11255" s="361" t="s">
        <v>718</v>
      </c>
      <c r="C11255" s="361" t="s">
        <v>747</v>
      </c>
      <c r="D11255" s="361">
        <v>8</v>
      </c>
      <c r="E11255" s="590">
        <v>55511</v>
      </c>
      <c r="F11255" s="592">
        <v>185</v>
      </c>
    </row>
    <row r="11256" spans="1:6" x14ac:dyDescent="0.25">
      <c r="A11256" s="354" t="s">
        <v>748</v>
      </c>
      <c r="B11256" s="353" t="s">
        <v>750</v>
      </c>
      <c r="C11256" s="353" t="s">
        <v>737</v>
      </c>
      <c r="D11256" s="353">
        <v>16</v>
      </c>
      <c r="E11256" s="591">
        <v>55514</v>
      </c>
      <c r="F11256" s="593">
        <v>112</v>
      </c>
    </row>
    <row r="11257" spans="1:6" x14ac:dyDescent="0.25">
      <c r="A11257" s="349" t="s">
        <v>738</v>
      </c>
      <c r="B11257" s="361" t="s">
        <v>712</v>
      </c>
      <c r="C11257" s="361" t="s">
        <v>744</v>
      </c>
      <c r="D11257" s="361">
        <v>8</v>
      </c>
      <c r="E11257" s="590">
        <v>55514</v>
      </c>
      <c r="F11257" s="360">
        <v>139</v>
      </c>
    </row>
    <row r="11258" spans="1:6" x14ac:dyDescent="0.25">
      <c r="A11258" s="349" t="s">
        <v>748</v>
      </c>
      <c r="B11258" s="361" t="s">
        <v>749</v>
      </c>
      <c r="C11258" s="361" t="s">
        <v>745</v>
      </c>
      <c r="D11258" s="361">
        <v>8</v>
      </c>
      <c r="E11258" s="590">
        <v>55516</v>
      </c>
      <c r="F11258" s="360">
        <v>46</v>
      </c>
    </row>
    <row r="11259" spans="1:6" x14ac:dyDescent="0.25">
      <c r="A11259" s="349" t="s">
        <v>771</v>
      </c>
      <c r="B11259" s="361" t="s">
        <v>772</v>
      </c>
      <c r="C11259" s="361" t="s">
        <v>747</v>
      </c>
      <c r="D11259" s="361">
        <v>12</v>
      </c>
      <c r="E11259" s="590">
        <v>55517</v>
      </c>
      <c r="F11259" s="592">
        <v>194</v>
      </c>
    </row>
    <row r="11260" spans="1:6" x14ac:dyDescent="0.25">
      <c r="A11260" s="349" t="s">
        <v>738</v>
      </c>
      <c r="B11260" s="361" t="s">
        <v>718</v>
      </c>
      <c r="C11260" s="361" t="s">
        <v>747</v>
      </c>
      <c r="D11260" s="361">
        <v>8</v>
      </c>
      <c r="E11260" s="590">
        <v>55520</v>
      </c>
      <c r="F11260" s="592">
        <v>194</v>
      </c>
    </row>
    <row r="11261" spans="1:6" x14ac:dyDescent="0.25">
      <c r="A11261" s="349" t="s">
        <v>564</v>
      </c>
      <c r="B11261" s="361" t="s">
        <v>565</v>
      </c>
      <c r="C11261" s="361" t="s">
        <v>745</v>
      </c>
      <c r="D11261" s="361">
        <v>16</v>
      </c>
      <c r="E11261" s="590">
        <v>55522</v>
      </c>
      <c r="F11261" s="592">
        <v>89</v>
      </c>
    </row>
    <row r="11262" spans="1:6" x14ac:dyDescent="0.25">
      <c r="A11262" s="349" t="s">
        <v>738</v>
      </c>
      <c r="B11262" s="361" t="s">
        <v>721</v>
      </c>
      <c r="C11262" s="361" t="s">
        <v>747</v>
      </c>
      <c r="D11262" s="361">
        <v>8</v>
      </c>
      <c r="E11262" s="590">
        <v>55525</v>
      </c>
      <c r="F11262" s="592">
        <v>21</v>
      </c>
    </row>
    <row r="11263" spans="1:6" x14ac:dyDescent="0.25">
      <c r="A11263" s="349" t="s">
        <v>564</v>
      </c>
      <c r="B11263" s="361" t="s">
        <v>568</v>
      </c>
      <c r="C11263" s="361" t="s">
        <v>745</v>
      </c>
      <c r="D11263" s="361">
        <v>16</v>
      </c>
      <c r="E11263" s="590">
        <v>55527</v>
      </c>
      <c r="F11263" s="592">
        <v>41</v>
      </c>
    </row>
    <row r="11264" spans="1:6" x14ac:dyDescent="0.25">
      <c r="A11264" s="349" t="s">
        <v>756</v>
      </c>
      <c r="B11264" s="361" t="s">
        <v>757</v>
      </c>
      <c r="C11264" s="361" t="s">
        <v>755</v>
      </c>
      <c r="D11264" s="361">
        <v>16</v>
      </c>
      <c r="E11264" s="590">
        <v>55530</v>
      </c>
      <c r="F11264" s="592">
        <v>17</v>
      </c>
    </row>
    <row r="11265" spans="1:6" x14ac:dyDescent="0.25">
      <c r="A11265" s="349" t="s">
        <v>752</v>
      </c>
      <c r="B11265" s="361" t="s">
        <v>763</v>
      </c>
      <c r="C11265" s="361" t="s">
        <v>745</v>
      </c>
      <c r="D11265" s="361">
        <v>16</v>
      </c>
      <c r="E11265" s="590">
        <v>55537</v>
      </c>
      <c r="F11265" s="592">
        <v>32</v>
      </c>
    </row>
    <row r="11266" spans="1:6" x14ac:dyDescent="0.25">
      <c r="A11266" s="349" t="s">
        <v>738</v>
      </c>
      <c r="B11266" s="361" t="s">
        <v>718</v>
      </c>
      <c r="C11266" s="361" t="s">
        <v>747</v>
      </c>
      <c r="D11266" s="361">
        <v>8</v>
      </c>
      <c r="E11266" s="590">
        <v>55544</v>
      </c>
      <c r="F11266" s="592">
        <v>144</v>
      </c>
    </row>
    <row r="11267" spans="1:6" x14ac:dyDescent="0.25">
      <c r="A11267" s="349" t="s">
        <v>564</v>
      </c>
      <c r="B11267" s="361" t="s">
        <v>567</v>
      </c>
      <c r="C11267" s="361" t="s">
        <v>737</v>
      </c>
      <c r="D11267" s="361">
        <v>16</v>
      </c>
      <c r="E11267" s="590">
        <v>55549</v>
      </c>
      <c r="F11267" s="592">
        <v>158</v>
      </c>
    </row>
    <row r="11268" spans="1:6" x14ac:dyDescent="0.25">
      <c r="A11268" s="349" t="s">
        <v>752</v>
      </c>
      <c r="B11268" s="361" t="s">
        <v>760</v>
      </c>
      <c r="C11268" s="361" t="s">
        <v>761</v>
      </c>
      <c r="D11268" s="361">
        <v>16</v>
      </c>
      <c r="E11268" s="590">
        <v>55550</v>
      </c>
      <c r="F11268" s="592">
        <v>41</v>
      </c>
    </row>
    <row r="11269" spans="1:6" x14ac:dyDescent="0.25">
      <c r="A11269" s="349" t="s">
        <v>738</v>
      </c>
      <c r="B11269" s="361" t="s">
        <v>714</v>
      </c>
      <c r="C11269" s="361" t="s">
        <v>744</v>
      </c>
      <c r="D11269" s="361">
        <v>8</v>
      </c>
      <c r="E11269" s="590">
        <v>55551</v>
      </c>
      <c r="F11269" s="592">
        <v>137</v>
      </c>
    </row>
    <row r="11270" spans="1:6" x14ac:dyDescent="0.25">
      <c r="A11270" s="349" t="s">
        <v>752</v>
      </c>
      <c r="B11270" s="361" t="s">
        <v>759</v>
      </c>
      <c r="C11270" s="361" t="s">
        <v>737</v>
      </c>
      <c r="D11270" s="361">
        <v>16</v>
      </c>
      <c r="E11270" s="590">
        <v>55555</v>
      </c>
      <c r="F11270" s="592">
        <v>184</v>
      </c>
    </row>
    <row r="11271" spans="1:6" x14ac:dyDescent="0.25">
      <c r="A11271" s="349" t="s">
        <v>738</v>
      </c>
      <c r="B11271" s="361" t="s">
        <v>712</v>
      </c>
      <c r="C11271" s="361" t="s">
        <v>744</v>
      </c>
      <c r="D11271" s="361">
        <v>8</v>
      </c>
      <c r="E11271" s="590">
        <v>55556</v>
      </c>
      <c r="F11271" s="592">
        <v>174</v>
      </c>
    </row>
    <row r="11272" spans="1:6" x14ac:dyDescent="0.25">
      <c r="A11272" s="349" t="s">
        <v>728</v>
      </c>
      <c r="B11272" s="361" t="s">
        <v>731</v>
      </c>
      <c r="C11272" s="361" t="s">
        <v>732</v>
      </c>
      <c r="D11272" s="361">
        <v>8</v>
      </c>
      <c r="E11272" s="350">
        <v>55556</v>
      </c>
      <c r="F11272" s="360">
        <v>156</v>
      </c>
    </row>
    <row r="11273" spans="1:6" x14ac:dyDescent="0.25">
      <c r="A11273" s="349" t="s">
        <v>748</v>
      </c>
      <c r="B11273" s="361" t="s">
        <v>753</v>
      </c>
      <c r="C11273" s="361" t="s">
        <v>732</v>
      </c>
      <c r="D11273" s="361">
        <v>16</v>
      </c>
      <c r="E11273" s="590">
        <v>55561</v>
      </c>
      <c r="F11273" s="360">
        <v>166</v>
      </c>
    </row>
    <row r="11274" spans="1:6" x14ac:dyDescent="0.25">
      <c r="A11274" s="349" t="s">
        <v>769</v>
      </c>
      <c r="B11274" s="361" t="s">
        <v>770</v>
      </c>
      <c r="C11274" s="361" t="s">
        <v>745</v>
      </c>
      <c r="D11274" s="361">
        <v>16</v>
      </c>
      <c r="E11274" s="590">
        <v>55561</v>
      </c>
      <c r="F11274" s="592">
        <v>20</v>
      </c>
    </row>
    <row r="11275" spans="1:6" x14ac:dyDescent="0.25">
      <c r="A11275" s="349" t="s">
        <v>769</v>
      </c>
      <c r="B11275" s="361" t="s">
        <v>770</v>
      </c>
      <c r="C11275" s="361" t="s">
        <v>745</v>
      </c>
      <c r="D11275" s="361">
        <v>16</v>
      </c>
      <c r="E11275" s="590">
        <v>55561</v>
      </c>
      <c r="F11275" s="360">
        <v>72</v>
      </c>
    </row>
    <row r="11276" spans="1:6" x14ac:dyDescent="0.25">
      <c r="A11276" s="349" t="s">
        <v>752</v>
      </c>
      <c r="B11276" s="361" t="s">
        <v>762</v>
      </c>
      <c r="C11276" s="361" t="s">
        <v>761</v>
      </c>
      <c r="D11276" s="361">
        <v>16</v>
      </c>
      <c r="E11276" s="590">
        <v>55563</v>
      </c>
      <c r="F11276" s="592">
        <v>16</v>
      </c>
    </row>
    <row r="11277" spans="1:6" x14ac:dyDescent="0.25">
      <c r="A11277" s="349" t="s">
        <v>728</v>
      </c>
      <c r="B11277" s="361" t="s">
        <v>729</v>
      </c>
      <c r="C11277" s="361" t="s">
        <v>730</v>
      </c>
      <c r="D11277" s="361">
        <v>10</v>
      </c>
      <c r="E11277" s="590">
        <v>55563</v>
      </c>
      <c r="F11277" s="592">
        <v>114</v>
      </c>
    </row>
    <row r="11278" spans="1:6" x14ac:dyDescent="0.25">
      <c r="A11278" s="349" t="s">
        <v>748</v>
      </c>
      <c r="B11278" s="361" t="s">
        <v>753</v>
      </c>
      <c r="C11278" s="361" t="s">
        <v>732</v>
      </c>
      <c r="D11278" s="361">
        <v>16</v>
      </c>
      <c r="E11278" s="590">
        <v>55564</v>
      </c>
      <c r="F11278" s="592">
        <v>129</v>
      </c>
    </row>
    <row r="11279" spans="1:6" x14ac:dyDescent="0.25">
      <c r="A11279" s="349" t="s">
        <v>738</v>
      </c>
      <c r="B11279" s="361" t="s">
        <v>716</v>
      </c>
      <c r="C11279" s="361" t="s">
        <v>745</v>
      </c>
      <c r="D11279" s="361">
        <v>16</v>
      </c>
      <c r="E11279" s="590">
        <v>55566</v>
      </c>
      <c r="F11279" s="592">
        <v>178</v>
      </c>
    </row>
    <row r="11280" spans="1:6" x14ac:dyDescent="0.25">
      <c r="A11280" s="349" t="s">
        <v>756</v>
      </c>
      <c r="B11280" s="361" t="s">
        <v>758</v>
      </c>
      <c r="C11280" s="361" t="s">
        <v>746</v>
      </c>
      <c r="D11280" s="361">
        <v>16</v>
      </c>
      <c r="E11280" s="590">
        <v>55566</v>
      </c>
      <c r="F11280" s="592">
        <v>165</v>
      </c>
    </row>
    <row r="11281" spans="1:6" x14ac:dyDescent="0.25">
      <c r="A11281" s="349" t="s">
        <v>756</v>
      </c>
      <c r="B11281" s="361" t="s">
        <v>757</v>
      </c>
      <c r="C11281" s="361" t="s">
        <v>755</v>
      </c>
      <c r="D11281" s="361">
        <v>16</v>
      </c>
      <c r="E11281" s="590">
        <v>55569</v>
      </c>
      <c r="F11281" s="592">
        <v>184</v>
      </c>
    </row>
    <row r="11282" spans="1:6" x14ac:dyDescent="0.25">
      <c r="A11282" s="349" t="s">
        <v>738</v>
      </c>
      <c r="B11282" s="361" t="s">
        <v>723</v>
      </c>
      <c r="C11282" s="361" t="s">
        <v>745</v>
      </c>
      <c r="D11282" s="361">
        <v>8</v>
      </c>
      <c r="E11282" s="590">
        <v>55571</v>
      </c>
      <c r="F11282" s="592">
        <v>89</v>
      </c>
    </row>
    <row r="11283" spans="1:6" x14ac:dyDescent="0.25">
      <c r="A11283" s="349" t="s">
        <v>738</v>
      </c>
      <c r="B11283" s="361" t="s">
        <v>721</v>
      </c>
      <c r="C11283" s="361" t="s">
        <v>747</v>
      </c>
      <c r="D11283" s="361">
        <v>8</v>
      </c>
      <c r="E11283" s="590">
        <v>55573</v>
      </c>
      <c r="F11283" s="592">
        <v>32</v>
      </c>
    </row>
    <row r="11284" spans="1:6" x14ac:dyDescent="0.25">
      <c r="A11284" s="349" t="s">
        <v>752</v>
      </c>
      <c r="B11284" s="361" t="s">
        <v>763</v>
      </c>
      <c r="C11284" s="361" t="s">
        <v>745</v>
      </c>
      <c r="D11284" s="361">
        <v>16</v>
      </c>
      <c r="E11284" s="590">
        <v>55575</v>
      </c>
      <c r="F11284" s="592">
        <v>178</v>
      </c>
    </row>
    <row r="11285" spans="1:6" x14ac:dyDescent="0.25">
      <c r="A11285" s="349" t="s">
        <v>765</v>
      </c>
      <c r="B11285" s="361" t="s">
        <v>766</v>
      </c>
      <c r="C11285" s="361" t="s">
        <v>744</v>
      </c>
      <c r="D11285" s="361">
        <v>16</v>
      </c>
      <c r="E11285" s="590">
        <v>55576</v>
      </c>
      <c r="F11285" s="592">
        <v>108</v>
      </c>
    </row>
    <row r="11286" spans="1:6" x14ac:dyDescent="0.25">
      <c r="A11286" s="349" t="s">
        <v>748</v>
      </c>
      <c r="B11286" s="361" t="s">
        <v>754</v>
      </c>
      <c r="C11286" s="361" t="s">
        <v>755</v>
      </c>
      <c r="D11286" s="361">
        <v>16</v>
      </c>
      <c r="E11286" s="590">
        <v>55583</v>
      </c>
      <c r="F11286" s="592">
        <v>70</v>
      </c>
    </row>
    <row r="11287" spans="1:6" x14ac:dyDescent="0.25">
      <c r="A11287" s="349" t="s">
        <v>728</v>
      </c>
      <c r="B11287" s="361" t="s">
        <v>731</v>
      </c>
      <c r="C11287" s="361" t="s">
        <v>732</v>
      </c>
      <c r="D11287" s="361">
        <v>8</v>
      </c>
      <c r="E11287" s="590">
        <v>55587</v>
      </c>
      <c r="F11287" s="592">
        <v>120</v>
      </c>
    </row>
    <row r="11288" spans="1:6" x14ac:dyDescent="0.25">
      <c r="A11288" s="349" t="s">
        <v>738</v>
      </c>
      <c r="B11288" s="361" t="s">
        <v>723</v>
      </c>
      <c r="C11288" s="361" t="s">
        <v>745</v>
      </c>
      <c r="D11288" s="361">
        <v>8</v>
      </c>
      <c r="E11288" s="590">
        <v>55588</v>
      </c>
      <c r="F11288" s="360">
        <v>48</v>
      </c>
    </row>
    <row r="11289" spans="1:6" x14ac:dyDescent="0.25">
      <c r="A11289" s="349" t="s">
        <v>748</v>
      </c>
      <c r="B11289" s="361" t="s">
        <v>749</v>
      </c>
      <c r="C11289" s="361" t="s">
        <v>745</v>
      </c>
      <c r="D11289" s="361">
        <v>8</v>
      </c>
      <c r="E11289" s="590">
        <v>55589</v>
      </c>
      <c r="F11289" s="592">
        <v>83</v>
      </c>
    </row>
    <row r="11290" spans="1:6" x14ac:dyDescent="0.25">
      <c r="A11290" s="349" t="s">
        <v>738</v>
      </c>
      <c r="B11290" s="361" t="s">
        <v>722</v>
      </c>
      <c r="C11290" s="361" t="s">
        <v>747</v>
      </c>
      <c r="D11290" s="361">
        <v>8</v>
      </c>
      <c r="E11290" s="590">
        <v>55589</v>
      </c>
      <c r="F11290" s="592">
        <v>6</v>
      </c>
    </row>
    <row r="11291" spans="1:6" x14ac:dyDescent="0.25">
      <c r="A11291" s="349" t="s">
        <v>738</v>
      </c>
      <c r="B11291" s="361" t="s">
        <v>719</v>
      </c>
      <c r="C11291" s="361" t="s">
        <v>744</v>
      </c>
      <c r="D11291" s="361">
        <v>8</v>
      </c>
      <c r="E11291" s="350">
        <v>55591</v>
      </c>
      <c r="F11291" s="360">
        <v>123</v>
      </c>
    </row>
    <row r="11292" spans="1:6" x14ac:dyDescent="0.25">
      <c r="A11292" s="349" t="s">
        <v>738</v>
      </c>
      <c r="B11292" s="361" t="s">
        <v>718</v>
      </c>
      <c r="C11292" s="361" t="s">
        <v>747</v>
      </c>
      <c r="D11292" s="361">
        <v>8</v>
      </c>
      <c r="E11292" s="590">
        <v>55592</v>
      </c>
      <c r="F11292" s="592">
        <v>45</v>
      </c>
    </row>
    <row r="11293" spans="1:6" x14ac:dyDescent="0.25">
      <c r="A11293" s="349" t="s">
        <v>739</v>
      </c>
      <c r="B11293" s="361" t="s">
        <v>740</v>
      </c>
      <c r="C11293" s="361" t="s">
        <v>741</v>
      </c>
      <c r="D11293" s="361">
        <v>8</v>
      </c>
      <c r="E11293" s="590">
        <v>55594</v>
      </c>
      <c r="F11293" s="592">
        <v>188</v>
      </c>
    </row>
    <row r="11294" spans="1:6" x14ac:dyDescent="0.25">
      <c r="A11294" s="349" t="s">
        <v>738</v>
      </c>
      <c r="B11294" s="361" t="s">
        <v>718</v>
      </c>
      <c r="C11294" s="361" t="s">
        <v>747</v>
      </c>
      <c r="D11294" s="361">
        <v>8</v>
      </c>
      <c r="E11294" s="590">
        <v>55595</v>
      </c>
      <c r="F11294" s="592">
        <v>95</v>
      </c>
    </row>
    <row r="11295" spans="1:6" x14ac:dyDescent="0.25">
      <c r="A11295" s="349" t="s">
        <v>756</v>
      </c>
      <c r="B11295" s="361" t="s">
        <v>758</v>
      </c>
      <c r="C11295" s="361" t="s">
        <v>746</v>
      </c>
      <c r="D11295" s="361">
        <v>16</v>
      </c>
      <c r="E11295" s="350">
        <v>55597</v>
      </c>
      <c r="F11295" s="360">
        <v>114</v>
      </c>
    </row>
    <row r="11296" spans="1:6" x14ac:dyDescent="0.25">
      <c r="A11296" s="349" t="s">
        <v>742</v>
      </c>
      <c r="B11296" s="361" t="s">
        <v>743</v>
      </c>
      <c r="C11296" s="361" t="s">
        <v>744</v>
      </c>
      <c r="D11296" s="361">
        <v>8</v>
      </c>
      <c r="E11296" s="590">
        <v>55597</v>
      </c>
      <c r="F11296" s="592">
        <v>91</v>
      </c>
    </row>
    <row r="11297" spans="1:6" x14ac:dyDescent="0.25">
      <c r="A11297" s="349" t="s">
        <v>564</v>
      </c>
      <c r="B11297" s="361" t="s">
        <v>567</v>
      </c>
      <c r="C11297" s="361" t="s">
        <v>737</v>
      </c>
      <c r="D11297" s="361">
        <v>16</v>
      </c>
      <c r="E11297" s="590">
        <v>55599</v>
      </c>
      <c r="F11297" s="592">
        <v>30</v>
      </c>
    </row>
    <row r="11298" spans="1:6" x14ac:dyDescent="0.25">
      <c r="A11298" s="349" t="s">
        <v>738</v>
      </c>
      <c r="B11298" s="361" t="s">
        <v>714</v>
      </c>
      <c r="C11298" s="361" t="s">
        <v>744</v>
      </c>
      <c r="D11298" s="361">
        <v>8</v>
      </c>
      <c r="E11298" s="590">
        <v>55603</v>
      </c>
      <c r="F11298" s="592">
        <v>153</v>
      </c>
    </row>
    <row r="11299" spans="1:6" x14ac:dyDescent="0.25">
      <c r="A11299" s="349" t="s">
        <v>748</v>
      </c>
      <c r="B11299" s="361" t="s">
        <v>749</v>
      </c>
      <c r="C11299" s="361" t="s">
        <v>745</v>
      </c>
      <c r="D11299" s="361">
        <v>8</v>
      </c>
      <c r="E11299" s="590">
        <v>55608</v>
      </c>
      <c r="F11299" s="592">
        <v>32</v>
      </c>
    </row>
    <row r="11300" spans="1:6" x14ac:dyDescent="0.25">
      <c r="A11300" s="349" t="s">
        <v>738</v>
      </c>
      <c r="B11300" s="361" t="s">
        <v>721</v>
      </c>
      <c r="C11300" s="361" t="s">
        <v>747</v>
      </c>
      <c r="D11300" s="361">
        <v>8</v>
      </c>
      <c r="E11300" s="590">
        <v>55610</v>
      </c>
      <c r="F11300" s="592">
        <v>16</v>
      </c>
    </row>
    <row r="11301" spans="1:6" x14ac:dyDescent="0.25">
      <c r="A11301" s="349" t="s">
        <v>748</v>
      </c>
      <c r="B11301" s="361" t="s">
        <v>751</v>
      </c>
      <c r="C11301" s="361" t="s">
        <v>747</v>
      </c>
      <c r="D11301" s="361">
        <v>8</v>
      </c>
      <c r="E11301" s="590">
        <v>55614</v>
      </c>
      <c r="F11301" s="592">
        <v>183</v>
      </c>
    </row>
    <row r="11302" spans="1:6" x14ac:dyDescent="0.25">
      <c r="A11302" s="349" t="s">
        <v>738</v>
      </c>
      <c r="B11302" s="361" t="s">
        <v>723</v>
      </c>
      <c r="C11302" s="361" t="s">
        <v>745</v>
      </c>
      <c r="D11302" s="361">
        <v>8</v>
      </c>
      <c r="E11302" s="590">
        <v>55617</v>
      </c>
      <c r="F11302" s="592">
        <v>7</v>
      </c>
    </row>
    <row r="11303" spans="1:6" x14ac:dyDescent="0.25">
      <c r="A11303" s="349" t="s">
        <v>738</v>
      </c>
      <c r="B11303" s="361" t="s">
        <v>716</v>
      </c>
      <c r="C11303" s="361" t="s">
        <v>745</v>
      </c>
      <c r="D11303" s="361">
        <v>16</v>
      </c>
      <c r="E11303" s="590">
        <v>55625</v>
      </c>
      <c r="F11303" s="592">
        <v>188</v>
      </c>
    </row>
    <row r="11304" spans="1:6" x14ac:dyDescent="0.25">
      <c r="A11304" s="349" t="s">
        <v>756</v>
      </c>
      <c r="B11304" s="361" t="s">
        <v>757</v>
      </c>
      <c r="C11304" s="361" t="s">
        <v>755</v>
      </c>
      <c r="D11304" s="361">
        <v>16</v>
      </c>
      <c r="E11304" s="590">
        <v>55626</v>
      </c>
      <c r="F11304" s="592">
        <v>51</v>
      </c>
    </row>
    <row r="11305" spans="1:6" x14ac:dyDescent="0.25">
      <c r="A11305" s="349" t="s">
        <v>564</v>
      </c>
      <c r="B11305" s="361" t="s">
        <v>568</v>
      </c>
      <c r="C11305" s="361" t="s">
        <v>745</v>
      </c>
      <c r="D11305" s="361">
        <v>16</v>
      </c>
      <c r="E11305" s="590">
        <v>55630</v>
      </c>
      <c r="F11305" s="592">
        <v>95</v>
      </c>
    </row>
    <row r="11306" spans="1:6" x14ac:dyDescent="0.25">
      <c r="A11306" s="349" t="s">
        <v>752</v>
      </c>
      <c r="B11306" s="361" t="s">
        <v>764</v>
      </c>
      <c r="C11306" s="361" t="s">
        <v>737</v>
      </c>
      <c r="D11306" s="361">
        <v>32</v>
      </c>
      <c r="E11306" s="590">
        <v>55631</v>
      </c>
      <c r="F11306" s="592">
        <v>164</v>
      </c>
    </row>
    <row r="11307" spans="1:6" x14ac:dyDescent="0.25">
      <c r="A11307" s="349" t="s">
        <v>564</v>
      </c>
      <c r="B11307" s="361" t="s">
        <v>568</v>
      </c>
      <c r="C11307" s="361" t="s">
        <v>745</v>
      </c>
      <c r="D11307" s="361">
        <v>16</v>
      </c>
      <c r="E11307" s="590">
        <v>55632</v>
      </c>
      <c r="F11307" s="592">
        <v>76</v>
      </c>
    </row>
    <row r="11308" spans="1:6" x14ac:dyDescent="0.25">
      <c r="A11308" s="349" t="s">
        <v>728</v>
      </c>
      <c r="B11308" s="361" t="s">
        <v>729</v>
      </c>
      <c r="C11308" s="361" t="s">
        <v>730</v>
      </c>
      <c r="D11308" s="361">
        <v>10</v>
      </c>
      <c r="E11308" s="590">
        <v>55632</v>
      </c>
      <c r="F11308" s="360">
        <v>60</v>
      </c>
    </row>
    <row r="11309" spans="1:6" x14ac:dyDescent="0.25">
      <c r="A11309" s="349" t="s">
        <v>738</v>
      </c>
      <c r="B11309" s="361" t="s">
        <v>717</v>
      </c>
      <c r="C11309" s="361" t="s">
        <v>745</v>
      </c>
      <c r="D11309" s="361">
        <v>16</v>
      </c>
      <c r="E11309" s="590">
        <v>55636</v>
      </c>
      <c r="F11309" s="592">
        <v>140</v>
      </c>
    </row>
    <row r="11310" spans="1:6" x14ac:dyDescent="0.25">
      <c r="A11310" s="349" t="s">
        <v>738</v>
      </c>
      <c r="B11310" s="361" t="s">
        <v>718</v>
      </c>
      <c r="C11310" s="361" t="s">
        <v>747</v>
      </c>
      <c r="D11310" s="361">
        <v>8</v>
      </c>
      <c r="E11310" s="590">
        <v>55638</v>
      </c>
      <c r="F11310" s="592">
        <v>173</v>
      </c>
    </row>
    <row r="11311" spans="1:6" x14ac:dyDescent="0.25">
      <c r="A11311" s="349" t="s">
        <v>728</v>
      </c>
      <c r="B11311" s="361" t="s">
        <v>729</v>
      </c>
      <c r="C11311" s="361" t="s">
        <v>730</v>
      </c>
      <c r="D11311" s="361">
        <v>10</v>
      </c>
      <c r="E11311" s="590">
        <v>55639</v>
      </c>
      <c r="F11311" s="592">
        <v>162</v>
      </c>
    </row>
    <row r="11312" spans="1:6" x14ac:dyDescent="0.25">
      <c r="A11312" s="349" t="s">
        <v>738</v>
      </c>
      <c r="B11312" s="361" t="s">
        <v>716</v>
      </c>
      <c r="C11312" s="361" t="s">
        <v>745</v>
      </c>
      <c r="D11312" s="361">
        <v>16</v>
      </c>
      <c r="E11312" s="590">
        <v>55641</v>
      </c>
      <c r="F11312" s="592">
        <v>41</v>
      </c>
    </row>
    <row r="11313" spans="1:6" x14ac:dyDescent="0.25">
      <c r="A11313" s="349" t="s">
        <v>738</v>
      </c>
      <c r="B11313" s="361" t="s">
        <v>719</v>
      </c>
      <c r="C11313" s="361" t="s">
        <v>744</v>
      </c>
      <c r="D11313" s="361">
        <v>8</v>
      </c>
      <c r="E11313" s="590">
        <v>55643</v>
      </c>
      <c r="F11313" s="592">
        <v>138</v>
      </c>
    </row>
    <row r="11314" spans="1:6" x14ac:dyDescent="0.25">
      <c r="A11314" s="349" t="s">
        <v>752</v>
      </c>
      <c r="B11314" s="361" t="s">
        <v>763</v>
      </c>
      <c r="C11314" s="361" t="s">
        <v>745</v>
      </c>
      <c r="D11314" s="361">
        <v>16</v>
      </c>
      <c r="E11314" s="590">
        <v>55645</v>
      </c>
      <c r="F11314" s="592">
        <v>95</v>
      </c>
    </row>
    <row r="11315" spans="1:6" x14ac:dyDescent="0.25">
      <c r="A11315" s="349" t="s">
        <v>748</v>
      </c>
      <c r="B11315" s="361" t="s">
        <v>750</v>
      </c>
      <c r="C11315" s="361" t="s">
        <v>737</v>
      </c>
      <c r="D11315" s="361">
        <v>16</v>
      </c>
      <c r="E11315" s="590">
        <v>55648</v>
      </c>
      <c r="F11315" s="592">
        <v>37</v>
      </c>
    </row>
    <row r="11316" spans="1:6" x14ac:dyDescent="0.25">
      <c r="A11316" s="349" t="s">
        <v>738</v>
      </c>
      <c r="B11316" s="361" t="s">
        <v>721</v>
      </c>
      <c r="C11316" s="361" t="s">
        <v>747</v>
      </c>
      <c r="D11316" s="361">
        <v>8</v>
      </c>
      <c r="E11316" s="590">
        <v>55650</v>
      </c>
      <c r="F11316" s="360">
        <v>164</v>
      </c>
    </row>
    <row r="11317" spans="1:6" x14ac:dyDescent="0.25">
      <c r="A11317" s="349" t="s">
        <v>738</v>
      </c>
      <c r="B11317" s="361" t="s">
        <v>716</v>
      </c>
      <c r="C11317" s="361" t="s">
        <v>745</v>
      </c>
      <c r="D11317" s="361">
        <v>16</v>
      </c>
      <c r="E11317" s="590">
        <v>55650</v>
      </c>
      <c r="F11317" s="592">
        <v>57</v>
      </c>
    </row>
    <row r="11318" spans="1:6" x14ac:dyDescent="0.25">
      <c r="A11318" s="349" t="s">
        <v>738</v>
      </c>
      <c r="B11318" s="361" t="s">
        <v>722</v>
      </c>
      <c r="C11318" s="361" t="s">
        <v>747</v>
      </c>
      <c r="D11318" s="361">
        <v>8</v>
      </c>
      <c r="E11318" s="590">
        <v>55657</v>
      </c>
      <c r="F11318" s="592">
        <v>15</v>
      </c>
    </row>
    <row r="11319" spans="1:6" x14ac:dyDescent="0.25">
      <c r="A11319" s="349" t="s">
        <v>738</v>
      </c>
      <c r="B11319" s="361" t="s">
        <v>723</v>
      </c>
      <c r="C11319" s="361" t="s">
        <v>745</v>
      </c>
      <c r="D11319" s="361">
        <v>8</v>
      </c>
      <c r="E11319" s="590">
        <v>55659</v>
      </c>
      <c r="F11319" s="592">
        <v>87</v>
      </c>
    </row>
    <row r="11320" spans="1:6" x14ac:dyDescent="0.25">
      <c r="A11320" s="349" t="s">
        <v>748</v>
      </c>
      <c r="B11320" s="361" t="s">
        <v>754</v>
      </c>
      <c r="C11320" s="361" t="s">
        <v>755</v>
      </c>
      <c r="D11320" s="361">
        <v>16</v>
      </c>
      <c r="E11320" s="350">
        <v>55659</v>
      </c>
      <c r="F11320" s="360">
        <v>42</v>
      </c>
    </row>
    <row r="11321" spans="1:6" x14ac:dyDescent="0.25">
      <c r="A11321" s="349" t="s">
        <v>738</v>
      </c>
      <c r="B11321" s="361" t="s">
        <v>714</v>
      </c>
      <c r="C11321" s="361" t="s">
        <v>744</v>
      </c>
      <c r="D11321" s="361">
        <v>8</v>
      </c>
      <c r="E11321" s="590">
        <v>55660</v>
      </c>
      <c r="F11321" s="592">
        <v>7</v>
      </c>
    </row>
    <row r="11322" spans="1:6" x14ac:dyDescent="0.25">
      <c r="A11322" s="349" t="s">
        <v>738</v>
      </c>
      <c r="B11322" s="361" t="s">
        <v>715</v>
      </c>
      <c r="C11322" s="361" t="s">
        <v>745</v>
      </c>
      <c r="D11322" s="361">
        <v>16</v>
      </c>
      <c r="E11322" s="590">
        <v>55662</v>
      </c>
      <c r="F11322" s="592">
        <v>63</v>
      </c>
    </row>
    <row r="11323" spans="1:6" x14ac:dyDescent="0.25">
      <c r="A11323" s="349" t="s">
        <v>756</v>
      </c>
      <c r="B11323" s="361" t="s">
        <v>758</v>
      </c>
      <c r="C11323" s="361" t="s">
        <v>746</v>
      </c>
      <c r="D11323" s="361">
        <v>16</v>
      </c>
      <c r="E11323" s="590">
        <v>55663</v>
      </c>
      <c r="F11323" s="592">
        <v>194</v>
      </c>
    </row>
    <row r="11324" spans="1:6" x14ac:dyDescent="0.25">
      <c r="A11324" s="349" t="s">
        <v>765</v>
      </c>
      <c r="B11324" s="361" t="s">
        <v>766</v>
      </c>
      <c r="C11324" s="361" t="s">
        <v>744</v>
      </c>
      <c r="D11324" s="361">
        <v>16</v>
      </c>
      <c r="E11324" s="590">
        <v>55663</v>
      </c>
      <c r="F11324" s="592">
        <v>23</v>
      </c>
    </row>
    <row r="11325" spans="1:6" x14ac:dyDescent="0.25">
      <c r="A11325" s="349" t="s">
        <v>738</v>
      </c>
      <c r="B11325" s="361" t="s">
        <v>722</v>
      </c>
      <c r="C11325" s="361" t="s">
        <v>747</v>
      </c>
      <c r="D11325" s="361">
        <v>8</v>
      </c>
      <c r="E11325" s="590">
        <v>55664</v>
      </c>
      <c r="F11325" s="592">
        <v>54</v>
      </c>
    </row>
    <row r="11326" spans="1:6" x14ac:dyDescent="0.25">
      <c r="A11326" s="349" t="s">
        <v>564</v>
      </c>
      <c r="B11326" s="361" t="s">
        <v>566</v>
      </c>
      <c r="C11326" s="361" t="s">
        <v>737</v>
      </c>
      <c r="D11326" s="361">
        <v>16</v>
      </c>
      <c r="E11326" s="590">
        <v>55668</v>
      </c>
      <c r="F11326" s="592">
        <v>24</v>
      </c>
    </row>
    <row r="11327" spans="1:6" x14ac:dyDescent="0.25">
      <c r="A11327" s="349" t="s">
        <v>756</v>
      </c>
      <c r="B11327" s="361" t="s">
        <v>758</v>
      </c>
      <c r="C11327" s="361" t="s">
        <v>746</v>
      </c>
      <c r="D11327" s="361">
        <v>16</v>
      </c>
      <c r="E11327" s="590">
        <v>55670</v>
      </c>
      <c r="F11327" s="360">
        <v>138</v>
      </c>
    </row>
    <row r="11328" spans="1:6" x14ac:dyDescent="0.25">
      <c r="A11328" s="349" t="s">
        <v>564</v>
      </c>
      <c r="B11328" s="361" t="s">
        <v>566</v>
      </c>
      <c r="C11328" s="361" t="s">
        <v>737</v>
      </c>
      <c r="D11328" s="361">
        <v>16</v>
      </c>
      <c r="E11328" s="590">
        <v>55675</v>
      </c>
      <c r="F11328" s="592">
        <v>63</v>
      </c>
    </row>
    <row r="11329" spans="1:6" x14ac:dyDescent="0.25">
      <c r="A11329" s="349" t="s">
        <v>738</v>
      </c>
      <c r="B11329" s="361" t="s">
        <v>715</v>
      </c>
      <c r="C11329" s="361" t="s">
        <v>745</v>
      </c>
      <c r="D11329" s="361">
        <v>16</v>
      </c>
      <c r="E11329" s="590">
        <v>55677</v>
      </c>
      <c r="F11329" s="592">
        <v>142</v>
      </c>
    </row>
    <row r="11330" spans="1:6" x14ac:dyDescent="0.25">
      <c r="A11330" s="349" t="s">
        <v>748</v>
      </c>
      <c r="B11330" s="361" t="s">
        <v>753</v>
      </c>
      <c r="C11330" s="361" t="s">
        <v>732</v>
      </c>
      <c r="D11330" s="361">
        <v>16</v>
      </c>
      <c r="E11330" s="590">
        <v>55679</v>
      </c>
      <c r="F11330" s="592">
        <v>170</v>
      </c>
    </row>
    <row r="11331" spans="1:6" x14ac:dyDescent="0.25">
      <c r="A11331" s="349" t="s">
        <v>771</v>
      </c>
      <c r="B11331" s="361" t="s">
        <v>772</v>
      </c>
      <c r="C11331" s="361" t="s">
        <v>747</v>
      </c>
      <c r="D11331" s="361">
        <v>12</v>
      </c>
      <c r="E11331" s="590">
        <v>55679</v>
      </c>
      <c r="F11331" s="592">
        <v>158</v>
      </c>
    </row>
    <row r="11332" spans="1:6" x14ac:dyDescent="0.25">
      <c r="A11332" s="349" t="s">
        <v>738</v>
      </c>
      <c r="B11332" s="361" t="s">
        <v>720</v>
      </c>
      <c r="C11332" s="361" t="s">
        <v>747</v>
      </c>
      <c r="D11332" s="361">
        <v>8</v>
      </c>
      <c r="E11332" s="590">
        <v>55681</v>
      </c>
      <c r="F11332" s="592">
        <v>67</v>
      </c>
    </row>
    <row r="11333" spans="1:6" x14ac:dyDescent="0.25">
      <c r="A11333" s="349" t="s">
        <v>739</v>
      </c>
      <c r="B11333" s="361" t="s">
        <v>740</v>
      </c>
      <c r="C11333" s="361" t="s">
        <v>741</v>
      </c>
      <c r="D11333" s="361">
        <v>8</v>
      </c>
      <c r="E11333" s="590">
        <v>55686</v>
      </c>
      <c r="F11333" s="592">
        <v>78</v>
      </c>
    </row>
    <row r="11334" spans="1:6" x14ac:dyDescent="0.25">
      <c r="A11334" s="349" t="s">
        <v>771</v>
      </c>
      <c r="B11334" s="361" t="s">
        <v>773</v>
      </c>
      <c r="C11334" s="361" t="s">
        <v>747</v>
      </c>
      <c r="D11334" s="361">
        <v>8</v>
      </c>
      <c r="E11334" s="590">
        <v>55690</v>
      </c>
      <c r="F11334" s="592">
        <v>85</v>
      </c>
    </row>
    <row r="11335" spans="1:6" x14ac:dyDescent="0.25">
      <c r="A11335" s="349" t="s">
        <v>728</v>
      </c>
      <c r="B11335" s="361" t="s">
        <v>729</v>
      </c>
      <c r="C11335" s="361" t="s">
        <v>730</v>
      </c>
      <c r="D11335" s="361">
        <v>10</v>
      </c>
      <c r="E11335" s="590">
        <v>55691</v>
      </c>
      <c r="F11335" s="592">
        <v>159</v>
      </c>
    </row>
    <row r="11336" spans="1:6" x14ac:dyDescent="0.25">
      <c r="A11336" s="354" t="s">
        <v>733</v>
      </c>
      <c r="B11336" s="353" t="s">
        <v>734</v>
      </c>
      <c r="C11336" s="353" t="s">
        <v>735</v>
      </c>
      <c r="D11336" s="353">
        <v>8</v>
      </c>
      <c r="E11336" s="591">
        <v>55693</v>
      </c>
      <c r="F11336" s="593">
        <v>57</v>
      </c>
    </row>
    <row r="11337" spans="1:6" x14ac:dyDescent="0.25">
      <c r="A11337" s="349" t="s">
        <v>742</v>
      </c>
      <c r="B11337" s="361" t="s">
        <v>743</v>
      </c>
      <c r="C11337" s="361" t="s">
        <v>744</v>
      </c>
      <c r="D11337" s="361">
        <v>8</v>
      </c>
      <c r="E11337" s="590">
        <v>55695</v>
      </c>
      <c r="F11337" s="592">
        <v>44</v>
      </c>
    </row>
    <row r="11338" spans="1:6" x14ac:dyDescent="0.25">
      <c r="A11338" s="349" t="s">
        <v>748</v>
      </c>
      <c r="B11338" s="361" t="s">
        <v>753</v>
      </c>
      <c r="C11338" s="361" t="s">
        <v>732</v>
      </c>
      <c r="D11338" s="361">
        <v>16</v>
      </c>
      <c r="E11338" s="590">
        <v>55697</v>
      </c>
      <c r="F11338" s="592">
        <v>39</v>
      </c>
    </row>
    <row r="11339" spans="1:6" x14ac:dyDescent="0.25">
      <c r="A11339" s="349" t="s">
        <v>771</v>
      </c>
      <c r="B11339" s="361" t="s">
        <v>773</v>
      </c>
      <c r="C11339" s="361" t="s">
        <v>747</v>
      </c>
      <c r="D11339" s="361">
        <v>8</v>
      </c>
      <c r="E11339" s="590">
        <v>55699</v>
      </c>
      <c r="F11339" s="592">
        <v>17</v>
      </c>
    </row>
    <row r="11340" spans="1:6" x14ac:dyDescent="0.25">
      <c r="A11340" s="349" t="s">
        <v>564</v>
      </c>
      <c r="B11340" s="361" t="s">
        <v>569</v>
      </c>
      <c r="C11340" s="361" t="s">
        <v>744</v>
      </c>
      <c r="D11340" s="361">
        <v>16</v>
      </c>
      <c r="E11340" s="590">
        <v>55701</v>
      </c>
      <c r="F11340" s="592">
        <v>34</v>
      </c>
    </row>
    <row r="11341" spans="1:6" x14ac:dyDescent="0.25">
      <c r="A11341" s="349" t="s">
        <v>756</v>
      </c>
      <c r="B11341" s="361" t="s">
        <v>757</v>
      </c>
      <c r="C11341" s="361" t="s">
        <v>755</v>
      </c>
      <c r="D11341" s="361">
        <v>16</v>
      </c>
      <c r="E11341" s="590">
        <v>55702</v>
      </c>
      <c r="F11341" s="592">
        <v>66</v>
      </c>
    </row>
    <row r="11342" spans="1:6" x14ac:dyDescent="0.25">
      <c r="A11342" s="349" t="s">
        <v>733</v>
      </c>
      <c r="B11342" s="361" t="s">
        <v>734</v>
      </c>
      <c r="C11342" s="361" t="s">
        <v>735</v>
      </c>
      <c r="D11342" s="361">
        <v>8</v>
      </c>
      <c r="E11342" s="590">
        <v>55703</v>
      </c>
      <c r="F11342" s="360">
        <v>121</v>
      </c>
    </row>
    <row r="11343" spans="1:6" x14ac:dyDescent="0.25">
      <c r="A11343" s="349" t="s">
        <v>728</v>
      </c>
      <c r="B11343" s="361" t="s">
        <v>731</v>
      </c>
      <c r="C11343" s="361" t="s">
        <v>732</v>
      </c>
      <c r="D11343" s="361">
        <v>8</v>
      </c>
      <c r="E11343" s="590">
        <v>55706</v>
      </c>
      <c r="F11343" s="592">
        <v>12</v>
      </c>
    </row>
    <row r="11344" spans="1:6" x14ac:dyDescent="0.25">
      <c r="A11344" s="349" t="s">
        <v>564</v>
      </c>
      <c r="B11344" s="361" t="s">
        <v>569</v>
      </c>
      <c r="C11344" s="361" t="s">
        <v>744</v>
      </c>
      <c r="D11344" s="361">
        <v>16</v>
      </c>
      <c r="E11344" s="590">
        <v>55712</v>
      </c>
      <c r="F11344" s="360">
        <v>190</v>
      </c>
    </row>
    <row r="11345" spans="1:6" x14ac:dyDescent="0.25">
      <c r="A11345" s="349" t="s">
        <v>738</v>
      </c>
      <c r="B11345" s="361" t="s">
        <v>721</v>
      </c>
      <c r="C11345" s="361" t="s">
        <v>747</v>
      </c>
      <c r="D11345" s="361">
        <v>8</v>
      </c>
      <c r="E11345" s="590">
        <v>55716</v>
      </c>
      <c r="F11345" s="592">
        <v>158</v>
      </c>
    </row>
    <row r="11346" spans="1:6" x14ac:dyDescent="0.25">
      <c r="A11346" s="349" t="s">
        <v>752</v>
      </c>
      <c r="B11346" s="361" t="s">
        <v>760</v>
      </c>
      <c r="C11346" s="361" t="s">
        <v>761</v>
      </c>
      <c r="D11346" s="361">
        <v>16</v>
      </c>
      <c r="E11346" s="590">
        <v>55716</v>
      </c>
      <c r="F11346" s="592">
        <v>65</v>
      </c>
    </row>
    <row r="11347" spans="1:6" x14ac:dyDescent="0.25">
      <c r="A11347" s="349" t="s">
        <v>738</v>
      </c>
      <c r="B11347" s="361" t="s">
        <v>721</v>
      </c>
      <c r="C11347" s="361" t="s">
        <v>747</v>
      </c>
      <c r="D11347" s="361">
        <v>8</v>
      </c>
      <c r="E11347" s="590">
        <v>55718</v>
      </c>
      <c r="F11347" s="360">
        <v>146</v>
      </c>
    </row>
    <row r="11348" spans="1:6" x14ac:dyDescent="0.25">
      <c r="A11348" s="349" t="s">
        <v>738</v>
      </c>
      <c r="B11348" s="361" t="s">
        <v>714</v>
      </c>
      <c r="C11348" s="361" t="s">
        <v>744</v>
      </c>
      <c r="D11348" s="361">
        <v>8</v>
      </c>
      <c r="E11348" s="590">
        <v>55718</v>
      </c>
      <c r="F11348" s="592">
        <v>57</v>
      </c>
    </row>
    <row r="11349" spans="1:6" x14ac:dyDescent="0.25">
      <c r="A11349" s="349" t="s">
        <v>748</v>
      </c>
      <c r="B11349" s="361" t="s">
        <v>750</v>
      </c>
      <c r="C11349" s="361" t="s">
        <v>737</v>
      </c>
      <c r="D11349" s="361">
        <v>16</v>
      </c>
      <c r="E11349" s="590">
        <v>55720</v>
      </c>
      <c r="F11349" s="592">
        <v>27</v>
      </c>
    </row>
    <row r="11350" spans="1:6" x14ac:dyDescent="0.25">
      <c r="A11350" s="349" t="s">
        <v>738</v>
      </c>
      <c r="B11350" s="361" t="s">
        <v>714</v>
      </c>
      <c r="C11350" s="361" t="s">
        <v>744</v>
      </c>
      <c r="D11350" s="361">
        <v>8</v>
      </c>
      <c r="E11350" s="590">
        <v>55721</v>
      </c>
      <c r="F11350" s="592">
        <v>155</v>
      </c>
    </row>
    <row r="11351" spans="1:6" x14ac:dyDescent="0.25">
      <c r="A11351" s="349" t="s">
        <v>769</v>
      </c>
      <c r="B11351" s="361" t="s">
        <v>770</v>
      </c>
      <c r="C11351" s="361" t="s">
        <v>745</v>
      </c>
      <c r="D11351" s="361">
        <v>16</v>
      </c>
      <c r="E11351" s="590">
        <v>55721</v>
      </c>
      <c r="F11351" s="592">
        <v>186</v>
      </c>
    </row>
    <row r="11352" spans="1:6" x14ac:dyDescent="0.25">
      <c r="A11352" s="349" t="s">
        <v>767</v>
      </c>
      <c r="B11352" s="361" t="s">
        <v>768</v>
      </c>
      <c r="C11352" s="361" t="s">
        <v>737</v>
      </c>
      <c r="D11352" s="361">
        <v>16</v>
      </c>
      <c r="E11352" s="590">
        <v>55728</v>
      </c>
      <c r="F11352" s="592">
        <v>37</v>
      </c>
    </row>
    <row r="11353" spans="1:6" x14ac:dyDescent="0.25">
      <c r="A11353" s="349" t="s">
        <v>738</v>
      </c>
      <c r="B11353" s="361" t="s">
        <v>715</v>
      </c>
      <c r="C11353" s="361" t="s">
        <v>745</v>
      </c>
      <c r="D11353" s="361">
        <v>16</v>
      </c>
      <c r="E11353" s="590">
        <v>55737</v>
      </c>
      <c r="F11353" s="592">
        <v>14</v>
      </c>
    </row>
    <row r="11354" spans="1:6" x14ac:dyDescent="0.25">
      <c r="A11354" s="349" t="s">
        <v>738</v>
      </c>
      <c r="B11354" s="361" t="s">
        <v>714</v>
      </c>
      <c r="C11354" s="361" t="s">
        <v>744</v>
      </c>
      <c r="D11354" s="361">
        <v>8</v>
      </c>
      <c r="E11354" s="590">
        <v>55737</v>
      </c>
      <c r="F11354" s="592">
        <v>92</v>
      </c>
    </row>
    <row r="11355" spans="1:6" x14ac:dyDescent="0.25">
      <c r="A11355" s="349" t="s">
        <v>733</v>
      </c>
      <c r="B11355" s="361" t="s">
        <v>736</v>
      </c>
      <c r="C11355" s="361" t="s">
        <v>737</v>
      </c>
      <c r="D11355" s="361">
        <v>8</v>
      </c>
      <c r="E11355" s="590">
        <v>55741</v>
      </c>
      <c r="F11355" s="592">
        <v>103</v>
      </c>
    </row>
    <row r="11356" spans="1:6" x14ac:dyDescent="0.25">
      <c r="A11356" s="349" t="s">
        <v>767</v>
      </c>
      <c r="B11356" s="361" t="s">
        <v>768</v>
      </c>
      <c r="C11356" s="361" t="s">
        <v>737</v>
      </c>
      <c r="D11356" s="361">
        <v>16</v>
      </c>
      <c r="E11356" s="590">
        <v>55744</v>
      </c>
      <c r="F11356" s="592">
        <v>32</v>
      </c>
    </row>
    <row r="11357" spans="1:6" x14ac:dyDescent="0.25">
      <c r="A11357" s="349" t="s">
        <v>738</v>
      </c>
      <c r="B11357" s="361" t="s">
        <v>717</v>
      </c>
      <c r="C11357" s="361" t="s">
        <v>745</v>
      </c>
      <c r="D11357" s="361">
        <v>16</v>
      </c>
      <c r="E11357" s="590">
        <v>55748</v>
      </c>
      <c r="F11357" s="592">
        <v>151</v>
      </c>
    </row>
    <row r="11358" spans="1:6" x14ac:dyDescent="0.25">
      <c r="A11358" s="349" t="s">
        <v>752</v>
      </c>
      <c r="B11358" s="361" t="s">
        <v>759</v>
      </c>
      <c r="C11358" s="361" t="s">
        <v>737</v>
      </c>
      <c r="D11358" s="361">
        <v>16</v>
      </c>
      <c r="E11358" s="590">
        <v>55749</v>
      </c>
      <c r="F11358" s="592">
        <v>135</v>
      </c>
    </row>
    <row r="11359" spans="1:6" x14ac:dyDescent="0.25">
      <c r="A11359" s="349" t="s">
        <v>752</v>
      </c>
      <c r="B11359" s="361" t="s">
        <v>762</v>
      </c>
      <c r="C11359" s="361" t="s">
        <v>761</v>
      </c>
      <c r="D11359" s="361">
        <v>16</v>
      </c>
      <c r="E11359" s="590">
        <v>55751</v>
      </c>
      <c r="F11359" s="592">
        <v>178</v>
      </c>
    </row>
    <row r="11360" spans="1:6" x14ac:dyDescent="0.25">
      <c r="A11360" s="349" t="s">
        <v>738</v>
      </c>
      <c r="B11360" s="361" t="s">
        <v>715</v>
      </c>
      <c r="C11360" s="361" t="s">
        <v>745</v>
      </c>
      <c r="D11360" s="361">
        <v>16</v>
      </c>
      <c r="E11360" s="590">
        <v>55753</v>
      </c>
      <c r="F11360" s="592">
        <v>188</v>
      </c>
    </row>
    <row r="11361" spans="1:6" x14ac:dyDescent="0.25">
      <c r="A11361" s="349" t="s">
        <v>767</v>
      </c>
      <c r="B11361" s="361" t="s">
        <v>768</v>
      </c>
      <c r="C11361" s="361" t="s">
        <v>737</v>
      </c>
      <c r="D11361" s="361">
        <v>16</v>
      </c>
      <c r="E11361" s="590">
        <v>55755</v>
      </c>
      <c r="F11361" s="592">
        <v>52</v>
      </c>
    </row>
    <row r="11362" spans="1:6" x14ac:dyDescent="0.25">
      <c r="A11362" s="349" t="s">
        <v>733</v>
      </c>
      <c r="B11362" s="361" t="s">
        <v>736</v>
      </c>
      <c r="C11362" s="361" t="s">
        <v>737</v>
      </c>
      <c r="D11362" s="361">
        <v>8</v>
      </c>
      <c r="E11362" s="590">
        <v>55758</v>
      </c>
      <c r="F11362" s="360">
        <v>174</v>
      </c>
    </row>
    <row r="11363" spans="1:6" x14ac:dyDescent="0.25">
      <c r="A11363" s="349" t="s">
        <v>738</v>
      </c>
      <c r="B11363" s="361" t="s">
        <v>722</v>
      </c>
      <c r="C11363" s="361" t="s">
        <v>747</v>
      </c>
      <c r="D11363" s="361">
        <v>8</v>
      </c>
      <c r="E11363" s="590">
        <v>55760</v>
      </c>
      <c r="F11363" s="592">
        <v>190</v>
      </c>
    </row>
    <row r="11364" spans="1:6" x14ac:dyDescent="0.25">
      <c r="A11364" s="349" t="s">
        <v>564</v>
      </c>
      <c r="B11364" s="361" t="s">
        <v>569</v>
      </c>
      <c r="C11364" s="361" t="s">
        <v>744</v>
      </c>
      <c r="D11364" s="361">
        <v>16</v>
      </c>
      <c r="E11364" s="590">
        <v>55761</v>
      </c>
      <c r="F11364" s="592">
        <v>110</v>
      </c>
    </row>
    <row r="11365" spans="1:6" x14ac:dyDescent="0.25">
      <c r="A11365" s="349" t="s">
        <v>748</v>
      </c>
      <c r="B11365" s="361" t="s">
        <v>751</v>
      </c>
      <c r="C11365" s="361" t="s">
        <v>747</v>
      </c>
      <c r="D11365" s="361">
        <v>8</v>
      </c>
      <c r="E11365" s="590">
        <v>55766</v>
      </c>
      <c r="F11365" s="360">
        <v>131</v>
      </c>
    </row>
    <row r="11366" spans="1:6" x14ac:dyDescent="0.25">
      <c r="A11366" s="349" t="s">
        <v>748</v>
      </c>
      <c r="B11366" s="361" t="s">
        <v>750</v>
      </c>
      <c r="C11366" s="361" t="s">
        <v>737</v>
      </c>
      <c r="D11366" s="361">
        <v>16</v>
      </c>
      <c r="E11366" s="590">
        <v>55767</v>
      </c>
      <c r="F11366" s="592">
        <v>186</v>
      </c>
    </row>
    <row r="11367" spans="1:6" x14ac:dyDescent="0.25">
      <c r="A11367" s="349" t="s">
        <v>738</v>
      </c>
      <c r="B11367" s="361" t="s">
        <v>722</v>
      </c>
      <c r="C11367" s="361" t="s">
        <v>747</v>
      </c>
      <c r="D11367" s="361">
        <v>8</v>
      </c>
      <c r="E11367" s="590">
        <v>55768</v>
      </c>
      <c r="F11367" s="592">
        <v>76</v>
      </c>
    </row>
    <row r="11368" spans="1:6" x14ac:dyDescent="0.25">
      <c r="A11368" s="349" t="s">
        <v>738</v>
      </c>
      <c r="B11368" s="361" t="s">
        <v>718</v>
      </c>
      <c r="C11368" s="361" t="s">
        <v>747</v>
      </c>
      <c r="D11368" s="361">
        <v>8</v>
      </c>
      <c r="E11368" s="590">
        <v>55768</v>
      </c>
      <c r="F11368" s="592">
        <v>133</v>
      </c>
    </row>
    <row r="11369" spans="1:6" x14ac:dyDescent="0.25">
      <c r="A11369" s="349" t="s">
        <v>748</v>
      </c>
      <c r="B11369" s="361" t="s">
        <v>751</v>
      </c>
      <c r="C11369" s="361" t="s">
        <v>747</v>
      </c>
      <c r="D11369" s="361">
        <v>8</v>
      </c>
      <c r="E11369" s="590">
        <v>55771</v>
      </c>
      <c r="F11369" s="592">
        <v>48</v>
      </c>
    </row>
    <row r="11370" spans="1:6" x14ac:dyDescent="0.25">
      <c r="A11370" s="349" t="s">
        <v>728</v>
      </c>
      <c r="B11370" s="361" t="s">
        <v>729</v>
      </c>
      <c r="C11370" s="361" t="s">
        <v>730</v>
      </c>
      <c r="D11370" s="361">
        <v>10</v>
      </c>
      <c r="E11370" s="350">
        <v>55776</v>
      </c>
      <c r="F11370" s="360">
        <v>81</v>
      </c>
    </row>
    <row r="11371" spans="1:6" x14ac:dyDescent="0.25">
      <c r="A11371" s="349" t="s">
        <v>765</v>
      </c>
      <c r="B11371" s="361" t="s">
        <v>766</v>
      </c>
      <c r="C11371" s="361" t="s">
        <v>744</v>
      </c>
      <c r="D11371" s="361">
        <v>16</v>
      </c>
      <c r="E11371" s="590">
        <v>55777</v>
      </c>
      <c r="F11371" s="592">
        <v>178</v>
      </c>
    </row>
    <row r="11372" spans="1:6" x14ac:dyDescent="0.25">
      <c r="A11372" s="349" t="s">
        <v>738</v>
      </c>
      <c r="B11372" s="361" t="s">
        <v>714</v>
      </c>
      <c r="C11372" s="361" t="s">
        <v>744</v>
      </c>
      <c r="D11372" s="361">
        <v>8</v>
      </c>
      <c r="E11372" s="590">
        <v>55778</v>
      </c>
      <c r="F11372" s="592">
        <v>153</v>
      </c>
    </row>
    <row r="11373" spans="1:6" x14ac:dyDescent="0.25">
      <c r="A11373" s="349" t="s">
        <v>771</v>
      </c>
      <c r="B11373" s="361" t="s">
        <v>772</v>
      </c>
      <c r="C11373" s="361" t="s">
        <v>747</v>
      </c>
      <c r="D11373" s="361">
        <v>12</v>
      </c>
      <c r="E11373" s="590">
        <v>55778</v>
      </c>
      <c r="F11373" s="592">
        <v>123</v>
      </c>
    </row>
    <row r="11374" spans="1:6" x14ac:dyDescent="0.25">
      <c r="A11374" s="349" t="s">
        <v>771</v>
      </c>
      <c r="B11374" s="361" t="s">
        <v>772</v>
      </c>
      <c r="C11374" s="361" t="s">
        <v>747</v>
      </c>
      <c r="D11374" s="361">
        <v>12</v>
      </c>
      <c r="E11374" s="590">
        <v>55781</v>
      </c>
      <c r="F11374" s="592">
        <v>36</v>
      </c>
    </row>
    <row r="11375" spans="1:6" x14ac:dyDescent="0.25">
      <c r="A11375" s="349" t="s">
        <v>733</v>
      </c>
      <c r="B11375" s="361" t="s">
        <v>734</v>
      </c>
      <c r="C11375" s="361" t="s">
        <v>735</v>
      </c>
      <c r="D11375" s="361">
        <v>8</v>
      </c>
      <c r="E11375" s="590">
        <v>55783</v>
      </c>
      <c r="F11375" s="592">
        <v>194</v>
      </c>
    </row>
    <row r="11376" spans="1:6" x14ac:dyDescent="0.25">
      <c r="A11376" s="349" t="s">
        <v>771</v>
      </c>
      <c r="B11376" s="361" t="s">
        <v>772</v>
      </c>
      <c r="C11376" s="361" t="s">
        <v>747</v>
      </c>
      <c r="D11376" s="361">
        <v>12</v>
      </c>
      <c r="E11376" s="590">
        <v>55793</v>
      </c>
      <c r="F11376" s="592">
        <v>32</v>
      </c>
    </row>
    <row r="11377" spans="1:6" x14ac:dyDescent="0.25">
      <c r="A11377" s="349" t="s">
        <v>738</v>
      </c>
      <c r="B11377" s="361" t="s">
        <v>717</v>
      </c>
      <c r="C11377" s="361" t="s">
        <v>745</v>
      </c>
      <c r="D11377" s="361">
        <v>16</v>
      </c>
      <c r="E11377" s="590">
        <v>55794</v>
      </c>
      <c r="F11377" s="592">
        <v>37</v>
      </c>
    </row>
    <row r="11378" spans="1:6" x14ac:dyDescent="0.25">
      <c r="A11378" s="349" t="s">
        <v>564</v>
      </c>
      <c r="B11378" s="361" t="s">
        <v>568</v>
      </c>
      <c r="C11378" s="361" t="s">
        <v>745</v>
      </c>
      <c r="D11378" s="361">
        <v>16</v>
      </c>
      <c r="E11378" s="590">
        <v>55795</v>
      </c>
      <c r="F11378" s="592">
        <v>181</v>
      </c>
    </row>
    <row r="11379" spans="1:6" x14ac:dyDescent="0.25">
      <c r="A11379" s="349" t="s">
        <v>752</v>
      </c>
      <c r="B11379" s="361" t="s">
        <v>760</v>
      </c>
      <c r="C11379" s="361" t="s">
        <v>761</v>
      </c>
      <c r="D11379" s="361">
        <v>16</v>
      </c>
      <c r="E11379" s="590">
        <v>55798</v>
      </c>
      <c r="F11379" s="592">
        <v>46</v>
      </c>
    </row>
    <row r="11380" spans="1:6" x14ac:dyDescent="0.25">
      <c r="A11380" s="349" t="s">
        <v>738</v>
      </c>
      <c r="B11380" s="361" t="s">
        <v>720</v>
      </c>
      <c r="C11380" s="361" t="s">
        <v>747</v>
      </c>
      <c r="D11380" s="361">
        <v>8</v>
      </c>
      <c r="E11380" s="350">
        <v>55799</v>
      </c>
      <c r="F11380" s="360">
        <v>61</v>
      </c>
    </row>
    <row r="11381" spans="1:6" x14ac:dyDescent="0.25">
      <c r="A11381" s="349" t="s">
        <v>738</v>
      </c>
      <c r="B11381" s="361" t="s">
        <v>723</v>
      </c>
      <c r="C11381" s="361" t="s">
        <v>745</v>
      </c>
      <c r="D11381" s="361">
        <v>8</v>
      </c>
      <c r="E11381" s="590">
        <v>55802</v>
      </c>
      <c r="F11381" s="592">
        <v>42</v>
      </c>
    </row>
    <row r="11382" spans="1:6" x14ac:dyDescent="0.25">
      <c r="A11382" s="349" t="s">
        <v>752</v>
      </c>
      <c r="B11382" s="361" t="s">
        <v>759</v>
      </c>
      <c r="C11382" s="361" t="s">
        <v>737</v>
      </c>
      <c r="D11382" s="361">
        <v>16</v>
      </c>
      <c r="E11382" s="590">
        <v>55807</v>
      </c>
      <c r="F11382" s="360">
        <v>48</v>
      </c>
    </row>
    <row r="11383" spans="1:6" x14ac:dyDescent="0.25">
      <c r="A11383" s="349" t="s">
        <v>769</v>
      </c>
      <c r="B11383" s="361" t="s">
        <v>770</v>
      </c>
      <c r="C11383" s="361" t="s">
        <v>745</v>
      </c>
      <c r="D11383" s="361">
        <v>16</v>
      </c>
      <c r="E11383" s="590">
        <v>55808</v>
      </c>
      <c r="F11383" s="592">
        <v>155</v>
      </c>
    </row>
    <row r="11384" spans="1:6" x14ac:dyDescent="0.25">
      <c r="A11384" s="349" t="s">
        <v>771</v>
      </c>
      <c r="B11384" s="361" t="s">
        <v>772</v>
      </c>
      <c r="C11384" s="361" t="s">
        <v>747</v>
      </c>
      <c r="D11384" s="361">
        <v>12</v>
      </c>
      <c r="E11384" s="590">
        <v>55810</v>
      </c>
      <c r="F11384" s="592">
        <v>77</v>
      </c>
    </row>
    <row r="11385" spans="1:6" x14ac:dyDescent="0.25">
      <c r="A11385" s="349" t="s">
        <v>738</v>
      </c>
      <c r="B11385" s="361" t="s">
        <v>712</v>
      </c>
      <c r="C11385" s="361" t="s">
        <v>744</v>
      </c>
      <c r="D11385" s="361">
        <v>8</v>
      </c>
      <c r="E11385" s="590">
        <v>55812</v>
      </c>
      <c r="F11385" s="592">
        <v>86</v>
      </c>
    </row>
    <row r="11386" spans="1:6" x14ac:dyDescent="0.25">
      <c r="A11386" s="349" t="s">
        <v>738</v>
      </c>
      <c r="B11386" s="361" t="s">
        <v>722</v>
      </c>
      <c r="C11386" s="361" t="s">
        <v>747</v>
      </c>
      <c r="D11386" s="361">
        <v>8</v>
      </c>
      <c r="E11386" s="590">
        <v>55814</v>
      </c>
      <c r="F11386" s="592">
        <v>82</v>
      </c>
    </row>
    <row r="11387" spans="1:6" x14ac:dyDescent="0.25">
      <c r="A11387" s="349" t="s">
        <v>728</v>
      </c>
      <c r="B11387" s="361" t="s">
        <v>729</v>
      </c>
      <c r="C11387" s="361" t="s">
        <v>730</v>
      </c>
      <c r="D11387" s="361">
        <v>10</v>
      </c>
      <c r="E11387" s="590">
        <v>55814</v>
      </c>
      <c r="F11387" s="592">
        <v>31</v>
      </c>
    </row>
    <row r="11388" spans="1:6" x14ac:dyDescent="0.25">
      <c r="A11388" s="349" t="s">
        <v>728</v>
      </c>
      <c r="B11388" s="361" t="s">
        <v>731</v>
      </c>
      <c r="C11388" s="361" t="s">
        <v>732</v>
      </c>
      <c r="D11388" s="361">
        <v>8</v>
      </c>
      <c r="E11388" s="590">
        <v>55816</v>
      </c>
      <c r="F11388" s="592">
        <v>72</v>
      </c>
    </row>
    <row r="11389" spans="1:6" x14ac:dyDescent="0.25">
      <c r="A11389" s="349" t="s">
        <v>564</v>
      </c>
      <c r="B11389" s="361" t="s">
        <v>567</v>
      </c>
      <c r="C11389" s="361" t="s">
        <v>737</v>
      </c>
      <c r="D11389" s="361">
        <v>16</v>
      </c>
      <c r="E11389" s="350">
        <v>55821</v>
      </c>
      <c r="F11389" s="360">
        <v>21</v>
      </c>
    </row>
    <row r="11390" spans="1:6" x14ac:dyDescent="0.25">
      <c r="A11390" s="349" t="s">
        <v>748</v>
      </c>
      <c r="B11390" s="361" t="s">
        <v>751</v>
      </c>
      <c r="C11390" s="361" t="s">
        <v>747</v>
      </c>
      <c r="D11390" s="361">
        <v>8</v>
      </c>
      <c r="E11390" s="590">
        <v>55822</v>
      </c>
      <c r="F11390" s="592">
        <v>118</v>
      </c>
    </row>
    <row r="11391" spans="1:6" x14ac:dyDescent="0.25">
      <c r="A11391" s="349" t="s">
        <v>767</v>
      </c>
      <c r="B11391" s="361" t="s">
        <v>768</v>
      </c>
      <c r="C11391" s="361" t="s">
        <v>737</v>
      </c>
      <c r="D11391" s="361">
        <v>16</v>
      </c>
      <c r="E11391" s="590">
        <v>55824</v>
      </c>
      <c r="F11391" s="592">
        <v>162</v>
      </c>
    </row>
    <row r="11392" spans="1:6" x14ac:dyDescent="0.25">
      <c r="A11392" s="349" t="s">
        <v>748</v>
      </c>
      <c r="B11392" s="361" t="s">
        <v>750</v>
      </c>
      <c r="C11392" s="361" t="s">
        <v>737</v>
      </c>
      <c r="D11392" s="361">
        <v>16</v>
      </c>
      <c r="E11392" s="590">
        <v>55827</v>
      </c>
      <c r="F11392" s="592">
        <v>23</v>
      </c>
    </row>
    <row r="11393" spans="1:6" x14ac:dyDescent="0.25">
      <c r="A11393" s="349" t="s">
        <v>765</v>
      </c>
      <c r="B11393" s="361" t="s">
        <v>766</v>
      </c>
      <c r="C11393" s="361" t="s">
        <v>744</v>
      </c>
      <c r="D11393" s="361">
        <v>16</v>
      </c>
      <c r="E11393" s="350">
        <v>55827</v>
      </c>
      <c r="F11393" s="360">
        <v>9</v>
      </c>
    </row>
    <row r="11394" spans="1:6" x14ac:dyDescent="0.25">
      <c r="A11394" s="349" t="s">
        <v>733</v>
      </c>
      <c r="B11394" s="361" t="s">
        <v>736</v>
      </c>
      <c r="C11394" s="361" t="s">
        <v>737</v>
      </c>
      <c r="D11394" s="361">
        <v>8</v>
      </c>
      <c r="E11394" s="590">
        <v>55827</v>
      </c>
      <c r="F11394" s="592">
        <v>153</v>
      </c>
    </row>
    <row r="11395" spans="1:6" x14ac:dyDescent="0.25">
      <c r="A11395" s="349" t="s">
        <v>728</v>
      </c>
      <c r="B11395" s="361" t="s">
        <v>731</v>
      </c>
      <c r="C11395" s="361" t="s">
        <v>732</v>
      </c>
      <c r="D11395" s="361">
        <v>8</v>
      </c>
      <c r="E11395" s="590">
        <v>55831</v>
      </c>
      <c r="F11395" s="360">
        <v>63</v>
      </c>
    </row>
    <row r="11396" spans="1:6" x14ac:dyDescent="0.25">
      <c r="A11396" s="349" t="s">
        <v>752</v>
      </c>
      <c r="B11396" s="361" t="s">
        <v>759</v>
      </c>
      <c r="C11396" s="361" t="s">
        <v>737</v>
      </c>
      <c r="D11396" s="361">
        <v>16</v>
      </c>
      <c r="E11396" s="590">
        <v>55838</v>
      </c>
      <c r="F11396" s="592">
        <v>156</v>
      </c>
    </row>
    <row r="11397" spans="1:6" x14ac:dyDescent="0.25">
      <c r="A11397" s="349" t="s">
        <v>733</v>
      </c>
      <c r="B11397" s="361" t="s">
        <v>736</v>
      </c>
      <c r="C11397" s="361" t="s">
        <v>737</v>
      </c>
      <c r="D11397" s="361">
        <v>8</v>
      </c>
      <c r="E11397" s="590">
        <v>55840</v>
      </c>
      <c r="F11397" s="360">
        <v>79</v>
      </c>
    </row>
    <row r="11398" spans="1:6" x14ac:dyDescent="0.25">
      <c r="A11398" s="349" t="s">
        <v>733</v>
      </c>
      <c r="B11398" s="361" t="s">
        <v>734</v>
      </c>
      <c r="C11398" s="361" t="s">
        <v>735</v>
      </c>
      <c r="D11398" s="361">
        <v>8</v>
      </c>
      <c r="E11398" s="590">
        <v>55841</v>
      </c>
      <c r="F11398" s="592">
        <v>27</v>
      </c>
    </row>
    <row r="11399" spans="1:6" x14ac:dyDescent="0.25">
      <c r="A11399" s="349" t="s">
        <v>752</v>
      </c>
      <c r="B11399" s="361" t="s">
        <v>763</v>
      </c>
      <c r="C11399" s="361" t="s">
        <v>745</v>
      </c>
      <c r="D11399" s="361">
        <v>16</v>
      </c>
      <c r="E11399" s="590">
        <v>55843</v>
      </c>
      <c r="F11399" s="360">
        <v>48</v>
      </c>
    </row>
    <row r="11400" spans="1:6" x14ac:dyDescent="0.25">
      <c r="A11400" s="349" t="s">
        <v>738</v>
      </c>
      <c r="B11400" s="361" t="s">
        <v>720</v>
      </c>
      <c r="C11400" s="361" t="s">
        <v>747</v>
      </c>
      <c r="D11400" s="361">
        <v>8</v>
      </c>
      <c r="E11400" s="590">
        <v>55851</v>
      </c>
      <c r="F11400" s="592">
        <v>172</v>
      </c>
    </row>
    <row r="11401" spans="1:6" x14ac:dyDescent="0.25">
      <c r="A11401" s="349" t="s">
        <v>738</v>
      </c>
      <c r="B11401" s="361" t="s">
        <v>715</v>
      </c>
      <c r="C11401" s="361" t="s">
        <v>745</v>
      </c>
      <c r="D11401" s="361">
        <v>16</v>
      </c>
      <c r="E11401" s="590">
        <v>55852</v>
      </c>
      <c r="F11401" s="592">
        <v>133</v>
      </c>
    </row>
    <row r="11402" spans="1:6" x14ac:dyDescent="0.25">
      <c r="A11402" s="349" t="s">
        <v>733</v>
      </c>
      <c r="B11402" s="361" t="s">
        <v>734</v>
      </c>
      <c r="C11402" s="361" t="s">
        <v>735</v>
      </c>
      <c r="D11402" s="361">
        <v>8</v>
      </c>
      <c r="E11402" s="590">
        <v>55855</v>
      </c>
      <c r="F11402" s="592">
        <v>191</v>
      </c>
    </row>
    <row r="11403" spans="1:6" x14ac:dyDescent="0.25">
      <c r="A11403" s="349" t="s">
        <v>738</v>
      </c>
      <c r="B11403" s="361" t="s">
        <v>717</v>
      </c>
      <c r="C11403" s="361" t="s">
        <v>745</v>
      </c>
      <c r="D11403" s="361">
        <v>16</v>
      </c>
      <c r="E11403" s="590">
        <v>55856</v>
      </c>
      <c r="F11403" s="592">
        <v>40</v>
      </c>
    </row>
    <row r="11404" spans="1:6" x14ac:dyDescent="0.25">
      <c r="A11404" s="349" t="s">
        <v>728</v>
      </c>
      <c r="B11404" s="361" t="s">
        <v>731</v>
      </c>
      <c r="C11404" s="361" t="s">
        <v>732</v>
      </c>
      <c r="D11404" s="361">
        <v>8</v>
      </c>
      <c r="E11404" s="590">
        <v>55856</v>
      </c>
      <c r="F11404" s="592">
        <v>22</v>
      </c>
    </row>
    <row r="11405" spans="1:6" x14ac:dyDescent="0.25">
      <c r="A11405" s="349" t="s">
        <v>564</v>
      </c>
      <c r="B11405" s="361" t="s">
        <v>567</v>
      </c>
      <c r="C11405" s="361" t="s">
        <v>737</v>
      </c>
      <c r="D11405" s="361">
        <v>16</v>
      </c>
      <c r="E11405" s="590">
        <v>55858</v>
      </c>
      <c r="F11405" s="592">
        <v>68</v>
      </c>
    </row>
    <row r="11406" spans="1:6" x14ac:dyDescent="0.25">
      <c r="A11406" s="349" t="s">
        <v>738</v>
      </c>
      <c r="B11406" s="361" t="s">
        <v>715</v>
      </c>
      <c r="C11406" s="361" t="s">
        <v>745</v>
      </c>
      <c r="D11406" s="361">
        <v>16</v>
      </c>
      <c r="E11406" s="590">
        <v>55864</v>
      </c>
      <c r="F11406" s="592">
        <v>154</v>
      </c>
    </row>
    <row r="11407" spans="1:6" x14ac:dyDescent="0.25">
      <c r="A11407" s="349" t="s">
        <v>728</v>
      </c>
      <c r="B11407" s="361" t="s">
        <v>731</v>
      </c>
      <c r="C11407" s="361" t="s">
        <v>732</v>
      </c>
      <c r="D11407" s="361">
        <v>8</v>
      </c>
      <c r="E11407" s="590">
        <v>55867</v>
      </c>
      <c r="F11407" s="592">
        <v>95</v>
      </c>
    </row>
    <row r="11408" spans="1:6" x14ac:dyDescent="0.25">
      <c r="A11408" s="349" t="s">
        <v>748</v>
      </c>
      <c r="B11408" s="361" t="s">
        <v>750</v>
      </c>
      <c r="C11408" s="361" t="s">
        <v>737</v>
      </c>
      <c r="D11408" s="361">
        <v>16</v>
      </c>
      <c r="E11408" s="590">
        <v>55872</v>
      </c>
      <c r="F11408" s="592">
        <v>138</v>
      </c>
    </row>
    <row r="11409" spans="1:6" x14ac:dyDescent="0.25">
      <c r="A11409" s="349" t="s">
        <v>738</v>
      </c>
      <c r="B11409" s="361" t="s">
        <v>721</v>
      </c>
      <c r="C11409" s="361" t="s">
        <v>747</v>
      </c>
      <c r="D11409" s="361">
        <v>8</v>
      </c>
      <c r="E11409" s="590">
        <v>55879</v>
      </c>
      <c r="F11409" s="592">
        <v>44</v>
      </c>
    </row>
    <row r="11410" spans="1:6" x14ac:dyDescent="0.25">
      <c r="A11410" s="349" t="s">
        <v>752</v>
      </c>
      <c r="B11410" s="361" t="s">
        <v>760</v>
      </c>
      <c r="C11410" s="361" t="s">
        <v>761</v>
      </c>
      <c r="D11410" s="361">
        <v>16</v>
      </c>
      <c r="E11410" s="590">
        <v>55881</v>
      </c>
      <c r="F11410" s="592">
        <v>156</v>
      </c>
    </row>
    <row r="11411" spans="1:6" x14ac:dyDescent="0.25">
      <c r="A11411" s="349" t="s">
        <v>738</v>
      </c>
      <c r="B11411" s="361" t="s">
        <v>719</v>
      </c>
      <c r="C11411" s="361" t="s">
        <v>744</v>
      </c>
      <c r="D11411" s="361">
        <v>8</v>
      </c>
      <c r="E11411" s="350">
        <v>55882</v>
      </c>
      <c r="F11411" s="360">
        <v>111</v>
      </c>
    </row>
    <row r="11412" spans="1:6" x14ac:dyDescent="0.25">
      <c r="A11412" s="349" t="s">
        <v>769</v>
      </c>
      <c r="B11412" s="361" t="s">
        <v>770</v>
      </c>
      <c r="C11412" s="361" t="s">
        <v>745</v>
      </c>
      <c r="D11412" s="361">
        <v>16</v>
      </c>
      <c r="E11412" s="350">
        <v>55884</v>
      </c>
      <c r="F11412" s="360">
        <v>128</v>
      </c>
    </row>
    <row r="11413" spans="1:6" x14ac:dyDescent="0.25">
      <c r="A11413" s="349" t="s">
        <v>748</v>
      </c>
      <c r="B11413" s="361" t="s">
        <v>754</v>
      </c>
      <c r="C11413" s="361" t="s">
        <v>755</v>
      </c>
      <c r="D11413" s="361">
        <v>16</v>
      </c>
      <c r="E11413" s="590">
        <v>55885</v>
      </c>
      <c r="F11413" s="592">
        <v>193</v>
      </c>
    </row>
    <row r="11414" spans="1:6" x14ac:dyDescent="0.25">
      <c r="A11414" s="349" t="s">
        <v>771</v>
      </c>
      <c r="B11414" s="361" t="s">
        <v>773</v>
      </c>
      <c r="C11414" s="361" t="s">
        <v>747</v>
      </c>
      <c r="D11414" s="361">
        <v>8</v>
      </c>
      <c r="E11414" s="590">
        <v>55886</v>
      </c>
      <c r="F11414" s="592">
        <v>157</v>
      </c>
    </row>
    <row r="11415" spans="1:6" x14ac:dyDescent="0.25">
      <c r="A11415" s="349" t="s">
        <v>748</v>
      </c>
      <c r="B11415" s="361" t="s">
        <v>754</v>
      </c>
      <c r="C11415" s="361" t="s">
        <v>755</v>
      </c>
      <c r="D11415" s="361">
        <v>16</v>
      </c>
      <c r="E11415" s="590">
        <v>55886</v>
      </c>
      <c r="F11415" s="592">
        <v>109</v>
      </c>
    </row>
    <row r="11416" spans="1:6" x14ac:dyDescent="0.25">
      <c r="A11416" s="354" t="s">
        <v>767</v>
      </c>
      <c r="B11416" s="353" t="s">
        <v>768</v>
      </c>
      <c r="C11416" s="353" t="s">
        <v>737</v>
      </c>
      <c r="D11416" s="353">
        <v>16</v>
      </c>
      <c r="E11416" s="591">
        <v>55887</v>
      </c>
      <c r="F11416" s="593">
        <v>67</v>
      </c>
    </row>
    <row r="11417" spans="1:6" x14ac:dyDescent="0.25">
      <c r="A11417" s="349" t="s">
        <v>738</v>
      </c>
      <c r="B11417" s="361" t="s">
        <v>719</v>
      </c>
      <c r="C11417" s="361" t="s">
        <v>744</v>
      </c>
      <c r="D11417" s="361">
        <v>8</v>
      </c>
      <c r="E11417" s="590">
        <v>55888</v>
      </c>
      <c r="F11417" s="360">
        <v>118</v>
      </c>
    </row>
    <row r="11418" spans="1:6" x14ac:dyDescent="0.25">
      <c r="A11418" s="349" t="s">
        <v>564</v>
      </c>
      <c r="B11418" s="361" t="s">
        <v>569</v>
      </c>
      <c r="C11418" s="361" t="s">
        <v>744</v>
      </c>
      <c r="D11418" s="361">
        <v>16</v>
      </c>
      <c r="E11418" s="590">
        <v>55888</v>
      </c>
      <c r="F11418" s="360">
        <v>23</v>
      </c>
    </row>
    <row r="11419" spans="1:6" x14ac:dyDescent="0.25">
      <c r="A11419" s="349" t="s">
        <v>771</v>
      </c>
      <c r="B11419" s="361" t="s">
        <v>773</v>
      </c>
      <c r="C11419" s="361" t="s">
        <v>747</v>
      </c>
      <c r="D11419" s="361">
        <v>8</v>
      </c>
      <c r="E11419" s="590">
        <v>55895</v>
      </c>
      <c r="F11419" s="592">
        <v>101</v>
      </c>
    </row>
    <row r="11420" spans="1:6" x14ac:dyDescent="0.25">
      <c r="A11420" s="349" t="s">
        <v>771</v>
      </c>
      <c r="B11420" s="361" t="s">
        <v>772</v>
      </c>
      <c r="C11420" s="361" t="s">
        <v>747</v>
      </c>
      <c r="D11420" s="361">
        <v>12</v>
      </c>
      <c r="E11420" s="590">
        <v>55897</v>
      </c>
      <c r="F11420" s="592">
        <v>80</v>
      </c>
    </row>
    <row r="11421" spans="1:6" x14ac:dyDescent="0.25">
      <c r="A11421" s="349" t="s">
        <v>738</v>
      </c>
      <c r="B11421" s="361" t="s">
        <v>721</v>
      </c>
      <c r="C11421" s="361" t="s">
        <v>747</v>
      </c>
      <c r="D11421" s="361">
        <v>8</v>
      </c>
      <c r="E11421" s="590">
        <v>55899</v>
      </c>
      <c r="F11421" s="592">
        <v>85</v>
      </c>
    </row>
    <row r="11422" spans="1:6" x14ac:dyDescent="0.25">
      <c r="A11422" s="349" t="s">
        <v>769</v>
      </c>
      <c r="B11422" s="361" t="s">
        <v>770</v>
      </c>
      <c r="C11422" s="361" t="s">
        <v>745</v>
      </c>
      <c r="D11422" s="361">
        <v>16</v>
      </c>
      <c r="E11422" s="590">
        <v>55901</v>
      </c>
      <c r="F11422" s="592">
        <v>45</v>
      </c>
    </row>
    <row r="11423" spans="1:6" x14ac:dyDescent="0.25">
      <c r="A11423" s="349" t="s">
        <v>728</v>
      </c>
      <c r="B11423" s="361" t="s">
        <v>731</v>
      </c>
      <c r="C11423" s="361" t="s">
        <v>732</v>
      </c>
      <c r="D11423" s="361">
        <v>8</v>
      </c>
      <c r="E11423" s="590">
        <v>55904</v>
      </c>
      <c r="F11423" s="592">
        <v>57</v>
      </c>
    </row>
    <row r="11424" spans="1:6" x14ac:dyDescent="0.25">
      <c r="A11424" s="349" t="s">
        <v>738</v>
      </c>
      <c r="B11424" s="361" t="s">
        <v>717</v>
      </c>
      <c r="C11424" s="361" t="s">
        <v>745</v>
      </c>
      <c r="D11424" s="361">
        <v>16</v>
      </c>
      <c r="E11424" s="590">
        <v>55909</v>
      </c>
      <c r="F11424" s="592">
        <v>48</v>
      </c>
    </row>
    <row r="11425" spans="1:6" x14ac:dyDescent="0.25">
      <c r="A11425" s="349" t="s">
        <v>564</v>
      </c>
      <c r="B11425" s="361" t="s">
        <v>567</v>
      </c>
      <c r="C11425" s="361" t="s">
        <v>737</v>
      </c>
      <c r="D11425" s="361">
        <v>16</v>
      </c>
      <c r="E11425" s="590">
        <v>55910</v>
      </c>
      <c r="F11425" s="592">
        <v>167</v>
      </c>
    </row>
    <row r="11426" spans="1:6" x14ac:dyDescent="0.25">
      <c r="A11426" s="349" t="s">
        <v>733</v>
      </c>
      <c r="B11426" s="361" t="s">
        <v>736</v>
      </c>
      <c r="C11426" s="361" t="s">
        <v>737</v>
      </c>
      <c r="D11426" s="361">
        <v>8</v>
      </c>
      <c r="E11426" s="590">
        <v>55910</v>
      </c>
      <c r="F11426" s="592">
        <v>92</v>
      </c>
    </row>
    <row r="11427" spans="1:6" x14ac:dyDescent="0.25">
      <c r="A11427" s="349" t="s">
        <v>733</v>
      </c>
      <c r="B11427" s="361" t="s">
        <v>736</v>
      </c>
      <c r="C11427" s="361" t="s">
        <v>737</v>
      </c>
      <c r="D11427" s="361">
        <v>8</v>
      </c>
      <c r="E11427" s="590">
        <v>55913</v>
      </c>
      <c r="F11427" s="592">
        <v>116</v>
      </c>
    </row>
    <row r="11428" spans="1:6" x14ac:dyDescent="0.25">
      <c r="A11428" s="349" t="s">
        <v>738</v>
      </c>
      <c r="B11428" s="361" t="s">
        <v>713</v>
      </c>
      <c r="C11428" s="361" t="s">
        <v>746</v>
      </c>
      <c r="D11428" s="361">
        <v>16</v>
      </c>
      <c r="E11428" s="590">
        <v>55915</v>
      </c>
      <c r="F11428" s="360">
        <v>99</v>
      </c>
    </row>
    <row r="11429" spans="1:6" x14ac:dyDescent="0.25">
      <c r="A11429" s="349" t="s">
        <v>756</v>
      </c>
      <c r="B11429" s="361" t="s">
        <v>757</v>
      </c>
      <c r="C11429" s="361" t="s">
        <v>755</v>
      </c>
      <c r="D11429" s="361">
        <v>16</v>
      </c>
      <c r="E11429" s="590">
        <v>55919</v>
      </c>
      <c r="F11429" s="592">
        <v>5</v>
      </c>
    </row>
    <row r="11430" spans="1:6" x14ac:dyDescent="0.25">
      <c r="A11430" s="349" t="s">
        <v>752</v>
      </c>
      <c r="B11430" s="361" t="s">
        <v>764</v>
      </c>
      <c r="C11430" s="361" t="s">
        <v>737</v>
      </c>
      <c r="D11430" s="361">
        <v>32</v>
      </c>
      <c r="E11430" s="590">
        <v>55919</v>
      </c>
      <c r="F11430" s="592">
        <v>123</v>
      </c>
    </row>
    <row r="11431" spans="1:6" x14ac:dyDescent="0.25">
      <c r="A11431" s="349" t="s">
        <v>752</v>
      </c>
      <c r="B11431" s="361" t="s">
        <v>764</v>
      </c>
      <c r="C11431" s="361" t="s">
        <v>737</v>
      </c>
      <c r="D11431" s="361">
        <v>32</v>
      </c>
      <c r="E11431" s="590">
        <v>55920</v>
      </c>
      <c r="F11431" s="592">
        <v>24</v>
      </c>
    </row>
    <row r="11432" spans="1:6" x14ac:dyDescent="0.25">
      <c r="A11432" s="349" t="s">
        <v>738</v>
      </c>
      <c r="B11432" s="361" t="s">
        <v>723</v>
      </c>
      <c r="C11432" s="361" t="s">
        <v>745</v>
      </c>
      <c r="D11432" s="361">
        <v>8</v>
      </c>
      <c r="E11432" s="590">
        <v>55928</v>
      </c>
      <c r="F11432" s="592">
        <v>172</v>
      </c>
    </row>
    <row r="11433" spans="1:6" x14ac:dyDescent="0.25">
      <c r="A11433" s="349" t="s">
        <v>771</v>
      </c>
      <c r="B11433" s="361" t="s">
        <v>772</v>
      </c>
      <c r="C11433" s="361" t="s">
        <v>747</v>
      </c>
      <c r="D11433" s="361">
        <v>12</v>
      </c>
      <c r="E11433" s="590">
        <v>55930</v>
      </c>
      <c r="F11433" s="592">
        <v>115</v>
      </c>
    </row>
    <row r="11434" spans="1:6" x14ac:dyDescent="0.25">
      <c r="A11434" s="349" t="s">
        <v>756</v>
      </c>
      <c r="B11434" s="361" t="s">
        <v>758</v>
      </c>
      <c r="C11434" s="361" t="s">
        <v>746</v>
      </c>
      <c r="D11434" s="361">
        <v>16</v>
      </c>
      <c r="E11434" s="590">
        <v>55930</v>
      </c>
      <c r="F11434" s="592">
        <v>131</v>
      </c>
    </row>
    <row r="11435" spans="1:6" x14ac:dyDescent="0.25">
      <c r="A11435" s="349" t="s">
        <v>752</v>
      </c>
      <c r="B11435" s="361" t="s">
        <v>763</v>
      </c>
      <c r="C11435" s="361" t="s">
        <v>745</v>
      </c>
      <c r="D11435" s="361">
        <v>16</v>
      </c>
      <c r="E11435" s="590">
        <v>55933</v>
      </c>
      <c r="F11435" s="592">
        <v>158</v>
      </c>
    </row>
    <row r="11436" spans="1:6" x14ac:dyDescent="0.25">
      <c r="A11436" s="349" t="s">
        <v>742</v>
      </c>
      <c r="B11436" s="361" t="s">
        <v>743</v>
      </c>
      <c r="C11436" s="361" t="s">
        <v>744</v>
      </c>
      <c r="D11436" s="361">
        <v>8</v>
      </c>
      <c r="E11436" s="350">
        <v>55936</v>
      </c>
      <c r="F11436" s="360">
        <v>182</v>
      </c>
    </row>
    <row r="11437" spans="1:6" x14ac:dyDescent="0.25">
      <c r="A11437" s="349" t="s">
        <v>738</v>
      </c>
      <c r="B11437" s="361" t="s">
        <v>722</v>
      </c>
      <c r="C11437" s="361" t="s">
        <v>747</v>
      </c>
      <c r="D11437" s="361">
        <v>8</v>
      </c>
      <c r="E11437" s="590">
        <v>55937</v>
      </c>
      <c r="F11437" s="592">
        <v>112</v>
      </c>
    </row>
    <row r="11438" spans="1:6" x14ac:dyDescent="0.25">
      <c r="A11438" s="349" t="s">
        <v>756</v>
      </c>
      <c r="B11438" s="361" t="s">
        <v>757</v>
      </c>
      <c r="C11438" s="361" t="s">
        <v>755</v>
      </c>
      <c r="D11438" s="361">
        <v>16</v>
      </c>
      <c r="E11438" s="590">
        <v>55944</v>
      </c>
      <c r="F11438" s="592">
        <v>97</v>
      </c>
    </row>
    <row r="11439" spans="1:6" x14ac:dyDescent="0.25">
      <c r="A11439" s="349" t="s">
        <v>752</v>
      </c>
      <c r="B11439" s="361" t="s">
        <v>763</v>
      </c>
      <c r="C11439" s="361" t="s">
        <v>745</v>
      </c>
      <c r="D11439" s="361">
        <v>16</v>
      </c>
      <c r="E11439" s="590">
        <v>55945</v>
      </c>
      <c r="F11439" s="592">
        <v>23</v>
      </c>
    </row>
    <row r="11440" spans="1:6" x14ac:dyDescent="0.25">
      <c r="A11440" s="349" t="s">
        <v>738</v>
      </c>
      <c r="B11440" s="361" t="s">
        <v>719</v>
      </c>
      <c r="C11440" s="361" t="s">
        <v>744</v>
      </c>
      <c r="D11440" s="361">
        <v>8</v>
      </c>
      <c r="E11440" s="350">
        <v>55947</v>
      </c>
      <c r="F11440" s="360">
        <v>147</v>
      </c>
    </row>
    <row r="11441" spans="1:6" x14ac:dyDescent="0.25">
      <c r="A11441" s="349" t="s">
        <v>752</v>
      </c>
      <c r="B11441" s="361" t="s">
        <v>759</v>
      </c>
      <c r="C11441" s="361" t="s">
        <v>737</v>
      </c>
      <c r="D11441" s="361">
        <v>16</v>
      </c>
      <c r="E11441" s="350">
        <v>55949</v>
      </c>
      <c r="F11441" s="360">
        <v>157</v>
      </c>
    </row>
    <row r="11442" spans="1:6" x14ac:dyDescent="0.25">
      <c r="A11442" s="349" t="s">
        <v>738</v>
      </c>
      <c r="B11442" s="361" t="s">
        <v>720</v>
      </c>
      <c r="C11442" s="361" t="s">
        <v>747</v>
      </c>
      <c r="D11442" s="361">
        <v>8</v>
      </c>
      <c r="E11442" s="350">
        <v>55953</v>
      </c>
      <c r="F11442" s="360">
        <v>54</v>
      </c>
    </row>
    <row r="11443" spans="1:6" x14ac:dyDescent="0.25">
      <c r="A11443" s="349" t="s">
        <v>738</v>
      </c>
      <c r="B11443" s="361" t="s">
        <v>718</v>
      </c>
      <c r="C11443" s="361" t="s">
        <v>747</v>
      </c>
      <c r="D11443" s="361">
        <v>8</v>
      </c>
      <c r="E11443" s="590">
        <v>55956</v>
      </c>
      <c r="F11443" s="360">
        <v>194</v>
      </c>
    </row>
    <row r="11444" spans="1:6" x14ac:dyDescent="0.25">
      <c r="A11444" s="349" t="s">
        <v>738</v>
      </c>
      <c r="B11444" s="361" t="s">
        <v>712</v>
      </c>
      <c r="C11444" s="361" t="s">
        <v>744</v>
      </c>
      <c r="D11444" s="361">
        <v>8</v>
      </c>
      <c r="E11444" s="590">
        <v>55957</v>
      </c>
      <c r="F11444" s="592">
        <v>23</v>
      </c>
    </row>
    <row r="11445" spans="1:6" x14ac:dyDescent="0.25">
      <c r="A11445" s="349" t="s">
        <v>738</v>
      </c>
      <c r="B11445" s="361" t="s">
        <v>723</v>
      </c>
      <c r="C11445" s="361" t="s">
        <v>745</v>
      </c>
      <c r="D11445" s="361">
        <v>8</v>
      </c>
      <c r="E11445" s="590">
        <v>55973</v>
      </c>
      <c r="F11445" s="592">
        <v>127</v>
      </c>
    </row>
    <row r="11446" spans="1:6" x14ac:dyDescent="0.25">
      <c r="A11446" s="349" t="s">
        <v>733</v>
      </c>
      <c r="B11446" s="361" t="s">
        <v>736</v>
      </c>
      <c r="C11446" s="361" t="s">
        <v>737</v>
      </c>
      <c r="D11446" s="361">
        <v>8</v>
      </c>
      <c r="E11446" s="590">
        <v>55976</v>
      </c>
      <c r="F11446" s="592">
        <v>6</v>
      </c>
    </row>
    <row r="11447" spans="1:6" x14ac:dyDescent="0.25">
      <c r="A11447" s="349" t="s">
        <v>752</v>
      </c>
      <c r="B11447" s="361" t="s">
        <v>760</v>
      </c>
      <c r="C11447" s="361" t="s">
        <v>761</v>
      </c>
      <c r="D11447" s="361">
        <v>16</v>
      </c>
      <c r="E11447" s="590">
        <v>55977</v>
      </c>
      <c r="F11447" s="592">
        <v>175</v>
      </c>
    </row>
    <row r="11448" spans="1:6" x14ac:dyDescent="0.25">
      <c r="A11448" s="349" t="s">
        <v>738</v>
      </c>
      <c r="B11448" s="361" t="s">
        <v>720</v>
      </c>
      <c r="C11448" s="361" t="s">
        <v>747</v>
      </c>
      <c r="D11448" s="361">
        <v>8</v>
      </c>
      <c r="E11448" s="590">
        <v>55978</v>
      </c>
      <c r="F11448" s="592">
        <v>65</v>
      </c>
    </row>
    <row r="11449" spans="1:6" x14ac:dyDescent="0.25">
      <c r="A11449" s="349" t="s">
        <v>748</v>
      </c>
      <c r="B11449" s="361" t="s">
        <v>749</v>
      </c>
      <c r="C11449" s="361" t="s">
        <v>745</v>
      </c>
      <c r="D11449" s="361">
        <v>8</v>
      </c>
      <c r="E11449" s="590">
        <v>55980</v>
      </c>
      <c r="F11449" s="592">
        <v>199</v>
      </c>
    </row>
    <row r="11450" spans="1:6" x14ac:dyDescent="0.25">
      <c r="A11450" s="349" t="s">
        <v>738</v>
      </c>
      <c r="B11450" s="361" t="s">
        <v>721</v>
      </c>
      <c r="C11450" s="361" t="s">
        <v>747</v>
      </c>
      <c r="D11450" s="361">
        <v>8</v>
      </c>
      <c r="E11450" s="590">
        <v>55981</v>
      </c>
      <c r="F11450" s="592">
        <v>126</v>
      </c>
    </row>
    <row r="11451" spans="1:6" x14ac:dyDescent="0.25">
      <c r="A11451" s="349" t="s">
        <v>564</v>
      </c>
      <c r="B11451" s="361" t="s">
        <v>565</v>
      </c>
      <c r="C11451" s="361" t="s">
        <v>745</v>
      </c>
      <c r="D11451" s="361">
        <v>16</v>
      </c>
      <c r="E11451" s="590">
        <v>55981</v>
      </c>
      <c r="F11451" s="360">
        <v>171</v>
      </c>
    </row>
    <row r="11452" spans="1:6" x14ac:dyDescent="0.25">
      <c r="A11452" s="349" t="s">
        <v>738</v>
      </c>
      <c r="B11452" s="361" t="s">
        <v>721</v>
      </c>
      <c r="C11452" s="361" t="s">
        <v>747</v>
      </c>
      <c r="D11452" s="361">
        <v>8</v>
      </c>
      <c r="E11452" s="590">
        <v>55983</v>
      </c>
      <c r="F11452" s="592">
        <v>51</v>
      </c>
    </row>
    <row r="11453" spans="1:6" x14ac:dyDescent="0.25">
      <c r="A11453" s="349" t="s">
        <v>771</v>
      </c>
      <c r="B11453" s="361" t="s">
        <v>773</v>
      </c>
      <c r="C11453" s="361" t="s">
        <v>747</v>
      </c>
      <c r="D11453" s="361">
        <v>8</v>
      </c>
      <c r="E11453" s="590">
        <v>55984</v>
      </c>
      <c r="F11453" s="592">
        <v>183</v>
      </c>
    </row>
    <row r="11454" spans="1:6" x14ac:dyDescent="0.25">
      <c r="A11454" s="349" t="s">
        <v>748</v>
      </c>
      <c r="B11454" s="361" t="s">
        <v>751</v>
      </c>
      <c r="C11454" s="361" t="s">
        <v>747</v>
      </c>
      <c r="D11454" s="361">
        <v>8</v>
      </c>
      <c r="E11454" s="590">
        <v>55988</v>
      </c>
      <c r="F11454" s="592">
        <v>78</v>
      </c>
    </row>
    <row r="11455" spans="1:6" x14ac:dyDescent="0.25">
      <c r="A11455" s="349" t="s">
        <v>738</v>
      </c>
      <c r="B11455" s="361" t="s">
        <v>723</v>
      </c>
      <c r="C11455" s="361" t="s">
        <v>745</v>
      </c>
      <c r="D11455" s="361">
        <v>8</v>
      </c>
      <c r="E11455" s="590">
        <v>55991</v>
      </c>
      <c r="F11455" s="592">
        <v>116</v>
      </c>
    </row>
    <row r="11456" spans="1:6" x14ac:dyDescent="0.25">
      <c r="A11456" s="349" t="s">
        <v>765</v>
      </c>
      <c r="B11456" s="361" t="s">
        <v>766</v>
      </c>
      <c r="C11456" s="361" t="s">
        <v>744</v>
      </c>
      <c r="D11456" s="361">
        <v>16</v>
      </c>
      <c r="E11456" s="590">
        <v>55991</v>
      </c>
      <c r="F11456" s="592">
        <v>175</v>
      </c>
    </row>
    <row r="11457" spans="1:6" x14ac:dyDescent="0.25">
      <c r="A11457" s="349" t="s">
        <v>738</v>
      </c>
      <c r="B11457" s="361" t="s">
        <v>713</v>
      </c>
      <c r="C11457" s="361" t="s">
        <v>746</v>
      </c>
      <c r="D11457" s="361">
        <v>16</v>
      </c>
      <c r="E11457" s="590">
        <v>55997</v>
      </c>
      <c r="F11457" s="592">
        <v>120</v>
      </c>
    </row>
    <row r="11458" spans="1:6" x14ac:dyDescent="0.25">
      <c r="A11458" s="349" t="s">
        <v>765</v>
      </c>
      <c r="B11458" s="361" t="s">
        <v>766</v>
      </c>
      <c r="C11458" s="361" t="s">
        <v>744</v>
      </c>
      <c r="D11458" s="361">
        <v>16</v>
      </c>
      <c r="E11458" s="590">
        <v>55999</v>
      </c>
      <c r="F11458" s="592">
        <v>85</v>
      </c>
    </row>
    <row r="11459" spans="1:6" x14ac:dyDescent="0.25">
      <c r="A11459" s="349" t="s">
        <v>738</v>
      </c>
      <c r="B11459" s="361" t="s">
        <v>713</v>
      </c>
      <c r="C11459" s="361" t="s">
        <v>746</v>
      </c>
      <c r="D11459" s="361">
        <v>16</v>
      </c>
      <c r="E11459" s="590">
        <v>56000</v>
      </c>
      <c r="F11459" s="592">
        <v>75</v>
      </c>
    </row>
    <row r="11460" spans="1:6" x14ac:dyDescent="0.25">
      <c r="A11460" s="349" t="s">
        <v>756</v>
      </c>
      <c r="B11460" s="361" t="s">
        <v>757</v>
      </c>
      <c r="C11460" s="361" t="s">
        <v>755</v>
      </c>
      <c r="D11460" s="361">
        <v>16</v>
      </c>
      <c r="E11460" s="590">
        <v>56002</v>
      </c>
      <c r="F11460" s="592">
        <v>179</v>
      </c>
    </row>
    <row r="11461" spans="1:6" x14ac:dyDescent="0.25">
      <c r="A11461" s="349" t="s">
        <v>752</v>
      </c>
      <c r="B11461" s="361" t="s">
        <v>759</v>
      </c>
      <c r="C11461" s="361" t="s">
        <v>737</v>
      </c>
      <c r="D11461" s="361">
        <v>16</v>
      </c>
      <c r="E11461" s="590">
        <v>56003</v>
      </c>
      <c r="F11461" s="360">
        <v>71</v>
      </c>
    </row>
    <row r="11462" spans="1:6" x14ac:dyDescent="0.25">
      <c r="A11462" s="349" t="s">
        <v>738</v>
      </c>
      <c r="B11462" s="361" t="s">
        <v>721</v>
      </c>
      <c r="C11462" s="361" t="s">
        <v>747</v>
      </c>
      <c r="D11462" s="361">
        <v>8</v>
      </c>
      <c r="E11462" s="350">
        <v>56004</v>
      </c>
      <c r="F11462" s="360">
        <v>91</v>
      </c>
    </row>
    <row r="11463" spans="1:6" x14ac:dyDescent="0.25">
      <c r="A11463" s="349" t="s">
        <v>738</v>
      </c>
      <c r="B11463" s="361" t="s">
        <v>716</v>
      </c>
      <c r="C11463" s="361" t="s">
        <v>745</v>
      </c>
      <c r="D11463" s="361">
        <v>16</v>
      </c>
      <c r="E11463" s="350">
        <v>56007</v>
      </c>
      <c r="F11463" s="360">
        <v>160</v>
      </c>
    </row>
    <row r="11464" spans="1:6" x14ac:dyDescent="0.25">
      <c r="A11464" s="349" t="s">
        <v>742</v>
      </c>
      <c r="B11464" s="361" t="s">
        <v>743</v>
      </c>
      <c r="C11464" s="361" t="s">
        <v>744</v>
      </c>
      <c r="D11464" s="361">
        <v>8</v>
      </c>
      <c r="E11464" s="590">
        <v>56010</v>
      </c>
      <c r="F11464" s="360">
        <v>152</v>
      </c>
    </row>
    <row r="11465" spans="1:6" x14ac:dyDescent="0.25">
      <c r="A11465" s="349" t="s">
        <v>771</v>
      </c>
      <c r="B11465" s="361" t="s">
        <v>773</v>
      </c>
      <c r="C11465" s="361" t="s">
        <v>747</v>
      </c>
      <c r="D11465" s="361">
        <v>8</v>
      </c>
      <c r="E11465" s="590">
        <v>56012</v>
      </c>
      <c r="F11465" s="592">
        <v>173</v>
      </c>
    </row>
    <row r="11466" spans="1:6" x14ac:dyDescent="0.25">
      <c r="A11466" s="349" t="s">
        <v>738</v>
      </c>
      <c r="B11466" s="361" t="s">
        <v>714</v>
      </c>
      <c r="C11466" s="361" t="s">
        <v>744</v>
      </c>
      <c r="D11466" s="361">
        <v>8</v>
      </c>
      <c r="E11466" s="590">
        <v>56012</v>
      </c>
      <c r="F11466" s="592">
        <v>110</v>
      </c>
    </row>
    <row r="11467" spans="1:6" x14ac:dyDescent="0.25">
      <c r="A11467" s="349" t="s">
        <v>756</v>
      </c>
      <c r="B11467" s="361" t="s">
        <v>758</v>
      </c>
      <c r="C11467" s="361" t="s">
        <v>746</v>
      </c>
      <c r="D11467" s="361">
        <v>16</v>
      </c>
      <c r="E11467" s="590">
        <v>56013</v>
      </c>
      <c r="F11467" s="592">
        <v>102</v>
      </c>
    </row>
    <row r="11468" spans="1:6" x14ac:dyDescent="0.25">
      <c r="A11468" s="349" t="s">
        <v>564</v>
      </c>
      <c r="B11468" s="361" t="s">
        <v>568</v>
      </c>
      <c r="C11468" s="361" t="s">
        <v>745</v>
      </c>
      <c r="D11468" s="361">
        <v>16</v>
      </c>
      <c r="E11468" s="590">
        <v>56019</v>
      </c>
      <c r="F11468" s="592">
        <v>38</v>
      </c>
    </row>
    <row r="11469" spans="1:6" x14ac:dyDescent="0.25">
      <c r="A11469" s="349" t="s">
        <v>765</v>
      </c>
      <c r="B11469" s="361" t="s">
        <v>766</v>
      </c>
      <c r="C11469" s="361" t="s">
        <v>744</v>
      </c>
      <c r="D11469" s="361">
        <v>16</v>
      </c>
      <c r="E11469" s="590">
        <v>56020</v>
      </c>
      <c r="F11469" s="592">
        <v>112</v>
      </c>
    </row>
    <row r="11470" spans="1:6" x14ac:dyDescent="0.25">
      <c r="A11470" s="349" t="s">
        <v>738</v>
      </c>
      <c r="B11470" s="361" t="s">
        <v>715</v>
      </c>
      <c r="C11470" s="361" t="s">
        <v>745</v>
      </c>
      <c r="D11470" s="361">
        <v>16</v>
      </c>
      <c r="E11470" s="590">
        <v>56023</v>
      </c>
      <c r="F11470" s="592">
        <v>49</v>
      </c>
    </row>
    <row r="11471" spans="1:6" x14ac:dyDescent="0.25">
      <c r="A11471" s="349" t="s">
        <v>564</v>
      </c>
      <c r="B11471" s="361" t="s">
        <v>567</v>
      </c>
      <c r="C11471" s="361" t="s">
        <v>737</v>
      </c>
      <c r="D11471" s="361">
        <v>16</v>
      </c>
      <c r="E11471" s="590">
        <v>56029</v>
      </c>
      <c r="F11471" s="360">
        <v>191</v>
      </c>
    </row>
    <row r="11472" spans="1:6" x14ac:dyDescent="0.25">
      <c r="A11472" s="349" t="s">
        <v>756</v>
      </c>
      <c r="B11472" s="361" t="s">
        <v>758</v>
      </c>
      <c r="C11472" s="361" t="s">
        <v>746</v>
      </c>
      <c r="D11472" s="361">
        <v>16</v>
      </c>
      <c r="E11472" s="350">
        <v>56029</v>
      </c>
      <c r="F11472" s="360">
        <v>79</v>
      </c>
    </row>
    <row r="11473" spans="1:6" x14ac:dyDescent="0.25">
      <c r="A11473" s="349" t="s">
        <v>752</v>
      </c>
      <c r="B11473" s="361" t="s">
        <v>760</v>
      </c>
      <c r="C11473" s="361" t="s">
        <v>761</v>
      </c>
      <c r="D11473" s="361">
        <v>16</v>
      </c>
      <c r="E11473" s="590">
        <v>56033</v>
      </c>
      <c r="F11473" s="592">
        <v>183</v>
      </c>
    </row>
    <row r="11474" spans="1:6" x14ac:dyDescent="0.25">
      <c r="A11474" s="349" t="s">
        <v>738</v>
      </c>
      <c r="B11474" s="361" t="s">
        <v>715</v>
      </c>
      <c r="C11474" s="361" t="s">
        <v>745</v>
      </c>
      <c r="D11474" s="361">
        <v>16</v>
      </c>
      <c r="E11474" s="590">
        <v>56036</v>
      </c>
      <c r="F11474" s="592">
        <v>183</v>
      </c>
    </row>
    <row r="11475" spans="1:6" x14ac:dyDescent="0.25">
      <c r="A11475" s="349" t="s">
        <v>756</v>
      </c>
      <c r="B11475" s="361" t="s">
        <v>757</v>
      </c>
      <c r="C11475" s="361" t="s">
        <v>755</v>
      </c>
      <c r="D11475" s="361">
        <v>16</v>
      </c>
      <c r="E11475" s="590">
        <v>56038</v>
      </c>
      <c r="F11475" s="592">
        <v>81</v>
      </c>
    </row>
    <row r="11476" spans="1:6" x14ac:dyDescent="0.25">
      <c r="A11476" s="349" t="s">
        <v>738</v>
      </c>
      <c r="B11476" s="361" t="s">
        <v>712</v>
      </c>
      <c r="C11476" s="361" t="s">
        <v>744</v>
      </c>
      <c r="D11476" s="361">
        <v>8</v>
      </c>
      <c r="E11476" s="590">
        <v>56038</v>
      </c>
      <c r="F11476" s="592">
        <v>113</v>
      </c>
    </row>
    <row r="11477" spans="1:6" x14ac:dyDescent="0.25">
      <c r="A11477" s="349" t="s">
        <v>752</v>
      </c>
      <c r="B11477" s="361" t="s">
        <v>762</v>
      </c>
      <c r="C11477" s="361" t="s">
        <v>761</v>
      </c>
      <c r="D11477" s="361">
        <v>16</v>
      </c>
      <c r="E11477" s="590">
        <v>56038</v>
      </c>
      <c r="F11477" s="592">
        <v>184</v>
      </c>
    </row>
    <row r="11478" spans="1:6" x14ac:dyDescent="0.25">
      <c r="A11478" s="349" t="s">
        <v>771</v>
      </c>
      <c r="B11478" s="361" t="s">
        <v>773</v>
      </c>
      <c r="C11478" s="361" t="s">
        <v>747</v>
      </c>
      <c r="D11478" s="361">
        <v>8</v>
      </c>
      <c r="E11478" s="590">
        <v>56039</v>
      </c>
      <c r="F11478" s="592">
        <v>6</v>
      </c>
    </row>
    <row r="11479" spans="1:6" x14ac:dyDescent="0.25">
      <c r="A11479" s="349" t="s">
        <v>738</v>
      </c>
      <c r="B11479" s="361" t="s">
        <v>717</v>
      </c>
      <c r="C11479" s="361" t="s">
        <v>745</v>
      </c>
      <c r="D11479" s="361">
        <v>16</v>
      </c>
      <c r="E11479" s="590">
        <v>56046</v>
      </c>
      <c r="F11479" s="592">
        <v>67</v>
      </c>
    </row>
    <row r="11480" spans="1:6" x14ac:dyDescent="0.25">
      <c r="A11480" s="349" t="s">
        <v>742</v>
      </c>
      <c r="B11480" s="361" t="s">
        <v>743</v>
      </c>
      <c r="C11480" s="361" t="s">
        <v>744</v>
      </c>
      <c r="D11480" s="361">
        <v>8</v>
      </c>
      <c r="E11480" s="590">
        <v>56051</v>
      </c>
      <c r="F11480" s="360">
        <v>158</v>
      </c>
    </row>
    <row r="11481" spans="1:6" x14ac:dyDescent="0.25">
      <c r="A11481" s="349" t="s">
        <v>564</v>
      </c>
      <c r="B11481" s="361" t="s">
        <v>566</v>
      </c>
      <c r="C11481" s="361" t="s">
        <v>737</v>
      </c>
      <c r="D11481" s="361">
        <v>16</v>
      </c>
      <c r="E11481" s="590">
        <v>56060</v>
      </c>
      <c r="F11481" s="592">
        <v>185</v>
      </c>
    </row>
    <row r="11482" spans="1:6" x14ac:dyDescent="0.25">
      <c r="A11482" s="349" t="s">
        <v>767</v>
      </c>
      <c r="B11482" s="361" t="s">
        <v>768</v>
      </c>
      <c r="C11482" s="361" t="s">
        <v>737</v>
      </c>
      <c r="D11482" s="361">
        <v>16</v>
      </c>
      <c r="E11482" s="590">
        <v>56062</v>
      </c>
      <c r="F11482" s="592">
        <v>96</v>
      </c>
    </row>
    <row r="11483" spans="1:6" x14ac:dyDescent="0.25">
      <c r="A11483" s="349" t="s">
        <v>769</v>
      </c>
      <c r="B11483" s="361" t="s">
        <v>770</v>
      </c>
      <c r="C11483" s="361" t="s">
        <v>745</v>
      </c>
      <c r="D11483" s="361">
        <v>16</v>
      </c>
      <c r="E11483" s="590">
        <v>56064</v>
      </c>
      <c r="F11483" s="592">
        <v>63</v>
      </c>
    </row>
    <row r="11484" spans="1:6" x14ac:dyDescent="0.25">
      <c r="A11484" s="349" t="s">
        <v>767</v>
      </c>
      <c r="B11484" s="361" t="s">
        <v>768</v>
      </c>
      <c r="C11484" s="361" t="s">
        <v>737</v>
      </c>
      <c r="D11484" s="361">
        <v>16</v>
      </c>
      <c r="E11484" s="590">
        <v>56066</v>
      </c>
      <c r="F11484" s="592">
        <v>130</v>
      </c>
    </row>
    <row r="11485" spans="1:6" x14ac:dyDescent="0.25">
      <c r="A11485" s="349" t="s">
        <v>748</v>
      </c>
      <c r="B11485" s="361" t="s">
        <v>750</v>
      </c>
      <c r="C11485" s="361" t="s">
        <v>737</v>
      </c>
      <c r="D11485" s="361">
        <v>16</v>
      </c>
      <c r="E11485" s="590">
        <v>56069</v>
      </c>
      <c r="F11485" s="592">
        <v>12</v>
      </c>
    </row>
    <row r="11486" spans="1:6" x14ac:dyDescent="0.25">
      <c r="A11486" s="349" t="s">
        <v>756</v>
      </c>
      <c r="B11486" s="361" t="s">
        <v>758</v>
      </c>
      <c r="C11486" s="361" t="s">
        <v>746</v>
      </c>
      <c r="D11486" s="361">
        <v>16</v>
      </c>
      <c r="E11486" s="590">
        <v>56069</v>
      </c>
      <c r="F11486" s="592">
        <v>120</v>
      </c>
    </row>
    <row r="11487" spans="1:6" x14ac:dyDescent="0.25">
      <c r="A11487" s="349" t="s">
        <v>564</v>
      </c>
      <c r="B11487" s="361" t="s">
        <v>565</v>
      </c>
      <c r="C11487" s="361" t="s">
        <v>745</v>
      </c>
      <c r="D11487" s="361">
        <v>16</v>
      </c>
      <c r="E11487" s="590">
        <v>56071</v>
      </c>
      <c r="F11487" s="592">
        <v>63</v>
      </c>
    </row>
    <row r="11488" spans="1:6" x14ac:dyDescent="0.25">
      <c r="A11488" s="349" t="s">
        <v>756</v>
      </c>
      <c r="B11488" s="361" t="s">
        <v>758</v>
      </c>
      <c r="C11488" s="361" t="s">
        <v>746</v>
      </c>
      <c r="D11488" s="361">
        <v>16</v>
      </c>
      <c r="E11488" s="590">
        <v>56071</v>
      </c>
      <c r="F11488" s="592">
        <v>7</v>
      </c>
    </row>
    <row r="11489" spans="1:6" x14ac:dyDescent="0.25">
      <c r="A11489" s="349" t="s">
        <v>756</v>
      </c>
      <c r="B11489" s="361" t="s">
        <v>758</v>
      </c>
      <c r="C11489" s="361" t="s">
        <v>746</v>
      </c>
      <c r="D11489" s="361">
        <v>16</v>
      </c>
      <c r="E11489" s="590">
        <v>56072</v>
      </c>
      <c r="F11489" s="592">
        <v>42</v>
      </c>
    </row>
    <row r="11490" spans="1:6" x14ac:dyDescent="0.25">
      <c r="A11490" s="349" t="s">
        <v>564</v>
      </c>
      <c r="B11490" s="361" t="s">
        <v>567</v>
      </c>
      <c r="C11490" s="361" t="s">
        <v>737</v>
      </c>
      <c r="D11490" s="361">
        <v>16</v>
      </c>
      <c r="E11490" s="590">
        <v>56074</v>
      </c>
      <c r="F11490" s="592">
        <v>184</v>
      </c>
    </row>
    <row r="11491" spans="1:6" x14ac:dyDescent="0.25">
      <c r="A11491" s="349" t="s">
        <v>738</v>
      </c>
      <c r="B11491" s="361" t="s">
        <v>713</v>
      </c>
      <c r="C11491" s="361" t="s">
        <v>746</v>
      </c>
      <c r="D11491" s="361">
        <v>16</v>
      </c>
      <c r="E11491" s="590">
        <v>56076</v>
      </c>
      <c r="F11491" s="592">
        <v>137</v>
      </c>
    </row>
    <row r="11492" spans="1:6" x14ac:dyDescent="0.25">
      <c r="A11492" s="349" t="s">
        <v>748</v>
      </c>
      <c r="B11492" s="361" t="s">
        <v>749</v>
      </c>
      <c r="C11492" s="361" t="s">
        <v>745</v>
      </c>
      <c r="D11492" s="361">
        <v>8</v>
      </c>
      <c r="E11492" s="590">
        <v>56079</v>
      </c>
      <c r="F11492" s="592">
        <v>92</v>
      </c>
    </row>
    <row r="11493" spans="1:6" x14ac:dyDescent="0.25">
      <c r="A11493" s="349" t="s">
        <v>564</v>
      </c>
      <c r="B11493" s="361" t="s">
        <v>568</v>
      </c>
      <c r="C11493" s="361" t="s">
        <v>745</v>
      </c>
      <c r="D11493" s="361">
        <v>16</v>
      </c>
      <c r="E11493" s="350">
        <v>56081</v>
      </c>
      <c r="F11493" s="360">
        <v>43</v>
      </c>
    </row>
    <row r="11494" spans="1:6" x14ac:dyDescent="0.25">
      <c r="A11494" s="349" t="s">
        <v>564</v>
      </c>
      <c r="B11494" s="361" t="s">
        <v>566</v>
      </c>
      <c r="C11494" s="361" t="s">
        <v>737</v>
      </c>
      <c r="D11494" s="361">
        <v>16</v>
      </c>
      <c r="E11494" s="590">
        <v>56084</v>
      </c>
      <c r="F11494" s="592">
        <v>130</v>
      </c>
    </row>
    <row r="11495" spans="1:6" x14ac:dyDescent="0.25">
      <c r="A11495" s="349" t="s">
        <v>564</v>
      </c>
      <c r="B11495" s="361" t="s">
        <v>565</v>
      </c>
      <c r="C11495" s="361" t="s">
        <v>745</v>
      </c>
      <c r="D11495" s="361">
        <v>16</v>
      </c>
      <c r="E11495" s="590">
        <v>56086</v>
      </c>
      <c r="F11495" s="592">
        <v>169</v>
      </c>
    </row>
    <row r="11496" spans="1:6" x14ac:dyDescent="0.25">
      <c r="A11496" s="354" t="s">
        <v>752</v>
      </c>
      <c r="B11496" s="353" t="s">
        <v>764</v>
      </c>
      <c r="C11496" s="353" t="s">
        <v>737</v>
      </c>
      <c r="D11496" s="353">
        <v>32</v>
      </c>
      <c r="E11496" s="591">
        <v>56088</v>
      </c>
      <c r="F11496" s="593">
        <v>146</v>
      </c>
    </row>
    <row r="11497" spans="1:6" x14ac:dyDescent="0.25">
      <c r="A11497" s="349" t="s">
        <v>752</v>
      </c>
      <c r="B11497" s="361" t="s">
        <v>760</v>
      </c>
      <c r="C11497" s="361" t="s">
        <v>761</v>
      </c>
      <c r="D11497" s="361">
        <v>16</v>
      </c>
      <c r="E11497" s="590">
        <v>56089</v>
      </c>
      <c r="F11497" s="592">
        <v>40</v>
      </c>
    </row>
    <row r="11498" spans="1:6" x14ac:dyDescent="0.25">
      <c r="A11498" s="349" t="s">
        <v>738</v>
      </c>
      <c r="B11498" s="361" t="s">
        <v>722</v>
      </c>
      <c r="C11498" s="361" t="s">
        <v>747</v>
      </c>
      <c r="D11498" s="361">
        <v>8</v>
      </c>
      <c r="E11498" s="590">
        <v>56093</v>
      </c>
      <c r="F11498" s="360">
        <v>78</v>
      </c>
    </row>
    <row r="11499" spans="1:6" x14ac:dyDescent="0.25">
      <c r="A11499" s="349" t="s">
        <v>748</v>
      </c>
      <c r="B11499" s="361" t="s">
        <v>750</v>
      </c>
      <c r="C11499" s="361" t="s">
        <v>737</v>
      </c>
      <c r="D11499" s="361">
        <v>16</v>
      </c>
      <c r="E11499" s="350">
        <v>56093</v>
      </c>
      <c r="F11499" s="360">
        <v>80</v>
      </c>
    </row>
    <row r="11500" spans="1:6" x14ac:dyDescent="0.25">
      <c r="A11500" s="349" t="s">
        <v>739</v>
      </c>
      <c r="B11500" s="361" t="s">
        <v>740</v>
      </c>
      <c r="C11500" s="361" t="s">
        <v>741</v>
      </c>
      <c r="D11500" s="361">
        <v>8</v>
      </c>
      <c r="E11500" s="590">
        <v>56093</v>
      </c>
      <c r="F11500" s="592">
        <v>197</v>
      </c>
    </row>
    <row r="11501" spans="1:6" x14ac:dyDescent="0.25">
      <c r="A11501" s="349" t="s">
        <v>738</v>
      </c>
      <c r="B11501" s="361" t="s">
        <v>713</v>
      </c>
      <c r="C11501" s="361" t="s">
        <v>746</v>
      </c>
      <c r="D11501" s="361">
        <v>16</v>
      </c>
      <c r="E11501" s="590">
        <v>56095</v>
      </c>
      <c r="F11501" s="592">
        <v>159</v>
      </c>
    </row>
    <row r="11502" spans="1:6" x14ac:dyDescent="0.25">
      <c r="A11502" s="349" t="s">
        <v>738</v>
      </c>
      <c r="B11502" s="361" t="s">
        <v>721</v>
      </c>
      <c r="C11502" s="361" t="s">
        <v>747</v>
      </c>
      <c r="D11502" s="361">
        <v>8</v>
      </c>
      <c r="E11502" s="590">
        <v>56096</v>
      </c>
      <c r="F11502" s="592">
        <v>95</v>
      </c>
    </row>
    <row r="11503" spans="1:6" x14ac:dyDescent="0.25">
      <c r="A11503" s="349" t="s">
        <v>771</v>
      </c>
      <c r="B11503" s="361" t="s">
        <v>772</v>
      </c>
      <c r="C11503" s="361" t="s">
        <v>747</v>
      </c>
      <c r="D11503" s="361">
        <v>12</v>
      </c>
      <c r="E11503" s="590">
        <v>56100</v>
      </c>
      <c r="F11503" s="592">
        <v>62</v>
      </c>
    </row>
    <row r="11504" spans="1:6" x14ac:dyDescent="0.25">
      <c r="A11504" s="349" t="s">
        <v>728</v>
      </c>
      <c r="B11504" s="361" t="s">
        <v>729</v>
      </c>
      <c r="C11504" s="361" t="s">
        <v>730</v>
      </c>
      <c r="D11504" s="361">
        <v>10</v>
      </c>
      <c r="E11504" s="590">
        <v>56102</v>
      </c>
      <c r="F11504" s="360">
        <v>138</v>
      </c>
    </row>
    <row r="11505" spans="1:6" x14ac:dyDescent="0.25">
      <c r="A11505" s="349" t="s">
        <v>733</v>
      </c>
      <c r="B11505" s="361" t="s">
        <v>736</v>
      </c>
      <c r="C11505" s="361" t="s">
        <v>737</v>
      </c>
      <c r="D11505" s="361">
        <v>8</v>
      </c>
      <c r="E11505" s="350">
        <v>56106</v>
      </c>
      <c r="F11505" s="360">
        <v>167</v>
      </c>
    </row>
    <row r="11506" spans="1:6" x14ac:dyDescent="0.25">
      <c r="A11506" s="349" t="s">
        <v>752</v>
      </c>
      <c r="B11506" s="361" t="s">
        <v>760</v>
      </c>
      <c r="C11506" s="361" t="s">
        <v>761</v>
      </c>
      <c r="D11506" s="361">
        <v>16</v>
      </c>
      <c r="E11506" s="590">
        <v>56108</v>
      </c>
      <c r="F11506" s="592">
        <v>192</v>
      </c>
    </row>
    <row r="11507" spans="1:6" x14ac:dyDescent="0.25">
      <c r="A11507" s="349" t="s">
        <v>771</v>
      </c>
      <c r="B11507" s="361" t="s">
        <v>773</v>
      </c>
      <c r="C11507" s="361" t="s">
        <v>747</v>
      </c>
      <c r="D11507" s="361">
        <v>8</v>
      </c>
      <c r="E11507" s="590">
        <v>56117</v>
      </c>
      <c r="F11507" s="592">
        <v>198</v>
      </c>
    </row>
    <row r="11508" spans="1:6" x14ac:dyDescent="0.25">
      <c r="A11508" s="349" t="s">
        <v>748</v>
      </c>
      <c r="B11508" s="361" t="s">
        <v>751</v>
      </c>
      <c r="C11508" s="361" t="s">
        <v>747</v>
      </c>
      <c r="D11508" s="361">
        <v>8</v>
      </c>
      <c r="E11508" s="590">
        <v>56117</v>
      </c>
      <c r="F11508" s="592">
        <v>188</v>
      </c>
    </row>
    <row r="11509" spans="1:6" x14ac:dyDescent="0.25">
      <c r="A11509" s="349" t="s">
        <v>769</v>
      </c>
      <c r="B11509" s="361" t="s">
        <v>770</v>
      </c>
      <c r="C11509" s="361" t="s">
        <v>745</v>
      </c>
      <c r="D11509" s="361">
        <v>16</v>
      </c>
      <c r="E11509" s="590">
        <v>56122</v>
      </c>
      <c r="F11509" s="360">
        <v>156</v>
      </c>
    </row>
    <row r="11510" spans="1:6" x14ac:dyDescent="0.25">
      <c r="A11510" s="349" t="s">
        <v>733</v>
      </c>
      <c r="B11510" s="361" t="s">
        <v>734</v>
      </c>
      <c r="C11510" s="361" t="s">
        <v>735</v>
      </c>
      <c r="D11510" s="361">
        <v>8</v>
      </c>
      <c r="E11510" s="590">
        <v>56128</v>
      </c>
      <c r="F11510" s="592">
        <v>114</v>
      </c>
    </row>
    <row r="11511" spans="1:6" x14ac:dyDescent="0.25">
      <c r="A11511" s="349" t="s">
        <v>738</v>
      </c>
      <c r="B11511" s="361" t="s">
        <v>714</v>
      </c>
      <c r="C11511" s="361" t="s">
        <v>744</v>
      </c>
      <c r="D11511" s="361">
        <v>8</v>
      </c>
      <c r="E11511" s="590">
        <v>56129</v>
      </c>
      <c r="F11511" s="592">
        <v>36</v>
      </c>
    </row>
    <row r="11512" spans="1:6" x14ac:dyDescent="0.25">
      <c r="A11512" s="349" t="s">
        <v>728</v>
      </c>
      <c r="B11512" s="361" t="s">
        <v>729</v>
      </c>
      <c r="C11512" s="361" t="s">
        <v>730</v>
      </c>
      <c r="D11512" s="361">
        <v>10</v>
      </c>
      <c r="E11512" s="590">
        <v>56129</v>
      </c>
      <c r="F11512" s="592">
        <v>75</v>
      </c>
    </row>
    <row r="11513" spans="1:6" x14ac:dyDescent="0.25">
      <c r="A11513" s="349" t="s">
        <v>728</v>
      </c>
      <c r="B11513" s="361" t="s">
        <v>731</v>
      </c>
      <c r="C11513" s="361" t="s">
        <v>732</v>
      </c>
      <c r="D11513" s="361">
        <v>8</v>
      </c>
      <c r="E11513" s="590">
        <v>56129</v>
      </c>
      <c r="F11513" s="592">
        <v>25</v>
      </c>
    </row>
    <row r="11514" spans="1:6" x14ac:dyDescent="0.25">
      <c r="A11514" s="349" t="s">
        <v>756</v>
      </c>
      <c r="B11514" s="361" t="s">
        <v>757</v>
      </c>
      <c r="C11514" s="361" t="s">
        <v>755</v>
      </c>
      <c r="D11514" s="361">
        <v>16</v>
      </c>
      <c r="E11514" s="590">
        <v>56130</v>
      </c>
      <c r="F11514" s="592">
        <v>93</v>
      </c>
    </row>
    <row r="11515" spans="1:6" x14ac:dyDescent="0.25">
      <c r="A11515" s="349" t="s">
        <v>728</v>
      </c>
      <c r="B11515" s="361" t="s">
        <v>731</v>
      </c>
      <c r="C11515" s="361" t="s">
        <v>732</v>
      </c>
      <c r="D11515" s="361">
        <v>8</v>
      </c>
      <c r="E11515" s="590">
        <v>56131</v>
      </c>
      <c r="F11515" s="592">
        <v>168</v>
      </c>
    </row>
    <row r="11516" spans="1:6" x14ac:dyDescent="0.25">
      <c r="A11516" s="349" t="s">
        <v>752</v>
      </c>
      <c r="B11516" s="361" t="s">
        <v>763</v>
      </c>
      <c r="C11516" s="361" t="s">
        <v>745</v>
      </c>
      <c r="D11516" s="361">
        <v>16</v>
      </c>
      <c r="E11516" s="590">
        <v>56135</v>
      </c>
      <c r="F11516" s="592">
        <v>108</v>
      </c>
    </row>
    <row r="11517" spans="1:6" x14ac:dyDescent="0.25">
      <c r="A11517" s="349" t="s">
        <v>738</v>
      </c>
      <c r="B11517" s="361" t="s">
        <v>718</v>
      </c>
      <c r="C11517" s="361" t="s">
        <v>747</v>
      </c>
      <c r="D11517" s="361">
        <v>8</v>
      </c>
      <c r="E11517" s="590">
        <v>56139</v>
      </c>
      <c r="F11517" s="592">
        <v>63</v>
      </c>
    </row>
    <row r="11518" spans="1:6" x14ac:dyDescent="0.25">
      <c r="A11518" s="349" t="s">
        <v>752</v>
      </c>
      <c r="B11518" s="361" t="s">
        <v>762</v>
      </c>
      <c r="C11518" s="361" t="s">
        <v>761</v>
      </c>
      <c r="D11518" s="361">
        <v>16</v>
      </c>
      <c r="E11518" s="590">
        <v>56146</v>
      </c>
      <c r="F11518" s="592">
        <v>7</v>
      </c>
    </row>
    <row r="11519" spans="1:6" x14ac:dyDescent="0.25">
      <c r="A11519" s="349" t="s">
        <v>738</v>
      </c>
      <c r="B11519" s="361" t="s">
        <v>712</v>
      </c>
      <c r="C11519" s="361" t="s">
        <v>744</v>
      </c>
      <c r="D11519" s="361">
        <v>8</v>
      </c>
      <c r="E11519" s="590">
        <v>56150</v>
      </c>
      <c r="F11519" s="592">
        <v>146</v>
      </c>
    </row>
    <row r="11520" spans="1:6" x14ac:dyDescent="0.25">
      <c r="A11520" s="349" t="s">
        <v>564</v>
      </c>
      <c r="B11520" s="361" t="s">
        <v>567</v>
      </c>
      <c r="C11520" s="361" t="s">
        <v>737</v>
      </c>
      <c r="D11520" s="361">
        <v>16</v>
      </c>
      <c r="E11520" s="590">
        <v>56150</v>
      </c>
      <c r="F11520" s="592">
        <v>98</v>
      </c>
    </row>
    <row r="11521" spans="1:6" x14ac:dyDescent="0.25">
      <c r="A11521" s="349" t="s">
        <v>733</v>
      </c>
      <c r="B11521" s="361" t="s">
        <v>734</v>
      </c>
      <c r="C11521" s="361" t="s">
        <v>735</v>
      </c>
      <c r="D11521" s="361">
        <v>8</v>
      </c>
      <c r="E11521" s="590">
        <v>56152</v>
      </c>
      <c r="F11521" s="592">
        <v>160</v>
      </c>
    </row>
    <row r="11522" spans="1:6" x14ac:dyDescent="0.25">
      <c r="A11522" s="349" t="s">
        <v>738</v>
      </c>
      <c r="B11522" s="361" t="s">
        <v>713</v>
      </c>
      <c r="C11522" s="361" t="s">
        <v>746</v>
      </c>
      <c r="D11522" s="361">
        <v>16</v>
      </c>
      <c r="E11522" s="590">
        <v>56154</v>
      </c>
      <c r="F11522" s="592">
        <v>197</v>
      </c>
    </row>
    <row r="11523" spans="1:6" x14ac:dyDescent="0.25">
      <c r="A11523" s="349" t="s">
        <v>733</v>
      </c>
      <c r="B11523" s="361" t="s">
        <v>736</v>
      </c>
      <c r="C11523" s="361" t="s">
        <v>737</v>
      </c>
      <c r="D11523" s="361">
        <v>8</v>
      </c>
      <c r="E11523" s="590">
        <v>56157</v>
      </c>
      <c r="F11523" s="360">
        <v>120</v>
      </c>
    </row>
    <row r="11524" spans="1:6" x14ac:dyDescent="0.25">
      <c r="A11524" s="349" t="s">
        <v>748</v>
      </c>
      <c r="B11524" s="361" t="s">
        <v>750</v>
      </c>
      <c r="C11524" s="361" t="s">
        <v>737</v>
      </c>
      <c r="D11524" s="361">
        <v>16</v>
      </c>
      <c r="E11524" s="590">
        <v>56159</v>
      </c>
      <c r="F11524" s="592">
        <v>147</v>
      </c>
    </row>
    <row r="11525" spans="1:6" x14ac:dyDescent="0.25">
      <c r="A11525" s="349" t="s">
        <v>738</v>
      </c>
      <c r="B11525" s="361" t="s">
        <v>718</v>
      </c>
      <c r="C11525" s="361" t="s">
        <v>747</v>
      </c>
      <c r="D11525" s="361">
        <v>8</v>
      </c>
      <c r="E11525" s="590">
        <v>56159</v>
      </c>
      <c r="F11525" s="592">
        <v>26</v>
      </c>
    </row>
    <row r="11526" spans="1:6" x14ac:dyDescent="0.25">
      <c r="A11526" s="349" t="s">
        <v>738</v>
      </c>
      <c r="B11526" s="361" t="s">
        <v>714</v>
      </c>
      <c r="C11526" s="361" t="s">
        <v>744</v>
      </c>
      <c r="D11526" s="361">
        <v>8</v>
      </c>
      <c r="E11526" s="590">
        <v>56160</v>
      </c>
      <c r="F11526" s="592">
        <v>111</v>
      </c>
    </row>
    <row r="11527" spans="1:6" x14ac:dyDescent="0.25">
      <c r="A11527" s="349" t="s">
        <v>739</v>
      </c>
      <c r="B11527" s="361" t="s">
        <v>740</v>
      </c>
      <c r="C11527" s="361" t="s">
        <v>741</v>
      </c>
      <c r="D11527" s="361">
        <v>8</v>
      </c>
      <c r="E11527" s="590">
        <v>56163</v>
      </c>
      <c r="F11527" s="592">
        <v>35</v>
      </c>
    </row>
    <row r="11528" spans="1:6" x14ac:dyDescent="0.25">
      <c r="A11528" s="349" t="s">
        <v>733</v>
      </c>
      <c r="B11528" s="361" t="s">
        <v>734</v>
      </c>
      <c r="C11528" s="361" t="s">
        <v>735</v>
      </c>
      <c r="D11528" s="361">
        <v>8</v>
      </c>
      <c r="E11528" s="590">
        <v>56163</v>
      </c>
      <c r="F11528" s="592">
        <v>33</v>
      </c>
    </row>
    <row r="11529" spans="1:6" x14ac:dyDescent="0.25">
      <c r="A11529" s="349" t="s">
        <v>738</v>
      </c>
      <c r="B11529" s="361" t="s">
        <v>713</v>
      </c>
      <c r="C11529" s="361" t="s">
        <v>746</v>
      </c>
      <c r="D11529" s="361">
        <v>16</v>
      </c>
      <c r="E11529" s="590">
        <v>56167</v>
      </c>
      <c r="F11529" s="592">
        <v>84</v>
      </c>
    </row>
    <row r="11530" spans="1:6" x14ac:dyDescent="0.25">
      <c r="A11530" s="349" t="s">
        <v>752</v>
      </c>
      <c r="B11530" s="361" t="s">
        <v>764</v>
      </c>
      <c r="C11530" s="361" t="s">
        <v>737</v>
      </c>
      <c r="D11530" s="361">
        <v>32</v>
      </c>
      <c r="E11530" s="350">
        <v>56167</v>
      </c>
      <c r="F11530" s="360">
        <v>57</v>
      </c>
    </row>
    <row r="11531" spans="1:6" x14ac:dyDescent="0.25">
      <c r="A11531" s="349" t="s">
        <v>748</v>
      </c>
      <c r="B11531" s="361" t="s">
        <v>751</v>
      </c>
      <c r="C11531" s="361" t="s">
        <v>747</v>
      </c>
      <c r="D11531" s="361">
        <v>8</v>
      </c>
      <c r="E11531" s="590">
        <v>56170</v>
      </c>
      <c r="F11531" s="592">
        <v>100</v>
      </c>
    </row>
    <row r="11532" spans="1:6" x14ac:dyDescent="0.25">
      <c r="A11532" s="349" t="s">
        <v>738</v>
      </c>
      <c r="B11532" s="361" t="s">
        <v>713</v>
      </c>
      <c r="C11532" s="361" t="s">
        <v>746</v>
      </c>
      <c r="D11532" s="361">
        <v>16</v>
      </c>
      <c r="E11532" s="590">
        <v>56172</v>
      </c>
      <c r="F11532" s="592">
        <v>126</v>
      </c>
    </row>
    <row r="11533" spans="1:6" x14ac:dyDescent="0.25">
      <c r="A11533" s="349" t="s">
        <v>748</v>
      </c>
      <c r="B11533" s="361" t="s">
        <v>749</v>
      </c>
      <c r="C11533" s="361" t="s">
        <v>745</v>
      </c>
      <c r="D11533" s="361">
        <v>8</v>
      </c>
      <c r="E11533" s="590">
        <v>56174</v>
      </c>
      <c r="F11533" s="592">
        <v>96</v>
      </c>
    </row>
    <row r="11534" spans="1:6" x14ac:dyDescent="0.25">
      <c r="A11534" s="349" t="s">
        <v>738</v>
      </c>
      <c r="B11534" s="361" t="s">
        <v>718</v>
      </c>
      <c r="C11534" s="361" t="s">
        <v>747</v>
      </c>
      <c r="D11534" s="361">
        <v>8</v>
      </c>
      <c r="E11534" s="590">
        <v>56174</v>
      </c>
      <c r="F11534" s="592">
        <v>21</v>
      </c>
    </row>
    <row r="11535" spans="1:6" x14ac:dyDescent="0.25">
      <c r="A11535" s="349" t="s">
        <v>738</v>
      </c>
      <c r="B11535" s="361" t="s">
        <v>716</v>
      </c>
      <c r="C11535" s="361" t="s">
        <v>745</v>
      </c>
      <c r="D11535" s="361">
        <v>16</v>
      </c>
      <c r="E11535" s="590">
        <v>56183</v>
      </c>
      <c r="F11535" s="592">
        <v>134</v>
      </c>
    </row>
    <row r="11536" spans="1:6" x14ac:dyDescent="0.25">
      <c r="A11536" s="349" t="s">
        <v>738</v>
      </c>
      <c r="B11536" s="361" t="s">
        <v>714</v>
      </c>
      <c r="C11536" s="361" t="s">
        <v>744</v>
      </c>
      <c r="D11536" s="361">
        <v>8</v>
      </c>
      <c r="E11536" s="590">
        <v>56183</v>
      </c>
      <c r="F11536" s="592">
        <v>121</v>
      </c>
    </row>
    <row r="11537" spans="1:6" x14ac:dyDescent="0.25">
      <c r="A11537" s="349" t="s">
        <v>765</v>
      </c>
      <c r="B11537" s="361" t="s">
        <v>766</v>
      </c>
      <c r="C11537" s="361" t="s">
        <v>744</v>
      </c>
      <c r="D11537" s="361">
        <v>16</v>
      </c>
      <c r="E11537" s="590">
        <v>56183</v>
      </c>
      <c r="F11537" s="592">
        <v>32</v>
      </c>
    </row>
    <row r="11538" spans="1:6" x14ac:dyDescent="0.25">
      <c r="A11538" s="349" t="s">
        <v>738</v>
      </c>
      <c r="B11538" s="361" t="s">
        <v>720</v>
      </c>
      <c r="C11538" s="361" t="s">
        <v>747</v>
      </c>
      <c r="D11538" s="361">
        <v>8</v>
      </c>
      <c r="E11538" s="590">
        <v>56185</v>
      </c>
      <c r="F11538" s="592">
        <v>79</v>
      </c>
    </row>
    <row r="11539" spans="1:6" x14ac:dyDescent="0.25">
      <c r="A11539" s="349" t="s">
        <v>738</v>
      </c>
      <c r="B11539" s="361" t="s">
        <v>721</v>
      </c>
      <c r="C11539" s="361" t="s">
        <v>747</v>
      </c>
      <c r="D11539" s="361">
        <v>8</v>
      </c>
      <c r="E11539" s="350">
        <v>56188</v>
      </c>
      <c r="F11539" s="360">
        <v>187</v>
      </c>
    </row>
    <row r="11540" spans="1:6" x14ac:dyDescent="0.25">
      <c r="A11540" s="349" t="s">
        <v>738</v>
      </c>
      <c r="B11540" s="361" t="s">
        <v>717</v>
      </c>
      <c r="C11540" s="361" t="s">
        <v>745</v>
      </c>
      <c r="D11540" s="361">
        <v>16</v>
      </c>
      <c r="E11540" s="590">
        <v>56191</v>
      </c>
      <c r="F11540" s="592">
        <v>128</v>
      </c>
    </row>
    <row r="11541" spans="1:6" x14ac:dyDescent="0.25">
      <c r="A11541" s="349" t="s">
        <v>738</v>
      </c>
      <c r="B11541" s="361" t="s">
        <v>716</v>
      </c>
      <c r="C11541" s="361" t="s">
        <v>745</v>
      </c>
      <c r="D11541" s="361">
        <v>16</v>
      </c>
      <c r="E11541" s="590">
        <v>56192</v>
      </c>
      <c r="F11541" s="592">
        <v>35</v>
      </c>
    </row>
    <row r="11542" spans="1:6" x14ac:dyDescent="0.25">
      <c r="A11542" s="349" t="s">
        <v>564</v>
      </c>
      <c r="B11542" s="361" t="s">
        <v>567</v>
      </c>
      <c r="C11542" s="361" t="s">
        <v>737</v>
      </c>
      <c r="D11542" s="361">
        <v>16</v>
      </c>
      <c r="E11542" s="590">
        <v>56194</v>
      </c>
      <c r="F11542" s="592">
        <v>137</v>
      </c>
    </row>
    <row r="11543" spans="1:6" x14ac:dyDescent="0.25">
      <c r="A11543" s="349" t="s">
        <v>771</v>
      </c>
      <c r="B11543" s="361" t="s">
        <v>773</v>
      </c>
      <c r="C11543" s="361" t="s">
        <v>747</v>
      </c>
      <c r="D11543" s="361">
        <v>8</v>
      </c>
      <c r="E11543" s="590">
        <v>56195</v>
      </c>
      <c r="F11543" s="592">
        <v>22</v>
      </c>
    </row>
    <row r="11544" spans="1:6" x14ac:dyDescent="0.25">
      <c r="A11544" s="349" t="s">
        <v>748</v>
      </c>
      <c r="B11544" s="361" t="s">
        <v>750</v>
      </c>
      <c r="C11544" s="361" t="s">
        <v>737</v>
      </c>
      <c r="D11544" s="361">
        <v>16</v>
      </c>
      <c r="E11544" s="590">
        <v>56196</v>
      </c>
      <c r="F11544" s="592">
        <v>93</v>
      </c>
    </row>
    <row r="11545" spans="1:6" x14ac:dyDescent="0.25">
      <c r="A11545" s="349" t="s">
        <v>564</v>
      </c>
      <c r="B11545" s="361" t="s">
        <v>567</v>
      </c>
      <c r="C11545" s="361" t="s">
        <v>737</v>
      </c>
      <c r="D11545" s="361">
        <v>16</v>
      </c>
      <c r="E11545" s="590">
        <v>56197</v>
      </c>
      <c r="F11545" s="592">
        <v>136</v>
      </c>
    </row>
    <row r="11546" spans="1:6" x14ac:dyDescent="0.25">
      <c r="A11546" s="349" t="s">
        <v>756</v>
      </c>
      <c r="B11546" s="361" t="s">
        <v>757</v>
      </c>
      <c r="C11546" s="361" t="s">
        <v>755</v>
      </c>
      <c r="D11546" s="361">
        <v>16</v>
      </c>
      <c r="E11546" s="590">
        <v>56203</v>
      </c>
      <c r="F11546" s="592">
        <v>42</v>
      </c>
    </row>
    <row r="11547" spans="1:6" x14ac:dyDescent="0.25">
      <c r="A11547" s="349" t="s">
        <v>738</v>
      </c>
      <c r="B11547" s="361" t="s">
        <v>714</v>
      </c>
      <c r="C11547" s="361" t="s">
        <v>744</v>
      </c>
      <c r="D11547" s="361">
        <v>8</v>
      </c>
      <c r="E11547" s="590">
        <v>56204</v>
      </c>
      <c r="F11547" s="592">
        <v>177</v>
      </c>
    </row>
    <row r="11548" spans="1:6" x14ac:dyDescent="0.25">
      <c r="A11548" s="349" t="s">
        <v>738</v>
      </c>
      <c r="B11548" s="361" t="s">
        <v>719</v>
      </c>
      <c r="C11548" s="361" t="s">
        <v>744</v>
      </c>
      <c r="D11548" s="361">
        <v>8</v>
      </c>
      <c r="E11548" s="590">
        <v>56205</v>
      </c>
      <c r="F11548" s="592">
        <v>153</v>
      </c>
    </row>
    <row r="11549" spans="1:6" x14ac:dyDescent="0.25">
      <c r="A11549" s="349" t="s">
        <v>738</v>
      </c>
      <c r="B11549" s="361" t="s">
        <v>717</v>
      </c>
      <c r="C11549" s="361" t="s">
        <v>745</v>
      </c>
      <c r="D11549" s="361">
        <v>16</v>
      </c>
      <c r="E11549" s="590">
        <v>56205</v>
      </c>
      <c r="F11549" s="592">
        <v>67</v>
      </c>
    </row>
    <row r="11550" spans="1:6" x14ac:dyDescent="0.25">
      <c r="A11550" s="349" t="s">
        <v>739</v>
      </c>
      <c r="B11550" s="361" t="s">
        <v>740</v>
      </c>
      <c r="C11550" s="361" t="s">
        <v>741</v>
      </c>
      <c r="D11550" s="361">
        <v>8</v>
      </c>
      <c r="E11550" s="350">
        <v>56205</v>
      </c>
      <c r="F11550" s="360">
        <v>15</v>
      </c>
    </row>
    <row r="11551" spans="1:6" x14ac:dyDescent="0.25">
      <c r="A11551" s="349" t="s">
        <v>748</v>
      </c>
      <c r="B11551" s="361" t="s">
        <v>754</v>
      </c>
      <c r="C11551" s="361" t="s">
        <v>755</v>
      </c>
      <c r="D11551" s="361">
        <v>16</v>
      </c>
      <c r="E11551" s="590">
        <v>56213</v>
      </c>
      <c r="F11551" s="592">
        <v>13</v>
      </c>
    </row>
    <row r="11552" spans="1:6" x14ac:dyDescent="0.25">
      <c r="A11552" s="349" t="s">
        <v>564</v>
      </c>
      <c r="B11552" s="361" t="s">
        <v>569</v>
      </c>
      <c r="C11552" s="361" t="s">
        <v>744</v>
      </c>
      <c r="D11552" s="361">
        <v>16</v>
      </c>
      <c r="E11552" s="590">
        <v>56215</v>
      </c>
      <c r="F11552" s="592">
        <v>88</v>
      </c>
    </row>
    <row r="11553" spans="1:6" x14ac:dyDescent="0.25">
      <c r="A11553" s="349" t="s">
        <v>769</v>
      </c>
      <c r="B11553" s="361" t="s">
        <v>770</v>
      </c>
      <c r="C11553" s="361" t="s">
        <v>745</v>
      </c>
      <c r="D11553" s="361">
        <v>16</v>
      </c>
      <c r="E11553" s="590">
        <v>56217</v>
      </c>
      <c r="F11553" s="592">
        <v>24</v>
      </c>
    </row>
    <row r="11554" spans="1:6" x14ac:dyDescent="0.25">
      <c r="A11554" s="349" t="s">
        <v>733</v>
      </c>
      <c r="B11554" s="361" t="s">
        <v>736</v>
      </c>
      <c r="C11554" s="361" t="s">
        <v>737</v>
      </c>
      <c r="D11554" s="361">
        <v>8</v>
      </c>
      <c r="E11554" s="590">
        <v>56223</v>
      </c>
      <c r="F11554" s="592">
        <v>170</v>
      </c>
    </row>
    <row r="11555" spans="1:6" x14ac:dyDescent="0.25">
      <c r="A11555" s="349" t="s">
        <v>752</v>
      </c>
      <c r="B11555" s="361" t="s">
        <v>759</v>
      </c>
      <c r="C11555" s="361" t="s">
        <v>737</v>
      </c>
      <c r="D11555" s="361">
        <v>16</v>
      </c>
      <c r="E11555" s="590">
        <v>56225</v>
      </c>
      <c r="F11555" s="592">
        <v>124</v>
      </c>
    </row>
    <row r="11556" spans="1:6" x14ac:dyDescent="0.25">
      <c r="A11556" s="349" t="s">
        <v>564</v>
      </c>
      <c r="B11556" s="361" t="s">
        <v>565</v>
      </c>
      <c r="C11556" s="361" t="s">
        <v>745</v>
      </c>
      <c r="D11556" s="361">
        <v>16</v>
      </c>
      <c r="E11556" s="590">
        <v>56229</v>
      </c>
      <c r="F11556" s="592">
        <v>103</v>
      </c>
    </row>
    <row r="11557" spans="1:6" x14ac:dyDescent="0.25">
      <c r="A11557" s="349" t="s">
        <v>752</v>
      </c>
      <c r="B11557" s="361" t="s">
        <v>764</v>
      </c>
      <c r="C11557" s="361" t="s">
        <v>737</v>
      </c>
      <c r="D11557" s="361">
        <v>32</v>
      </c>
      <c r="E11557" s="590">
        <v>56231</v>
      </c>
      <c r="F11557" s="360">
        <v>48</v>
      </c>
    </row>
    <row r="11558" spans="1:6" x14ac:dyDescent="0.25">
      <c r="A11558" s="349" t="s">
        <v>742</v>
      </c>
      <c r="B11558" s="361" t="s">
        <v>743</v>
      </c>
      <c r="C11558" s="361" t="s">
        <v>744</v>
      </c>
      <c r="D11558" s="361">
        <v>8</v>
      </c>
      <c r="E11558" s="590">
        <v>56231</v>
      </c>
      <c r="F11558" s="592">
        <v>47</v>
      </c>
    </row>
    <row r="11559" spans="1:6" x14ac:dyDescent="0.25">
      <c r="A11559" s="349" t="s">
        <v>742</v>
      </c>
      <c r="B11559" s="361" t="s">
        <v>743</v>
      </c>
      <c r="C11559" s="361" t="s">
        <v>744</v>
      </c>
      <c r="D11559" s="361">
        <v>8</v>
      </c>
      <c r="E11559" s="590">
        <v>56231</v>
      </c>
      <c r="F11559" s="592">
        <v>95</v>
      </c>
    </row>
    <row r="11560" spans="1:6" x14ac:dyDescent="0.25">
      <c r="A11560" s="349" t="s">
        <v>738</v>
      </c>
      <c r="B11560" s="361" t="s">
        <v>721</v>
      </c>
      <c r="C11560" s="361" t="s">
        <v>747</v>
      </c>
      <c r="D11560" s="361">
        <v>8</v>
      </c>
      <c r="E11560" s="590">
        <v>56234</v>
      </c>
      <c r="F11560" s="592">
        <v>156</v>
      </c>
    </row>
    <row r="11561" spans="1:6" x14ac:dyDescent="0.25">
      <c r="A11561" s="349" t="s">
        <v>728</v>
      </c>
      <c r="B11561" s="361" t="s">
        <v>731</v>
      </c>
      <c r="C11561" s="361" t="s">
        <v>732</v>
      </c>
      <c r="D11561" s="361">
        <v>8</v>
      </c>
      <c r="E11561" s="350">
        <v>56234</v>
      </c>
      <c r="F11561" s="360">
        <v>76</v>
      </c>
    </row>
    <row r="11562" spans="1:6" x14ac:dyDescent="0.25">
      <c r="A11562" s="349" t="s">
        <v>739</v>
      </c>
      <c r="B11562" s="361" t="s">
        <v>740</v>
      </c>
      <c r="C11562" s="361" t="s">
        <v>741</v>
      </c>
      <c r="D11562" s="361">
        <v>8</v>
      </c>
      <c r="E11562" s="590">
        <v>56238</v>
      </c>
      <c r="F11562" s="592">
        <v>128</v>
      </c>
    </row>
    <row r="11563" spans="1:6" x14ac:dyDescent="0.25">
      <c r="A11563" s="349" t="s">
        <v>738</v>
      </c>
      <c r="B11563" s="361" t="s">
        <v>722</v>
      </c>
      <c r="C11563" s="361" t="s">
        <v>747</v>
      </c>
      <c r="D11563" s="361">
        <v>8</v>
      </c>
      <c r="E11563" s="590">
        <v>56243</v>
      </c>
      <c r="F11563" s="592">
        <v>121</v>
      </c>
    </row>
    <row r="11564" spans="1:6" x14ac:dyDescent="0.25">
      <c r="A11564" s="349" t="s">
        <v>765</v>
      </c>
      <c r="B11564" s="361" t="s">
        <v>766</v>
      </c>
      <c r="C11564" s="361" t="s">
        <v>744</v>
      </c>
      <c r="D11564" s="361">
        <v>16</v>
      </c>
      <c r="E11564" s="590">
        <v>56243</v>
      </c>
      <c r="F11564" s="592">
        <v>182</v>
      </c>
    </row>
    <row r="11565" spans="1:6" x14ac:dyDescent="0.25">
      <c r="A11565" s="349" t="s">
        <v>738</v>
      </c>
      <c r="B11565" s="361" t="s">
        <v>714</v>
      </c>
      <c r="C11565" s="361" t="s">
        <v>744</v>
      </c>
      <c r="D11565" s="361">
        <v>8</v>
      </c>
      <c r="E11565" s="590">
        <v>56248</v>
      </c>
      <c r="F11565" s="592">
        <v>49</v>
      </c>
    </row>
    <row r="11566" spans="1:6" x14ac:dyDescent="0.25">
      <c r="A11566" s="349" t="s">
        <v>738</v>
      </c>
      <c r="B11566" s="361" t="s">
        <v>712</v>
      </c>
      <c r="C11566" s="361" t="s">
        <v>744</v>
      </c>
      <c r="D11566" s="361">
        <v>8</v>
      </c>
      <c r="E11566" s="590">
        <v>56251</v>
      </c>
      <c r="F11566" s="592">
        <v>125</v>
      </c>
    </row>
    <row r="11567" spans="1:6" x14ac:dyDescent="0.25">
      <c r="A11567" s="349" t="s">
        <v>738</v>
      </c>
      <c r="B11567" s="361" t="s">
        <v>720</v>
      </c>
      <c r="C11567" s="361" t="s">
        <v>747</v>
      </c>
      <c r="D11567" s="361">
        <v>8</v>
      </c>
      <c r="E11567" s="590">
        <v>56254</v>
      </c>
      <c r="F11567" s="592">
        <v>153</v>
      </c>
    </row>
    <row r="11568" spans="1:6" x14ac:dyDescent="0.25">
      <c r="A11568" s="349" t="s">
        <v>733</v>
      </c>
      <c r="B11568" s="361" t="s">
        <v>736</v>
      </c>
      <c r="C11568" s="361" t="s">
        <v>737</v>
      </c>
      <c r="D11568" s="361">
        <v>8</v>
      </c>
      <c r="E11568" s="590">
        <v>56254</v>
      </c>
      <c r="F11568" s="592">
        <v>39</v>
      </c>
    </row>
    <row r="11569" spans="1:6" x14ac:dyDescent="0.25">
      <c r="A11569" s="349" t="s">
        <v>748</v>
      </c>
      <c r="B11569" s="361" t="s">
        <v>753</v>
      </c>
      <c r="C11569" s="361" t="s">
        <v>732</v>
      </c>
      <c r="D11569" s="361">
        <v>16</v>
      </c>
      <c r="E11569" s="590">
        <v>56260</v>
      </c>
      <c r="F11569" s="592">
        <v>18</v>
      </c>
    </row>
    <row r="11570" spans="1:6" x14ac:dyDescent="0.25">
      <c r="A11570" s="349" t="s">
        <v>738</v>
      </c>
      <c r="B11570" s="361" t="s">
        <v>721</v>
      </c>
      <c r="C11570" s="361" t="s">
        <v>747</v>
      </c>
      <c r="D11570" s="361">
        <v>8</v>
      </c>
      <c r="E11570" s="590">
        <v>56264</v>
      </c>
      <c r="F11570" s="592">
        <v>40</v>
      </c>
    </row>
    <row r="11571" spans="1:6" x14ac:dyDescent="0.25">
      <c r="A11571" s="349" t="s">
        <v>564</v>
      </c>
      <c r="B11571" s="361" t="s">
        <v>565</v>
      </c>
      <c r="C11571" s="361" t="s">
        <v>745</v>
      </c>
      <c r="D11571" s="361">
        <v>16</v>
      </c>
      <c r="E11571" s="590">
        <v>56264</v>
      </c>
      <c r="F11571" s="592">
        <v>59</v>
      </c>
    </row>
    <row r="11572" spans="1:6" x14ac:dyDescent="0.25">
      <c r="A11572" s="349" t="s">
        <v>752</v>
      </c>
      <c r="B11572" s="361" t="s">
        <v>759</v>
      </c>
      <c r="C11572" s="361" t="s">
        <v>737</v>
      </c>
      <c r="D11572" s="361">
        <v>16</v>
      </c>
      <c r="E11572" s="590">
        <v>56265</v>
      </c>
      <c r="F11572" s="360">
        <v>7</v>
      </c>
    </row>
    <row r="11573" spans="1:6" x14ac:dyDescent="0.25">
      <c r="A11573" s="349" t="s">
        <v>564</v>
      </c>
      <c r="B11573" s="361" t="s">
        <v>569</v>
      </c>
      <c r="C11573" s="361" t="s">
        <v>744</v>
      </c>
      <c r="D11573" s="361">
        <v>16</v>
      </c>
      <c r="E11573" s="350">
        <v>56274</v>
      </c>
      <c r="F11573" s="360">
        <v>39</v>
      </c>
    </row>
    <row r="11574" spans="1:6" x14ac:dyDescent="0.25">
      <c r="A11574" s="349" t="s">
        <v>728</v>
      </c>
      <c r="B11574" s="361" t="s">
        <v>731</v>
      </c>
      <c r="C11574" s="361" t="s">
        <v>732</v>
      </c>
      <c r="D11574" s="361">
        <v>8</v>
      </c>
      <c r="E11574" s="590">
        <v>56274</v>
      </c>
      <c r="F11574" s="592">
        <v>172</v>
      </c>
    </row>
    <row r="11575" spans="1:6" x14ac:dyDescent="0.25">
      <c r="A11575" s="349" t="s">
        <v>769</v>
      </c>
      <c r="B11575" s="361" t="s">
        <v>770</v>
      </c>
      <c r="C11575" s="361" t="s">
        <v>745</v>
      </c>
      <c r="D11575" s="361">
        <v>16</v>
      </c>
      <c r="E11575" s="590">
        <v>56275</v>
      </c>
      <c r="F11575" s="592">
        <v>200</v>
      </c>
    </row>
    <row r="11576" spans="1:6" x14ac:dyDescent="0.25">
      <c r="A11576" s="349" t="s">
        <v>769</v>
      </c>
      <c r="B11576" s="361" t="s">
        <v>770</v>
      </c>
      <c r="C11576" s="361" t="s">
        <v>745</v>
      </c>
      <c r="D11576" s="361">
        <v>16</v>
      </c>
      <c r="E11576" s="590">
        <v>56275</v>
      </c>
      <c r="F11576" s="360">
        <v>82</v>
      </c>
    </row>
    <row r="11577" spans="1:6" x14ac:dyDescent="0.25">
      <c r="A11577" s="349" t="s">
        <v>756</v>
      </c>
      <c r="B11577" s="361" t="s">
        <v>757</v>
      </c>
      <c r="C11577" s="361" t="s">
        <v>755</v>
      </c>
      <c r="D11577" s="361">
        <v>16</v>
      </c>
      <c r="E11577" s="590">
        <v>56283</v>
      </c>
      <c r="F11577" s="360">
        <v>119</v>
      </c>
    </row>
    <row r="11578" spans="1:6" x14ac:dyDescent="0.25">
      <c r="A11578" s="349" t="s">
        <v>771</v>
      </c>
      <c r="B11578" s="361" t="s">
        <v>773</v>
      </c>
      <c r="C11578" s="361" t="s">
        <v>747</v>
      </c>
      <c r="D11578" s="361">
        <v>8</v>
      </c>
      <c r="E11578" s="590">
        <v>56287</v>
      </c>
      <c r="F11578" s="592">
        <v>85</v>
      </c>
    </row>
    <row r="11579" spans="1:6" x14ac:dyDescent="0.25">
      <c r="A11579" s="349" t="s">
        <v>769</v>
      </c>
      <c r="B11579" s="361" t="s">
        <v>770</v>
      </c>
      <c r="C11579" s="361" t="s">
        <v>745</v>
      </c>
      <c r="D11579" s="361">
        <v>16</v>
      </c>
      <c r="E11579" s="590">
        <v>56287</v>
      </c>
      <c r="F11579" s="592">
        <v>166</v>
      </c>
    </row>
    <row r="11580" spans="1:6" x14ac:dyDescent="0.25">
      <c r="A11580" s="349" t="s">
        <v>748</v>
      </c>
      <c r="B11580" s="361" t="s">
        <v>750</v>
      </c>
      <c r="C11580" s="361" t="s">
        <v>737</v>
      </c>
      <c r="D11580" s="361">
        <v>16</v>
      </c>
      <c r="E11580" s="590">
        <v>56293</v>
      </c>
      <c r="F11580" s="592">
        <v>48</v>
      </c>
    </row>
    <row r="11581" spans="1:6" x14ac:dyDescent="0.25">
      <c r="A11581" s="349" t="s">
        <v>738</v>
      </c>
      <c r="B11581" s="361" t="s">
        <v>717</v>
      </c>
      <c r="C11581" s="361" t="s">
        <v>745</v>
      </c>
      <c r="D11581" s="361">
        <v>16</v>
      </c>
      <c r="E11581" s="350">
        <v>56294</v>
      </c>
      <c r="F11581" s="360">
        <v>153</v>
      </c>
    </row>
    <row r="11582" spans="1:6" x14ac:dyDescent="0.25">
      <c r="A11582" s="349" t="s">
        <v>738</v>
      </c>
      <c r="B11582" s="361" t="s">
        <v>722</v>
      </c>
      <c r="C11582" s="361" t="s">
        <v>747</v>
      </c>
      <c r="D11582" s="361">
        <v>8</v>
      </c>
      <c r="E11582" s="590">
        <v>56295</v>
      </c>
      <c r="F11582" s="592">
        <v>20</v>
      </c>
    </row>
    <row r="11583" spans="1:6" x14ac:dyDescent="0.25">
      <c r="A11583" s="349" t="s">
        <v>733</v>
      </c>
      <c r="B11583" s="361" t="s">
        <v>736</v>
      </c>
      <c r="C11583" s="361" t="s">
        <v>737</v>
      </c>
      <c r="D11583" s="361">
        <v>8</v>
      </c>
      <c r="E11583" s="590">
        <v>56298</v>
      </c>
      <c r="F11583" s="360">
        <v>24</v>
      </c>
    </row>
    <row r="11584" spans="1:6" x14ac:dyDescent="0.25">
      <c r="A11584" s="349" t="s">
        <v>564</v>
      </c>
      <c r="B11584" s="361" t="s">
        <v>569</v>
      </c>
      <c r="C11584" s="361" t="s">
        <v>744</v>
      </c>
      <c r="D11584" s="361">
        <v>16</v>
      </c>
      <c r="E11584" s="590">
        <v>56300</v>
      </c>
      <c r="F11584" s="360">
        <v>112</v>
      </c>
    </row>
    <row r="11585" spans="1:6" x14ac:dyDescent="0.25">
      <c r="A11585" s="349" t="s">
        <v>748</v>
      </c>
      <c r="B11585" s="361" t="s">
        <v>750</v>
      </c>
      <c r="C11585" s="361" t="s">
        <v>737</v>
      </c>
      <c r="D11585" s="361">
        <v>16</v>
      </c>
      <c r="E11585" s="590">
        <v>56303</v>
      </c>
      <c r="F11585" s="592">
        <v>71</v>
      </c>
    </row>
    <row r="11586" spans="1:6" x14ac:dyDescent="0.25">
      <c r="A11586" s="349" t="s">
        <v>752</v>
      </c>
      <c r="B11586" s="361" t="s">
        <v>763</v>
      </c>
      <c r="C11586" s="361" t="s">
        <v>745</v>
      </c>
      <c r="D11586" s="361">
        <v>16</v>
      </c>
      <c r="E11586" s="590">
        <v>56303</v>
      </c>
      <c r="F11586" s="592">
        <v>52</v>
      </c>
    </row>
    <row r="11587" spans="1:6" x14ac:dyDescent="0.25">
      <c r="A11587" s="349" t="s">
        <v>748</v>
      </c>
      <c r="B11587" s="361" t="s">
        <v>754</v>
      </c>
      <c r="C11587" s="361" t="s">
        <v>755</v>
      </c>
      <c r="D11587" s="361">
        <v>16</v>
      </c>
      <c r="E11587" s="590">
        <v>56307</v>
      </c>
      <c r="F11587" s="592">
        <v>198</v>
      </c>
    </row>
    <row r="11588" spans="1:6" x14ac:dyDescent="0.25">
      <c r="A11588" s="349" t="s">
        <v>752</v>
      </c>
      <c r="B11588" s="361" t="s">
        <v>762</v>
      </c>
      <c r="C11588" s="361" t="s">
        <v>761</v>
      </c>
      <c r="D11588" s="361">
        <v>16</v>
      </c>
      <c r="E11588" s="590">
        <v>56307</v>
      </c>
      <c r="F11588" s="592">
        <v>29</v>
      </c>
    </row>
    <row r="11589" spans="1:6" x14ac:dyDescent="0.25">
      <c r="A11589" s="349" t="s">
        <v>738</v>
      </c>
      <c r="B11589" s="361" t="s">
        <v>723</v>
      </c>
      <c r="C11589" s="361" t="s">
        <v>745</v>
      </c>
      <c r="D11589" s="361">
        <v>8</v>
      </c>
      <c r="E11589" s="590">
        <v>56308</v>
      </c>
      <c r="F11589" s="592">
        <v>19</v>
      </c>
    </row>
    <row r="11590" spans="1:6" x14ac:dyDescent="0.25">
      <c r="A11590" s="349" t="s">
        <v>756</v>
      </c>
      <c r="B11590" s="361" t="s">
        <v>757</v>
      </c>
      <c r="C11590" s="361" t="s">
        <v>755</v>
      </c>
      <c r="D11590" s="361">
        <v>16</v>
      </c>
      <c r="E11590" s="590">
        <v>56309</v>
      </c>
      <c r="F11590" s="592">
        <v>37</v>
      </c>
    </row>
    <row r="11591" spans="1:6" x14ac:dyDescent="0.25">
      <c r="A11591" s="349" t="s">
        <v>742</v>
      </c>
      <c r="B11591" s="361" t="s">
        <v>743</v>
      </c>
      <c r="C11591" s="361" t="s">
        <v>744</v>
      </c>
      <c r="D11591" s="361">
        <v>8</v>
      </c>
      <c r="E11591" s="590">
        <v>56311</v>
      </c>
      <c r="F11591" s="592">
        <v>160</v>
      </c>
    </row>
    <row r="11592" spans="1:6" x14ac:dyDescent="0.25">
      <c r="A11592" s="349" t="s">
        <v>756</v>
      </c>
      <c r="B11592" s="361" t="s">
        <v>758</v>
      </c>
      <c r="C11592" s="361" t="s">
        <v>746</v>
      </c>
      <c r="D11592" s="361">
        <v>16</v>
      </c>
      <c r="E11592" s="590">
        <v>56313</v>
      </c>
      <c r="F11592" s="360">
        <v>110</v>
      </c>
    </row>
    <row r="11593" spans="1:6" x14ac:dyDescent="0.25">
      <c r="A11593" s="349" t="s">
        <v>767</v>
      </c>
      <c r="B11593" s="361" t="s">
        <v>768</v>
      </c>
      <c r="C11593" s="361" t="s">
        <v>737</v>
      </c>
      <c r="D11593" s="361">
        <v>16</v>
      </c>
      <c r="E11593" s="590">
        <v>56314</v>
      </c>
      <c r="F11593" s="592">
        <v>89</v>
      </c>
    </row>
    <row r="11594" spans="1:6" x14ac:dyDescent="0.25">
      <c r="A11594" s="349" t="s">
        <v>738</v>
      </c>
      <c r="B11594" s="361" t="s">
        <v>718</v>
      </c>
      <c r="C11594" s="361" t="s">
        <v>747</v>
      </c>
      <c r="D11594" s="361">
        <v>8</v>
      </c>
      <c r="E11594" s="590">
        <v>56315</v>
      </c>
      <c r="F11594" s="592">
        <v>150</v>
      </c>
    </row>
    <row r="11595" spans="1:6" x14ac:dyDescent="0.25">
      <c r="A11595" s="349" t="s">
        <v>564</v>
      </c>
      <c r="B11595" s="361" t="s">
        <v>568</v>
      </c>
      <c r="C11595" s="361" t="s">
        <v>745</v>
      </c>
      <c r="D11595" s="361">
        <v>16</v>
      </c>
      <c r="E11595" s="590">
        <v>56324</v>
      </c>
      <c r="F11595" s="592">
        <v>89</v>
      </c>
    </row>
    <row r="11596" spans="1:6" x14ac:dyDescent="0.25">
      <c r="A11596" s="349" t="s">
        <v>742</v>
      </c>
      <c r="B11596" s="361" t="s">
        <v>743</v>
      </c>
      <c r="C11596" s="361" t="s">
        <v>744</v>
      </c>
      <c r="D11596" s="361">
        <v>8</v>
      </c>
      <c r="E11596" s="590">
        <v>56324</v>
      </c>
      <c r="F11596" s="592">
        <v>200</v>
      </c>
    </row>
    <row r="11597" spans="1:6" x14ac:dyDescent="0.25">
      <c r="A11597" s="349" t="s">
        <v>756</v>
      </c>
      <c r="B11597" s="361" t="s">
        <v>757</v>
      </c>
      <c r="C11597" s="361" t="s">
        <v>755</v>
      </c>
      <c r="D11597" s="361">
        <v>16</v>
      </c>
      <c r="E11597" s="590">
        <v>56330</v>
      </c>
      <c r="F11597" s="592">
        <v>80</v>
      </c>
    </row>
    <row r="11598" spans="1:6" x14ac:dyDescent="0.25">
      <c r="A11598" s="349" t="s">
        <v>771</v>
      </c>
      <c r="B11598" s="361" t="s">
        <v>772</v>
      </c>
      <c r="C11598" s="361" t="s">
        <v>747</v>
      </c>
      <c r="D11598" s="361">
        <v>12</v>
      </c>
      <c r="E11598" s="350">
        <v>56331</v>
      </c>
      <c r="F11598" s="360">
        <v>196</v>
      </c>
    </row>
    <row r="11599" spans="1:6" x14ac:dyDescent="0.25">
      <c r="A11599" s="349" t="s">
        <v>738</v>
      </c>
      <c r="B11599" s="361" t="s">
        <v>719</v>
      </c>
      <c r="C11599" s="361" t="s">
        <v>744</v>
      </c>
      <c r="D11599" s="361">
        <v>8</v>
      </c>
      <c r="E11599" s="350">
        <v>56333</v>
      </c>
      <c r="F11599" s="360">
        <v>116</v>
      </c>
    </row>
    <row r="11600" spans="1:6" x14ac:dyDescent="0.25">
      <c r="A11600" s="349" t="s">
        <v>738</v>
      </c>
      <c r="B11600" s="361" t="s">
        <v>722</v>
      </c>
      <c r="C11600" s="361" t="s">
        <v>747</v>
      </c>
      <c r="D11600" s="361">
        <v>8</v>
      </c>
      <c r="E11600" s="590">
        <v>56341</v>
      </c>
      <c r="F11600" s="592">
        <v>18</v>
      </c>
    </row>
    <row r="11601" spans="1:6" x14ac:dyDescent="0.25">
      <c r="A11601" s="349" t="s">
        <v>765</v>
      </c>
      <c r="B11601" s="361" t="s">
        <v>766</v>
      </c>
      <c r="C11601" s="361" t="s">
        <v>744</v>
      </c>
      <c r="D11601" s="361">
        <v>16</v>
      </c>
      <c r="E11601" s="350">
        <v>56341</v>
      </c>
      <c r="F11601" s="360">
        <v>197</v>
      </c>
    </row>
    <row r="11602" spans="1:6" x14ac:dyDescent="0.25">
      <c r="A11602" s="349" t="s">
        <v>739</v>
      </c>
      <c r="B11602" s="361" t="s">
        <v>740</v>
      </c>
      <c r="C11602" s="361" t="s">
        <v>741</v>
      </c>
      <c r="D11602" s="361">
        <v>8</v>
      </c>
      <c r="E11602" s="590">
        <v>56342</v>
      </c>
      <c r="F11602" s="592">
        <v>37</v>
      </c>
    </row>
    <row r="11603" spans="1:6" x14ac:dyDescent="0.25">
      <c r="A11603" s="349" t="s">
        <v>748</v>
      </c>
      <c r="B11603" s="361" t="s">
        <v>751</v>
      </c>
      <c r="C11603" s="361" t="s">
        <v>747</v>
      </c>
      <c r="D11603" s="361">
        <v>8</v>
      </c>
      <c r="E11603" s="590">
        <v>56346</v>
      </c>
      <c r="F11603" s="592">
        <v>75</v>
      </c>
    </row>
    <row r="11604" spans="1:6" x14ac:dyDescent="0.25">
      <c r="A11604" s="349" t="s">
        <v>733</v>
      </c>
      <c r="B11604" s="361" t="s">
        <v>736</v>
      </c>
      <c r="C11604" s="361" t="s">
        <v>737</v>
      </c>
      <c r="D11604" s="361">
        <v>8</v>
      </c>
      <c r="E11604" s="350">
        <v>56346</v>
      </c>
      <c r="F11604" s="360">
        <v>18</v>
      </c>
    </row>
    <row r="11605" spans="1:6" x14ac:dyDescent="0.25">
      <c r="A11605" s="349" t="s">
        <v>752</v>
      </c>
      <c r="B11605" s="361" t="s">
        <v>759</v>
      </c>
      <c r="C11605" s="361" t="s">
        <v>737</v>
      </c>
      <c r="D11605" s="361">
        <v>16</v>
      </c>
      <c r="E11605" s="590">
        <v>56353</v>
      </c>
      <c r="F11605" s="592">
        <v>89</v>
      </c>
    </row>
    <row r="11606" spans="1:6" x14ac:dyDescent="0.25">
      <c r="A11606" s="349" t="s">
        <v>738</v>
      </c>
      <c r="B11606" s="361" t="s">
        <v>721</v>
      </c>
      <c r="C11606" s="361" t="s">
        <v>747</v>
      </c>
      <c r="D11606" s="361">
        <v>8</v>
      </c>
      <c r="E11606" s="590">
        <v>56354</v>
      </c>
      <c r="F11606" s="592">
        <v>36</v>
      </c>
    </row>
    <row r="11607" spans="1:6" x14ac:dyDescent="0.25">
      <c r="A11607" s="349" t="s">
        <v>752</v>
      </c>
      <c r="B11607" s="361" t="s">
        <v>759</v>
      </c>
      <c r="C11607" s="361" t="s">
        <v>737</v>
      </c>
      <c r="D11607" s="361">
        <v>16</v>
      </c>
      <c r="E11607" s="590">
        <v>56354</v>
      </c>
      <c r="F11607" s="592">
        <v>136</v>
      </c>
    </row>
    <row r="11608" spans="1:6" x14ac:dyDescent="0.25">
      <c r="A11608" s="349" t="s">
        <v>742</v>
      </c>
      <c r="B11608" s="361" t="s">
        <v>743</v>
      </c>
      <c r="C11608" s="361" t="s">
        <v>744</v>
      </c>
      <c r="D11608" s="361">
        <v>8</v>
      </c>
      <c r="E11608" s="590">
        <v>56363</v>
      </c>
      <c r="F11608" s="592">
        <v>23</v>
      </c>
    </row>
    <row r="11609" spans="1:6" x14ac:dyDescent="0.25">
      <c r="A11609" s="349" t="s">
        <v>748</v>
      </c>
      <c r="B11609" s="361" t="s">
        <v>754</v>
      </c>
      <c r="C11609" s="361" t="s">
        <v>755</v>
      </c>
      <c r="D11609" s="361">
        <v>16</v>
      </c>
      <c r="E11609" s="590">
        <v>56366</v>
      </c>
      <c r="F11609" s="592">
        <v>28</v>
      </c>
    </row>
    <row r="11610" spans="1:6" x14ac:dyDescent="0.25">
      <c r="A11610" s="349" t="s">
        <v>752</v>
      </c>
      <c r="B11610" s="361" t="s">
        <v>759</v>
      </c>
      <c r="C11610" s="361" t="s">
        <v>737</v>
      </c>
      <c r="D11610" s="361">
        <v>16</v>
      </c>
      <c r="E11610" s="590">
        <v>56366</v>
      </c>
      <c r="F11610" s="592">
        <v>160</v>
      </c>
    </row>
    <row r="11611" spans="1:6" x14ac:dyDescent="0.25">
      <c r="A11611" s="349" t="s">
        <v>748</v>
      </c>
      <c r="B11611" s="361" t="s">
        <v>754</v>
      </c>
      <c r="C11611" s="361" t="s">
        <v>755</v>
      </c>
      <c r="D11611" s="361">
        <v>16</v>
      </c>
      <c r="E11611" s="590">
        <v>56368</v>
      </c>
      <c r="F11611" s="592">
        <v>57</v>
      </c>
    </row>
    <row r="11612" spans="1:6" x14ac:dyDescent="0.25">
      <c r="A11612" s="349" t="s">
        <v>564</v>
      </c>
      <c r="B11612" s="361" t="s">
        <v>565</v>
      </c>
      <c r="C11612" s="361" t="s">
        <v>745</v>
      </c>
      <c r="D11612" s="361">
        <v>16</v>
      </c>
      <c r="E11612" s="590">
        <v>56372</v>
      </c>
      <c r="F11612" s="360">
        <v>81</v>
      </c>
    </row>
    <row r="11613" spans="1:6" x14ac:dyDescent="0.25">
      <c r="A11613" s="349" t="s">
        <v>564</v>
      </c>
      <c r="B11613" s="361" t="s">
        <v>566</v>
      </c>
      <c r="C11613" s="361" t="s">
        <v>737</v>
      </c>
      <c r="D11613" s="361">
        <v>16</v>
      </c>
      <c r="E11613" s="590">
        <v>56372</v>
      </c>
      <c r="F11613" s="592">
        <v>172</v>
      </c>
    </row>
    <row r="11614" spans="1:6" x14ac:dyDescent="0.25">
      <c r="A11614" s="349" t="s">
        <v>752</v>
      </c>
      <c r="B11614" s="361" t="s">
        <v>762</v>
      </c>
      <c r="C11614" s="361" t="s">
        <v>761</v>
      </c>
      <c r="D11614" s="361">
        <v>16</v>
      </c>
      <c r="E11614" s="590">
        <v>56372</v>
      </c>
      <c r="F11614" s="592">
        <v>146</v>
      </c>
    </row>
    <row r="11615" spans="1:6" x14ac:dyDescent="0.25">
      <c r="A11615" s="354" t="s">
        <v>752</v>
      </c>
      <c r="B11615" s="353" t="s">
        <v>763</v>
      </c>
      <c r="C11615" s="353" t="s">
        <v>745</v>
      </c>
      <c r="D11615" s="353">
        <v>16</v>
      </c>
      <c r="E11615" s="352">
        <v>56374</v>
      </c>
      <c r="F11615" s="351">
        <v>12</v>
      </c>
    </row>
    <row r="11616" spans="1:6" x14ac:dyDescent="0.25">
      <c r="A11616" s="349" t="s">
        <v>564</v>
      </c>
      <c r="B11616" s="361" t="s">
        <v>566</v>
      </c>
      <c r="C11616" s="361" t="s">
        <v>737</v>
      </c>
      <c r="D11616" s="361">
        <v>16</v>
      </c>
      <c r="E11616" s="350">
        <v>56377</v>
      </c>
      <c r="F11616" s="360">
        <v>25</v>
      </c>
    </row>
    <row r="11617" spans="1:6" x14ac:dyDescent="0.25">
      <c r="A11617" s="349" t="s">
        <v>752</v>
      </c>
      <c r="B11617" s="361" t="s">
        <v>759</v>
      </c>
      <c r="C11617" s="361" t="s">
        <v>737</v>
      </c>
      <c r="D11617" s="361">
        <v>16</v>
      </c>
      <c r="E11617" s="590">
        <v>56379</v>
      </c>
      <c r="F11617" s="592">
        <v>186</v>
      </c>
    </row>
    <row r="11618" spans="1:6" x14ac:dyDescent="0.25">
      <c r="A11618" s="349" t="s">
        <v>748</v>
      </c>
      <c r="B11618" s="361" t="s">
        <v>751</v>
      </c>
      <c r="C11618" s="361" t="s">
        <v>747</v>
      </c>
      <c r="D11618" s="361">
        <v>8</v>
      </c>
      <c r="E11618" s="590">
        <v>56380</v>
      </c>
      <c r="F11618" s="592">
        <v>49</v>
      </c>
    </row>
    <row r="11619" spans="1:6" x14ac:dyDescent="0.25">
      <c r="A11619" s="349" t="s">
        <v>752</v>
      </c>
      <c r="B11619" s="361" t="s">
        <v>763</v>
      </c>
      <c r="C11619" s="361" t="s">
        <v>745</v>
      </c>
      <c r="D11619" s="361">
        <v>16</v>
      </c>
      <c r="E11619" s="590">
        <v>56380</v>
      </c>
      <c r="F11619" s="592">
        <v>94</v>
      </c>
    </row>
    <row r="11620" spans="1:6" x14ac:dyDescent="0.25">
      <c r="A11620" s="349" t="s">
        <v>564</v>
      </c>
      <c r="B11620" s="361" t="s">
        <v>569</v>
      </c>
      <c r="C11620" s="361" t="s">
        <v>744</v>
      </c>
      <c r="D11620" s="361">
        <v>16</v>
      </c>
      <c r="E11620" s="590">
        <v>56382</v>
      </c>
      <c r="F11620" s="592">
        <v>43</v>
      </c>
    </row>
    <row r="11621" spans="1:6" x14ac:dyDescent="0.25">
      <c r="A11621" s="349" t="s">
        <v>769</v>
      </c>
      <c r="B11621" s="361" t="s">
        <v>770</v>
      </c>
      <c r="C11621" s="361" t="s">
        <v>745</v>
      </c>
      <c r="D11621" s="361">
        <v>16</v>
      </c>
      <c r="E11621" s="590">
        <v>56382</v>
      </c>
      <c r="F11621" s="360">
        <v>83</v>
      </c>
    </row>
    <row r="11622" spans="1:6" x14ac:dyDescent="0.25">
      <c r="A11622" s="349" t="s">
        <v>733</v>
      </c>
      <c r="B11622" s="361" t="s">
        <v>734</v>
      </c>
      <c r="C11622" s="361" t="s">
        <v>735</v>
      </c>
      <c r="D11622" s="361">
        <v>8</v>
      </c>
      <c r="E11622" s="590">
        <v>56382</v>
      </c>
      <c r="F11622" s="592">
        <v>95</v>
      </c>
    </row>
    <row r="11623" spans="1:6" x14ac:dyDescent="0.25">
      <c r="A11623" s="349" t="s">
        <v>748</v>
      </c>
      <c r="B11623" s="361" t="s">
        <v>753</v>
      </c>
      <c r="C11623" s="361" t="s">
        <v>732</v>
      </c>
      <c r="D11623" s="361">
        <v>16</v>
      </c>
      <c r="E11623" s="590">
        <v>56387</v>
      </c>
      <c r="F11623" s="592">
        <v>188</v>
      </c>
    </row>
    <row r="11624" spans="1:6" x14ac:dyDescent="0.25">
      <c r="A11624" s="349" t="s">
        <v>771</v>
      </c>
      <c r="B11624" s="361" t="s">
        <v>773</v>
      </c>
      <c r="C11624" s="361" t="s">
        <v>747</v>
      </c>
      <c r="D11624" s="361">
        <v>8</v>
      </c>
      <c r="E11624" s="590">
        <v>56389</v>
      </c>
      <c r="F11624" s="592">
        <v>58</v>
      </c>
    </row>
    <row r="11625" spans="1:6" x14ac:dyDescent="0.25">
      <c r="A11625" s="349" t="s">
        <v>728</v>
      </c>
      <c r="B11625" s="361" t="s">
        <v>729</v>
      </c>
      <c r="C11625" s="361" t="s">
        <v>730</v>
      </c>
      <c r="D11625" s="361">
        <v>10</v>
      </c>
      <c r="E11625" s="590">
        <v>56389</v>
      </c>
      <c r="F11625" s="592">
        <v>79</v>
      </c>
    </row>
    <row r="11626" spans="1:6" x14ac:dyDescent="0.25">
      <c r="A11626" s="349" t="s">
        <v>738</v>
      </c>
      <c r="B11626" s="361" t="s">
        <v>712</v>
      </c>
      <c r="C11626" s="361" t="s">
        <v>744</v>
      </c>
      <c r="D11626" s="361">
        <v>8</v>
      </c>
      <c r="E11626" s="350">
        <v>56391</v>
      </c>
      <c r="F11626" s="360">
        <v>45</v>
      </c>
    </row>
    <row r="11627" spans="1:6" x14ac:dyDescent="0.25">
      <c r="A11627" s="349" t="s">
        <v>738</v>
      </c>
      <c r="B11627" s="361" t="s">
        <v>714</v>
      </c>
      <c r="C11627" s="361" t="s">
        <v>744</v>
      </c>
      <c r="D11627" s="361">
        <v>8</v>
      </c>
      <c r="E11627" s="590">
        <v>56394</v>
      </c>
      <c r="F11627" s="360">
        <v>64</v>
      </c>
    </row>
    <row r="11628" spans="1:6" x14ac:dyDescent="0.25">
      <c r="A11628" s="349" t="s">
        <v>738</v>
      </c>
      <c r="B11628" s="361" t="s">
        <v>714</v>
      </c>
      <c r="C11628" s="361" t="s">
        <v>744</v>
      </c>
      <c r="D11628" s="361">
        <v>8</v>
      </c>
      <c r="E11628" s="590">
        <v>56399</v>
      </c>
      <c r="F11628" s="592">
        <v>197</v>
      </c>
    </row>
    <row r="11629" spans="1:6" x14ac:dyDescent="0.25">
      <c r="A11629" s="349" t="s">
        <v>738</v>
      </c>
      <c r="B11629" s="361" t="s">
        <v>721</v>
      </c>
      <c r="C11629" s="361" t="s">
        <v>747</v>
      </c>
      <c r="D11629" s="361">
        <v>8</v>
      </c>
      <c r="E11629" s="590">
        <v>56401</v>
      </c>
      <c r="F11629" s="592">
        <v>12</v>
      </c>
    </row>
    <row r="11630" spans="1:6" x14ac:dyDescent="0.25">
      <c r="A11630" s="349" t="s">
        <v>738</v>
      </c>
      <c r="B11630" s="361" t="s">
        <v>713</v>
      </c>
      <c r="C11630" s="361" t="s">
        <v>746</v>
      </c>
      <c r="D11630" s="361">
        <v>16</v>
      </c>
      <c r="E11630" s="590">
        <v>56405</v>
      </c>
      <c r="F11630" s="592">
        <v>51</v>
      </c>
    </row>
    <row r="11631" spans="1:6" x14ac:dyDescent="0.25">
      <c r="A11631" s="349" t="s">
        <v>738</v>
      </c>
      <c r="B11631" s="361" t="s">
        <v>712</v>
      </c>
      <c r="C11631" s="361" t="s">
        <v>744</v>
      </c>
      <c r="D11631" s="361">
        <v>8</v>
      </c>
      <c r="E11631" s="590">
        <v>56405</v>
      </c>
      <c r="F11631" s="592">
        <v>10</v>
      </c>
    </row>
    <row r="11632" spans="1:6" x14ac:dyDescent="0.25">
      <c r="A11632" s="349" t="s">
        <v>739</v>
      </c>
      <c r="B11632" s="361" t="s">
        <v>740</v>
      </c>
      <c r="C11632" s="361" t="s">
        <v>741</v>
      </c>
      <c r="D11632" s="361">
        <v>8</v>
      </c>
      <c r="E11632" s="590">
        <v>56407</v>
      </c>
      <c r="F11632" s="592">
        <v>93</v>
      </c>
    </row>
    <row r="11633" spans="1:6" x14ac:dyDescent="0.25">
      <c r="A11633" s="349" t="s">
        <v>771</v>
      </c>
      <c r="B11633" s="361" t="s">
        <v>773</v>
      </c>
      <c r="C11633" s="361" t="s">
        <v>747</v>
      </c>
      <c r="D11633" s="361">
        <v>8</v>
      </c>
      <c r="E11633" s="590">
        <v>56413</v>
      </c>
      <c r="F11633" s="592">
        <v>108</v>
      </c>
    </row>
    <row r="11634" spans="1:6" x14ac:dyDescent="0.25">
      <c r="A11634" s="349" t="s">
        <v>748</v>
      </c>
      <c r="B11634" s="361" t="s">
        <v>749</v>
      </c>
      <c r="C11634" s="361" t="s">
        <v>745</v>
      </c>
      <c r="D11634" s="361">
        <v>8</v>
      </c>
      <c r="E11634" s="590">
        <v>56420</v>
      </c>
      <c r="F11634" s="592">
        <v>71</v>
      </c>
    </row>
    <row r="11635" spans="1:6" x14ac:dyDescent="0.25">
      <c r="A11635" s="349" t="s">
        <v>752</v>
      </c>
      <c r="B11635" s="361" t="s">
        <v>764</v>
      </c>
      <c r="C11635" s="361" t="s">
        <v>737</v>
      </c>
      <c r="D11635" s="361">
        <v>32</v>
      </c>
      <c r="E11635" s="590">
        <v>56420</v>
      </c>
      <c r="F11635" s="592">
        <v>134</v>
      </c>
    </row>
    <row r="11636" spans="1:6" x14ac:dyDescent="0.25">
      <c r="A11636" s="349" t="s">
        <v>564</v>
      </c>
      <c r="B11636" s="361" t="s">
        <v>568</v>
      </c>
      <c r="C11636" s="361" t="s">
        <v>745</v>
      </c>
      <c r="D11636" s="361">
        <v>16</v>
      </c>
      <c r="E11636" s="590">
        <v>56423</v>
      </c>
      <c r="F11636" s="592">
        <v>139</v>
      </c>
    </row>
    <row r="11637" spans="1:6" x14ac:dyDescent="0.25">
      <c r="A11637" s="349" t="s">
        <v>728</v>
      </c>
      <c r="B11637" s="361" t="s">
        <v>731</v>
      </c>
      <c r="C11637" s="361" t="s">
        <v>732</v>
      </c>
      <c r="D11637" s="361">
        <v>8</v>
      </c>
      <c r="E11637" s="350">
        <v>56432</v>
      </c>
      <c r="F11637" s="360">
        <v>67</v>
      </c>
    </row>
    <row r="11638" spans="1:6" x14ac:dyDescent="0.25">
      <c r="A11638" s="349" t="s">
        <v>564</v>
      </c>
      <c r="B11638" s="361" t="s">
        <v>569</v>
      </c>
      <c r="C11638" s="361" t="s">
        <v>744</v>
      </c>
      <c r="D11638" s="361">
        <v>16</v>
      </c>
      <c r="E11638" s="590">
        <v>56433</v>
      </c>
      <c r="F11638" s="592">
        <v>46</v>
      </c>
    </row>
    <row r="11639" spans="1:6" x14ac:dyDescent="0.25">
      <c r="A11639" s="349" t="s">
        <v>738</v>
      </c>
      <c r="B11639" s="361" t="s">
        <v>722</v>
      </c>
      <c r="C11639" s="361" t="s">
        <v>747</v>
      </c>
      <c r="D11639" s="361">
        <v>8</v>
      </c>
      <c r="E11639" s="590">
        <v>56440</v>
      </c>
      <c r="F11639" s="592">
        <v>128</v>
      </c>
    </row>
    <row r="11640" spans="1:6" x14ac:dyDescent="0.25">
      <c r="A11640" s="349" t="s">
        <v>748</v>
      </c>
      <c r="B11640" s="361" t="s">
        <v>749</v>
      </c>
      <c r="C11640" s="361" t="s">
        <v>745</v>
      </c>
      <c r="D11640" s="361">
        <v>8</v>
      </c>
      <c r="E11640" s="590">
        <v>56441</v>
      </c>
      <c r="F11640" s="592">
        <v>114</v>
      </c>
    </row>
    <row r="11641" spans="1:6" x14ac:dyDescent="0.25">
      <c r="A11641" s="349" t="s">
        <v>739</v>
      </c>
      <c r="B11641" s="361" t="s">
        <v>740</v>
      </c>
      <c r="C11641" s="361" t="s">
        <v>741</v>
      </c>
      <c r="D11641" s="361">
        <v>8</v>
      </c>
      <c r="E11641" s="590">
        <v>56446</v>
      </c>
      <c r="F11641" s="592">
        <v>43</v>
      </c>
    </row>
    <row r="11642" spans="1:6" x14ac:dyDescent="0.25">
      <c r="A11642" s="349" t="s">
        <v>738</v>
      </c>
      <c r="B11642" s="361" t="s">
        <v>723</v>
      </c>
      <c r="C11642" s="361" t="s">
        <v>745</v>
      </c>
      <c r="D11642" s="361">
        <v>8</v>
      </c>
      <c r="E11642" s="590">
        <v>56447</v>
      </c>
      <c r="F11642" s="592">
        <v>97</v>
      </c>
    </row>
    <row r="11643" spans="1:6" x14ac:dyDescent="0.25">
      <c r="A11643" s="349" t="s">
        <v>748</v>
      </c>
      <c r="B11643" s="361" t="s">
        <v>751</v>
      </c>
      <c r="C11643" s="361" t="s">
        <v>747</v>
      </c>
      <c r="D11643" s="361">
        <v>8</v>
      </c>
      <c r="E11643" s="350">
        <v>56449</v>
      </c>
      <c r="F11643" s="360">
        <v>101</v>
      </c>
    </row>
    <row r="11644" spans="1:6" x14ac:dyDescent="0.25">
      <c r="A11644" s="349" t="s">
        <v>564</v>
      </c>
      <c r="B11644" s="361" t="s">
        <v>568</v>
      </c>
      <c r="C11644" s="361" t="s">
        <v>745</v>
      </c>
      <c r="D11644" s="361">
        <v>16</v>
      </c>
      <c r="E11644" s="590">
        <v>56450</v>
      </c>
      <c r="F11644" s="592">
        <v>190</v>
      </c>
    </row>
    <row r="11645" spans="1:6" x14ac:dyDescent="0.25">
      <c r="A11645" s="349" t="s">
        <v>748</v>
      </c>
      <c r="B11645" s="361" t="s">
        <v>753</v>
      </c>
      <c r="C11645" s="361" t="s">
        <v>732</v>
      </c>
      <c r="D11645" s="361">
        <v>16</v>
      </c>
      <c r="E11645" s="590">
        <v>56451</v>
      </c>
      <c r="F11645" s="592">
        <v>128</v>
      </c>
    </row>
    <row r="11646" spans="1:6" x14ac:dyDescent="0.25">
      <c r="A11646" s="349" t="s">
        <v>748</v>
      </c>
      <c r="B11646" s="361" t="s">
        <v>754</v>
      </c>
      <c r="C11646" s="361" t="s">
        <v>755</v>
      </c>
      <c r="D11646" s="361">
        <v>16</v>
      </c>
      <c r="E11646" s="350">
        <v>56451</v>
      </c>
      <c r="F11646" s="360">
        <v>100</v>
      </c>
    </row>
    <row r="11647" spans="1:6" x14ac:dyDescent="0.25">
      <c r="A11647" s="349" t="s">
        <v>767</v>
      </c>
      <c r="B11647" s="361" t="s">
        <v>768</v>
      </c>
      <c r="C11647" s="361" t="s">
        <v>737</v>
      </c>
      <c r="D11647" s="361">
        <v>16</v>
      </c>
      <c r="E11647" s="590">
        <v>56452</v>
      </c>
      <c r="F11647" s="592">
        <v>78</v>
      </c>
    </row>
    <row r="11648" spans="1:6" x14ac:dyDescent="0.25">
      <c r="A11648" s="349" t="s">
        <v>738</v>
      </c>
      <c r="B11648" s="361" t="s">
        <v>712</v>
      </c>
      <c r="C11648" s="361" t="s">
        <v>744</v>
      </c>
      <c r="D11648" s="361">
        <v>8</v>
      </c>
      <c r="E11648" s="590">
        <v>56453</v>
      </c>
      <c r="F11648" s="592">
        <v>193</v>
      </c>
    </row>
    <row r="11649" spans="1:6" x14ac:dyDescent="0.25">
      <c r="A11649" s="349" t="s">
        <v>752</v>
      </c>
      <c r="B11649" s="361" t="s">
        <v>759</v>
      </c>
      <c r="C11649" s="361" t="s">
        <v>737</v>
      </c>
      <c r="D11649" s="361">
        <v>16</v>
      </c>
      <c r="E11649" s="590">
        <v>56459</v>
      </c>
      <c r="F11649" s="592">
        <v>198</v>
      </c>
    </row>
    <row r="11650" spans="1:6" x14ac:dyDescent="0.25">
      <c r="A11650" s="349" t="s">
        <v>564</v>
      </c>
      <c r="B11650" s="361" t="s">
        <v>569</v>
      </c>
      <c r="C11650" s="361" t="s">
        <v>744</v>
      </c>
      <c r="D11650" s="361">
        <v>16</v>
      </c>
      <c r="E11650" s="590">
        <v>56463</v>
      </c>
      <c r="F11650" s="360">
        <v>47</v>
      </c>
    </row>
    <row r="11651" spans="1:6" x14ac:dyDescent="0.25">
      <c r="A11651" s="349" t="s">
        <v>771</v>
      </c>
      <c r="B11651" s="361" t="s">
        <v>772</v>
      </c>
      <c r="C11651" s="361" t="s">
        <v>747</v>
      </c>
      <c r="D11651" s="361">
        <v>12</v>
      </c>
      <c r="E11651" s="590">
        <v>56463</v>
      </c>
      <c r="F11651" s="592">
        <v>153</v>
      </c>
    </row>
    <row r="11652" spans="1:6" x14ac:dyDescent="0.25">
      <c r="A11652" s="349" t="s">
        <v>752</v>
      </c>
      <c r="B11652" s="361" t="s">
        <v>760</v>
      </c>
      <c r="C11652" s="361" t="s">
        <v>761</v>
      </c>
      <c r="D11652" s="361">
        <v>16</v>
      </c>
      <c r="E11652" s="590">
        <v>56464</v>
      </c>
      <c r="F11652" s="592">
        <v>170</v>
      </c>
    </row>
    <row r="11653" spans="1:6" x14ac:dyDescent="0.25">
      <c r="A11653" s="349" t="s">
        <v>748</v>
      </c>
      <c r="B11653" s="361" t="s">
        <v>751</v>
      </c>
      <c r="C11653" s="361" t="s">
        <v>747</v>
      </c>
      <c r="D11653" s="361">
        <v>8</v>
      </c>
      <c r="E11653" s="590">
        <v>56466</v>
      </c>
      <c r="F11653" s="592">
        <v>122</v>
      </c>
    </row>
    <row r="11654" spans="1:6" x14ac:dyDescent="0.25">
      <c r="A11654" s="349" t="s">
        <v>738</v>
      </c>
      <c r="B11654" s="361" t="s">
        <v>715</v>
      </c>
      <c r="C11654" s="361" t="s">
        <v>745</v>
      </c>
      <c r="D11654" s="361">
        <v>16</v>
      </c>
      <c r="E11654" s="590">
        <v>56468</v>
      </c>
      <c r="F11654" s="592">
        <v>46</v>
      </c>
    </row>
    <row r="11655" spans="1:6" x14ac:dyDescent="0.25">
      <c r="A11655" s="354" t="s">
        <v>738</v>
      </c>
      <c r="B11655" s="353" t="s">
        <v>714</v>
      </c>
      <c r="C11655" s="353" t="s">
        <v>744</v>
      </c>
      <c r="D11655" s="353">
        <v>8</v>
      </c>
      <c r="E11655" s="591">
        <v>56468</v>
      </c>
      <c r="F11655" s="593">
        <v>157</v>
      </c>
    </row>
    <row r="11656" spans="1:6" x14ac:dyDescent="0.25">
      <c r="A11656" s="349" t="s">
        <v>765</v>
      </c>
      <c r="B11656" s="361" t="s">
        <v>766</v>
      </c>
      <c r="C11656" s="361" t="s">
        <v>744</v>
      </c>
      <c r="D11656" s="361">
        <v>16</v>
      </c>
      <c r="E11656" s="590">
        <v>56468</v>
      </c>
      <c r="F11656" s="360">
        <v>121</v>
      </c>
    </row>
    <row r="11657" spans="1:6" x14ac:dyDescent="0.25">
      <c r="A11657" s="349" t="s">
        <v>738</v>
      </c>
      <c r="B11657" s="361" t="s">
        <v>722</v>
      </c>
      <c r="C11657" s="361" t="s">
        <v>747</v>
      </c>
      <c r="D11657" s="361">
        <v>8</v>
      </c>
      <c r="E11657" s="590">
        <v>56470</v>
      </c>
      <c r="F11657" s="360">
        <v>162</v>
      </c>
    </row>
    <row r="11658" spans="1:6" x14ac:dyDescent="0.25">
      <c r="A11658" s="349" t="s">
        <v>564</v>
      </c>
      <c r="B11658" s="361" t="s">
        <v>567</v>
      </c>
      <c r="C11658" s="361" t="s">
        <v>737</v>
      </c>
      <c r="D11658" s="361">
        <v>16</v>
      </c>
      <c r="E11658" s="590">
        <v>56472</v>
      </c>
      <c r="F11658" s="592">
        <v>161</v>
      </c>
    </row>
    <row r="11659" spans="1:6" x14ac:dyDescent="0.25">
      <c r="A11659" s="349" t="s">
        <v>752</v>
      </c>
      <c r="B11659" s="361" t="s">
        <v>764</v>
      </c>
      <c r="C11659" s="361" t="s">
        <v>737</v>
      </c>
      <c r="D11659" s="361">
        <v>32</v>
      </c>
      <c r="E11659" s="590">
        <v>56474</v>
      </c>
      <c r="F11659" s="592">
        <v>61</v>
      </c>
    </row>
    <row r="11660" spans="1:6" x14ac:dyDescent="0.25">
      <c r="A11660" s="349" t="s">
        <v>767</v>
      </c>
      <c r="B11660" s="361" t="s">
        <v>768</v>
      </c>
      <c r="C11660" s="361" t="s">
        <v>737</v>
      </c>
      <c r="D11660" s="361">
        <v>16</v>
      </c>
      <c r="E11660" s="590">
        <v>56479</v>
      </c>
      <c r="F11660" s="592">
        <v>93</v>
      </c>
    </row>
    <row r="11661" spans="1:6" x14ac:dyDescent="0.25">
      <c r="A11661" s="349" t="s">
        <v>738</v>
      </c>
      <c r="B11661" s="361" t="s">
        <v>713</v>
      </c>
      <c r="C11661" s="361" t="s">
        <v>746</v>
      </c>
      <c r="D11661" s="361">
        <v>16</v>
      </c>
      <c r="E11661" s="350">
        <v>56486</v>
      </c>
      <c r="F11661" s="360">
        <v>123</v>
      </c>
    </row>
    <row r="11662" spans="1:6" x14ac:dyDescent="0.25">
      <c r="A11662" s="349" t="s">
        <v>564</v>
      </c>
      <c r="B11662" s="361" t="s">
        <v>567</v>
      </c>
      <c r="C11662" s="361" t="s">
        <v>737</v>
      </c>
      <c r="D11662" s="361">
        <v>16</v>
      </c>
      <c r="E11662" s="590">
        <v>56486</v>
      </c>
      <c r="F11662" s="592">
        <v>184</v>
      </c>
    </row>
    <row r="11663" spans="1:6" x14ac:dyDescent="0.25">
      <c r="A11663" s="349" t="s">
        <v>738</v>
      </c>
      <c r="B11663" s="361" t="s">
        <v>722</v>
      </c>
      <c r="C11663" s="361" t="s">
        <v>747</v>
      </c>
      <c r="D11663" s="361">
        <v>8</v>
      </c>
      <c r="E11663" s="590">
        <v>56501</v>
      </c>
      <c r="F11663" s="592">
        <v>109</v>
      </c>
    </row>
    <row r="11664" spans="1:6" x14ac:dyDescent="0.25">
      <c r="A11664" s="349" t="s">
        <v>738</v>
      </c>
      <c r="B11664" s="361" t="s">
        <v>723</v>
      </c>
      <c r="C11664" s="361" t="s">
        <v>745</v>
      </c>
      <c r="D11664" s="361">
        <v>8</v>
      </c>
      <c r="E11664" s="350">
        <v>56503</v>
      </c>
      <c r="F11664" s="360">
        <v>57</v>
      </c>
    </row>
    <row r="11665" spans="1:6" x14ac:dyDescent="0.25">
      <c r="A11665" s="349" t="s">
        <v>564</v>
      </c>
      <c r="B11665" s="361" t="s">
        <v>569</v>
      </c>
      <c r="C11665" s="361" t="s">
        <v>744</v>
      </c>
      <c r="D11665" s="361">
        <v>16</v>
      </c>
      <c r="E11665" s="590">
        <v>56503</v>
      </c>
      <c r="F11665" s="592">
        <v>121</v>
      </c>
    </row>
    <row r="11666" spans="1:6" x14ac:dyDescent="0.25">
      <c r="A11666" s="349" t="s">
        <v>564</v>
      </c>
      <c r="B11666" s="361" t="s">
        <v>565</v>
      </c>
      <c r="C11666" s="361" t="s">
        <v>745</v>
      </c>
      <c r="D11666" s="361">
        <v>16</v>
      </c>
      <c r="E11666" s="590">
        <v>56504</v>
      </c>
      <c r="F11666" s="360">
        <v>74</v>
      </c>
    </row>
    <row r="11667" spans="1:6" x14ac:dyDescent="0.25">
      <c r="A11667" s="349" t="s">
        <v>738</v>
      </c>
      <c r="B11667" s="361" t="s">
        <v>719</v>
      </c>
      <c r="C11667" s="361" t="s">
        <v>744</v>
      </c>
      <c r="D11667" s="361">
        <v>8</v>
      </c>
      <c r="E11667" s="590">
        <v>56505</v>
      </c>
      <c r="F11667" s="592">
        <v>193</v>
      </c>
    </row>
    <row r="11668" spans="1:6" x14ac:dyDescent="0.25">
      <c r="A11668" s="349" t="s">
        <v>769</v>
      </c>
      <c r="B11668" s="361" t="s">
        <v>770</v>
      </c>
      <c r="C11668" s="361" t="s">
        <v>745</v>
      </c>
      <c r="D11668" s="361">
        <v>16</v>
      </c>
      <c r="E11668" s="590">
        <v>56507</v>
      </c>
      <c r="F11668" s="592">
        <v>110</v>
      </c>
    </row>
    <row r="11669" spans="1:6" x14ac:dyDescent="0.25">
      <c r="A11669" s="349" t="s">
        <v>733</v>
      </c>
      <c r="B11669" s="361" t="s">
        <v>736</v>
      </c>
      <c r="C11669" s="361" t="s">
        <v>737</v>
      </c>
      <c r="D11669" s="361">
        <v>8</v>
      </c>
      <c r="E11669" s="590">
        <v>56507</v>
      </c>
      <c r="F11669" s="592">
        <v>43</v>
      </c>
    </row>
    <row r="11670" spans="1:6" x14ac:dyDescent="0.25">
      <c r="A11670" s="349" t="s">
        <v>738</v>
      </c>
      <c r="B11670" s="361" t="s">
        <v>717</v>
      </c>
      <c r="C11670" s="361" t="s">
        <v>745</v>
      </c>
      <c r="D11670" s="361">
        <v>16</v>
      </c>
      <c r="E11670" s="590">
        <v>56508</v>
      </c>
      <c r="F11670" s="592">
        <v>50</v>
      </c>
    </row>
    <row r="11671" spans="1:6" x14ac:dyDescent="0.25">
      <c r="A11671" s="349" t="s">
        <v>752</v>
      </c>
      <c r="B11671" s="361" t="s">
        <v>764</v>
      </c>
      <c r="C11671" s="361" t="s">
        <v>737</v>
      </c>
      <c r="D11671" s="361">
        <v>32</v>
      </c>
      <c r="E11671" s="590">
        <v>56509</v>
      </c>
      <c r="F11671" s="592">
        <v>35</v>
      </c>
    </row>
    <row r="11672" spans="1:6" x14ac:dyDescent="0.25">
      <c r="A11672" s="349" t="s">
        <v>728</v>
      </c>
      <c r="B11672" s="361" t="s">
        <v>731</v>
      </c>
      <c r="C11672" s="361" t="s">
        <v>732</v>
      </c>
      <c r="D11672" s="361">
        <v>8</v>
      </c>
      <c r="E11672" s="590">
        <v>56511</v>
      </c>
      <c r="F11672" s="592">
        <v>138</v>
      </c>
    </row>
    <row r="11673" spans="1:6" x14ac:dyDescent="0.25">
      <c r="A11673" s="349" t="s">
        <v>765</v>
      </c>
      <c r="B11673" s="361" t="s">
        <v>766</v>
      </c>
      <c r="C11673" s="361" t="s">
        <v>744</v>
      </c>
      <c r="D11673" s="361">
        <v>16</v>
      </c>
      <c r="E11673" s="590">
        <v>56515</v>
      </c>
      <c r="F11673" s="592">
        <v>94</v>
      </c>
    </row>
    <row r="11674" spans="1:6" x14ac:dyDescent="0.25">
      <c r="A11674" s="349" t="s">
        <v>748</v>
      </c>
      <c r="B11674" s="361" t="s">
        <v>750</v>
      </c>
      <c r="C11674" s="361" t="s">
        <v>737</v>
      </c>
      <c r="D11674" s="361">
        <v>16</v>
      </c>
      <c r="E11674" s="590">
        <v>56521</v>
      </c>
      <c r="F11674" s="592">
        <v>9</v>
      </c>
    </row>
    <row r="11675" spans="1:6" x14ac:dyDescent="0.25">
      <c r="A11675" s="349" t="s">
        <v>733</v>
      </c>
      <c r="B11675" s="361" t="s">
        <v>734</v>
      </c>
      <c r="C11675" s="361" t="s">
        <v>735</v>
      </c>
      <c r="D11675" s="361">
        <v>8</v>
      </c>
      <c r="E11675" s="590">
        <v>56521</v>
      </c>
      <c r="F11675" s="592">
        <v>15</v>
      </c>
    </row>
    <row r="11676" spans="1:6" x14ac:dyDescent="0.25">
      <c r="A11676" s="349" t="s">
        <v>564</v>
      </c>
      <c r="B11676" s="361" t="s">
        <v>567</v>
      </c>
      <c r="C11676" s="361" t="s">
        <v>737</v>
      </c>
      <c r="D11676" s="361">
        <v>16</v>
      </c>
      <c r="E11676" s="590">
        <v>56528</v>
      </c>
      <c r="F11676" s="592">
        <v>129</v>
      </c>
    </row>
    <row r="11677" spans="1:6" x14ac:dyDescent="0.25">
      <c r="A11677" s="349" t="s">
        <v>752</v>
      </c>
      <c r="B11677" s="361" t="s">
        <v>759</v>
      </c>
      <c r="C11677" s="361" t="s">
        <v>737</v>
      </c>
      <c r="D11677" s="361">
        <v>16</v>
      </c>
      <c r="E11677" s="590">
        <v>56528</v>
      </c>
      <c r="F11677" s="592">
        <v>144</v>
      </c>
    </row>
    <row r="11678" spans="1:6" x14ac:dyDescent="0.25">
      <c r="A11678" s="349" t="s">
        <v>748</v>
      </c>
      <c r="B11678" s="361" t="s">
        <v>749</v>
      </c>
      <c r="C11678" s="361" t="s">
        <v>745</v>
      </c>
      <c r="D11678" s="361">
        <v>8</v>
      </c>
      <c r="E11678" s="590">
        <v>56530</v>
      </c>
      <c r="F11678" s="592">
        <v>125</v>
      </c>
    </row>
    <row r="11679" spans="1:6" x14ac:dyDescent="0.25">
      <c r="A11679" s="349" t="s">
        <v>738</v>
      </c>
      <c r="B11679" s="361" t="s">
        <v>715</v>
      </c>
      <c r="C11679" s="361" t="s">
        <v>745</v>
      </c>
      <c r="D11679" s="361">
        <v>16</v>
      </c>
      <c r="E11679" s="590">
        <v>56530</v>
      </c>
      <c r="F11679" s="592">
        <v>76</v>
      </c>
    </row>
    <row r="11680" spans="1:6" x14ac:dyDescent="0.25">
      <c r="A11680" s="349" t="s">
        <v>738</v>
      </c>
      <c r="B11680" s="361" t="s">
        <v>719</v>
      </c>
      <c r="C11680" s="361" t="s">
        <v>744</v>
      </c>
      <c r="D11680" s="361">
        <v>8</v>
      </c>
      <c r="E11680" s="590">
        <v>56531</v>
      </c>
      <c r="F11680" s="592">
        <v>50</v>
      </c>
    </row>
    <row r="11681" spans="1:6" x14ac:dyDescent="0.25">
      <c r="A11681" s="349" t="s">
        <v>748</v>
      </c>
      <c r="B11681" s="361" t="s">
        <v>751</v>
      </c>
      <c r="C11681" s="361" t="s">
        <v>747</v>
      </c>
      <c r="D11681" s="361">
        <v>8</v>
      </c>
      <c r="E11681" s="590">
        <v>56532</v>
      </c>
      <c r="F11681" s="592">
        <v>161</v>
      </c>
    </row>
    <row r="11682" spans="1:6" x14ac:dyDescent="0.25">
      <c r="A11682" s="349" t="s">
        <v>564</v>
      </c>
      <c r="B11682" s="361" t="s">
        <v>568</v>
      </c>
      <c r="C11682" s="361" t="s">
        <v>745</v>
      </c>
      <c r="D11682" s="361">
        <v>16</v>
      </c>
      <c r="E11682" s="590">
        <v>56535</v>
      </c>
      <c r="F11682" s="592">
        <v>198</v>
      </c>
    </row>
    <row r="11683" spans="1:6" x14ac:dyDescent="0.25">
      <c r="A11683" s="349" t="s">
        <v>728</v>
      </c>
      <c r="B11683" s="361" t="s">
        <v>729</v>
      </c>
      <c r="C11683" s="361" t="s">
        <v>730</v>
      </c>
      <c r="D11683" s="361">
        <v>10</v>
      </c>
      <c r="E11683" s="590">
        <v>56536</v>
      </c>
      <c r="F11683" s="592">
        <v>172</v>
      </c>
    </row>
    <row r="11684" spans="1:6" x14ac:dyDescent="0.25">
      <c r="A11684" s="349" t="s">
        <v>738</v>
      </c>
      <c r="B11684" s="361" t="s">
        <v>715</v>
      </c>
      <c r="C11684" s="361" t="s">
        <v>745</v>
      </c>
      <c r="D11684" s="361">
        <v>16</v>
      </c>
      <c r="E11684" s="590">
        <v>56537</v>
      </c>
      <c r="F11684" s="592">
        <v>84</v>
      </c>
    </row>
    <row r="11685" spans="1:6" x14ac:dyDescent="0.25">
      <c r="A11685" s="349" t="s">
        <v>742</v>
      </c>
      <c r="B11685" s="361" t="s">
        <v>743</v>
      </c>
      <c r="C11685" s="361" t="s">
        <v>744</v>
      </c>
      <c r="D11685" s="361">
        <v>8</v>
      </c>
      <c r="E11685" s="350">
        <v>56542</v>
      </c>
      <c r="F11685" s="360">
        <v>176</v>
      </c>
    </row>
    <row r="11686" spans="1:6" x14ac:dyDescent="0.25">
      <c r="A11686" s="349" t="s">
        <v>738</v>
      </c>
      <c r="B11686" s="361" t="s">
        <v>719</v>
      </c>
      <c r="C11686" s="361" t="s">
        <v>744</v>
      </c>
      <c r="D11686" s="361">
        <v>8</v>
      </c>
      <c r="E11686" s="590">
        <v>56546</v>
      </c>
      <c r="F11686" s="592">
        <v>86</v>
      </c>
    </row>
    <row r="11687" spans="1:6" x14ac:dyDescent="0.25">
      <c r="A11687" s="349" t="s">
        <v>564</v>
      </c>
      <c r="B11687" s="361" t="s">
        <v>567</v>
      </c>
      <c r="C11687" s="361" t="s">
        <v>737</v>
      </c>
      <c r="D11687" s="361">
        <v>16</v>
      </c>
      <c r="E11687" s="590">
        <v>56547</v>
      </c>
      <c r="F11687" s="592">
        <v>89</v>
      </c>
    </row>
    <row r="11688" spans="1:6" x14ac:dyDescent="0.25">
      <c r="A11688" s="349" t="s">
        <v>728</v>
      </c>
      <c r="B11688" s="361" t="s">
        <v>729</v>
      </c>
      <c r="C11688" s="361" t="s">
        <v>730</v>
      </c>
      <c r="D11688" s="361">
        <v>10</v>
      </c>
      <c r="E11688" s="350">
        <v>56547</v>
      </c>
      <c r="F11688" s="360">
        <v>5</v>
      </c>
    </row>
    <row r="11689" spans="1:6" x14ac:dyDescent="0.25">
      <c r="A11689" s="349" t="s">
        <v>738</v>
      </c>
      <c r="B11689" s="361" t="s">
        <v>716</v>
      </c>
      <c r="C11689" s="361" t="s">
        <v>745</v>
      </c>
      <c r="D11689" s="361">
        <v>16</v>
      </c>
      <c r="E11689" s="590">
        <v>56548</v>
      </c>
      <c r="F11689" s="592">
        <v>89</v>
      </c>
    </row>
    <row r="11690" spans="1:6" x14ac:dyDescent="0.25">
      <c r="A11690" s="349" t="s">
        <v>738</v>
      </c>
      <c r="B11690" s="361" t="s">
        <v>723</v>
      </c>
      <c r="C11690" s="361" t="s">
        <v>745</v>
      </c>
      <c r="D11690" s="361">
        <v>8</v>
      </c>
      <c r="E11690" s="590">
        <v>56563</v>
      </c>
      <c r="F11690" s="592">
        <v>164</v>
      </c>
    </row>
    <row r="11691" spans="1:6" x14ac:dyDescent="0.25">
      <c r="A11691" s="349" t="s">
        <v>738</v>
      </c>
      <c r="B11691" s="361" t="s">
        <v>717</v>
      </c>
      <c r="C11691" s="361" t="s">
        <v>745</v>
      </c>
      <c r="D11691" s="361">
        <v>16</v>
      </c>
      <c r="E11691" s="590">
        <v>56568</v>
      </c>
      <c r="F11691" s="592">
        <v>188</v>
      </c>
    </row>
    <row r="11692" spans="1:6" x14ac:dyDescent="0.25">
      <c r="A11692" s="349" t="s">
        <v>728</v>
      </c>
      <c r="B11692" s="361" t="s">
        <v>731</v>
      </c>
      <c r="C11692" s="361" t="s">
        <v>732</v>
      </c>
      <c r="D11692" s="361">
        <v>8</v>
      </c>
      <c r="E11692" s="590">
        <v>56568</v>
      </c>
      <c r="F11692" s="592">
        <v>97</v>
      </c>
    </row>
    <row r="11693" spans="1:6" x14ac:dyDescent="0.25">
      <c r="A11693" s="349" t="s">
        <v>752</v>
      </c>
      <c r="B11693" s="361" t="s">
        <v>760</v>
      </c>
      <c r="C11693" s="361" t="s">
        <v>761</v>
      </c>
      <c r="D11693" s="361">
        <v>16</v>
      </c>
      <c r="E11693" s="590">
        <v>56569</v>
      </c>
      <c r="F11693" s="592">
        <v>125</v>
      </c>
    </row>
    <row r="11694" spans="1:6" x14ac:dyDescent="0.25">
      <c r="A11694" s="349" t="s">
        <v>738</v>
      </c>
      <c r="B11694" s="361" t="s">
        <v>712</v>
      </c>
      <c r="C11694" s="361" t="s">
        <v>744</v>
      </c>
      <c r="D11694" s="361">
        <v>8</v>
      </c>
      <c r="E11694" s="590">
        <v>56570</v>
      </c>
      <c r="F11694" s="592">
        <v>120</v>
      </c>
    </row>
    <row r="11695" spans="1:6" x14ac:dyDescent="0.25">
      <c r="A11695" s="349" t="s">
        <v>771</v>
      </c>
      <c r="B11695" s="361" t="s">
        <v>772</v>
      </c>
      <c r="C11695" s="361" t="s">
        <v>747</v>
      </c>
      <c r="D11695" s="361">
        <v>12</v>
      </c>
      <c r="E11695" s="590">
        <v>56570</v>
      </c>
      <c r="F11695" s="592">
        <v>141</v>
      </c>
    </row>
    <row r="11696" spans="1:6" x14ac:dyDescent="0.25">
      <c r="A11696" s="349" t="s">
        <v>752</v>
      </c>
      <c r="B11696" s="361" t="s">
        <v>764</v>
      </c>
      <c r="C11696" s="361" t="s">
        <v>737</v>
      </c>
      <c r="D11696" s="361">
        <v>32</v>
      </c>
      <c r="E11696" s="590">
        <v>56570</v>
      </c>
      <c r="F11696" s="592">
        <v>8</v>
      </c>
    </row>
    <row r="11697" spans="1:6" x14ac:dyDescent="0.25">
      <c r="A11697" s="349" t="s">
        <v>748</v>
      </c>
      <c r="B11697" s="361" t="s">
        <v>753</v>
      </c>
      <c r="C11697" s="361" t="s">
        <v>732</v>
      </c>
      <c r="D11697" s="361">
        <v>16</v>
      </c>
      <c r="E11697" s="590">
        <v>56571</v>
      </c>
      <c r="F11697" s="592">
        <v>161</v>
      </c>
    </row>
    <row r="11698" spans="1:6" x14ac:dyDescent="0.25">
      <c r="A11698" s="349" t="s">
        <v>748</v>
      </c>
      <c r="B11698" s="361" t="s">
        <v>753</v>
      </c>
      <c r="C11698" s="361" t="s">
        <v>732</v>
      </c>
      <c r="D11698" s="361">
        <v>16</v>
      </c>
      <c r="E11698" s="590">
        <v>56572</v>
      </c>
      <c r="F11698" s="592">
        <v>114</v>
      </c>
    </row>
    <row r="11699" spans="1:6" x14ac:dyDescent="0.25">
      <c r="A11699" s="349" t="s">
        <v>564</v>
      </c>
      <c r="B11699" s="361" t="s">
        <v>569</v>
      </c>
      <c r="C11699" s="361" t="s">
        <v>744</v>
      </c>
      <c r="D11699" s="361">
        <v>16</v>
      </c>
      <c r="E11699" s="590">
        <v>56574</v>
      </c>
      <c r="F11699" s="592">
        <v>171</v>
      </c>
    </row>
    <row r="11700" spans="1:6" x14ac:dyDescent="0.25">
      <c r="A11700" s="349" t="s">
        <v>738</v>
      </c>
      <c r="B11700" s="361" t="s">
        <v>713</v>
      </c>
      <c r="C11700" s="361" t="s">
        <v>746</v>
      </c>
      <c r="D11700" s="361">
        <v>16</v>
      </c>
      <c r="E11700" s="590">
        <v>56576</v>
      </c>
      <c r="F11700" s="592">
        <v>188</v>
      </c>
    </row>
    <row r="11701" spans="1:6" x14ac:dyDescent="0.25">
      <c r="A11701" s="349" t="s">
        <v>738</v>
      </c>
      <c r="B11701" s="361" t="s">
        <v>717</v>
      </c>
      <c r="C11701" s="361" t="s">
        <v>745</v>
      </c>
      <c r="D11701" s="361">
        <v>16</v>
      </c>
      <c r="E11701" s="350">
        <v>56576</v>
      </c>
      <c r="F11701" s="360">
        <v>100</v>
      </c>
    </row>
    <row r="11702" spans="1:6" x14ac:dyDescent="0.25">
      <c r="A11702" s="349" t="s">
        <v>752</v>
      </c>
      <c r="B11702" s="361" t="s">
        <v>760</v>
      </c>
      <c r="C11702" s="361" t="s">
        <v>761</v>
      </c>
      <c r="D11702" s="361">
        <v>16</v>
      </c>
      <c r="E11702" s="590">
        <v>56577</v>
      </c>
      <c r="F11702" s="592">
        <v>91</v>
      </c>
    </row>
    <row r="11703" spans="1:6" x14ac:dyDescent="0.25">
      <c r="A11703" s="349" t="s">
        <v>738</v>
      </c>
      <c r="B11703" s="361" t="s">
        <v>713</v>
      </c>
      <c r="C11703" s="361" t="s">
        <v>746</v>
      </c>
      <c r="D11703" s="361">
        <v>16</v>
      </c>
      <c r="E11703" s="590">
        <v>56579</v>
      </c>
      <c r="F11703" s="592">
        <v>103</v>
      </c>
    </row>
    <row r="11704" spans="1:6" x14ac:dyDescent="0.25">
      <c r="A11704" s="349" t="s">
        <v>564</v>
      </c>
      <c r="B11704" s="361" t="s">
        <v>568</v>
      </c>
      <c r="C11704" s="361" t="s">
        <v>745</v>
      </c>
      <c r="D11704" s="361">
        <v>16</v>
      </c>
      <c r="E11704" s="590">
        <v>56579</v>
      </c>
      <c r="F11704" s="592">
        <v>189</v>
      </c>
    </row>
    <row r="11705" spans="1:6" x14ac:dyDescent="0.25">
      <c r="A11705" s="349" t="s">
        <v>564</v>
      </c>
      <c r="B11705" s="361" t="s">
        <v>567</v>
      </c>
      <c r="C11705" s="361" t="s">
        <v>737</v>
      </c>
      <c r="D11705" s="361">
        <v>16</v>
      </c>
      <c r="E11705" s="590">
        <v>56580</v>
      </c>
      <c r="F11705" s="592">
        <v>23</v>
      </c>
    </row>
    <row r="11706" spans="1:6" x14ac:dyDescent="0.25">
      <c r="A11706" s="349" t="s">
        <v>564</v>
      </c>
      <c r="B11706" s="361" t="s">
        <v>569</v>
      </c>
      <c r="C11706" s="361" t="s">
        <v>744</v>
      </c>
      <c r="D11706" s="361">
        <v>16</v>
      </c>
      <c r="E11706" s="590">
        <v>56582</v>
      </c>
      <c r="F11706" s="360">
        <v>172</v>
      </c>
    </row>
    <row r="11707" spans="1:6" x14ac:dyDescent="0.25">
      <c r="A11707" s="349" t="s">
        <v>769</v>
      </c>
      <c r="B11707" s="361" t="s">
        <v>770</v>
      </c>
      <c r="C11707" s="361" t="s">
        <v>745</v>
      </c>
      <c r="D11707" s="361">
        <v>16</v>
      </c>
      <c r="E11707" s="590">
        <v>56582</v>
      </c>
      <c r="F11707" s="360">
        <v>110</v>
      </c>
    </row>
    <row r="11708" spans="1:6" x14ac:dyDescent="0.25">
      <c r="A11708" s="349" t="s">
        <v>748</v>
      </c>
      <c r="B11708" s="361" t="s">
        <v>749</v>
      </c>
      <c r="C11708" s="361" t="s">
        <v>745</v>
      </c>
      <c r="D11708" s="361">
        <v>8</v>
      </c>
      <c r="E11708" s="590">
        <v>56585</v>
      </c>
      <c r="F11708" s="592">
        <v>28</v>
      </c>
    </row>
    <row r="11709" spans="1:6" x14ac:dyDescent="0.25">
      <c r="A11709" s="349" t="s">
        <v>733</v>
      </c>
      <c r="B11709" s="361" t="s">
        <v>734</v>
      </c>
      <c r="C11709" s="361" t="s">
        <v>735</v>
      </c>
      <c r="D11709" s="361">
        <v>8</v>
      </c>
      <c r="E11709" s="590">
        <v>56586</v>
      </c>
      <c r="F11709" s="592">
        <v>18</v>
      </c>
    </row>
    <row r="11710" spans="1:6" x14ac:dyDescent="0.25">
      <c r="A11710" s="349" t="s">
        <v>738</v>
      </c>
      <c r="B11710" s="361" t="s">
        <v>713</v>
      </c>
      <c r="C11710" s="361" t="s">
        <v>746</v>
      </c>
      <c r="D11710" s="361">
        <v>16</v>
      </c>
      <c r="E11710" s="590">
        <v>56588</v>
      </c>
      <c r="F11710" s="592">
        <v>128</v>
      </c>
    </row>
    <row r="11711" spans="1:6" x14ac:dyDescent="0.25">
      <c r="A11711" s="349" t="s">
        <v>728</v>
      </c>
      <c r="B11711" s="361" t="s">
        <v>729</v>
      </c>
      <c r="C11711" s="361" t="s">
        <v>730</v>
      </c>
      <c r="D11711" s="361">
        <v>10</v>
      </c>
      <c r="E11711" s="590">
        <v>56595</v>
      </c>
      <c r="F11711" s="592">
        <v>109</v>
      </c>
    </row>
    <row r="11712" spans="1:6" x14ac:dyDescent="0.25">
      <c r="A11712" s="349" t="s">
        <v>738</v>
      </c>
      <c r="B11712" s="361" t="s">
        <v>721</v>
      </c>
      <c r="C11712" s="361" t="s">
        <v>747</v>
      </c>
      <c r="D11712" s="361">
        <v>8</v>
      </c>
      <c r="E11712" s="590">
        <v>56607</v>
      </c>
      <c r="F11712" s="592">
        <v>90</v>
      </c>
    </row>
    <row r="11713" spans="1:6" x14ac:dyDescent="0.25">
      <c r="A11713" s="349" t="s">
        <v>738</v>
      </c>
      <c r="B11713" s="361" t="s">
        <v>723</v>
      </c>
      <c r="C11713" s="361" t="s">
        <v>745</v>
      </c>
      <c r="D11713" s="361">
        <v>8</v>
      </c>
      <c r="E11713" s="590">
        <v>56610</v>
      </c>
      <c r="F11713" s="360">
        <v>67</v>
      </c>
    </row>
    <row r="11714" spans="1:6" x14ac:dyDescent="0.25">
      <c r="A11714" s="349" t="s">
        <v>738</v>
      </c>
      <c r="B11714" s="361" t="s">
        <v>722</v>
      </c>
      <c r="C11714" s="361" t="s">
        <v>747</v>
      </c>
      <c r="D11714" s="361">
        <v>8</v>
      </c>
      <c r="E11714" s="590">
        <v>56612</v>
      </c>
      <c r="F11714" s="592">
        <v>181</v>
      </c>
    </row>
    <row r="11715" spans="1:6" x14ac:dyDescent="0.25">
      <c r="A11715" s="349" t="s">
        <v>748</v>
      </c>
      <c r="B11715" s="361" t="s">
        <v>753</v>
      </c>
      <c r="C11715" s="361" t="s">
        <v>732</v>
      </c>
      <c r="D11715" s="361">
        <v>16</v>
      </c>
      <c r="E11715" s="590">
        <v>56613</v>
      </c>
      <c r="F11715" s="592">
        <v>190</v>
      </c>
    </row>
    <row r="11716" spans="1:6" x14ac:dyDescent="0.25">
      <c r="A11716" s="349" t="s">
        <v>738</v>
      </c>
      <c r="B11716" s="361" t="s">
        <v>719</v>
      </c>
      <c r="C11716" s="361" t="s">
        <v>744</v>
      </c>
      <c r="D11716" s="361">
        <v>8</v>
      </c>
      <c r="E11716" s="590">
        <v>56616</v>
      </c>
      <c r="F11716" s="592">
        <v>138</v>
      </c>
    </row>
    <row r="11717" spans="1:6" x14ac:dyDescent="0.25">
      <c r="A11717" s="349" t="s">
        <v>771</v>
      </c>
      <c r="B11717" s="361" t="s">
        <v>773</v>
      </c>
      <c r="C11717" s="361" t="s">
        <v>747</v>
      </c>
      <c r="D11717" s="361">
        <v>8</v>
      </c>
      <c r="E11717" s="590">
        <v>56619</v>
      </c>
      <c r="F11717" s="592">
        <v>94</v>
      </c>
    </row>
    <row r="11718" spans="1:6" x14ac:dyDescent="0.25">
      <c r="A11718" s="349" t="s">
        <v>738</v>
      </c>
      <c r="B11718" s="361" t="s">
        <v>718</v>
      </c>
      <c r="C11718" s="361" t="s">
        <v>747</v>
      </c>
      <c r="D11718" s="361">
        <v>8</v>
      </c>
      <c r="E11718" s="590">
        <v>56623</v>
      </c>
      <c r="F11718" s="592">
        <v>52</v>
      </c>
    </row>
    <row r="11719" spans="1:6" x14ac:dyDescent="0.25">
      <c r="A11719" s="349" t="s">
        <v>728</v>
      </c>
      <c r="B11719" s="361" t="s">
        <v>731</v>
      </c>
      <c r="C11719" s="361" t="s">
        <v>732</v>
      </c>
      <c r="D11719" s="361">
        <v>8</v>
      </c>
      <c r="E11719" s="590">
        <v>56628</v>
      </c>
      <c r="F11719" s="592">
        <v>178</v>
      </c>
    </row>
    <row r="11720" spans="1:6" x14ac:dyDescent="0.25">
      <c r="A11720" s="349" t="s">
        <v>728</v>
      </c>
      <c r="B11720" s="361" t="s">
        <v>731</v>
      </c>
      <c r="C11720" s="361" t="s">
        <v>732</v>
      </c>
      <c r="D11720" s="361">
        <v>8</v>
      </c>
      <c r="E11720" s="590">
        <v>56628</v>
      </c>
      <c r="F11720" s="592">
        <v>122</v>
      </c>
    </row>
    <row r="11721" spans="1:6" x14ac:dyDescent="0.25">
      <c r="A11721" s="349" t="s">
        <v>748</v>
      </c>
      <c r="B11721" s="361" t="s">
        <v>751</v>
      </c>
      <c r="C11721" s="361" t="s">
        <v>747</v>
      </c>
      <c r="D11721" s="361">
        <v>8</v>
      </c>
      <c r="E11721" s="590">
        <v>56630</v>
      </c>
      <c r="F11721" s="592">
        <v>36</v>
      </c>
    </row>
    <row r="11722" spans="1:6" x14ac:dyDescent="0.25">
      <c r="A11722" s="349" t="s">
        <v>733</v>
      </c>
      <c r="B11722" s="361" t="s">
        <v>736</v>
      </c>
      <c r="C11722" s="361" t="s">
        <v>737</v>
      </c>
      <c r="D11722" s="361">
        <v>8</v>
      </c>
      <c r="E11722" s="590">
        <v>56630</v>
      </c>
      <c r="F11722" s="592">
        <v>53</v>
      </c>
    </row>
    <row r="11723" spans="1:6" x14ac:dyDescent="0.25">
      <c r="A11723" s="349" t="s">
        <v>738</v>
      </c>
      <c r="B11723" s="361" t="s">
        <v>718</v>
      </c>
      <c r="C11723" s="361" t="s">
        <v>747</v>
      </c>
      <c r="D11723" s="361">
        <v>8</v>
      </c>
      <c r="E11723" s="590">
        <v>56631</v>
      </c>
      <c r="F11723" s="592">
        <v>82</v>
      </c>
    </row>
    <row r="11724" spans="1:6" x14ac:dyDescent="0.25">
      <c r="A11724" s="349" t="s">
        <v>752</v>
      </c>
      <c r="B11724" s="361" t="s">
        <v>762</v>
      </c>
      <c r="C11724" s="361" t="s">
        <v>761</v>
      </c>
      <c r="D11724" s="361">
        <v>16</v>
      </c>
      <c r="E11724" s="350">
        <v>56637</v>
      </c>
      <c r="F11724" s="360">
        <v>54</v>
      </c>
    </row>
    <row r="11725" spans="1:6" x14ac:dyDescent="0.25">
      <c r="A11725" s="349" t="s">
        <v>728</v>
      </c>
      <c r="B11725" s="361" t="s">
        <v>729</v>
      </c>
      <c r="C11725" s="361" t="s">
        <v>730</v>
      </c>
      <c r="D11725" s="361">
        <v>10</v>
      </c>
      <c r="E11725" s="350">
        <v>56637</v>
      </c>
      <c r="F11725" s="360">
        <v>156</v>
      </c>
    </row>
    <row r="11726" spans="1:6" x14ac:dyDescent="0.25">
      <c r="A11726" s="349" t="s">
        <v>728</v>
      </c>
      <c r="B11726" s="361" t="s">
        <v>731</v>
      </c>
      <c r="C11726" s="361" t="s">
        <v>732</v>
      </c>
      <c r="D11726" s="361">
        <v>8</v>
      </c>
      <c r="E11726" s="590">
        <v>56637</v>
      </c>
      <c r="F11726" s="592">
        <v>199</v>
      </c>
    </row>
    <row r="11727" spans="1:6" x14ac:dyDescent="0.25">
      <c r="A11727" s="349" t="s">
        <v>564</v>
      </c>
      <c r="B11727" s="361" t="s">
        <v>565</v>
      </c>
      <c r="C11727" s="361" t="s">
        <v>745</v>
      </c>
      <c r="D11727" s="361">
        <v>16</v>
      </c>
      <c r="E11727" s="590">
        <v>56638</v>
      </c>
      <c r="F11727" s="592">
        <v>177</v>
      </c>
    </row>
    <row r="11728" spans="1:6" x14ac:dyDescent="0.25">
      <c r="A11728" s="349" t="s">
        <v>564</v>
      </c>
      <c r="B11728" s="361" t="s">
        <v>568</v>
      </c>
      <c r="C11728" s="361" t="s">
        <v>745</v>
      </c>
      <c r="D11728" s="361">
        <v>16</v>
      </c>
      <c r="E11728" s="590">
        <v>56641</v>
      </c>
      <c r="F11728" s="592">
        <v>120</v>
      </c>
    </row>
    <row r="11729" spans="1:6" x14ac:dyDescent="0.25">
      <c r="A11729" s="349" t="s">
        <v>771</v>
      </c>
      <c r="B11729" s="361" t="s">
        <v>773</v>
      </c>
      <c r="C11729" s="361" t="s">
        <v>747</v>
      </c>
      <c r="D11729" s="361">
        <v>8</v>
      </c>
      <c r="E11729" s="590">
        <v>56643</v>
      </c>
      <c r="F11729" s="592">
        <v>185</v>
      </c>
    </row>
    <row r="11730" spans="1:6" x14ac:dyDescent="0.25">
      <c r="A11730" s="349" t="s">
        <v>738</v>
      </c>
      <c r="B11730" s="361" t="s">
        <v>714</v>
      </c>
      <c r="C11730" s="361" t="s">
        <v>744</v>
      </c>
      <c r="D11730" s="361">
        <v>8</v>
      </c>
      <c r="E11730" s="590">
        <v>56648</v>
      </c>
      <c r="F11730" s="592">
        <v>129</v>
      </c>
    </row>
    <row r="11731" spans="1:6" x14ac:dyDescent="0.25">
      <c r="A11731" s="349" t="s">
        <v>564</v>
      </c>
      <c r="B11731" s="361" t="s">
        <v>566</v>
      </c>
      <c r="C11731" s="361" t="s">
        <v>737</v>
      </c>
      <c r="D11731" s="361">
        <v>16</v>
      </c>
      <c r="E11731" s="590">
        <v>56655</v>
      </c>
      <c r="F11731" s="592">
        <v>124</v>
      </c>
    </row>
    <row r="11732" spans="1:6" x14ac:dyDescent="0.25">
      <c r="A11732" s="349" t="s">
        <v>771</v>
      </c>
      <c r="B11732" s="361" t="s">
        <v>772</v>
      </c>
      <c r="C11732" s="361" t="s">
        <v>747</v>
      </c>
      <c r="D11732" s="361">
        <v>12</v>
      </c>
      <c r="E11732" s="350">
        <v>56655</v>
      </c>
      <c r="F11732" s="360">
        <v>190</v>
      </c>
    </row>
    <row r="11733" spans="1:6" x14ac:dyDescent="0.25">
      <c r="A11733" s="349" t="s">
        <v>738</v>
      </c>
      <c r="B11733" s="361" t="s">
        <v>714</v>
      </c>
      <c r="C11733" s="361" t="s">
        <v>744</v>
      </c>
      <c r="D11733" s="361">
        <v>8</v>
      </c>
      <c r="E11733" s="590">
        <v>56658</v>
      </c>
      <c r="F11733" s="592">
        <v>142</v>
      </c>
    </row>
    <row r="11734" spans="1:6" x14ac:dyDescent="0.25">
      <c r="A11734" s="349" t="s">
        <v>738</v>
      </c>
      <c r="B11734" s="361" t="s">
        <v>716</v>
      </c>
      <c r="C11734" s="361" t="s">
        <v>745</v>
      </c>
      <c r="D11734" s="361">
        <v>16</v>
      </c>
      <c r="E11734" s="590">
        <v>56659</v>
      </c>
      <c r="F11734" s="592">
        <v>159</v>
      </c>
    </row>
    <row r="11735" spans="1:6" x14ac:dyDescent="0.25">
      <c r="A11735" s="354" t="s">
        <v>728</v>
      </c>
      <c r="B11735" s="353" t="s">
        <v>731</v>
      </c>
      <c r="C11735" s="353" t="s">
        <v>732</v>
      </c>
      <c r="D11735" s="353">
        <v>8</v>
      </c>
      <c r="E11735" s="591">
        <v>56662</v>
      </c>
      <c r="F11735" s="593">
        <v>150</v>
      </c>
    </row>
    <row r="11736" spans="1:6" x14ac:dyDescent="0.25">
      <c r="A11736" s="349" t="s">
        <v>564</v>
      </c>
      <c r="B11736" s="361" t="s">
        <v>566</v>
      </c>
      <c r="C11736" s="361" t="s">
        <v>737</v>
      </c>
      <c r="D11736" s="361">
        <v>16</v>
      </c>
      <c r="E11736" s="590">
        <v>56665</v>
      </c>
      <c r="F11736" s="592">
        <v>102</v>
      </c>
    </row>
    <row r="11737" spans="1:6" x14ac:dyDescent="0.25">
      <c r="A11737" s="349" t="s">
        <v>738</v>
      </c>
      <c r="B11737" s="361" t="s">
        <v>720</v>
      </c>
      <c r="C11737" s="361" t="s">
        <v>747</v>
      </c>
      <c r="D11737" s="361">
        <v>8</v>
      </c>
      <c r="E11737" s="590">
        <v>56666</v>
      </c>
      <c r="F11737" s="592">
        <v>30</v>
      </c>
    </row>
    <row r="11738" spans="1:6" x14ac:dyDescent="0.25">
      <c r="A11738" s="349" t="s">
        <v>564</v>
      </c>
      <c r="B11738" s="361" t="s">
        <v>569</v>
      </c>
      <c r="C11738" s="361" t="s">
        <v>744</v>
      </c>
      <c r="D11738" s="361">
        <v>16</v>
      </c>
      <c r="E11738" s="590">
        <v>56667</v>
      </c>
      <c r="F11738" s="592">
        <v>95</v>
      </c>
    </row>
    <row r="11739" spans="1:6" x14ac:dyDescent="0.25">
      <c r="A11739" s="349" t="s">
        <v>738</v>
      </c>
      <c r="B11739" s="361" t="s">
        <v>718</v>
      </c>
      <c r="C11739" s="361" t="s">
        <v>747</v>
      </c>
      <c r="D11739" s="361">
        <v>8</v>
      </c>
      <c r="E11739" s="590">
        <v>56668</v>
      </c>
      <c r="F11739" s="592">
        <v>129</v>
      </c>
    </row>
    <row r="11740" spans="1:6" x14ac:dyDescent="0.25">
      <c r="A11740" s="349" t="s">
        <v>738</v>
      </c>
      <c r="B11740" s="361" t="s">
        <v>718</v>
      </c>
      <c r="C11740" s="361" t="s">
        <v>747</v>
      </c>
      <c r="D11740" s="361">
        <v>8</v>
      </c>
      <c r="E11740" s="590">
        <v>56669</v>
      </c>
      <c r="F11740" s="592">
        <v>200</v>
      </c>
    </row>
    <row r="11741" spans="1:6" x14ac:dyDescent="0.25">
      <c r="A11741" s="349" t="s">
        <v>771</v>
      </c>
      <c r="B11741" s="361" t="s">
        <v>772</v>
      </c>
      <c r="C11741" s="361" t="s">
        <v>747</v>
      </c>
      <c r="D11741" s="361">
        <v>12</v>
      </c>
      <c r="E11741" s="590">
        <v>56670</v>
      </c>
      <c r="F11741" s="592">
        <v>71</v>
      </c>
    </row>
    <row r="11742" spans="1:6" x14ac:dyDescent="0.25">
      <c r="A11742" s="349" t="s">
        <v>756</v>
      </c>
      <c r="B11742" s="361" t="s">
        <v>757</v>
      </c>
      <c r="C11742" s="361" t="s">
        <v>755</v>
      </c>
      <c r="D11742" s="361">
        <v>16</v>
      </c>
      <c r="E11742" s="590">
        <v>56671</v>
      </c>
      <c r="F11742" s="360">
        <v>13</v>
      </c>
    </row>
    <row r="11743" spans="1:6" x14ac:dyDescent="0.25">
      <c r="A11743" s="349" t="s">
        <v>752</v>
      </c>
      <c r="B11743" s="361" t="s">
        <v>760</v>
      </c>
      <c r="C11743" s="361" t="s">
        <v>761</v>
      </c>
      <c r="D11743" s="361">
        <v>16</v>
      </c>
      <c r="E11743" s="590">
        <v>56672</v>
      </c>
      <c r="F11743" s="592">
        <v>62</v>
      </c>
    </row>
    <row r="11744" spans="1:6" x14ac:dyDescent="0.25">
      <c r="A11744" s="349" t="s">
        <v>738</v>
      </c>
      <c r="B11744" s="361" t="s">
        <v>722</v>
      </c>
      <c r="C11744" s="361" t="s">
        <v>747</v>
      </c>
      <c r="D11744" s="361">
        <v>8</v>
      </c>
      <c r="E11744" s="590">
        <v>56675</v>
      </c>
      <c r="F11744" s="360">
        <v>66</v>
      </c>
    </row>
    <row r="11745" spans="1:6" x14ac:dyDescent="0.25">
      <c r="A11745" s="349" t="s">
        <v>564</v>
      </c>
      <c r="B11745" s="361" t="s">
        <v>566</v>
      </c>
      <c r="C11745" s="361" t="s">
        <v>737</v>
      </c>
      <c r="D11745" s="361">
        <v>16</v>
      </c>
      <c r="E11745" s="590">
        <v>56676</v>
      </c>
      <c r="F11745" s="360">
        <v>122</v>
      </c>
    </row>
    <row r="11746" spans="1:6" x14ac:dyDescent="0.25">
      <c r="A11746" s="349" t="s">
        <v>769</v>
      </c>
      <c r="B11746" s="361" t="s">
        <v>770</v>
      </c>
      <c r="C11746" s="361" t="s">
        <v>745</v>
      </c>
      <c r="D11746" s="361">
        <v>16</v>
      </c>
      <c r="E11746" s="590">
        <v>56677</v>
      </c>
      <c r="F11746" s="592">
        <v>81</v>
      </c>
    </row>
    <row r="11747" spans="1:6" x14ac:dyDescent="0.25">
      <c r="A11747" s="349" t="s">
        <v>752</v>
      </c>
      <c r="B11747" s="361" t="s">
        <v>762</v>
      </c>
      <c r="C11747" s="361" t="s">
        <v>761</v>
      </c>
      <c r="D11747" s="361">
        <v>16</v>
      </c>
      <c r="E11747" s="590">
        <v>56678</v>
      </c>
      <c r="F11747" s="592">
        <v>125</v>
      </c>
    </row>
    <row r="11748" spans="1:6" x14ac:dyDescent="0.25">
      <c r="A11748" s="349" t="s">
        <v>748</v>
      </c>
      <c r="B11748" s="361" t="s">
        <v>749</v>
      </c>
      <c r="C11748" s="361" t="s">
        <v>745</v>
      </c>
      <c r="D11748" s="361">
        <v>8</v>
      </c>
      <c r="E11748" s="590">
        <v>56681</v>
      </c>
      <c r="F11748" s="592">
        <v>99</v>
      </c>
    </row>
    <row r="11749" spans="1:6" x14ac:dyDescent="0.25">
      <c r="A11749" s="349" t="s">
        <v>748</v>
      </c>
      <c r="B11749" s="361" t="s">
        <v>753</v>
      </c>
      <c r="C11749" s="361" t="s">
        <v>732</v>
      </c>
      <c r="D11749" s="361">
        <v>16</v>
      </c>
      <c r="E11749" s="590">
        <v>56683</v>
      </c>
      <c r="F11749" s="360">
        <v>181</v>
      </c>
    </row>
    <row r="11750" spans="1:6" x14ac:dyDescent="0.25">
      <c r="A11750" s="349" t="s">
        <v>738</v>
      </c>
      <c r="B11750" s="361" t="s">
        <v>721</v>
      </c>
      <c r="C11750" s="361" t="s">
        <v>747</v>
      </c>
      <c r="D11750" s="361">
        <v>8</v>
      </c>
      <c r="E11750" s="590">
        <v>56684</v>
      </c>
      <c r="F11750" s="360">
        <v>149</v>
      </c>
    </row>
    <row r="11751" spans="1:6" x14ac:dyDescent="0.25">
      <c r="A11751" s="349" t="s">
        <v>748</v>
      </c>
      <c r="B11751" s="361" t="s">
        <v>753</v>
      </c>
      <c r="C11751" s="361" t="s">
        <v>732</v>
      </c>
      <c r="D11751" s="361">
        <v>16</v>
      </c>
      <c r="E11751" s="590">
        <v>56686</v>
      </c>
      <c r="F11751" s="592">
        <v>109</v>
      </c>
    </row>
    <row r="11752" spans="1:6" x14ac:dyDescent="0.25">
      <c r="A11752" s="349" t="s">
        <v>738</v>
      </c>
      <c r="B11752" s="361" t="s">
        <v>712</v>
      </c>
      <c r="C11752" s="361" t="s">
        <v>744</v>
      </c>
      <c r="D11752" s="361">
        <v>8</v>
      </c>
      <c r="E11752" s="590">
        <v>56686</v>
      </c>
      <c r="F11752" s="592">
        <v>162</v>
      </c>
    </row>
    <row r="11753" spans="1:6" x14ac:dyDescent="0.25">
      <c r="A11753" s="349" t="s">
        <v>728</v>
      </c>
      <c r="B11753" s="361" t="s">
        <v>731</v>
      </c>
      <c r="C11753" s="361" t="s">
        <v>732</v>
      </c>
      <c r="D11753" s="361">
        <v>8</v>
      </c>
      <c r="E11753" s="590">
        <v>56692</v>
      </c>
      <c r="F11753" s="592">
        <v>141</v>
      </c>
    </row>
    <row r="11754" spans="1:6" x14ac:dyDescent="0.25">
      <c r="A11754" s="349" t="s">
        <v>738</v>
      </c>
      <c r="B11754" s="361" t="s">
        <v>722</v>
      </c>
      <c r="C11754" s="361" t="s">
        <v>747</v>
      </c>
      <c r="D11754" s="361">
        <v>8</v>
      </c>
      <c r="E11754" s="590">
        <v>56693</v>
      </c>
      <c r="F11754" s="592">
        <v>44</v>
      </c>
    </row>
    <row r="11755" spans="1:6" x14ac:dyDescent="0.25">
      <c r="A11755" s="349" t="s">
        <v>752</v>
      </c>
      <c r="B11755" s="361" t="s">
        <v>760</v>
      </c>
      <c r="C11755" s="361" t="s">
        <v>761</v>
      </c>
      <c r="D11755" s="361">
        <v>16</v>
      </c>
      <c r="E11755" s="590">
        <v>56699</v>
      </c>
      <c r="F11755" s="592">
        <v>176</v>
      </c>
    </row>
    <row r="11756" spans="1:6" x14ac:dyDescent="0.25">
      <c r="A11756" s="349" t="s">
        <v>742</v>
      </c>
      <c r="B11756" s="361" t="s">
        <v>743</v>
      </c>
      <c r="C11756" s="361" t="s">
        <v>744</v>
      </c>
      <c r="D11756" s="361">
        <v>8</v>
      </c>
      <c r="E11756" s="590">
        <v>56703</v>
      </c>
      <c r="F11756" s="592">
        <v>151</v>
      </c>
    </row>
    <row r="11757" spans="1:6" x14ac:dyDescent="0.25">
      <c r="A11757" s="349" t="s">
        <v>564</v>
      </c>
      <c r="B11757" s="361" t="s">
        <v>566</v>
      </c>
      <c r="C11757" s="361" t="s">
        <v>737</v>
      </c>
      <c r="D11757" s="361">
        <v>16</v>
      </c>
      <c r="E11757" s="350">
        <v>56708</v>
      </c>
      <c r="F11757" s="360">
        <v>144</v>
      </c>
    </row>
    <row r="11758" spans="1:6" x14ac:dyDescent="0.25">
      <c r="A11758" s="349" t="s">
        <v>771</v>
      </c>
      <c r="B11758" s="361" t="s">
        <v>772</v>
      </c>
      <c r="C11758" s="361" t="s">
        <v>747</v>
      </c>
      <c r="D11758" s="361">
        <v>12</v>
      </c>
      <c r="E11758" s="590">
        <v>56710</v>
      </c>
      <c r="F11758" s="592">
        <v>123</v>
      </c>
    </row>
    <row r="11759" spans="1:6" x14ac:dyDescent="0.25">
      <c r="A11759" s="349" t="s">
        <v>765</v>
      </c>
      <c r="B11759" s="361" t="s">
        <v>766</v>
      </c>
      <c r="C11759" s="361" t="s">
        <v>744</v>
      </c>
      <c r="D11759" s="361">
        <v>16</v>
      </c>
      <c r="E11759" s="590">
        <v>56715</v>
      </c>
      <c r="F11759" s="592">
        <v>131</v>
      </c>
    </row>
    <row r="11760" spans="1:6" x14ac:dyDescent="0.25">
      <c r="A11760" s="349" t="s">
        <v>738</v>
      </c>
      <c r="B11760" s="361" t="s">
        <v>715</v>
      </c>
      <c r="C11760" s="361" t="s">
        <v>745</v>
      </c>
      <c r="D11760" s="361">
        <v>16</v>
      </c>
      <c r="E11760" s="350">
        <v>56718</v>
      </c>
      <c r="F11760" s="360">
        <v>34</v>
      </c>
    </row>
    <row r="11761" spans="1:6" x14ac:dyDescent="0.25">
      <c r="A11761" s="349" t="s">
        <v>564</v>
      </c>
      <c r="B11761" s="361" t="s">
        <v>568</v>
      </c>
      <c r="C11761" s="361" t="s">
        <v>745</v>
      </c>
      <c r="D11761" s="361">
        <v>16</v>
      </c>
      <c r="E11761" s="590">
        <v>56724</v>
      </c>
      <c r="F11761" s="592">
        <v>172</v>
      </c>
    </row>
    <row r="11762" spans="1:6" x14ac:dyDescent="0.25">
      <c r="A11762" s="349" t="s">
        <v>765</v>
      </c>
      <c r="B11762" s="361" t="s">
        <v>766</v>
      </c>
      <c r="C11762" s="361" t="s">
        <v>744</v>
      </c>
      <c r="D11762" s="361">
        <v>16</v>
      </c>
      <c r="E11762" s="350">
        <v>56730</v>
      </c>
      <c r="F11762" s="360">
        <v>197</v>
      </c>
    </row>
    <row r="11763" spans="1:6" x14ac:dyDescent="0.25">
      <c r="A11763" s="349" t="s">
        <v>728</v>
      </c>
      <c r="B11763" s="361" t="s">
        <v>731</v>
      </c>
      <c r="C11763" s="361" t="s">
        <v>732</v>
      </c>
      <c r="D11763" s="361">
        <v>8</v>
      </c>
      <c r="E11763" s="590">
        <v>56730</v>
      </c>
      <c r="F11763" s="592">
        <v>192</v>
      </c>
    </row>
    <row r="11764" spans="1:6" x14ac:dyDescent="0.25">
      <c r="A11764" s="349" t="s">
        <v>733</v>
      </c>
      <c r="B11764" s="361" t="s">
        <v>734</v>
      </c>
      <c r="C11764" s="361" t="s">
        <v>735</v>
      </c>
      <c r="D11764" s="361">
        <v>8</v>
      </c>
      <c r="E11764" s="590">
        <v>56733</v>
      </c>
      <c r="F11764" s="592">
        <v>89</v>
      </c>
    </row>
    <row r="11765" spans="1:6" x14ac:dyDescent="0.25">
      <c r="A11765" s="349" t="s">
        <v>748</v>
      </c>
      <c r="B11765" s="361" t="s">
        <v>749</v>
      </c>
      <c r="C11765" s="361" t="s">
        <v>745</v>
      </c>
      <c r="D11765" s="361">
        <v>8</v>
      </c>
      <c r="E11765" s="590">
        <v>56737</v>
      </c>
      <c r="F11765" s="360">
        <v>42</v>
      </c>
    </row>
    <row r="11766" spans="1:6" x14ac:dyDescent="0.25">
      <c r="A11766" s="349" t="s">
        <v>748</v>
      </c>
      <c r="B11766" s="361" t="s">
        <v>754</v>
      </c>
      <c r="C11766" s="361" t="s">
        <v>755</v>
      </c>
      <c r="D11766" s="361">
        <v>16</v>
      </c>
      <c r="E11766" s="590">
        <v>56737</v>
      </c>
      <c r="F11766" s="592">
        <v>31</v>
      </c>
    </row>
    <row r="11767" spans="1:6" x14ac:dyDescent="0.25">
      <c r="A11767" s="349" t="s">
        <v>748</v>
      </c>
      <c r="B11767" s="361" t="s">
        <v>750</v>
      </c>
      <c r="C11767" s="361" t="s">
        <v>737</v>
      </c>
      <c r="D11767" s="361">
        <v>16</v>
      </c>
      <c r="E11767" s="590">
        <v>56739</v>
      </c>
      <c r="F11767" s="592">
        <v>143</v>
      </c>
    </row>
    <row r="11768" spans="1:6" x14ac:dyDescent="0.25">
      <c r="A11768" s="349" t="s">
        <v>564</v>
      </c>
      <c r="B11768" s="361" t="s">
        <v>568</v>
      </c>
      <c r="C11768" s="361" t="s">
        <v>745</v>
      </c>
      <c r="D11768" s="361">
        <v>16</v>
      </c>
      <c r="E11768" s="590">
        <v>56742</v>
      </c>
      <c r="F11768" s="592">
        <v>143</v>
      </c>
    </row>
    <row r="11769" spans="1:6" x14ac:dyDescent="0.25">
      <c r="A11769" s="349" t="s">
        <v>564</v>
      </c>
      <c r="B11769" s="361" t="s">
        <v>567</v>
      </c>
      <c r="C11769" s="361" t="s">
        <v>737</v>
      </c>
      <c r="D11769" s="361">
        <v>16</v>
      </c>
      <c r="E11769" s="350">
        <v>56743</v>
      </c>
      <c r="F11769" s="360">
        <v>5</v>
      </c>
    </row>
    <row r="11770" spans="1:6" x14ac:dyDescent="0.25">
      <c r="A11770" s="349" t="s">
        <v>752</v>
      </c>
      <c r="B11770" s="361" t="s">
        <v>762</v>
      </c>
      <c r="C11770" s="361" t="s">
        <v>761</v>
      </c>
      <c r="D11770" s="361">
        <v>16</v>
      </c>
      <c r="E11770" s="590">
        <v>56744</v>
      </c>
      <c r="F11770" s="592">
        <v>34</v>
      </c>
    </row>
    <row r="11771" spans="1:6" x14ac:dyDescent="0.25">
      <c r="A11771" s="349" t="s">
        <v>765</v>
      </c>
      <c r="B11771" s="361" t="s">
        <v>766</v>
      </c>
      <c r="C11771" s="361" t="s">
        <v>744</v>
      </c>
      <c r="D11771" s="361">
        <v>16</v>
      </c>
      <c r="E11771" s="590">
        <v>56745</v>
      </c>
      <c r="F11771" s="592">
        <v>72</v>
      </c>
    </row>
    <row r="11772" spans="1:6" x14ac:dyDescent="0.25">
      <c r="A11772" s="349" t="s">
        <v>748</v>
      </c>
      <c r="B11772" s="361" t="s">
        <v>750</v>
      </c>
      <c r="C11772" s="361" t="s">
        <v>737</v>
      </c>
      <c r="D11772" s="361">
        <v>16</v>
      </c>
      <c r="E11772" s="350">
        <v>56748</v>
      </c>
      <c r="F11772" s="360">
        <v>72</v>
      </c>
    </row>
    <row r="11773" spans="1:6" x14ac:dyDescent="0.25">
      <c r="A11773" s="349" t="s">
        <v>738</v>
      </c>
      <c r="B11773" s="361" t="s">
        <v>717</v>
      </c>
      <c r="C11773" s="361" t="s">
        <v>745</v>
      </c>
      <c r="D11773" s="361">
        <v>16</v>
      </c>
      <c r="E11773" s="350">
        <v>56750</v>
      </c>
      <c r="F11773" s="360">
        <v>8</v>
      </c>
    </row>
    <row r="11774" spans="1:6" x14ac:dyDescent="0.25">
      <c r="A11774" s="349" t="s">
        <v>738</v>
      </c>
      <c r="B11774" s="361" t="s">
        <v>716</v>
      </c>
      <c r="C11774" s="361" t="s">
        <v>745</v>
      </c>
      <c r="D11774" s="361">
        <v>16</v>
      </c>
      <c r="E11774" s="590">
        <v>56751</v>
      </c>
      <c r="F11774" s="592">
        <v>32</v>
      </c>
    </row>
    <row r="11775" spans="1:6" x14ac:dyDescent="0.25">
      <c r="A11775" s="349" t="s">
        <v>767</v>
      </c>
      <c r="B11775" s="361" t="s">
        <v>768</v>
      </c>
      <c r="C11775" s="361" t="s">
        <v>737</v>
      </c>
      <c r="D11775" s="361">
        <v>16</v>
      </c>
      <c r="E11775" s="590">
        <v>56753</v>
      </c>
      <c r="F11775" s="360">
        <v>84</v>
      </c>
    </row>
    <row r="11776" spans="1:6" x14ac:dyDescent="0.25">
      <c r="A11776" s="349" t="s">
        <v>733</v>
      </c>
      <c r="B11776" s="361" t="s">
        <v>734</v>
      </c>
      <c r="C11776" s="361" t="s">
        <v>735</v>
      </c>
      <c r="D11776" s="361">
        <v>8</v>
      </c>
      <c r="E11776" s="350">
        <v>56756</v>
      </c>
      <c r="F11776" s="360">
        <v>61</v>
      </c>
    </row>
    <row r="11777" spans="1:6" x14ac:dyDescent="0.25">
      <c r="A11777" s="349" t="s">
        <v>738</v>
      </c>
      <c r="B11777" s="361" t="s">
        <v>719</v>
      </c>
      <c r="C11777" s="361" t="s">
        <v>744</v>
      </c>
      <c r="D11777" s="361">
        <v>8</v>
      </c>
      <c r="E11777" s="590">
        <v>56759</v>
      </c>
      <c r="F11777" s="592">
        <v>130</v>
      </c>
    </row>
    <row r="11778" spans="1:6" x14ac:dyDescent="0.25">
      <c r="A11778" s="349" t="s">
        <v>756</v>
      </c>
      <c r="B11778" s="361" t="s">
        <v>758</v>
      </c>
      <c r="C11778" s="361" t="s">
        <v>746</v>
      </c>
      <c r="D11778" s="361">
        <v>16</v>
      </c>
      <c r="E11778" s="590">
        <v>56762</v>
      </c>
      <c r="F11778" s="592">
        <v>165</v>
      </c>
    </row>
    <row r="11779" spans="1:6" x14ac:dyDescent="0.25">
      <c r="A11779" s="349" t="s">
        <v>564</v>
      </c>
      <c r="B11779" s="361" t="s">
        <v>565</v>
      </c>
      <c r="C11779" s="361" t="s">
        <v>745</v>
      </c>
      <c r="D11779" s="361">
        <v>16</v>
      </c>
      <c r="E11779" s="590">
        <v>56763</v>
      </c>
      <c r="F11779" s="592">
        <v>140</v>
      </c>
    </row>
    <row r="11780" spans="1:6" x14ac:dyDescent="0.25">
      <c r="A11780" s="349" t="s">
        <v>738</v>
      </c>
      <c r="B11780" s="361" t="s">
        <v>722</v>
      </c>
      <c r="C11780" s="361" t="s">
        <v>747</v>
      </c>
      <c r="D11780" s="361">
        <v>8</v>
      </c>
      <c r="E11780" s="590">
        <v>56767</v>
      </c>
      <c r="F11780" s="592">
        <v>61</v>
      </c>
    </row>
    <row r="11781" spans="1:6" x14ac:dyDescent="0.25">
      <c r="A11781" s="349" t="s">
        <v>748</v>
      </c>
      <c r="B11781" s="361" t="s">
        <v>751</v>
      </c>
      <c r="C11781" s="361" t="s">
        <v>747</v>
      </c>
      <c r="D11781" s="361">
        <v>8</v>
      </c>
      <c r="E11781" s="350">
        <v>56767</v>
      </c>
      <c r="F11781" s="360">
        <v>149</v>
      </c>
    </row>
    <row r="11782" spans="1:6" x14ac:dyDescent="0.25">
      <c r="A11782" s="349" t="s">
        <v>748</v>
      </c>
      <c r="B11782" s="361" t="s">
        <v>751</v>
      </c>
      <c r="C11782" s="361" t="s">
        <v>747</v>
      </c>
      <c r="D11782" s="361">
        <v>8</v>
      </c>
      <c r="E11782" s="350">
        <v>56777</v>
      </c>
      <c r="F11782" s="360">
        <v>186</v>
      </c>
    </row>
    <row r="11783" spans="1:6" x14ac:dyDescent="0.25">
      <c r="A11783" s="349" t="s">
        <v>733</v>
      </c>
      <c r="B11783" s="361" t="s">
        <v>734</v>
      </c>
      <c r="C11783" s="361" t="s">
        <v>735</v>
      </c>
      <c r="D11783" s="361">
        <v>8</v>
      </c>
      <c r="E11783" s="350">
        <v>56778</v>
      </c>
      <c r="F11783" s="360">
        <v>119</v>
      </c>
    </row>
    <row r="11784" spans="1:6" x14ac:dyDescent="0.25">
      <c r="A11784" s="349" t="s">
        <v>752</v>
      </c>
      <c r="B11784" s="361" t="s">
        <v>759</v>
      </c>
      <c r="C11784" s="361" t="s">
        <v>737</v>
      </c>
      <c r="D11784" s="361">
        <v>16</v>
      </c>
      <c r="E11784" s="350">
        <v>56779</v>
      </c>
      <c r="F11784" s="360">
        <v>33</v>
      </c>
    </row>
    <row r="11785" spans="1:6" x14ac:dyDescent="0.25">
      <c r="A11785" s="349" t="s">
        <v>738</v>
      </c>
      <c r="B11785" s="361" t="s">
        <v>713</v>
      </c>
      <c r="C11785" s="361" t="s">
        <v>746</v>
      </c>
      <c r="D11785" s="361">
        <v>16</v>
      </c>
      <c r="E11785" s="590">
        <v>56782</v>
      </c>
      <c r="F11785" s="592">
        <v>159</v>
      </c>
    </row>
    <row r="11786" spans="1:6" x14ac:dyDescent="0.25">
      <c r="A11786" s="349" t="s">
        <v>738</v>
      </c>
      <c r="B11786" s="361" t="s">
        <v>715</v>
      </c>
      <c r="C11786" s="361" t="s">
        <v>745</v>
      </c>
      <c r="D11786" s="361">
        <v>16</v>
      </c>
      <c r="E11786" s="590">
        <v>56785</v>
      </c>
      <c r="F11786" s="592">
        <v>32</v>
      </c>
    </row>
    <row r="11787" spans="1:6" x14ac:dyDescent="0.25">
      <c r="A11787" s="349" t="s">
        <v>738</v>
      </c>
      <c r="B11787" s="361" t="s">
        <v>715</v>
      </c>
      <c r="C11787" s="361" t="s">
        <v>745</v>
      </c>
      <c r="D11787" s="361">
        <v>16</v>
      </c>
      <c r="E11787" s="590">
        <v>56788</v>
      </c>
      <c r="F11787" s="592">
        <v>123</v>
      </c>
    </row>
    <row r="11788" spans="1:6" x14ac:dyDescent="0.25">
      <c r="A11788" s="349" t="s">
        <v>752</v>
      </c>
      <c r="B11788" s="361" t="s">
        <v>763</v>
      </c>
      <c r="C11788" s="361" t="s">
        <v>745</v>
      </c>
      <c r="D11788" s="361">
        <v>16</v>
      </c>
      <c r="E11788" s="590">
        <v>56789</v>
      </c>
      <c r="F11788" s="592">
        <v>136</v>
      </c>
    </row>
    <row r="11789" spans="1:6" x14ac:dyDescent="0.25">
      <c r="A11789" s="349" t="s">
        <v>742</v>
      </c>
      <c r="B11789" s="361" t="s">
        <v>743</v>
      </c>
      <c r="C11789" s="361" t="s">
        <v>744</v>
      </c>
      <c r="D11789" s="361">
        <v>8</v>
      </c>
      <c r="E11789" s="590">
        <v>56792</v>
      </c>
      <c r="F11789" s="592">
        <v>123</v>
      </c>
    </row>
    <row r="11790" spans="1:6" x14ac:dyDescent="0.25">
      <c r="A11790" s="349" t="s">
        <v>564</v>
      </c>
      <c r="B11790" s="361" t="s">
        <v>565</v>
      </c>
      <c r="C11790" s="361" t="s">
        <v>745</v>
      </c>
      <c r="D11790" s="361">
        <v>16</v>
      </c>
      <c r="E11790" s="590">
        <v>56794</v>
      </c>
      <c r="F11790" s="360">
        <v>124</v>
      </c>
    </row>
    <row r="11791" spans="1:6" x14ac:dyDescent="0.25">
      <c r="A11791" s="349" t="s">
        <v>752</v>
      </c>
      <c r="B11791" s="361" t="s">
        <v>764</v>
      </c>
      <c r="C11791" s="361" t="s">
        <v>737</v>
      </c>
      <c r="D11791" s="361">
        <v>32</v>
      </c>
      <c r="E11791" s="590">
        <v>56794</v>
      </c>
      <c r="F11791" s="592">
        <v>61</v>
      </c>
    </row>
    <row r="11792" spans="1:6" x14ac:dyDescent="0.25">
      <c r="A11792" s="349" t="s">
        <v>738</v>
      </c>
      <c r="B11792" s="361" t="s">
        <v>716</v>
      </c>
      <c r="C11792" s="361" t="s">
        <v>745</v>
      </c>
      <c r="D11792" s="361">
        <v>16</v>
      </c>
      <c r="E11792" s="590">
        <v>56796</v>
      </c>
      <c r="F11792" s="592">
        <v>84</v>
      </c>
    </row>
    <row r="11793" spans="1:6" x14ac:dyDescent="0.25">
      <c r="A11793" s="349" t="s">
        <v>748</v>
      </c>
      <c r="B11793" s="361" t="s">
        <v>749</v>
      </c>
      <c r="C11793" s="361" t="s">
        <v>745</v>
      </c>
      <c r="D11793" s="361">
        <v>8</v>
      </c>
      <c r="E11793" s="590">
        <v>56798</v>
      </c>
      <c r="F11793" s="592">
        <v>193</v>
      </c>
    </row>
    <row r="11794" spans="1:6" x14ac:dyDescent="0.25">
      <c r="A11794" s="349" t="s">
        <v>738</v>
      </c>
      <c r="B11794" s="361" t="s">
        <v>723</v>
      </c>
      <c r="C11794" s="361" t="s">
        <v>745</v>
      </c>
      <c r="D11794" s="361">
        <v>8</v>
      </c>
      <c r="E11794" s="590">
        <v>56800</v>
      </c>
      <c r="F11794" s="592">
        <v>171</v>
      </c>
    </row>
    <row r="11795" spans="1:6" x14ac:dyDescent="0.25">
      <c r="A11795" s="349" t="s">
        <v>733</v>
      </c>
      <c r="B11795" s="361" t="s">
        <v>736</v>
      </c>
      <c r="C11795" s="361" t="s">
        <v>737</v>
      </c>
      <c r="D11795" s="361">
        <v>8</v>
      </c>
      <c r="E11795" s="590">
        <v>56800</v>
      </c>
      <c r="F11795" s="592">
        <v>19</v>
      </c>
    </row>
    <row r="11796" spans="1:6" x14ac:dyDescent="0.25">
      <c r="A11796" s="349" t="s">
        <v>756</v>
      </c>
      <c r="B11796" s="361" t="s">
        <v>758</v>
      </c>
      <c r="C11796" s="361" t="s">
        <v>746</v>
      </c>
      <c r="D11796" s="361">
        <v>16</v>
      </c>
      <c r="E11796" s="590">
        <v>56804</v>
      </c>
      <c r="F11796" s="592">
        <v>74</v>
      </c>
    </row>
    <row r="11797" spans="1:6" x14ac:dyDescent="0.25">
      <c r="A11797" s="349" t="s">
        <v>771</v>
      </c>
      <c r="B11797" s="361" t="s">
        <v>773</v>
      </c>
      <c r="C11797" s="361" t="s">
        <v>747</v>
      </c>
      <c r="D11797" s="361">
        <v>8</v>
      </c>
      <c r="E11797" s="590">
        <v>56807</v>
      </c>
      <c r="F11797" s="592">
        <v>21</v>
      </c>
    </row>
    <row r="11798" spans="1:6" x14ac:dyDescent="0.25">
      <c r="A11798" s="349" t="s">
        <v>769</v>
      </c>
      <c r="B11798" s="361" t="s">
        <v>770</v>
      </c>
      <c r="C11798" s="361" t="s">
        <v>745</v>
      </c>
      <c r="D11798" s="361">
        <v>16</v>
      </c>
      <c r="E11798" s="590">
        <v>56811</v>
      </c>
      <c r="F11798" s="592">
        <v>67</v>
      </c>
    </row>
    <row r="11799" spans="1:6" x14ac:dyDescent="0.25">
      <c r="A11799" s="349" t="s">
        <v>769</v>
      </c>
      <c r="B11799" s="361" t="s">
        <v>770</v>
      </c>
      <c r="C11799" s="361" t="s">
        <v>745</v>
      </c>
      <c r="D11799" s="361">
        <v>16</v>
      </c>
      <c r="E11799" s="590">
        <v>56812</v>
      </c>
      <c r="F11799" s="592">
        <v>38</v>
      </c>
    </row>
    <row r="11800" spans="1:6" x14ac:dyDescent="0.25">
      <c r="A11800" s="349" t="s">
        <v>738</v>
      </c>
      <c r="B11800" s="361" t="s">
        <v>720</v>
      </c>
      <c r="C11800" s="361" t="s">
        <v>747</v>
      </c>
      <c r="D11800" s="361">
        <v>8</v>
      </c>
      <c r="E11800" s="590">
        <v>56814</v>
      </c>
      <c r="F11800" s="592">
        <v>36</v>
      </c>
    </row>
    <row r="11801" spans="1:6" x14ac:dyDescent="0.25">
      <c r="A11801" s="349" t="s">
        <v>738</v>
      </c>
      <c r="B11801" s="361" t="s">
        <v>719</v>
      </c>
      <c r="C11801" s="361" t="s">
        <v>744</v>
      </c>
      <c r="D11801" s="361">
        <v>8</v>
      </c>
      <c r="E11801" s="590">
        <v>56815</v>
      </c>
      <c r="F11801" s="592">
        <v>190</v>
      </c>
    </row>
    <row r="11802" spans="1:6" x14ac:dyDescent="0.25">
      <c r="A11802" s="349" t="s">
        <v>738</v>
      </c>
      <c r="B11802" s="361" t="s">
        <v>714</v>
      </c>
      <c r="C11802" s="361" t="s">
        <v>744</v>
      </c>
      <c r="D11802" s="361">
        <v>8</v>
      </c>
      <c r="E11802" s="590">
        <v>56816</v>
      </c>
      <c r="F11802" s="592">
        <v>103</v>
      </c>
    </row>
    <row r="11803" spans="1:6" x14ac:dyDescent="0.25">
      <c r="A11803" s="349" t="s">
        <v>752</v>
      </c>
      <c r="B11803" s="361" t="s">
        <v>759</v>
      </c>
      <c r="C11803" s="361" t="s">
        <v>737</v>
      </c>
      <c r="D11803" s="361">
        <v>16</v>
      </c>
      <c r="E11803" s="590">
        <v>56818</v>
      </c>
      <c r="F11803" s="592">
        <v>54</v>
      </c>
    </row>
    <row r="11804" spans="1:6" x14ac:dyDescent="0.25">
      <c r="A11804" s="349" t="s">
        <v>728</v>
      </c>
      <c r="B11804" s="361" t="s">
        <v>729</v>
      </c>
      <c r="C11804" s="361" t="s">
        <v>730</v>
      </c>
      <c r="D11804" s="361">
        <v>10</v>
      </c>
      <c r="E11804" s="350">
        <v>56818</v>
      </c>
      <c r="F11804" s="360">
        <v>185</v>
      </c>
    </row>
    <row r="11805" spans="1:6" x14ac:dyDescent="0.25">
      <c r="A11805" s="349" t="s">
        <v>752</v>
      </c>
      <c r="B11805" s="361" t="s">
        <v>759</v>
      </c>
      <c r="C11805" s="361" t="s">
        <v>737</v>
      </c>
      <c r="D11805" s="361">
        <v>16</v>
      </c>
      <c r="E11805" s="590">
        <v>56823</v>
      </c>
      <c r="F11805" s="360">
        <v>129</v>
      </c>
    </row>
    <row r="11806" spans="1:6" x14ac:dyDescent="0.25">
      <c r="A11806" s="349" t="s">
        <v>733</v>
      </c>
      <c r="B11806" s="361" t="s">
        <v>734</v>
      </c>
      <c r="C11806" s="361" t="s">
        <v>735</v>
      </c>
      <c r="D11806" s="361">
        <v>8</v>
      </c>
      <c r="E11806" s="350">
        <v>56825</v>
      </c>
      <c r="F11806" s="360">
        <v>69</v>
      </c>
    </row>
    <row r="11807" spans="1:6" x14ac:dyDescent="0.25">
      <c r="A11807" s="349" t="s">
        <v>748</v>
      </c>
      <c r="B11807" s="361" t="s">
        <v>750</v>
      </c>
      <c r="C11807" s="361" t="s">
        <v>737</v>
      </c>
      <c r="D11807" s="361">
        <v>16</v>
      </c>
      <c r="E11807" s="590">
        <v>56826</v>
      </c>
      <c r="F11807" s="592">
        <v>46</v>
      </c>
    </row>
    <row r="11808" spans="1:6" x14ac:dyDescent="0.25">
      <c r="A11808" s="349" t="s">
        <v>748</v>
      </c>
      <c r="B11808" s="361" t="s">
        <v>751</v>
      </c>
      <c r="C11808" s="361" t="s">
        <v>747</v>
      </c>
      <c r="D11808" s="361">
        <v>8</v>
      </c>
      <c r="E11808" s="590">
        <v>56827</v>
      </c>
      <c r="F11808" s="592">
        <v>61</v>
      </c>
    </row>
    <row r="11809" spans="1:6" x14ac:dyDescent="0.25">
      <c r="A11809" s="349" t="s">
        <v>728</v>
      </c>
      <c r="B11809" s="361" t="s">
        <v>729</v>
      </c>
      <c r="C11809" s="361" t="s">
        <v>730</v>
      </c>
      <c r="D11809" s="361">
        <v>10</v>
      </c>
      <c r="E11809" s="590">
        <v>56827</v>
      </c>
      <c r="F11809" s="592">
        <v>41</v>
      </c>
    </row>
    <row r="11810" spans="1:6" x14ac:dyDescent="0.25">
      <c r="A11810" s="349" t="s">
        <v>748</v>
      </c>
      <c r="B11810" s="361" t="s">
        <v>753</v>
      </c>
      <c r="C11810" s="361" t="s">
        <v>732</v>
      </c>
      <c r="D11810" s="361">
        <v>16</v>
      </c>
      <c r="E11810" s="590">
        <v>56829</v>
      </c>
      <c r="F11810" s="592">
        <v>191</v>
      </c>
    </row>
    <row r="11811" spans="1:6" x14ac:dyDescent="0.25">
      <c r="A11811" s="349" t="s">
        <v>738</v>
      </c>
      <c r="B11811" s="361" t="s">
        <v>715</v>
      </c>
      <c r="C11811" s="361" t="s">
        <v>745</v>
      </c>
      <c r="D11811" s="361">
        <v>16</v>
      </c>
      <c r="E11811" s="590">
        <v>56830</v>
      </c>
      <c r="F11811" s="360">
        <v>62</v>
      </c>
    </row>
    <row r="11812" spans="1:6" x14ac:dyDescent="0.25">
      <c r="A11812" s="349" t="s">
        <v>728</v>
      </c>
      <c r="B11812" s="361" t="s">
        <v>731</v>
      </c>
      <c r="C11812" s="361" t="s">
        <v>732</v>
      </c>
      <c r="D11812" s="361">
        <v>8</v>
      </c>
      <c r="E11812" s="590">
        <v>56830</v>
      </c>
      <c r="F11812" s="592">
        <v>128</v>
      </c>
    </row>
    <row r="11813" spans="1:6" x14ac:dyDescent="0.25">
      <c r="A11813" s="349" t="s">
        <v>769</v>
      </c>
      <c r="B11813" s="361" t="s">
        <v>770</v>
      </c>
      <c r="C11813" s="361" t="s">
        <v>745</v>
      </c>
      <c r="D11813" s="361">
        <v>16</v>
      </c>
      <c r="E11813" s="590">
        <v>56834</v>
      </c>
      <c r="F11813" s="592">
        <v>152</v>
      </c>
    </row>
    <row r="11814" spans="1:6" x14ac:dyDescent="0.25">
      <c r="A11814" s="349" t="s">
        <v>738</v>
      </c>
      <c r="B11814" s="361" t="s">
        <v>720</v>
      </c>
      <c r="C11814" s="361" t="s">
        <v>747</v>
      </c>
      <c r="D11814" s="361">
        <v>8</v>
      </c>
      <c r="E11814" s="590">
        <v>56835</v>
      </c>
      <c r="F11814" s="360">
        <v>96</v>
      </c>
    </row>
    <row r="11815" spans="1:6" x14ac:dyDescent="0.25">
      <c r="A11815" s="354" t="s">
        <v>738</v>
      </c>
      <c r="B11815" s="353" t="s">
        <v>718</v>
      </c>
      <c r="C11815" s="353" t="s">
        <v>747</v>
      </c>
      <c r="D11815" s="353">
        <v>8</v>
      </c>
      <c r="E11815" s="591">
        <v>56837</v>
      </c>
      <c r="F11815" s="593">
        <v>45</v>
      </c>
    </row>
    <row r="11816" spans="1:6" x14ac:dyDescent="0.25">
      <c r="A11816" s="349" t="s">
        <v>738</v>
      </c>
      <c r="B11816" s="361" t="s">
        <v>720</v>
      </c>
      <c r="C11816" s="361" t="s">
        <v>747</v>
      </c>
      <c r="D11816" s="361">
        <v>8</v>
      </c>
      <c r="E11816" s="590">
        <v>56841</v>
      </c>
      <c r="F11816" s="592">
        <v>109</v>
      </c>
    </row>
    <row r="11817" spans="1:6" x14ac:dyDescent="0.25">
      <c r="A11817" s="349" t="s">
        <v>748</v>
      </c>
      <c r="B11817" s="361" t="s">
        <v>754</v>
      </c>
      <c r="C11817" s="361" t="s">
        <v>755</v>
      </c>
      <c r="D11817" s="361">
        <v>16</v>
      </c>
      <c r="E11817" s="590">
        <v>56841</v>
      </c>
      <c r="F11817" s="360">
        <v>106</v>
      </c>
    </row>
    <row r="11818" spans="1:6" x14ac:dyDescent="0.25">
      <c r="A11818" s="349" t="s">
        <v>564</v>
      </c>
      <c r="B11818" s="361" t="s">
        <v>568</v>
      </c>
      <c r="C11818" s="361" t="s">
        <v>745</v>
      </c>
      <c r="D11818" s="361">
        <v>16</v>
      </c>
      <c r="E11818" s="590">
        <v>56841</v>
      </c>
      <c r="F11818" s="360">
        <v>142</v>
      </c>
    </row>
    <row r="11819" spans="1:6" x14ac:dyDescent="0.25">
      <c r="A11819" s="349" t="s">
        <v>564</v>
      </c>
      <c r="B11819" s="361" t="s">
        <v>569</v>
      </c>
      <c r="C11819" s="361" t="s">
        <v>744</v>
      </c>
      <c r="D11819" s="361">
        <v>16</v>
      </c>
      <c r="E11819" s="350">
        <v>56844</v>
      </c>
      <c r="F11819" s="360">
        <v>191</v>
      </c>
    </row>
    <row r="11820" spans="1:6" x14ac:dyDescent="0.25">
      <c r="A11820" s="349" t="s">
        <v>733</v>
      </c>
      <c r="B11820" s="361" t="s">
        <v>734</v>
      </c>
      <c r="C11820" s="361" t="s">
        <v>735</v>
      </c>
      <c r="D11820" s="361">
        <v>8</v>
      </c>
      <c r="E11820" s="590">
        <v>56847</v>
      </c>
      <c r="F11820" s="592">
        <v>47</v>
      </c>
    </row>
    <row r="11821" spans="1:6" x14ac:dyDescent="0.25">
      <c r="A11821" s="349" t="s">
        <v>738</v>
      </c>
      <c r="B11821" s="361" t="s">
        <v>719</v>
      </c>
      <c r="C11821" s="361" t="s">
        <v>744</v>
      </c>
      <c r="D11821" s="361">
        <v>8</v>
      </c>
      <c r="E11821" s="590">
        <v>56849</v>
      </c>
      <c r="F11821" s="592">
        <v>24</v>
      </c>
    </row>
    <row r="11822" spans="1:6" x14ac:dyDescent="0.25">
      <c r="A11822" s="349" t="s">
        <v>738</v>
      </c>
      <c r="B11822" s="361" t="s">
        <v>715</v>
      </c>
      <c r="C11822" s="361" t="s">
        <v>745</v>
      </c>
      <c r="D11822" s="361">
        <v>16</v>
      </c>
      <c r="E11822" s="590">
        <v>56849</v>
      </c>
      <c r="F11822" s="592">
        <v>69</v>
      </c>
    </row>
    <row r="11823" spans="1:6" x14ac:dyDescent="0.25">
      <c r="A11823" s="349" t="s">
        <v>752</v>
      </c>
      <c r="B11823" s="361" t="s">
        <v>763</v>
      </c>
      <c r="C11823" s="361" t="s">
        <v>745</v>
      </c>
      <c r="D11823" s="361">
        <v>16</v>
      </c>
      <c r="E11823" s="590">
        <v>56849</v>
      </c>
      <c r="F11823" s="592">
        <v>194</v>
      </c>
    </row>
    <row r="11824" spans="1:6" x14ac:dyDescent="0.25">
      <c r="A11824" s="349" t="s">
        <v>564</v>
      </c>
      <c r="B11824" s="361" t="s">
        <v>567</v>
      </c>
      <c r="C11824" s="361" t="s">
        <v>737</v>
      </c>
      <c r="D11824" s="361">
        <v>16</v>
      </c>
      <c r="E11824" s="590">
        <v>56851</v>
      </c>
      <c r="F11824" s="592">
        <v>41</v>
      </c>
    </row>
    <row r="11825" spans="1:6" x14ac:dyDescent="0.25">
      <c r="A11825" s="349" t="s">
        <v>752</v>
      </c>
      <c r="B11825" s="361" t="s">
        <v>764</v>
      </c>
      <c r="C11825" s="361" t="s">
        <v>737</v>
      </c>
      <c r="D11825" s="361">
        <v>32</v>
      </c>
      <c r="E11825" s="590">
        <v>56852</v>
      </c>
      <c r="F11825" s="592">
        <v>58</v>
      </c>
    </row>
    <row r="11826" spans="1:6" x14ac:dyDescent="0.25">
      <c r="A11826" s="349" t="s">
        <v>752</v>
      </c>
      <c r="B11826" s="361" t="s">
        <v>763</v>
      </c>
      <c r="C11826" s="361" t="s">
        <v>745</v>
      </c>
      <c r="D11826" s="361">
        <v>16</v>
      </c>
      <c r="E11826" s="590">
        <v>56853</v>
      </c>
      <c r="F11826" s="592">
        <v>189</v>
      </c>
    </row>
    <row r="11827" spans="1:6" x14ac:dyDescent="0.25">
      <c r="A11827" s="349" t="s">
        <v>748</v>
      </c>
      <c r="B11827" s="361" t="s">
        <v>750</v>
      </c>
      <c r="C11827" s="361" t="s">
        <v>737</v>
      </c>
      <c r="D11827" s="361">
        <v>16</v>
      </c>
      <c r="E11827" s="590">
        <v>56857</v>
      </c>
      <c r="F11827" s="592">
        <v>84</v>
      </c>
    </row>
    <row r="11828" spans="1:6" x14ac:dyDescent="0.25">
      <c r="A11828" s="349" t="s">
        <v>739</v>
      </c>
      <c r="B11828" s="361" t="s">
        <v>740</v>
      </c>
      <c r="C11828" s="361" t="s">
        <v>741</v>
      </c>
      <c r="D11828" s="361">
        <v>8</v>
      </c>
      <c r="E11828" s="590">
        <v>56859</v>
      </c>
      <c r="F11828" s="592">
        <v>34</v>
      </c>
    </row>
    <row r="11829" spans="1:6" x14ac:dyDescent="0.25">
      <c r="A11829" s="349" t="s">
        <v>769</v>
      </c>
      <c r="B11829" s="361" t="s">
        <v>770</v>
      </c>
      <c r="C11829" s="361" t="s">
        <v>745</v>
      </c>
      <c r="D11829" s="361">
        <v>16</v>
      </c>
      <c r="E11829" s="590">
        <v>56859</v>
      </c>
      <c r="F11829" s="592">
        <v>79</v>
      </c>
    </row>
    <row r="11830" spans="1:6" x14ac:dyDescent="0.25">
      <c r="A11830" s="349" t="s">
        <v>769</v>
      </c>
      <c r="B11830" s="361" t="s">
        <v>770</v>
      </c>
      <c r="C11830" s="361" t="s">
        <v>745</v>
      </c>
      <c r="D11830" s="361">
        <v>16</v>
      </c>
      <c r="E11830" s="590">
        <v>56864</v>
      </c>
      <c r="F11830" s="592">
        <v>18</v>
      </c>
    </row>
    <row r="11831" spans="1:6" x14ac:dyDescent="0.25">
      <c r="A11831" s="349" t="s">
        <v>738</v>
      </c>
      <c r="B11831" s="361" t="s">
        <v>718</v>
      </c>
      <c r="C11831" s="361" t="s">
        <v>747</v>
      </c>
      <c r="D11831" s="361">
        <v>8</v>
      </c>
      <c r="E11831" s="590">
        <v>56867</v>
      </c>
      <c r="F11831" s="592">
        <v>55</v>
      </c>
    </row>
    <row r="11832" spans="1:6" x14ac:dyDescent="0.25">
      <c r="A11832" s="349" t="s">
        <v>742</v>
      </c>
      <c r="B11832" s="361" t="s">
        <v>743</v>
      </c>
      <c r="C11832" s="361" t="s">
        <v>744</v>
      </c>
      <c r="D11832" s="361">
        <v>8</v>
      </c>
      <c r="E11832" s="590">
        <v>56867</v>
      </c>
      <c r="F11832" s="592">
        <v>180</v>
      </c>
    </row>
    <row r="11833" spans="1:6" x14ac:dyDescent="0.25">
      <c r="A11833" s="349" t="s">
        <v>564</v>
      </c>
      <c r="B11833" s="361" t="s">
        <v>569</v>
      </c>
      <c r="C11833" s="361" t="s">
        <v>744</v>
      </c>
      <c r="D11833" s="361">
        <v>16</v>
      </c>
      <c r="E11833" s="590">
        <v>56873</v>
      </c>
      <c r="F11833" s="592">
        <v>105</v>
      </c>
    </row>
    <row r="11834" spans="1:6" x14ac:dyDescent="0.25">
      <c r="A11834" s="349" t="s">
        <v>742</v>
      </c>
      <c r="B11834" s="361" t="s">
        <v>743</v>
      </c>
      <c r="C11834" s="361" t="s">
        <v>744</v>
      </c>
      <c r="D11834" s="361">
        <v>8</v>
      </c>
      <c r="E11834" s="590">
        <v>56874</v>
      </c>
      <c r="F11834" s="592">
        <v>172</v>
      </c>
    </row>
    <row r="11835" spans="1:6" x14ac:dyDescent="0.25">
      <c r="A11835" s="349" t="s">
        <v>738</v>
      </c>
      <c r="B11835" s="361" t="s">
        <v>720</v>
      </c>
      <c r="C11835" s="361" t="s">
        <v>747</v>
      </c>
      <c r="D11835" s="361">
        <v>8</v>
      </c>
      <c r="E11835" s="590">
        <v>56880</v>
      </c>
      <c r="F11835" s="592">
        <v>137</v>
      </c>
    </row>
    <row r="11836" spans="1:6" x14ac:dyDescent="0.25">
      <c r="A11836" s="349" t="s">
        <v>738</v>
      </c>
      <c r="B11836" s="361" t="s">
        <v>712</v>
      </c>
      <c r="C11836" s="361" t="s">
        <v>744</v>
      </c>
      <c r="D11836" s="361">
        <v>8</v>
      </c>
      <c r="E11836" s="350">
        <v>56881</v>
      </c>
      <c r="F11836" s="360">
        <v>160</v>
      </c>
    </row>
    <row r="11837" spans="1:6" x14ac:dyDescent="0.25">
      <c r="A11837" s="349" t="s">
        <v>756</v>
      </c>
      <c r="B11837" s="361" t="s">
        <v>758</v>
      </c>
      <c r="C11837" s="361" t="s">
        <v>746</v>
      </c>
      <c r="D11837" s="361">
        <v>16</v>
      </c>
      <c r="E11837" s="590">
        <v>56882</v>
      </c>
      <c r="F11837" s="592">
        <v>137</v>
      </c>
    </row>
    <row r="11838" spans="1:6" x14ac:dyDescent="0.25">
      <c r="A11838" s="349" t="s">
        <v>738</v>
      </c>
      <c r="B11838" s="361" t="s">
        <v>718</v>
      </c>
      <c r="C11838" s="361" t="s">
        <v>747</v>
      </c>
      <c r="D11838" s="361">
        <v>8</v>
      </c>
      <c r="E11838" s="590">
        <v>56883</v>
      </c>
      <c r="F11838" s="592">
        <v>11</v>
      </c>
    </row>
    <row r="11839" spans="1:6" x14ac:dyDescent="0.25">
      <c r="A11839" s="349" t="s">
        <v>564</v>
      </c>
      <c r="B11839" s="361" t="s">
        <v>568</v>
      </c>
      <c r="C11839" s="361" t="s">
        <v>745</v>
      </c>
      <c r="D11839" s="361">
        <v>16</v>
      </c>
      <c r="E11839" s="590">
        <v>56883</v>
      </c>
      <c r="F11839" s="592">
        <v>184</v>
      </c>
    </row>
    <row r="11840" spans="1:6" x14ac:dyDescent="0.25">
      <c r="A11840" s="349" t="s">
        <v>748</v>
      </c>
      <c r="B11840" s="361" t="s">
        <v>754</v>
      </c>
      <c r="C11840" s="361" t="s">
        <v>755</v>
      </c>
      <c r="D11840" s="361">
        <v>16</v>
      </c>
      <c r="E11840" s="590">
        <v>56884</v>
      </c>
      <c r="F11840" s="592">
        <v>38</v>
      </c>
    </row>
    <row r="11841" spans="1:6" x14ac:dyDescent="0.25">
      <c r="A11841" s="349" t="s">
        <v>752</v>
      </c>
      <c r="B11841" s="361" t="s">
        <v>764</v>
      </c>
      <c r="C11841" s="361" t="s">
        <v>737</v>
      </c>
      <c r="D11841" s="361">
        <v>32</v>
      </c>
      <c r="E11841" s="350">
        <v>56888</v>
      </c>
      <c r="F11841" s="360">
        <v>161</v>
      </c>
    </row>
    <row r="11842" spans="1:6" x14ac:dyDescent="0.25">
      <c r="A11842" s="349" t="s">
        <v>771</v>
      </c>
      <c r="B11842" s="361" t="s">
        <v>773</v>
      </c>
      <c r="C11842" s="361" t="s">
        <v>747</v>
      </c>
      <c r="D11842" s="361">
        <v>8</v>
      </c>
      <c r="E11842" s="590">
        <v>56890</v>
      </c>
      <c r="F11842" s="592">
        <v>161</v>
      </c>
    </row>
    <row r="11843" spans="1:6" x14ac:dyDescent="0.25">
      <c r="A11843" s="349" t="s">
        <v>738</v>
      </c>
      <c r="B11843" s="361" t="s">
        <v>721</v>
      </c>
      <c r="C11843" s="361" t="s">
        <v>747</v>
      </c>
      <c r="D11843" s="361">
        <v>8</v>
      </c>
      <c r="E11843" s="590">
        <v>56891</v>
      </c>
      <c r="F11843" s="592">
        <v>141</v>
      </c>
    </row>
    <row r="11844" spans="1:6" x14ac:dyDescent="0.25">
      <c r="A11844" s="349" t="s">
        <v>564</v>
      </c>
      <c r="B11844" s="361" t="s">
        <v>567</v>
      </c>
      <c r="C11844" s="361" t="s">
        <v>737</v>
      </c>
      <c r="D11844" s="361">
        <v>16</v>
      </c>
      <c r="E11844" s="590">
        <v>56892</v>
      </c>
      <c r="F11844" s="592">
        <v>92</v>
      </c>
    </row>
    <row r="11845" spans="1:6" x14ac:dyDescent="0.25">
      <c r="A11845" s="349" t="s">
        <v>748</v>
      </c>
      <c r="B11845" s="361" t="s">
        <v>750</v>
      </c>
      <c r="C11845" s="361" t="s">
        <v>737</v>
      </c>
      <c r="D11845" s="361">
        <v>16</v>
      </c>
      <c r="E11845" s="590">
        <v>56896</v>
      </c>
      <c r="F11845" s="592">
        <v>12</v>
      </c>
    </row>
    <row r="11846" spans="1:6" x14ac:dyDescent="0.25">
      <c r="A11846" s="349" t="s">
        <v>748</v>
      </c>
      <c r="B11846" s="361" t="s">
        <v>749</v>
      </c>
      <c r="C11846" s="361" t="s">
        <v>745</v>
      </c>
      <c r="D11846" s="361">
        <v>8</v>
      </c>
      <c r="E11846" s="590">
        <v>56902</v>
      </c>
      <c r="F11846" s="592">
        <v>172</v>
      </c>
    </row>
    <row r="11847" spans="1:6" x14ac:dyDescent="0.25">
      <c r="A11847" s="349" t="s">
        <v>767</v>
      </c>
      <c r="B11847" s="361" t="s">
        <v>768</v>
      </c>
      <c r="C11847" s="361" t="s">
        <v>737</v>
      </c>
      <c r="D11847" s="361">
        <v>16</v>
      </c>
      <c r="E11847" s="590">
        <v>56905</v>
      </c>
      <c r="F11847" s="592">
        <v>197</v>
      </c>
    </row>
    <row r="11848" spans="1:6" x14ac:dyDescent="0.25">
      <c r="A11848" s="349" t="s">
        <v>564</v>
      </c>
      <c r="B11848" s="361" t="s">
        <v>566</v>
      </c>
      <c r="C11848" s="361" t="s">
        <v>737</v>
      </c>
      <c r="D11848" s="361">
        <v>16</v>
      </c>
      <c r="E11848" s="590">
        <v>56905</v>
      </c>
      <c r="F11848" s="592">
        <v>37</v>
      </c>
    </row>
    <row r="11849" spans="1:6" x14ac:dyDescent="0.25">
      <c r="A11849" s="349" t="s">
        <v>769</v>
      </c>
      <c r="B11849" s="361" t="s">
        <v>770</v>
      </c>
      <c r="C11849" s="361" t="s">
        <v>745</v>
      </c>
      <c r="D11849" s="361">
        <v>16</v>
      </c>
      <c r="E11849" s="590">
        <v>56905</v>
      </c>
      <c r="F11849" s="592">
        <v>7</v>
      </c>
    </row>
    <row r="11850" spans="1:6" x14ac:dyDescent="0.25">
      <c r="A11850" s="349" t="s">
        <v>739</v>
      </c>
      <c r="B11850" s="361" t="s">
        <v>740</v>
      </c>
      <c r="C11850" s="361" t="s">
        <v>741</v>
      </c>
      <c r="D11850" s="361">
        <v>8</v>
      </c>
      <c r="E11850" s="590">
        <v>56907</v>
      </c>
      <c r="F11850" s="592">
        <v>20</v>
      </c>
    </row>
    <row r="11851" spans="1:6" x14ac:dyDescent="0.25">
      <c r="A11851" s="349" t="s">
        <v>739</v>
      </c>
      <c r="B11851" s="361" t="s">
        <v>740</v>
      </c>
      <c r="C11851" s="361" t="s">
        <v>741</v>
      </c>
      <c r="D11851" s="361">
        <v>8</v>
      </c>
      <c r="E11851" s="590">
        <v>56910</v>
      </c>
      <c r="F11851" s="592">
        <v>73</v>
      </c>
    </row>
    <row r="11852" spans="1:6" x14ac:dyDescent="0.25">
      <c r="A11852" s="349" t="s">
        <v>564</v>
      </c>
      <c r="B11852" s="361" t="s">
        <v>566</v>
      </c>
      <c r="C11852" s="361" t="s">
        <v>737</v>
      </c>
      <c r="D11852" s="361">
        <v>16</v>
      </c>
      <c r="E11852" s="590">
        <v>56912</v>
      </c>
      <c r="F11852" s="592">
        <v>195</v>
      </c>
    </row>
    <row r="11853" spans="1:6" x14ac:dyDescent="0.25">
      <c r="A11853" s="349" t="s">
        <v>738</v>
      </c>
      <c r="B11853" s="361" t="s">
        <v>717</v>
      </c>
      <c r="C11853" s="361" t="s">
        <v>745</v>
      </c>
      <c r="D11853" s="361">
        <v>16</v>
      </c>
      <c r="E11853" s="590">
        <v>56915</v>
      </c>
      <c r="F11853" s="592">
        <v>92</v>
      </c>
    </row>
    <row r="11854" spans="1:6" x14ac:dyDescent="0.25">
      <c r="A11854" s="349" t="s">
        <v>738</v>
      </c>
      <c r="B11854" s="361" t="s">
        <v>717</v>
      </c>
      <c r="C11854" s="361" t="s">
        <v>745</v>
      </c>
      <c r="D11854" s="361">
        <v>16</v>
      </c>
      <c r="E11854" s="590">
        <v>56915</v>
      </c>
      <c r="F11854" s="592">
        <v>177</v>
      </c>
    </row>
    <row r="11855" spans="1:6" x14ac:dyDescent="0.25">
      <c r="A11855" s="349" t="s">
        <v>738</v>
      </c>
      <c r="B11855" s="361" t="s">
        <v>721</v>
      </c>
      <c r="C11855" s="361" t="s">
        <v>747</v>
      </c>
      <c r="D11855" s="361">
        <v>8</v>
      </c>
      <c r="E11855" s="590">
        <v>56917</v>
      </c>
      <c r="F11855" s="592">
        <v>117</v>
      </c>
    </row>
    <row r="11856" spans="1:6" x14ac:dyDescent="0.25">
      <c r="A11856" s="349" t="s">
        <v>738</v>
      </c>
      <c r="B11856" s="361" t="s">
        <v>717</v>
      </c>
      <c r="C11856" s="361" t="s">
        <v>745</v>
      </c>
      <c r="D11856" s="361">
        <v>16</v>
      </c>
      <c r="E11856" s="590">
        <v>56918</v>
      </c>
      <c r="F11856" s="592">
        <v>71</v>
      </c>
    </row>
    <row r="11857" spans="1:6" x14ac:dyDescent="0.25">
      <c r="A11857" s="349" t="s">
        <v>756</v>
      </c>
      <c r="B11857" s="361" t="s">
        <v>757</v>
      </c>
      <c r="C11857" s="361" t="s">
        <v>755</v>
      </c>
      <c r="D11857" s="361">
        <v>16</v>
      </c>
      <c r="E11857" s="590">
        <v>56919</v>
      </c>
      <c r="F11857" s="592">
        <v>127</v>
      </c>
    </row>
    <row r="11858" spans="1:6" x14ac:dyDescent="0.25">
      <c r="A11858" s="349" t="s">
        <v>564</v>
      </c>
      <c r="B11858" s="361" t="s">
        <v>565</v>
      </c>
      <c r="C11858" s="361" t="s">
        <v>745</v>
      </c>
      <c r="D11858" s="361">
        <v>16</v>
      </c>
      <c r="E11858" s="590">
        <v>56921</v>
      </c>
      <c r="F11858" s="592">
        <v>163</v>
      </c>
    </row>
    <row r="11859" spans="1:6" x14ac:dyDescent="0.25">
      <c r="A11859" s="349" t="s">
        <v>752</v>
      </c>
      <c r="B11859" s="361" t="s">
        <v>759</v>
      </c>
      <c r="C11859" s="361" t="s">
        <v>737</v>
      </c>
      <c r="D11859" s="361">
        <v>16</v>
      </c>
      <c r="E11859" s="590">
        <v>56921</v>
      </c>
      <c r="F11859" s="592">
        <v>191</v>
      </c>
    </row>
    <row r="11860" spans="1:6" x14ac:dyDescent="0.25">
      <c r="A11860" s="349" t="s">
        <v>748</v>
      </c>
      <c r="B11860" s="361" t="s">
        <v>754</v>
      </c>
      <c r="C11860" s="361" t="s">
        <v>755</v>
      </c>
      <c r="D11860" s="361">
        <v>16</v>
      </c>
      <c r="E11860" s="350">
        <v>56925</v>
      </c>
      <c r="F11860" s="360">
        <v>86</v>
      </c>
    </row>
    <row r="11861" spans="1:6" x14ac:dyDescent="0.25">
      <c r="A11861" s="349" t="s">
        <v>733</v>
      </c>
      <c r="B11861" s="361" t="s">
        <v>734</v>
      </c>
      <c r="C11861" s="361" t="s">
        <v>735</v>
      </c>
      <c r="D11861" s="361">
        <v>8</v>
      </c>
      <c r="E11861" s="350">
        <v>56931</v>
      </c>
      <c r="F11861" s="360">
        <v>31</v>
      </c>
    </row>
    <row r="11862" spans="1:6" x14ac:dyDescent="0.25">
      <c r="A11862" s="349" t="s">
        <v>738</v>
      </c>
      <c r="B11862" s="361" t="s">
        <v>722</v>
      </c>
      <c r="C11862" s="361" t="s">
        <v>747</v>
      </c>
      <c r="D11862" s="361">
        <v>8</v>
      </c>
      <c r="E11862" s="590">
        <v>56933</v>
      </c>
      <c r="F11862" s="592">
        <v>150</v>
      </c>
    </row>
    <row r="11863" spans="1:6" x14ac:dyDescent="0.25">
      <c r="A11863" s="349" t="s">
        <v>564</v>
      </c>
      <c r="B11863" s="361" t="s">
        <v>566</v>
      </c>
      <c r="C11863" s="361" t="s">
        <v>737</v>
      </c>
      <c r="D11863" s="361">
        <v>16</v>
      </c>
      <c r="E11863" s="590">
        <v>56935</v>
      </c>
      <c r="F11863" s="592">
        <v>92</v>
      </c>
    </row>
    <row r="11864" spans="1:6" x14ac:dyDescent="0.25">
      <c r="A11864" s="349" t="s">
        <v>564</v>
      </c>
      <c r="B11864" s="361" t="s">
        <v>566</v>
      </c>
      <c r="C11864" s="361" t="s">
        <v>737</v>
      </c>
      <c r="D11864" s="361">
        <v>16</v>
      </c>
      <c r="E11864" s="590">
        <v>56936</v>
      </c>
      <c r="F11864" s="592">
        <v>65</v>
      </c>
    </row>
    <row r="11865" spans="1:6" x14ac:dyDescent="0.25">
      <c r="A11865" s="349" t="s">
        <v>752</v>
      </c>
      <c r="B11865" s="361" t="s">
        <v>762</v>
      </c>
      <c r="C11865" s="361" t="s">
        <v>761</v>
      </c>
      <c r="D11865" s="361">
        <v>16</v>
      </c>
      <c r="E11865" s="590">
        <v>56938</v>
      </c>
      <c r="F11865" s="592">
        <v>96</v>
      </c>
    </row>
    <row r="11866" spans="1:6" x14ac:dyDescent="0.25">
      <c r="A11866" s="349" t="s">
        <v>739</v>
      </c>
      <c r="B11866" s="361" t="s">
        <v>740</v>
      </c>
      <c r="C11866" s="361" t="s">
        <v>741</v>
      </c>
      <c r="D11866" s="361">
        <v>8</v>
      </c>
      <c r="E11866" s="590">
        <v>56939</v>
      </c>
      <c r="F11866" s="592">
        <v>160</v>
      </c>
    </row>
    <row r="11867" spans="1:6" x14ac:dyDescent="0.25">
      <c r="A11867" s="349" t="s">
        <v>733</v>
      </c>
      <c r="B11867" s="361" t="s">
        <v>736</v>
      </c>
      <c r="C11867" s="361" t="s">
        <v>737</v>
      </c>
      <c r="D11867" s="361">
        <v>8</v>
      </c>
      <c r="E11867" s="590">
        <v>56940</v>
      </c>
      <c r="F11867" s="592">
        <v>6</v>
      </c>
    </row>
    <row r="11868" spans="1:6" x14ac:dyDescent="0.25">
      <c r="A11868" s="349" t="s">
        <v>564</v>
      </c>
      <c r="B11868" s="361" t="s">
        <v>566</v>
      </c>
      <c r="C11868" s="361" t="s">
        <v>737</v>
      </c>
      <c r="D11868" s="361">
        <v>16</v>
      </c>
      <c r="E11868" s="590">
        <v>56942</v>
      </c>
      <c r="F11868" s="592">
        <v>69</v>
      </c>
    </row>
    <row r="11869" spans="1:6" x14ac:dyDescent="0.25">
      <c r="A11869" s="349" t="s">
        <v>748</v>
      </c>
      <c r="B11869" s="361" t="s">
        <v>750</v>
      </c>
      <c r="C11869" s="361" t="s">
        <v>737</v>
      </c>
      <c r="D11869" s="361">
        <v>16</v>
      </c>
      <c r="E11869" s="590">
        <v>56942</v>
      </c>
      <c r="F11869" s="592">
        <v>95</v>
      </c>
    </row>
    <row r="11870" spans="1:6" x14ac:dyDescent="0.25">
      <c r="A11870" s="349" t="s">
        <v>769</v>
      </c>
      <c r="B11870" s="361" t="s">
        <v>770</v>
      </c>
      <c r="C11870" s="361" t="s">
        <v>745</v>
      </c>
      <c r="D11870" s="361">
        <v>16</v>
      </c>
      <c r="E11870" s="590">
        <v>56943</v>
      </c>
      <c r="F11870" s="592">
        <v>152</v>
      </c>
    </row>
    <row r="11871" spans="1:6" x14ac:dyDescent="0.25">
      <c r="A11871" s="349" t="s">
        <v>748</v>
      </c>
      <c r="B11871" s="361" t="s">
        <v>754</v>
      </c>
      <c r="C11871" s="361" t="s">
        <v>755</v>
      </c>
      <c r="D11871" s="361">
        <v>16</v>
      </c>
      <c r="E11871" s="590">
        <v>56946</v>
      </c>
      <c r="F11871" s="592">
        <v>35</v>
      </c>
    </row>
    <row r="11872" spans="1:6" x14ac:dyDescent="0.25">
      <c r="A11872" s="349" t="s">
        <v>748</v>
      </c>
      <c r="B11872" s="361" t="s">
        <v>749</v>
      </c>
      <c r="C11872" s="361" t="s">
        <v>745</v>
      </c>
      <c r="D11872" s="361">
        <v>8</v>
      </c>
      <c r="E11872" s="590">
        <v>56947</v>
      </c>
      <c r="F11872" s="592">
        <v>94</v>
      </c>
    </row>
    <row r="11873" spans="1:6" x14ac:dyDescent="0.25">
      <c r="A11873" s="349" t="s">
        <v>564</v>
      </c>
      <c r="B11873" s="361" t="s">
        <v>567</v>
      </c>
      <c r="C11873" s="361" t="s">
        <v>737</v>
      </c>
      <c r="D11873" s="361">
        <v>16</v>
      </c>
      <c r="E11873" s="590">
        <v>56947</v>
      </c>
      <c r="F11873" s="592">
        <v>6</v>
      </c>
    </row>
    <row r="11874" spans="1:6" x14ac:dyDescent="0.25">
      <c r="A11874" s="349" t="s">
        <v>756</v>
      </c>
      <c r="B11874" s="361" t="s">
        <v>758</v>
      </c>
      <c r="C11874" s="361" t="s">
        <v>746</v>
      </c>
      <c r="D11874" s="361">
        <v>16</v>
      </c>
      <c r="E11874" s="590">
        <v>56949</v>
      </c>
      <c r="F11874" s="360">
        <v>27</v>
      </c>
    </row>
    <row r="11875" spans="1:6" x14ac:dyDescent="0.25">
      <c r="A11875" s="349" t="s">
        <v>769</v>
      </c>
      <c r="B11875" s="361" t="s">
        <v>770</v>
      </c>
      <c r="C11875" s="361" t="s">
        <v>745</v>
      </c>
      <c r="D11875" s="361">
        <v>16</v>
      </c>
      <c r="E11875" s="590">
        <v>56951</v>
      </c>
      <c r="F11875" s="592">
        <v>163</v>
      </c>
    </row>
    <row r="11876" spans="1:6" x14ac:dyDescent="0.25">
      <c r="A11876" s="349" t="s">
        <v>767</v>
      </c>
      <c r="B11876" s="361" t="s">
        <v>768</v>
      </c>
      <c r="C11876" s="361" t="s">
        <v>737</v>
      </c>
      <c r="D11876" s="361">
        <v>16</v>
      </c>
      <c r="E11876" s="590">
        <v>56952</v>
      </c>
      <c r="F11876" s="592">
        <v>154</v>
      </c>
    </row>
    <row r="11877" spans="1:6" x14ac:dyDescent="0.25">
      <c r="A11877" s="349" t="s">
        <v>564</v>
      </c>
      <c r="B11877" s="361" t="s">
        <v>565</v>
      </c>
      <c r="C11877" s="361" t="s">
        <v>745</v>
      </c>
      <c r="D11877" s="361">
        <v>16</v>
      </c>
      <c r="E11877" s="590">
        <v>56955</v>
      </c>
      <c r="F11877" s="592">
        <v>111</v>
      </c>
    </row>
    <row r="11878" spans="1:6" x14ac:dyDescent="0.25">
      <c r="A11878" s="349" t="s">
        <v>756</v>
      </c>
      <c r="B11878" s="361" t="s">
        <v>758</v>
      </c>
      <c r="C11878" s="361" t="s">
        <v>746</v>
      </c>
      <c r="D11878" s="361">
        <v>16</v>
      </c>
      <c r="E11878" s="590">
        <v>56955</v>
      </c>
      <c r="F11878" s="592">
        <v>84</v>
      </c>
    </row>
    <row r="11879" spans="1:6" x14ac:dyDescent="0.25">
      <c r="A11879" s="349" t="s">
        <v>752</v>
      </c>
      <c r="B11879" s="361" t="s">
        <v>764</v>
      </c>
      <c r="C11879" s="361" t="s">
        <v>737</v>
      </c>
      <c r="D11879" s="361">
        <v>32</v>
      </c>
      <c r="E11879" s="590">
        <v>56959</v>
      </c>
      <c r="F11879" s="592">
        <v>45</v>
      </c>
    </row>
    <row r="11880" spans="1:6" x14ac:dyDescent="0.25">
      <c r="A11880" s="349" t="s">
        <v>742</v>
      </c>
      <c r="B11880" s="361" t="s">
        <v>743</v>
      </c>
      <c r="C11880" s="361" t="s">
        <v>744</v>
      </c>
      <c r="D11880" s="361">
        <v>8</v>
      </c>
      <c r="E11880" s="590">
        <v>56959</v>
      </c>
      <c r="F11880" s="592">
        <v>90</v>
      </c>
    </row>
    <row r="11881" spans="1:6" x14ac:dyDescent="0.25">
      <c r="A11881" s="349" t="s">
        <v>767</v>
      </c>
      <c r="B11881" s="361" t="s">
        <v>768</v>
      </c>
      <c r="C11881" s="361" t="s">
        <v>737</v>
      </c>
      <c r="D11881" s="361">
        <v>16</v>
      </c>
      <c r="E11881" s="590">
        <v>56960</v>
      </c>
      <c r="F11881" s="592">
        <v>117</v>
      </c>
    </row>
    <row r="11882" spans="1:6" x14ac:dyDescent="0.25">
      <c r="A11882" s="349" t="s">
        <v>748</v>
      </c>
      <c r="B11882" s="361" t="s">
        <v>751</v>
      </c>
      <c r="C11882" s="361" t="s">
        <v>747</v>
      </c>
      <c r="D11882" s="361">
        <v>8</v>
      </c>
      <c r="E11882" s="350">
        <v>56962</v>
      </c>
      <c r="F11882" s="360">
        <v>32</v>
      </c>
    </row>
    <row r="11883" spans="1:6" x14ac:dyDescent="0.25">
      <c r="A11883" s="349" t="s">
        <v>738</v>
      </c>
      <c r="B11883" s="361" t="s">
        <v>714</v>
      </c>
      <c r="C11883" s="361" t="s">
        <v>744</v>
      </c>
      <c r="D11883" s="361">
        <v>8</v>
      </c>
      <c r="E11883" s="590">
        <v>56963</v>
      </c>
      <c r="F11883" s="592">
        <v>119</v>
      </c>
    </row>
    <row r="11884" spans="1:6" x14ac:dyDescent="0.25">
      <c r="A11884" s="349" t="s">
        <v>733</v>
      </c>
      <c r="B11884" s="361" t="s">
        <v>736</v>
      </c>
      <c r="C11884" s="361" t="s">
        <v>737</v>
      </c>
      <c r="D11884" s="361">
        <v>8</v>
      </c>
      <c r="E11884" s="590">
        <v>56964</v>
      </c>
      <c r="F11884" s="592">
        <v>57</v>
      </c>
    </row>
    <row r="11885" spans="1:6" x14ac:dyDescent="0.25">
      <c r="A11885" s="349" t="s">
        <v>738</v>
      </c>
      <c r="B11885" s="361" t="s">
        <v>719</v>
      </c>
      <c r="C11885" s="361" t="s">
        <v>744</v>
      </c>
      <c r="D11885" s="361">
        <v>8</v>
      </c>
      <c r="E11885" s="590">
        <v>56965</v>
      </c>
      <c r="F11885" s="592">
        <v>61</v>
      </c>
    </row>
    <row r="11886" spans="1:6" x14ac:dyDescent="0.25">
      <c r="A11886" s="349" t="s">
        <v>728</v>
      </c>
      <c r="B11886" s="361" t="s">
        <v>731</v>
      </c>
      <c r="C11886" s="361" t="s">
        <v>732</v>
      </c>
      <c r="D11886" s="361">
        <v>8</v>
      </c>
      <c r="E11886" s="590">
        <v>56971</v>
      </c>
      <c r="F11886" s="592">
        <v>82</v>
      </c>
    </row>
    <row r="11887" spans="1:6" x14ac:dyDescent="0.25">
      <c r="A11887" s="349" t="s">
        <v>752</v>
      </c>
      <c r="B11887" s="361" t="s">
        <v>762</v>
      </c>
      <c r="C11887" s="361" t="s">
        <v>761</v>
      </c>
      <c r="D11887" s="361">
        <v>16</v>
      </c>
      <c r="E11887" s="590">
        <v>56972</v>
      </c>
      <c r="F11887" s="592">
        <v>107</v>
      </c>
    </row>
    <row r="11888" spans="1:6" x14ac:dyDescent="0.25">
      <c r="A11888" s="349" t="s">
        <v>733</v>
      </c>
      <c r="B11888" s="361" t="s">
        <v>734</v>
      </c>
      <c r="C11888" s="361" t="s">
        <v>735</v>
      </c>
      <c r="D11888" s="361">
        <v>8</v>
      </c>
      <c r="E11888" s="590">
        <v>56981</v>
      </c>
      <c r="F11888" s="592">
        <v>199</v>
      </c>
    </row>
    <row r="11889" spans="1:6" x14ac:dyDescent="0.25">
      <c r="A11889" s="349" t="s">
        <v>752</v>
      </c>
      <c r="B11889" s="361" t="s">
        <v>759</v>
      </c>
      <c r="C11889" s="361" t="s">
        <v>737</v>
      </c>
      <c r="D11889" s="361">
        <v>16</v>
      </c>
      <c r="E11889" s="590">
        <v>56983</v>
      </c>
      <c r="F11889" s="592">
        <v>36</v>
      </c>
    </row>
    <row r="11890" spans="1:6" x14ac:dyDescent="0.25">
      <c r="A11890" s="349" t="s">
        <v>767</v>
      </c>
      <c r="B11890" s="361" t="s">
        <v>768</v>
      </c>
      <c r="C11890" s="361" t="s">
        <v>737</v>
      </c>
      <c r="D11890" s="361">
        <v>16</v>
      </c>
      <c r="E11890" s="590">
        <v>56984</v>
      </c>
      <c r="F11890" s="592">
        <v>68</v>
      </c>
    </row>
    <row r="11891" spans="1:6" x14ac:dyDescent="0.25">
      <c r="A11891" s="349" t="s">
        <v>752</v>
      </c>
      <c r="B11891" s="361" t="s">
        <v>760</v>
      </c>
      <c r="C11891" s="361" t="s">
        <v>761</v>
      </c>
      <c r="D11891" s="361">
        <v>16</v>
      </c>
      <c r="E11891" s="590">
        <v>56988</v>
      </c>
      <c r="F11891" s="360">
        <v>10</v>
      </c>
    </row>
    <row r="11892" spans="1:6" x14ac:dyDescent="0.25">
      <c r="A11892" s="349" t="s">
        <v>564</v>
      </c>
      <c r="B11892" s="361" t="s">
        <v>565</v>
      </c>
      <c r="C11892" s="361" t="s">
        <v>745</v>
      </c>
      <c r="D11892" s="361">
        <v>16</v>
      </c>
      <c r="E11892" s="350">
        <v>56989</v>
      </c>
      <c r="F11892" s="360">
        <v>104</v>
      </c>
    </row>
    <row r="11893" spans="1:6" x14ac:dyDescent="0.25">
      <c r="A11893" s="349" t="s">
        <v>756</v>
      </c>
      <c r="B11893" s="361" t="s">
        <v>758</v>
      </c>
      <c r="C11893" s="361" t="s">
        <v>746</v>
      </c>
      <c r="D11893" s="361">
        <v>16</v>
      </c>
      <c r="E11893" s="590">
        <v>56989</v>
      </c>
      <c r="F11893" s="592">
        <v>20</v>
      </c>
    </row>
    <row r="11894" spans="1:6" x14ac:dyDescent="0.25">
      <c r="A11894" s="349" t="s">
        <v>748</v>
      </c>
      <c r="B11894" s="361" t="s">
        <v>751</v>
      </c>
      <c r="C11894" s="361" t="s">
        <v>747</v>
      </c>
      <c r="D11894" s="361">
        <v>8</v>
      </c>
      <c r="E11894" s="350">
        <v>56994</v>
      </c>
      <c r="F11894" s="360">
        <v>45</v>
      </c>
    </row>
    <row r="11895" spans="1:6" x14ac:dyDescent="0.25">
      <c r="A11895" s="354" t="s">
        <v>771</v>
      </c>
      <c r="B11895" s="353" t="s">
        <v>772</v>
      </c>
      <c r="C11895" s="353" t="s">
        <v>747</v>
      </c>
      <c r="D11895" s="353">
        <v>12</v>
      </c>
      <c r="E11895" s="591">
        <v>56994</v>
      </c>
      <c r="F11895" s="593">
        <v>28</v>
      </c>
    </row>
    <row r="11896" spans="1:6" x14ac:dyDescent="0.25">
      <c r="A11896" s="349" t="s">
        <v>564</v>
      </c>
      <c r="B11896" s="361" t="s">
        <v>565</v>
      </c>
      <c r="C11896" s="361" t="s">
        <v>745</v>
      </c>
      <c r="D11896" s="361">
        <v>16</v>
      </c>
      <c r="E11896" s="590">
        <v>56996</v>
      </c>
      <c r="F11896" s="592">
        <v>42</v>
      </c>
    </row>
    <row r="11897" spans="1:6" x14ac:dyDescent="0.25">
      <c r="A11897" s="349" t="s">
        <v>733</v>
      </c>
      <c r="B11897" s="361" t="s">
        <v>734</v>
      </c>
      <c r="C11897" s="361" t="s">
        <v>735</v>
      </c>
      <c r="D11897" s="361">
        <v>8</v>
      </c>
      <c r="E11897" s="590">
        <v>56997</v>
      </c>
      <c r="F11897" s="592">
        <v>118</v>
      </c>
    </row>
    <row r="11898" spans="1:6" x14ac:dyDescent="0.25">
      <c r="A11898" s="349" t="s">
        <v>728</v>
      </c>
      <c r="B11898" s="361" t="s">
        <v>731</v>
      </c>
      <c r="C11898" s="361" t="s">
        <v>732</v>
      </c>
      <c r="D11898" s="361">
        <v>8</v>
      </c>
      <c r="E11898" s="590">
        <v>56997</v>
      </c>
      <c r="F11898" s="592">
        <v>126</v>
      </c>
    </row>
    <row r="11899" spans="1:6" x14ac:dyDescent="0.25">
      <c r="A11899" s="349" t="s">
        <v>738</v>
      </c>
      <c r="B11899" s="361" t="s">
        <v>718</v>
      </c>
      <c r="C11899" s="361" t="s">
        <v>747</v>
      </c>
      <c r="D11899" s="361">
        <v>8</v>
      </c>
      <c r="E11899" s="590">
        <v>57003</v>
      </c>
      <c r="F11899" s="592">
        <v>11</v>
      </c>
    </row>
    <row r="11900" spans="1:6" x14ac:dyDescent="0.25">
      <c r="A11900" s="349" t="s">
        <v>752</v>
      </c>
      <c r="B11900" s="361" t="s">
        <v>760</v>
      </c>
      <c r="C11900" s="361" t="s">
        <v>761</v>
      </c>
      <c r="D11900" s="361">
        <v>16</v>
      </c>
      <c r="E11900" s="590">
        <v>57004</v>
      </c>
      <c r="F11900" s="592">
        <v>96</v>
      </c>
    </row>
    <row r="11901" spans="1:6" x14ac:dyDescent="0.25">
      <c r="A11901" s="349" t="s">
        <v>564</v>
      </c>
      <c r="B11901" s="361" t="s">
        <v>569</v>
      </c>
      <c r="C11901" s="361" t="s">
        <v>744</v>
      </c>
      <c r="D11901" s="361">
        <v>16</v>
      </c>
      <c r="E11901" s="590">
        <v>57008</v>
      </c>
      <c r="F11901" s="360">
        <v>124</v>
      </c>
    </row>
    <row r="11902" spans="1:6" x14ac:dyDescent="0.25">
      <c r="A11902" s="349" t="s">
        <v>733</v>
      </c>
      <c r="B11902" s="361" t="s">
        <v>736</v>
      </c>
      <c r="C11902" s="361" t="s">
        <v>737</v>
      </c>
      <c r="D11902" s="361">
        <v>8</v>
      </c>
      <c r="E11902" s="590">
        <v>57008</v>
      </c>
      <c r="F11902" s="592">
        <v>142</v>
      </c>
    </row>
    <row r="11903" spans="1:6" x14ac:dyDescent="0.25">
      <c r="A11903" s="349" t="s">
        <v>752</v>
      </c>
      <c r="B11903" s="361" t="s">
        <v>763</v>
      </c>
      <c r="C11903" s="361" t="s">
        <v>745</v>
      </c>
      <c r="D11903" s="361">
        <v>16</v>
      </c>
      <c r="E11903" s="590">
        <v>57010</v>
      </c>
      <c r="F11903" s="592">
        <v>48</v>
      </c>
    </row>
    <row r="11904" spans="1:6" x14ac:dyDescent="0.25">
      <c r="A11904" s="349" t="s">
        <v>756</v>
      </c>
      <c r="B11904" s="361" t="s">
        <v>758</v>
      </c>
      <c r="C11904" s="361" t="s">
        <v>746</v>
      </c>
      <c r="D11904" s="361">
        <v>16</v>
      </c>
      <c r="E11904" s="590">
        <v>57011</v>
      </c>
      <c r="F11904" s="592">
        <v>35</v>
      </c>
    </row>
    <row r="11905" spans="1:6" x14ac:dyDescent="0.25">
      <c r="A11905" s="349" t="s">
        <v>738</v>
      </c>
      <c r="B11905" s="361" t="s">
        <v>721</v>
      </c>
      <c r="C11905" s="361" t="s">
        <v>747</v>
      </c>
      <c r="D11905" s="361">
        <v>8</v>
      </c>
      <c r="E11905" s="590">
        <v>57015</v>
      </c>
      <c r="F11905" s="592">
        <v>181</v>
      </c>
    </row>
    <row r="11906" spans="1:6" x14ac:dyDescent="0.25">
      <c r="A11906" s="349" t="s">
        <v>728</v>
      </c>
      <c r="B11906" s="361" t="s">
        <v>729</v>
      </c>
      <c r="C11906" s="361" t="s">
        <v>730</v>
      </c>
      <c r="D11906" s="361">
        <v>10</v>
      </c>
      <c r="E11906" s="350">
        <v>57016</v>
      </c>
      <c r="F11906" s="360">
        <v>141</v>
      </c>
    </row>
    <row r="11907" spans="1:6" x14ac:dyDescent="0.25">
      <c r="A11907" s="349" t="s">
        <v>738</v>
      </c>
      <c r="B11907" s="361" t="s">
        <v>720</v>
      </c>
      <c r="C11907" s="361" t="s">
        <v>747</v>
      </c>
      <c r="D11907" s="361">
        <v>8</v>
      </c>
      <c r="E11907" s="590">
        <v>57017</v>
      </c>
      <c r="F11907" s="592">
        <v>173</v>
      </c>
    </row>
    <row r="11908" spans="1:6" x14ac:dyDescent="0.25">
      <c r="A11908" s="349" t="s">
        <v>767</v>
      </c>
      <c r="B11908" s="361" t="s">
        <v>768</v>
      </c>
      <c r="C11908" s="361" t="s">
        <v>737</v>
      </c>
      <c r="D11908" s="361">
        <v>16</v>
      </c>
      <c r="E11908" s="590">
        <v>57018</v>
      </c>
      <c r="F11908" s="592">
        <v>195</v>
      </c>
    </row>
    <row r="11909" spans="1:6" x14ac:dyDescent="0.25">
      <c r="A11909" s="349" t="s">
        <v>564</v>
      </c>
      <c r="B11909" s="361" t="s">
        <v>569</v>
      </c>
      <c r="C11909" s="361" t="s">
        <v>744</v>
      </c>
      <c r="D11909" s="361">
        <v>16</v>
      </c>
      <c r="E11909" s="590">
        <v>57018</v>
      </c>
      <c r="F11909" s="592">
        <v>177</v>
      </c>
    </row>
    <row r="11910" spans="1:6" x14ac:dyDescent="0.25">
      <c r="A11910" s="349" t="s">
        <v>733</v>
      </c>
      <c r="B11910" s="361" t="s">
        <v>736</v>
      </c>
      <c r="C11910" s="361" t="s">
        <v>737</v>
      </c>
      <c r="D11910" s="361">
        <v>8</v>
      </c>
      <c r="E11910" s="590">
        <v>57020</v>
      </c>
      <c r="F11910" s="592">
        <v>72</v>
      </c>
    </row>
    <row r="11911" spans="1:6" x14ac:dyDescent="0.25">
      <c r="A11911" s="349" t="s">
        <v>738</v>
      </c>
      <c r="B11911" s="361" t="s">
        <v>723</v>
      </c>
      <c r="C11911" s="361" t="s">
        <v>745</v>
      </c>
      <c r="D11911" s="361">
        <v>8</v>
      </c>
      <c r="E11911" s="590">
        <v>57022</v>
      </c>
      <c r="F11911" s="592">
        <v>40</v>
      </c>
    </row>
    <row r="11912" spans="1:6" x14ac:dyDescent="0.25">
      <c r="A11912" s="349" t="s">
        <v>738</v>
      </c>
      <c r="B11912" s="361" t="s">
        <v>723</v>
      </c>
      <c r="C11912" s="361" t="s">
        <v>745</v>
      </c>
      <c r="D11912" s="361">
        <v>8</v>
      </c>
      <c r="E11912" s="590">
        <v>57023</v>
      </c>
      <c r="F11912" s="592">
        <v>11</v>
      </c>
    </row>
    <row r="11913" spans="1:6" x14ac:dyDescent="0.25">
      <c r="A11913" s="349" t="s">
        <v>738</v>
      </c>
      <c r="B11913" s="361" t="s">
        <v>718</v>
      </c>
      <c r="C11913" s="361" t="s">
        <v>747</v>
      </c>
      <c r="D11913" s="361">
        <v>8</v>
      </c>
      <c r="E11913" s="590">
        <v>57026</v>
      </c>
      <c r="F11913" s="592">
        <v>53</v>
      </c>
    </row>
    <row r="11914" spans="1:6" x14ac:dyDescent="0.25">
      <c r="A11914" s="349" t="s">
        <v>738</v>
      </c>
      <c r="B11914" s="361" t="s">
        <v>719</v>
      </c>
      <c r="C11914" s="361" t="s">
        <v>744</v>
      </c>
      <c r="D11914" s="361">
        <v>8</v>
      </c>
      <c r="E11914" s="590">
        <v>57028</v>
      </c>
      <c r="F11914" s="592">
        <v>68</v>
      </c>
    </row>
    <row r="11915" spans="1:6" x14ac:dyDescent="0.25">
      <c r="A11915" s="349" t="s">
        <v>738</v>
      </c>
      <c r="B11915" s="361" t="s">
        <v>722</v>
      </c>
      <c r="C11915" s="361" t="s">
        <v>747</v>
      </c>
      <c r="D11915" s="361">
        <v>8</v>
      </c>
      <c r="E11915" s="590">
        <v>57031</v>
      </c>
      <c r="F11915" s="592">
        <v>70</v>
      </c>
    </row>
    <row r="11916" spans="1:6" x14ac:dyDescent="0.25">
      <c r="A11916" s="349" t="s">
        <v>733</v>
      </c>
      <c r="B11916" s="361" t="s">
        <v>736</v>
      </c>
      <c r="C11916" s="361" t="s">
        <v>737</v>
      </c>
      <c r="D11916" s="361">
        <v>8</v>
      </c>
      <c r="E11916" s="590">
        <v>57036</v>
      </c>
      <c r="F11916" s="592">
        <v>11</v>
      </c>
    </row>
    <row r="11917" spans="1:6" x14ac:dyDescent="0.25">
      <c r="A11917" s="349" t="s">
        <v>752</v>
      </c>
      <c r="B11917" s="361" t="s">
        <v>759</v>
      </c>
      <c r="C11917" s="361" t="s">
        <v>737</v>
      </c>
      <c r="D11917" s="361">
        <v>16</v>
      </c>
      <c r="E11917" s="590">
        <v>57038</v>
      </c>
      <c r="F11917" s="592">
        <v>144</v>
      </c>
    </row>
    <row r="11918" spans="1:6" x14ac:dyDescent="0.25">
      <c r="A11918" s="349" t="s">
        <v>752</v>
      </c>
      <c r="B11918" s="361" t="s">
        <v>762</v>
      </c>
      <c r="C11918" s="361" t="s">
        <v>761</v>
      </c>
      <c r="D11918" s="361">
        <v>16</v>
      </c>
      <c r="E11918" s="590">
        <v>57039</v>
      </c>
      <c r="F11918" s="592">
        <v>98</v>
      </c>
    </row>
    <row r="11919" spans="1:6" x14ac:dyDescent="0.25">
      <c r="A11919" s="349" t="s">
        <v>748</v>
      </c>
      <c r="B11919" s="361" t="s">
        <v>750</v>
      </c>
      <c r="C11919" s="361" t="s">
        <v>737</v>
      </c>
      <c r="D11919" s="361">
        <v>16</v>
      </c>
      <c r="E11919" s="590">
        <v>57040</v>
      </c>
      <c r="F11919" s="592">
        <v>96</v>
      </c>
    </row>
    <row r="11920" spans="1:6" x14ac:dyDescent="0.25">
      <c r="A11920" s="349" t="s">
        <v>771</v>
      </c>
      <c r="B11920" s="361" t="s">
        <v>772</v>
      </c>
      <c r="C11920" s="361" t="s">
        <v>747</v>
      </c>
      <c r="D11920" s="361">
        <v>12</v>
      </c>
      <c r="E11920" s="590">
        <v>57041</v>
      </c>
      <c r="F11920" s="592">
        <v>67</v>
      </c>
    </row>
    <row r="11921" spans="1:6" x14ac:dyDescent="0.25">
      <c r="A11921" s="349" t="s">
        <v>756</v>
      </c>
      <c r="B11921" s="361" t="s">
        <v>757</v>
      </c>
      <c r="C11921" s="361" t="s">
        <v>755</v>
      </c>
      <c r="D11921" s="361">
        <v>16</v>
      </c>
      <c r="E11921" s="350">
        <v>57048</v>
      </c>
      <c r="F11921" s="360">
        <v>144</v>
      </c>
    </row>
    <row r="11922" spans="1:6" x14ac:dyDescent="0.25">
      <c r="A11922" s="349" t="s">
        <v>738</v>
      </c>
      <c r="B11922" s="361" t="s">
        <v>713</v>
      </c>
      <c r="C11922" s="361" t="s">
        <v>746</v>
      </c>
      <c r="D11922" s="361">
        <v>16</v>
      </c>
      <c r="E11922" s="590">
        <v>57062</v>
      </c>
      <c r="F11922" s="592">
        <v>96</v>
      </c>
    </row>
    <row r="11923" spans="1:6" x14ac:dyDescent="0.25">
      <c r="A11923" s="349" t="s">
        <v>752</v>
      </c>
      <c r="B11923" s="361" t="s">
        <v>759</v>
      </c>
      <c r="C11923" s="361" t="s">
        <v>737</v>
      </c>
      <c r="D11923" s="361">
        <v>16</v>
      </c>
      <c r="E11923" s="350">
        <v>57066</v>
      </c>
      <c r="F11923" s="360">
        <v>148</v>
      </c>
    </row>
    <row r="11924" spans="1:6" x14ac:dyDescent="0.25">
      <c r="A11924" s="349" t="s">
        <v>752</v>
      </c>
      <c r="B11924" s="361" t="s">
        <v>763</v>
      </c>
      <c r="C11924" s="361" t="s">
        <v>745</v>
      </c>
      <c r="D11924" s="361">
        <v>16</v>
      </c>
      <c r="E11924" s="590">
        <v>57070</v>
      </c>
      <c r="F11924" s="592">
        <v>123</v>
      </c>
    </row>
    <row r="11925" spans="1:6" x14ac:dyDescent="0.25">
      <c r="A11925" s="349" t="s">
        <v>738</v>
      </c>
      <c r="B11925" s="361" t="s">
        <v>722</v>
      </c>
      <c r="C11925" s="361" t="s">
        <v>747</v>
      </c>
      <c r="D11925" s="361">
        <v>8</v>
      </c>
      <c r="E11925" s="590">
        <v>57071</v>
      </c>
      <c r="F11925" s="592">
        <v>38</v>
      </c>
    </row>
    <row r="11926" spans="1:6" x14ac:dyDescent="0.25">
      <c r="A11926" s="349" t="s">
        <v>733</v>
      </c>
      <c r="B11926" s="361" t="s">
        <v>734</v>
      </c>
      <c r="C11926" s="361" t="s">
        <v>735</v>
      </c>
      <c r="D11926" s="361">
        <v>8</v>
      </c>
      <c r="E11926" s="590">
        <v>57072</v>
      </c>
      <c r="F11926" s="360">
        <v>25</v>
      </c>
    </row>
    <row r="11927" spans="1:6" x14ac:dyDescent="0.25">
      <c r="A11927" s="349" t="s">
        <v>564</v>
      </c>
      <c r="B11927" s="361" t="s">
        <v>565</v>
      </c>
      <c r="C11927" s="361" t="s">
        <v>745</v>
      </c>
      <c r="D11927" s="361">
        <v>16</v>
      </c>
      <c r="E11927" s="590">
        <v>57075</v>
      </c>
      <c r="F11927" s="592">
        <v>6</v>
      </c>
    </row>
    <row r="11928" spans="1:6" x14ac:dyDescent="0.25">
      <c r="A11928" s="349" t="s">
        <v>564</v>
      </c>
      <c r="B11928" s="361" t="s">
        <v>569</v>
      </c>
      <c r="C11928" s="361" t="s">
        <v>744</v>
      </c>
      <c r="D11928" s="361">
        <v>16</v>
      </c>
      <c r="E11928" s="590">
        <v>57075</v>
      </c>
      <c r="F11928" s="592">
        <v>78</v>
      </c>
    </row>
    <row r="11929" spans="1:6" x14ac:dyDescent="0.25">
      <c r="A11929" s="349" t="s">
        <v>738</v>
      </c>
      <c r="B11929" s="361" t="s">
        <v>717</v>
      </c>
      <c r="C11929" s="361" t="s">
        <v>745</v>
      </c>
      <c r="D11929" s="361">
        <v>16</v>
      </c>
      <c r="E11929" s="590">
        <v>57076</v>
      </c>
      <c r="F11929" s="592">
        <v>30</v>
      </c>
    </row>
    <row r="11930" spans="1:6" x14ac:dyDescent="0.25">
      <c r="A11930" s="349" t="s">
        <v>748</v>
      </c>
      <c r="B11930" s="361" t="s">
        <v>750</v>
      </c>
      <c r="C11930" s="361" t="s">
        <v>737</v>
      </c>
      <c r="D11930" s="361">
        <v>16</v>
      </c>
      <c r="E11930" s="590">
        <v>57077</v>
      </c>
      <c r="F11930" s="360">
        <v>177</v>
      </c>
    </row>
    <row r="11931" spans="1:6" x14ac:dyDescent="0.25">
      <c r="A11931" s="349" t="s">
        <v>765</v>
      </c>
      <c r="B11931" s="361" t="s">
        <v>766</v>
      </c>
      <c r="C11931" s="361" t="s">
        <v>744</v>
      </c>
      <c r="D11931" s="361">
        <v>16</v>
      </c>
      <c r="E11931" s="590">
        <v>57077</v>
      </c>
      <c r="F11931" s="360">
        <v>39</v>
      </c>
    </row>
    <row r="11932" spans="1:6" x14ac:dyDescent="0.25">
      <c r="A11932" s="349" t="s">
        <v>733</v>
      </c>
      <c r="B11932" s="361" t="s">
        <v>734</v>
      </c>
      <c r="C11932" s="361" t="s">
        <v>735</v>
      </c>
      <c r="D11932" s="361">
        <v>8</v>
      </c>
      <c r="E11932" s="590">
        <v>57078</v>
      </c>
      <c r="F11932" s="592">
        <v>195</v>
      </c>
    </row>
    <row r="11933" spans="1:6" x14ac:dyDescent="0.25">
      <c r="A11933" s="349" t="s">
        <v>738</v>
      </c>
      <c r="B11933" s="361" t="s">
        <v>718</v>
      </c>
      <c r="C11933" s="361" t="s">
        <v>747</v>
      </c>
      <c r="D11933" s="361">
        <v>8</v>
      </c>
      <c r="E11933" s="590">
        <v>57081</v>
      </c>
      <c r="F11933" s="592">
        <v>40</v>
      </c>
    </row>
    <row r="11934" spans="1:6" x14ac:dyDescent="0.25">
      <c r="A11934" s="349" t="s">
        <v>739</v>
      </c>
      <c r="B11934" s="361" t="s">
        <v>740</v>
      </c>
      <c r="C11934" s="361" t="s">
        <v>741</v>
      </c>
      <c r="D11934" s="361">
        <v>8</v>
      </c>
      <c r="E11934" s="590">
        <v>57083</v>
      </c>
      <c r="F11934" s="592">
        <v>139</v>
      </c>
    </row>
    <row r="11935" spans="1:6" x14ac:dyDescent="0.25">
      <c r="A11935" s="349" t="s">
        <v>738</v>
      </c>
      <c r="B11935" s="361" t="s">
        <v>716</v>
      </c>
      <c r="C11935" s="361" t="s">
        <v>745</v>
      </c>
      <c r="D11935" s="361">
        <v>16</v>
      </c>
      <c r="E11935" s="590">
        <v>57084</v>
      </c>
      <c r="F11935" s="592">
        <v>125</v>
      </c>
    </row>
    <row r="11936" spans="1:6" x14ac:dyDescent="0.25">
      <c r="A11936" s="349" t="s">
        <v>771</v>
      </c>
      <c r="B11936" s="361" t="s">
        <v>773</v>
      </c>
      <c r="C11936" s="361" t="s">
        <v>747</v>
      </c>
      <c r="D11936" s="361">
        <v>8</v>
      </c>
      <c r="E11936" s="590">
        <v>57089</v>
      </c>
      <c r="F11936" s="592">
        <v>80</v>
      </c>
    </row>
    <row r="11937" spans="1:6" x14ac:dyDescent="0.25">
      <c r="A11937" s="349" t="s">
        <v>739</v>
      </c>
      <c r="B11937" s="361" t="s">
        <v>740</v>
      </c>
      <c r="C11937" s="361" t="s">
        <v>741</v>
      </c>
      <c r="D11937" s="361">
        <v>8</v>
      </c>
      <c r="E11937" s="590">
        <v>57091</v>
      </c>
      <c r="F11937" s="592">
        <v>179</v>
      </c>
    </row>
    <row r="11938" spans="1:6" x14ac:dyDescent="0.25">
      <c r="A11938" s="349" t="s">
        <v>748</v>
      </c>
      <c r="B11938" s="361" t="s">
        <v>750</v>
      </c>
      <c r="C11938" s="361" t="s">
        <v>737</v>
      </c>
      <c r="D11938" s="361">
        <v>16</v>
      </c>
      <c r="E11938" s="590">
        <v>57094</v>
      </c>
      <c r="F11938" s="592">
        <v>179</v>
      </c>
    </row>
    <row r="11939" spans="1:6" x14ac:dyDescent="0.25">
      <c r="A11939" s="349" t="s">
        <v>738</v>
      </c>
      <c r="B11939" s="361" t="s">
        <v>713</v>
      </c>
      <c r="C11939" s="361" t="s">
        <v>746</v>
      </c>
      <c r="D11939" s="361">
        <v>16</v>
      </c>
      <c r="E11939" s="590">
        <v>57097</v>
      </c>
      <c r="F11939" s="592">
        <v>161</v>
      </c>
    </row>
    <row r="11940" spans="1:6" x14ac:dyDescent="0.25">
      <c r="A11940" s="349" t="s">
        <v>771</v>
      </c>
      <c r="B11940" s="361" t="s">
        <v>772</v>
      </c>
      <c r="C11940" s="361" t="s">
        <v>747</v>
      </c>
      <c r="D11940" s="361">
        <v>12</v>
      </c>
      <c r="E11940" s="590">
        <v>57099</v>
      </c>
      <c r="F11940" s="592">
        <v>66</v>
      </c>
    </row>
    <row r="11941" spans="1:6" x14ac:dyDescent="0.25">
      <c r="A11941" s="349" t="s">
        <v>739</v>
      </c>
      <c r="B11941" s="361" t="s">
        <v>740</v>
      </c>
      <c r="C11941" s="361" t="s">
        <v>741</v>
      </c>
      <c r="D11941" s="361">
        <v>8</v>
      </c>
      <c r="E11941" s="590">
        <v>57102</v>
      </c>
      <c r="F11941" s="592">
        <v>9</v>
      </c>
    </row>
    <row r="11942" spans="1:6" x14ac:dyDescent="0.25">
      <c r="A11942" s="349" t="s">
        <v>733</v>
      </c>
      <c r="B11942" s="361" t="s">
        <v>736</v>
      </c>
      <c r="C11942" s="361" t="s">
        <v>737</v>
      </c>
      <c r="D11942" s="361">
        <v>8</v>
      </c>
      <c r="E11942" s="590">
        <v>57107</v>
      </c>
      <c r="F11942" s="592">
        <v>172</v>
      </c>
    </row>
    <row r="11943" spans="1:6" x14ac:dyDescent="0.25">
      <c r="A11943" s="349" t="s">
        <v>756</v>
      </c>
      <c r="B11943" s="361" t="s">
        <v>758</v>
      </c>
      <c r="C11943" s="361" t="s">
        <v>746</v>
      </c>
      <c r="D11943" s="361">
        <v>16</v>
      </c>
      <c r="E11943" s="590">
        <v>57108</v>
      </c>
      <c r="F11943" s="592">
        <v>32</v>
      </c>
    </row>
    <row r="11944" spans="1:6" x14ac:dyDescent="0.25">
      <c r="A11944" s="349" t="s">
        <v>738</v>
      </c>
      <c r="B11944" s="361" t="s">
        <v>712</v>
      </c>
      <c r="C11944" s="361" t="s">
        <v>744</v>
      </c>
      <c r="D11944" s="361">
        <v>8</v>
      </c>
      <c r="E11944" s="590">
        <v>57112</v>
      </c>
      <c r="F11944" s="592">
        <v>123</v>
      </c>
    </row>
    <row r="11945" spans="1:6" x14ac:dyDescent="0.25">
      <c r="A11945" s="349" t="s">
        <v>564</v>
      </c>
      <c r="B11945" s="361" t="s">
        <v>567</v>
      </c>
      <c r="C11945" s="361" t="s">
        <v>737</v>
      </c>
      <c r="D11945" s="361">
        <v>16</v>
      </c>
      <c r="E11945" s="590">
        <v>57117</v>
      </c>
      <c r="F11945" s="592">
        <v>21</v>
      </c>
    </row>
    <row r="11946" spans="1:6" x14ac:dyDescent="0.25">
      <c r="A11946" s="349" t="s">
        <v>748</v>
      </c>
      <c r="B11946" s="361" t="s">
        <v>754</v>
      </c>
      <c r="C11946" s="361" t="s">
        <v>755</v>
      </c>
      <c r="D11946" s="361">
        <v>16</v>
      </c>
      <c r="E11946" s="590">
        <v>57121</v>
      </c>
      <c r="F11946" s="592">
        <v>198</v>
      </c>
    </row>
    <row r="11947" spans="1:6" x14ac:dyDescent="0.25">
      <c r="A11947" s="349" t="s">
        <v>752</v>
      </c>
      <c r="B11947" s="361" t="s">
        <v>763</v>
      </c>
      <c r="C11947" s="361" t="s">
        <v>745</v>
      </c>
      <c r="D11947" s="361">
        <v>16</v>
      </c>
      <c r="E11947" s="590">
        <v>57126</v>
      </c>
      <c r="F11947" s="592">
        <v>136</v>
      </c>
    </row>
    <row r="11948" spans="1:6" x14ac:dyDescent="0.25">
      <c r="A11948" s="349" t="s">
        <v>564</v>
      </c>
      <c r="B11948" s="361" t="s">
        <v>568</v>
      </c>
      <c r="C11948" s="361" t="s">
        <v>745</v>
      </c>
      <c r="D11948" s="361">
        <v>16</v>
      </c>
      <c r="E11948" s="590">
        <v>57127</v>
      </c>
      <c r="F11948" s="360">
        <v>124</v>
      </c>
    </row>
    <row r="11949" spans="1:6" x14ac:dyDescent="0.25">
      <c r="A11949" s="349" t="s">
        <v>738</v>
      </c>
      <c r="B11949" s="361" t="s">
        <v>714</v>
      </c>
      <c r="C11949" s="361" t="s">
        <v>744</v>
      </c>
      <c r="D11949" s="361">
        <v>8</v>
      </c>
      <c r="E11949" s="590">
        <v>57132</v>
      </c>
      <c r="F11949" s="592">
        <v>156</v>
      </c>
    </row>
    <row r="11950" spans="1:6" x14ac:dyDescent="0.25">
      <c r="A11950" s="349" t="s">
        <v>564</v>
      </c>
      <c r="B11950" s="361" t="s">
        <v>567</v>
      </c>
      <c r="C11950" s="361" t="s">
        <v>737</v>
      </c>
      <c r="D11950" s="361">
        <v>16</v>
      </c>
      <c r="E11950" s="590">
        <v>57137</v>
      </c>
      <c r="F11950" s="360">
        <v>155</v>
      </c>
    </row>
    <row r="11951" spans="1:6" x14ac:dyDescent="0.25">
      <c r="A11951" s="349" t="s">
        <v>738</v>
      </c>
      <c r="B11951" s="361" t="s">
        <v>716</v>
      </c>
      <c r="C11951" s="361" t="s">
        <v>745</v>
      </c>
      <c r="D11951" s="361">
        <v>16</v>
      </c>
      <c r="E11951" s="590">
        <v>57144</v>
      </c>
      <c r="F11951" s="592">
        <v>32</v>
      </c>
    </row>
    <row r="11952" spans="1:6" x14ac:dyDescent="0.25">
      <c r="A11952" s="349" t="s">
        <v>733</v>
      </c>
      <c r="B11952" s="361" t="s">
        <v>736</v>
      </c>
      <c r="C11952" s="361" t="s">
        <v>737</v>
      </c>
      <c r="D11952" s="361">
        <v>8</v>
      </c>
      <c r="E11952" s="590">
        <v>57144</v>
      </c>
      <c r="F11952" s="592">
        <v>64</v>
      </c>
    </row>
    <row r="11953" spans="1:6" x14ac:dyDescent="0.25">
      <c r="A11953" s="349" t="s">
        <v>738</v>
      </c>
      <c r="B11953" s="361" t="s">
        <v>716</v>
      </c>
      <c r="C11953" s="361" t="s">
        <v>745</v>
      </c>
      <c r="D11953" s="361">
        <v>16</v>
      </c>
      <c r="E11953" s="590">
        <v>57145</v>
      </c>
      <c r="F11953" s="592">
        <v>145</v>
      </c>
    </row>
    <row r="11954" spans="1:6" x14ac:dyDescent="0.25">
      <c r="A11954" s="349" t="s">
        <v>748</v>
      </c>
      <c r="B11954" s="361" t="s">
        <v>750</v>
      </c>
      <c r="C11954" s="361" t="s">
        <v>737</v>
      </c>
      <c r="D11954" s="361">
        <v>16</v>
      </c>
      <c r="E11954" s="590">
        <v>57150</v>
      </c>
      <c r="F11954" s="592">
        <v>118</v>
      </c>
    </row>
    <row r="11955" spans="1:6" x14ac:dyDescent="0.25">
      <c r="A11955" s="349" t="s">
        <v>748</v>
      </c>
      <c r="B11955" s="361" t="s">
        <v>750</v>
      </c>
      <c r="C11955" s="361" t="s">
        <v>737</v>
      </c>
      <c r="D11955" s="361">
        <v>16</v>
      </c>
      <c r="E11955" s="350">
        <v>57151</v>
      </c>
      <c r="F11955" s="360">
        <v>86</v>
      </c>
    </row>
    <row r="11956" spans="1:6" x14ac:dyDescent="0.25">
      <c r="A11956" s="349" t="s">
        <v>733</v>
      </c>
      <c r="B11956" s="361" t="s">
        <v>734</v>
      </c>
      <c r="C11956" s="361" t="s">
        <v>735</v>
      </c>
      <c r="D11956" s="361">
        <v>8</v>
      </c>
      <c r="E11956" s="350">
        <v>57151</v>
      </c>
      <c r="F11956" s="360">
        <v>15</v>
      </c>
    </row>
    <row r="11957" spans="1:6" x14ac:dyDescent="0.25">
      <c r="A11957" s="349" t="s">
        <v>564</v>
      </c>
      <c r="B11957" s="361" t="s">
        <v>569</v>
      </c>
      <c r="C11957" s="361" t="s">
        <v>744</v>
      </c>
      <c r="D11957" s="361">
        <v>16</v>
      </c>
      <c r="E11957" s="590">
        <v>57153</v>
      </c>
      <c r="F11957" s="592">
        <v>88</v>
      </c>
    </row>
    <row r="11958" spans="1:6" x14ac:dyDescent="0.25">
      <c r="A11958" s="349" t="s">
        <v>738</v>
      </c>
      <c r="B11958" s="361" t="s">
        <v>718</v>
      </c>
      <c r="C11958" s="361" t="s">
        <v>747</v>
      </c>
      <c r="D11958" s="361">
        <v>8</v>
      </c>
      <c r="E11958" s="350">
        <v>57154</v>
      </c>
      <c r="F11958" s="360">
        <v>160</v>
      </c>
    </row>
    <row r="11959" spans="1:6" x14ac:dyDescent="0.25">
      <c r="A11959" s="349" t="s">
        <v>733</v>
      </c>
      <c r="B11959" s="361" t="s">
        <v>734</v>
      </c>
      <c r="C11959" s="361" t="s">
        <v>735</v>
      </c>
      <c r="D11959" s="361">
        <v>8</v>
      </c>
      <c r="E11959" s="590">
        <v>57157</v>
      </c>
      <c r="F11959" s="592">
        <v>37</v>
      </c>
    </row>
    <row r="11960" spans="1:6" x14ac:dyDescent="0.25">
      <c r="A11960" s="349" t="s">
        <v>738</v>
      </c>
      <c r="B11960" s="361" t="s">
        <v>718</v>
      </c>
      <c r="C11960" s="361" t="s">
        <v>747</v>
      </c>
      <c r="D11960" s="361">
        <v>8</v>
      </c>
      <c r="E11960" s="590">
        <v>57159</v>
      </c>
      <c r="F11960" s="592">
        <v>18</v>
      </c>
    </row>
    <row r="11961" spans="1:6" x14ac:dyDescent="0.25">
      <c r="A11961" s="349" t="s">
        <v>765</v>
      </c>
      <c r="B11961" s="361" t="s">
        <v>766</v>
      </c>
      <c r="C11961" s="361" t="s">
        <v>744</v>
      </c>
      <c r="D11961" s="361">
        <v>16</v>
      </c>
      <c r="E11961" s="590">
        <v>57159</v>
      </c>
      <c r="F11961" s="592">
        <v>50</v>
      </c>
    </row>
    <row r="11962" spans="1:6" x14ac:dyDescent="0.25">
      <c r="A11962" s="349" t="s">
        <v>748</v>
      </c>
      <c r="B11962" s="361" t="s">
        <v>753</v>
      </c>
      <c r="C11962" s="361" t="s">
        <v>732</v>
      </c>
      <c r="D11962" s="361">
        <v>16</v>
      </c>
      <c r="E11962" s="590">
        <v>57160</v>
      </c>
      <c r="F11962" s="592">
        <v>30</v>
      </c>
    </row>
    <row r="11963" spans="1:6" x14ac:dyDescent="0.25">
      <c r="A11963" s="349" t="s">
        <v>738</v>
      </c>
      <c r="B11963" s="361" t="s">
        <v>718</v>
      </c>
      <c r="C11963" s="361" t="s">
        <v>747</v>
      </c>
      <c r="D11963" s="361">
        <v>8</v>
      </c>
      <c r="E11963" s="350">
        <v>57160</v>
      </c>
      <c r="F11963" s="360">
        <v>125</v>
      </c>
    </row>
    <row r="11964" spans="1:6" x14ac:dyDescent="0.25">
      <c r="A11964" s="349" t="s">
        <v>733</v>
      </c>
      <c r="B11964" s="361" t="s">
        <v>734</v>
      </c>
      <c r="C11964" s="361" t="s">
        <v>735</v>
      </c>
      <c r="D11964" s="361">
        <v>8</v>
      </c>
      <c r="E11964" s="590">
        <v>57161</v>
      </c>
      <c r="F11964" s="592">
        <v>189</v>
      </c>
    </row>
    <row r="11965" spans="1:6" x14ac:dyDescent="0.25">
      <c r="A11965" s="349" t="s">
        <v>738</v>
      </c>
      <c r="B11965" s="361" t="s">
        <v>720</v>
      </c>
      <c r="C11965" s="361" t="s">
        <v>747</v>
      </c>
      <c r="D11965" s="361">
        <v>8</v>
      </c>
      <c r="E11965" s="590">
        <v>57165</v>
      </c>
      <c r="F11965" s="592">
        <v>183</v>
      </c>
    </row>
    <row r="11966" spans="1:6" x14ac:dyDescent="0.25">
      <c r="A11966" s="349" t="s">
        <v>738</v>
      </c>
      <c r="B11966" s="361" t="s">
        <v>717</v>
      </c>
      <c r="C11966" s="361" t="s">
        <v>745</v>
      </c>
      <c r="D11966" s="361">
        <v>16</v>
      </c>
      <c r="E11966" s="590">
        <v>57168</v>
      </c>
      <c r="F11966" s="592">
        <v>199</v>
      </c>
    </row>
    <row r="11967" spans="1:6" x14ac:dyDescent="0.25">
      <c r="A11967" s="349" t="s">
        <v>742</v>
      </c>
      <c r="B11967" s="361" t="s">
        <v>743</v>
      </c>
      <c r="C11967" s="361" t="s">
        <v>744</v>
      </c>
      <c r="D11967" s="361">
        <v>8</v>
      </c>
      <c r="E11967" s="590">
        <v>57172</v>
      </c>
      <c r="F11967" s="592">
        <v>150</v>
      </c>
    </row>
    <row r="11968" spans="1:6" x14ac:dyDescent="0.25">
      <c r="A11968" s="349" t="s">
        <v>765</v>
      </c>
      <c r="B11968" s="361" t="s">
        <v>766</v>
      </c>
      <c r="C11968" s="361" t="s">
        <v>744</v>
      </c>
      <c r="D11968" s="361">
        <v>16</v>
      </c>
      <c r="E11968" s="590">
        <v>57172</v>
      </c>
      <c r="F11968" s="592">
        <v>52</v>
      </c>
    </row>
    <row r="11969" spans="1:6" x14ac:dyDescent="0.25">
      <c r="A11969" s="349" t="s">
        <v>739</v>
      </c>
      <c r="B11969" s="361" t="s">
        <v>740</v>
      </c>
      <c r="C11969" s="361" t="s">
        <v>741</v>
      </c>
      <c r="D11969" s="361">
        <v>8</v>
      </c>
      <c r="E11969" s="590">
        <v>57180</v>
      </c>
      <c r="F11969" s="592">
        <v>142</v>
      </c>
    </row>
    <row r="11970" spans="1:6" x14ac:dyDescent="0.25">
      <c r="A11970" s="349" t="s">
        <v>564</v>
      </c>
      <c r="B11970" s="361" t="s">
        <v>566</v>
      </c>
      <c r="C11970" s="361" t="s">
        <v>737</v>
      </c>
      <c r="D11970" s="361">
        <v>16</v>
      </c>
      <c r="E11970" s="590">
        <v>57181</v>
      </c>
      <c r="F11970" s="360">
        <v>106</v>
      </c>
    </row>
    <row r="11971" spans="1:6" x14ac:dyDescent="0.25">
      <c r="A11971" s="349" t="s">
        <v>752</v>
      </c>
      <c r="B11971" s="361" t="s">
        <v>762</v>
      </c>
      <c r="C11971" s="361" t="s">
        <v>761</v>
      </c>
      <c r="D11971" s="361">
        <v>16</v>
      </c>
      <c r="E11971" s="590">
        <v>57184</v>
      </c>
      <c r="F11971" s="592">
        <v>79</v>
      </c>
    </row>
    <row r="11972" spans="1:6" x14ac:dyDescent="0.25">
      <c r="A11972" s="349" t="s">
        <v>738</v>
      </c>
      <c r="B11972" s="361" t="s">
        <v>719</v>
      </c>
      <c r="C11972" s="361" t="s">
        <v>744</v>
      </c>
      <c r="D11972" s="361">
        <v>8</v>
      </c>
      <c r="E11972" s="590">
        <v>57189</v>
      </c>
      <c r="F11972" s="592">
        <v>109</v>
      </c>
    </row>
    <row r="11973" spans="1:6" x14ac:dyDescent="0.25">
      <c r="A11973" s="349" t="s">
        <v>738</v>
      </c>
      <c r="B11973" s="361" t="s">
        <v>722</v>
      </c>
      <c r="C11973" s="361" t="s">
        <v>747</v>
      </c>
      <c r="D11973" s="361">
        <v>8</v>
      </c>
      <c r="E11973" s="350">
        <v>57191</v>
      </c>
      <c r="F11973" s="360">
        <v>94</v>
      </c>
    </row>
    <row r="11974" spans="1:6" x14ac:dyDescent="0.25">
      <c r="A11974" s="349" t="s">
        <v>564</v>
      </c>
      <c r="B11974" s="361" t="s">
        <v>569</v>
      </c>
      <c r="C11974" s="361" t="s">
        <v>744</v>
      </c>
      <c r="D11974" s="361">
        <v>16</v>
      </c>
      <c r="E11974" s="590">
        <v>57191</v>
      </c>
      <c r="F11974" s="592">
        <v>169</v>
      </c>
    </row>
    <row r="11975" spans="1:6" x14ac:dyDescent="0.25">
      <c r="A11975" s="349" t="s">
        <v>728</v>
      </c>
      <c r="B11975" s="361" t="s">
        <v>731</v>
      </c>
      <c r="C11975" s="361" t="s">
        <v>732</v>
      </c>
      <c r="D11975" s="361">
        <v>8</v>
      </c>
      <c r="E11975" s="350">
        <v>57191</v>
      </c>
      <c r="F11975" s="360">
        <v>188</v>
      </c>
    </row>
    <row r="11976" spans="1:6" x14ac:dyDescent="0.25">
      <c r="A11976" s="349" t="s">
        <v>733</v>
      </c>
      <c r="B11976" s="361" t="s">
        <v>736</v>
      </c>
      <c r="C11976" s="361" t="s">
        <v>737</v>
      </c>
      <c r="D11976" s="361">
        <v>8</v>
      </c>
      <c r="E11976" s="590">
        <v>57194</v>
      </c>
      <c r="F11976" s="592">
        <v>168</v>
      </c>
    </row>
    <row r="11977" spans="1:6" x14ac:dyDescent="0.25">
      <c r="A11977" s="349" t="s">
        <v>728</v>
      </c>
      <c r="B11977" s="361" t="s">
        <v>731</v>
      </c>
      <c r="C11977" s="361" t="s">
        <v>732</v>
      </c>
      <c r="D11977" s="361">
        <v>8</v>
      </c>
      <c r="E11977" s="590">
        <v>57198</v>
      </c>
      <c r="F11977" s="592">
        <v>27</v>
      </c>
    </row>
    <row r="11978" spans="1:6" x14ac:dyDescent="0.25">
      <c r="A11978" s="349" t="s">
        <v>738</v>
      </c>
      <c r="B11978" s="361" t="s">
        <v>717</v>
      </c>
      <c r="C11978" s="361" t="s">
        <v>745</v>
      </c>
      <c r="D11978" s="361">
        <v>16</v>
      </c>
      <c r="E11978" s="590">
        <v>57199</v>
      </c>
      <c r="F11978" s="592">
        <v>191</v>
      </c>
    </row>
    <row r="11979" spans="1:6" x14ac:dyDescent="0.25">
      <c r="A11979" s="349" t="s">
        <v>752</v>
      </c>
      <c r="B11979" s="361" t="s">
        <v>762</v>
      </c>
      <c r="C11979" s="361" t="s">
        <v>761</v>
      </c>
      <c r="D11979" s="361">
        <v>16</v>
      </c>
      <c r="E11979" s="590">
        <v>57200</v>
      </c>
      <c r="F11979" s="592">
        <v>82</v>
      </c>
    </row>
    <row r="11980" spans="1:6" x14ac:dyDescent="0.25">
      <c r="A11980" s="349" t="s">
        <v>765</v>
      </c>
      <c r="B11980" s="361" t="s">
        <v>766</v>
      </c>
      <c r="C11980" s="361" t="s">
        <v>744</v>
      </c>
      <c r="D11980" s="361">
        <v>16</v>
      </c>
      <c r="E11980" s="350">
        <v>57200</v>
      </c>
      <c r="F11980" s="360">
        <v>90</v>
      </c>
    </row>
    <row r="11981" spans="1:6" x14ac:dyDescent="0.25">
      <c r="A11981" s="349" t="s">
        <v>738</v>
      </c>
      <c r="B11981" s="361" t="s">
        <v>717</v>
      </c>
      <c r="C11981" s="361" t="s">
        <v>745</v>
      </c>
      <c r="D11981" s="361">
        <v>16</v>
      </c>
      <c r="E11981" s="590">
        <v>57205</v>
      </c>
      <c r="F11981" s="592">
        <v>170</v>
      </c>
    </row>
    <row r="11982" spans="1:6" x14ac:dyDescent="0.25">
      <c r="A11982" s="349" t="s">
        <v>739</v>
      </c>
      <c r="B11982" s="361" t="s">
        <v>740</v>
      </c>
      <c r="C11982" s="361" t="s">
        <v>741</v>
      </c>
      <c r="D11982" s="361">
        <v>8</v>
      </c>
      <c r="E11982" s="350">
        <v>57205</v>
      </c>
      <c r="F11982" s="360">
        <v>33</v>
      </c>
    </row>
    <row r="11983" spans="1:6" x14ac:dyDescent="0.25">
      <c r="A11983" s="349" t="s">
        <v>748</v>
      </c>
      <c r="B11983" s="361" t="s">
        <v>753</v>
      </c>
      <c r="C11983" s="361" t="s">
        <v>732</v>
      </c>
      <c r="D11983" s="361">
        <v>16</v>
      </c>
      <c r="E11983" s="590">
        <v>57206</v>
      </c>
      <c r="F11983" s="592">
        <v>181</v>
      </c>
    </row>
    <row r="11984" spans="1:6" x14ac:dyDescent="0.25">
      <c r="A11984" s="349" t="s">
        <v>738</v>
      </c>
      <c r="B11984" s="361" t="s">
        <v>718</v>
      </c>
      <c r="C11984" s="361" t="s">
        <v>747</v>
      </c>
      <c r="D11984" s="361">
        <v>8</v>
      </c>
      <c r="E11984" s="590">
        <v>57210</v>
      </c>
      <c r="F11984" s="592">
        <v>30</v>
      </c>
    </row>
    <row r="11985" spans="1:6" x14ac:dyDescent="0.25">
      <c r="A11985" s="349" t="s">
        <v>738</v>
      </c>
      <c r="B11985" s="361" t="s">
        <v>722</v>
      </c>
      <c r="C11985" s="361" t="s">
        <v>747</v>
      </c>
      <c r="D11985" s="361">
        <v>8</v>
      </c>
      <c r="E11985" s="590">
        <v>57211</v>
      </c>
      <c r="F11985" s="592">
        <v>68</v>
      </c>
    </row>
    <row r="11986" spans="1:6" x14ac:dyDescent="0.25">
      <c r="A11986" s="349" t="s">
        <v>752</v>
      </c>
      <c r="B11986" s="361" t="s">
        <v>759</v>
      </c>
      <c r="C11986" s="361" t="s">
        <v>737</v>
      </c>
      <c r="D11986" s="361">
        <v>16</v>
      </c>
      <c r="E11986" s="350">
        <v>57211</v>
      </c>
      <c r="F11986" s="360">
        <v>97</v>
      </c>
    </row>
    <row r="11987" spans="1:6" x14ac:dyDescent="0.25">
      <c r="A11987" s="349" t="s">
        <v>728</v>
      </c>
      <c r="B11987" s="361" t="s">
        <v>731</v>
      </c>
      <c r="C11987" s="361" t="s">
        <v>732</v>
      </c>
      <c r="D11987" s="361">
        <v>8</v>
      </c>
      <c r="E11987" s="590">
        <v>57212</v>
      </c>
      <c r="F11987" s="592">
        <v>21</v>
      </c>
    </row>
    <row r="11988" spans="1:6" x14ac:dyDescent="0.25">
      <c r="A11988" s="349" t="s">
        <v>748</v>
      </c>
      <c r="B11988" s="361" t="s">
        <v>753</v>
      </c>
      <c r="C11988" s="361" t="s">
        <v>732</v>
      </c>
      <c r="D11988" s="361">
        <v>16</v>
      </c>
      <c r="E11988" s="590">
        <v>57214</v>
      </c>
      <c r="F11988" s="592">
        <v>57</v>
      </c>
    </row>
    <row r="11989" spans="1:6" x14ac:dyDescent="0.25">
      <c r="A11989" s="349" t="s">
        <v>748</v>
      </c>
      <c r="B11989" s="361" t="s">
        <v>753</v>
      </c>
      <c r="C11989" s="361" t="s">
        <v>732</v>
      </c>
      <c r="D11989" s="361">
        <v>16</v>
      </c>
      <c r="E11989" s="590">
        <v>57220</v>
      </c>
      <c r="F11989" s="592">
        <v>110</v>
      </c>
    </row>
    <row r="11990" spans="1:6" x14ac:dyDescent="0.25">
      <c r="A11990" s="349" t="s">
        <v>738</v>
      </c>
      <c r="B11990" s="361" t="s">
        <v>718</v>
      </c>
      <c r="C11990" s="361" t="s">
        <v>747</v>
      </c>
      <c r="D11990" s="361">
        <v>8</v>
      </c>
      <c r="E11990" s="590">
        <v>57220</v>
      </c>
      <c r="F11990" s="592">
        <v>29</v>
      </c>
    </row>
    <row r="11991" spans="1:6" x14ac:dyDescent="0.25">
      <c r="A11991" s="349" t="s">
        <v>769</v>
      </c>
      <c r="B11991" s="361" t="s">
        <v>770</v>
      </c>
      <c r="C11991" s="361" t="s">
        <v>745</v>
      </c>
      <c r="D11991" s="361">
        <v>16</v>
      </c>
      <c r="E11991" s="590">
        <v>57222</v>
      </c>
      <c r="F11991" s="360">
        <v>138</v>
      </c>
    </row>
    <row r="11992" spans="1:6" x14ac:dyDescent="0.25">
      <c r="A11992" s="349" t="s">
        <v>728</v>
      </c>
      <c r="B11992" s="361" t="s">
        <v>729</v>
      </c>
      <c r="C11992" s="361" t="s">
        <v>730</v>
      </c>
      <c r="D11992" s="361">
        <v>10</v>
      </c>
      <c r="E11992" s="350">
        <v>57223</v>
      </c>
      <c r="F11992" s="360">
        <v>140</v>
      </c>
    </row>
    <row r="11993" spans="1:6" x14ac:dyDescent="0.25">
      <c r="A11993" s="349" t="s">
        <v>738</v>
      </c>
      <c r="B11993" s="361" t="s">
        <v>719</v>
      </c>
      <c r="C11993" s="361" t="s">
        <v>744</v>
      </c>
      <c r="D11993" s="361">
        <v>8</v>
      </c>
      <c r="E11993" s="590">
        <v>57224</v>
      </c>
      <c r="F11993" s="592">
        <v>18</v>
      </c>
    </row>
    <row r="11994" spans="1:6" x14ac:dyDescent="0.25">
      <c r="A11994" s="349" t="s">
        <v>742</v>
      </c>
      <c r="B11994" s="361" t="s">
        <v>743</v>
      </c>
      <c r="C11994" s="361" t="s">
        <v>744</v>
      </c>
      <c r="D11994" s="361">
        <v>8</v>
      </c>
      <c r="E11994" s="590">
        <v>57230</v>
      </c>
      <c r="F11994" s="592">
        <v>174</v>
      </c>
    </row>
    <row r="11995" spans="1:6" x14ac:dyDescent="0.25">
      <c r="A11995" s="349" t="s">
        <v>752</v>
      </c>
      <c r="B11995" s="361" t="s">
        <v>762</v>
      </c>
      <c r="C11995" s="361" t="s">
        <v>761</v>
      </c>
      <c r="D11995" s="361">
        <v>16</v>
      </c>
      <c r="E11995" s="350">
        <v>57232</v>
      </c>
      <c r="F11995" s="360">
        <v>16</v>
      </c>
    </row>
    <row r="11996" spans="1:6" x14ac:dyDescent="0.25">
      <c r="A11996" s="349" t="s">
        <v>728</v>
      </c>
      <c r="B11996" s="361" t="s">
        <v>729</v>
      </c>
      <c r="C11996" s="361" t="s">
        <v>730</v>
      </c>
      <c r="D11996" s="361">
        <v>10</v>
      </c>
      <c r="E11996" s="590">
        <v>57233</v>
      </c>
      <c r="F11996" s="360">
        <v>131</v>
      </c>
    </row>
    <row r="11997" spans="1:6" x14ac:dyDescent="0.25">
      <c r="A11997" s="349" t="s">
        <v>733</v>
      </c>
      <c r="B11997" s="361" t="s">
        <v>734</v>
      </c>
      <c r="C11997" s="361" t="s">
        <v>735</v>
      </c>
      <c r="D11997" s="361">
        <v>8</v>
      </c>
      <c r="E11997" s="590">
        <v>57239</v>
      </c>
      <c r="F11997" s="592">
        <v>18</v>
      </c>
    </row>
    <row r="11998" spans="1:6" x14ac:dyDescent="0.25">
      <c r="A11998" s="349" t="s">
        <v>564</v>
      </c>
      <c r="B11998" s="361" t="s">
        <v>569</v>
      </c>
      <c r="C11998" s="361" t="s">
        <v>744</v>
      </c>
      <c r="D11998" s="361">
        <v>16</v>
      </c>
      <c r="E11998" s="590">
        <v>57240</v>
      </c>
      <c r="F11998" s="592">
        <v>112</v>
      </c>
    </row>
    <row r="11999" spans="1:6" x14ac:dyDescent="0.25">
      <c r="A11999" s="349" t="s">
        <v>748</v>
      </c>
      <c r="B11999" s="361" t="s">
        <v>750</v>
      </c>
      <c r="C11999" s="361" t="s">
        <v>737</v>
      </c>
      <c r="D11999" s="361">
        <v>16</v>
      </c>
      <c r="E11999" s="350">
        <v>57242</v>
      </c>
      <c r="F11999" s="360">
        <v>11</v>
      </c>
    </row>
    <row r="12000" spans="1:6" x14ac:dyDescent="0.25">
      <c r="A12000" s="349" t="s">
        <v>738</v>
      </c>
      <c r="B12000" s="361" t="s">
        <v>719</v>
      </c>
      <c r="C12000" s="361" t="s">
        <v>744</v>
      </c>
      <c r="D12000" s="361">
        <v>8</v>
      </c>
      <c r="E12000" s="590">
        <v>57243</v>
      </c>
      <c r="F12000" s="592">
        <v>70</v>
      </c>
    </row>
    <row r="12001" spans="1:6" x14ac:dyDescent="0.25">
      <c r="A12001" s="349" t="s">
        <v>748</v>
      </c>
      <c r="B12001" s="361" t="s">
        <v>751</v>
      </c>
      <c r="C12001" s="361" t="s">
        <v>747</v>
      </c>
      <c r="D12001" s="361">
        <v>8</v>
      </c>
      <c r="E12001" s="590">
        <v>57245</v>
      </c>
      <c r="F12001" s="592">
        <v>84</v>
      </c>
    </row>
    <row r="12002" spans="1:6" x14ac:dyDescent="0.25">
      <c r="A12002" s="349" t="s">
        <v>752</v>
      </c>
      <c r="B12002" s="361" t="s">
        <v>760</v>
      </c>
      <c r="C12002" s="361" t="s">
        <v>761</v>
      </c>
      <c r="D12002" s="361">
        <v>16</v>
      </c>
      <c r="E12002" s="590">
        <v>57251</v>
      </c>
      <c r="F12002" s="592">
        <v>168</v>
      </c>
    </row>
    <row r="12003" spans="1:6" x14ac:dyDescent="0.25">
      <c r="A12003" s="349" t="s">
        <v>748</v>
      </c>
      <c r="B12003" s="361" t="s">
        <v>754</v>
      </c>
      <c r="C12003" s="361" t="s">
        <v>755</v>
      </c>
      <c r="D12003" s="361">
        <v>16</v>
      </c>
      <c r="E12003" s="590">
        <v>57257</v>
      </c>
      <c r="F12003" s="592">
        <v>44</v>
      </c>
    </row>
    <row r="12004" spans="1:6" x14ac:dyDescent="0.25">
      <c r="A12004" s="349" t="s">
        <v>564</v>
      </c>
      <c r="B12004" s="361" t="s">
        <v>565</v>
      </c>
      <c r="C12004" s="361" t="s">
        <v>745</v>
      </c>
      <c r="D12004" s="361">
        <v>16</v>
      </c>
      <c r="E12004" s="590">
        <v>57262</v>
      </c>
      <c r="F12004" s="592">
        <v>27</v>
      </c>
    </row>
    <row r="12005" spans="1:6" x14ac:dyDescent="0.25">
      <c r="A12005" s="349" t="s">
        <v>748</v>
      </c>
      <c r="B12005" s="361" t="s">
        <v>754</v>
      </c>
      <c r="C12005" s="361" t="s">
        <v>755</v>
      </c>
      <c r="D12005" s="361">
        <v>16</v>
      </c>
      <c r="E12005" s="590">
        <v>57270</v>
      </c>
      <c r="F12005" s="592">
        <v>178</v>
      </c>
    </row>
    <row r="12006" spans="1:6" x14ac:dyDescent="0.25">
      <c r="A12006" s="349" t="s">
        <v>752</v>
      </c>
      <c r="B12006" s="361" t="s">
        <v>759</v>
      </c>
      <c r="C12006" s="361" t="s">
        <v>737</v>
      </c>
      <c r="D12006" s="361">
        <v>16</v>
      </c>
      <c r="E12006" s="590">
        <v>57270</v>
      </c>
      <c r="F12006" s="592">
        <v>57</v>
      </c>
    </row>
    <row r="12007" spans="1:6" x14ac:dyDescent="0.25">
      <c r="A12007" s="349" t="s">
        <v>564</v>
      </c>
      <c r="B12007" s="361" t="s">
        <v>565</v>
      </c>
      <c r="C12007" s="361" t="s">
        <v>745</v>
      </c>
      <c r="D12007" s="361">
        <v>16</v>
      </c>
      <c r="E12007" s="590">
        <v>57271</v>
      </c>
      <c r="F12007" s="592">
        <v>158</v>
      </c>
    </row>
    <row r="12008" spans="1:6" x14ac:dyDescent="0.25">
      <c r="A12008" s="349" t="s">
        <v>738</v>
      </c>
      <c r="B12008" s="361" t="s">
        <v>720</v>
      </c>
      <c r="C12008" s="361" t="s">
        <v>747</v>
      </c>
      <c r="D12008" s="361">
        <v>8</v>
      </c>
      <c r="E12008" s="590">
        <v>57272</v>
      </c>
      <c r="F12008" s="592">
        <v>62</v>
      </c>
    </row>
    <row r="12009" spans="1:6" x14ac:dyDescent="0.25">
      <c r="A12009" s="349" t="s">
        <v>738</v>
      </c>
      <c r="B12009" s="361" t="s">
        <v>716</v>
      </c>
      <c r="C12009" s="361" t="s">
        <v>745</v>
      </c>
      <c r="D12009" s="361">
        <v>16</v>
      </c>
      <c r="E12009" s="590">
        <v>57276</v>
      </c>
      <c r="F12009" s="592">
        <v>95</v>
      </c>
    </row>
    <row r="12010" spans="1:6" x14ac:dyDescent="0.25">
      <c r="A12010" s="349" t="s">
        <v>564</v>
      </c>
      <c r="B12010" s="361" t="s">
        <v>567</v>
      </c>
      <c r="C12010" s="361" t="s">
        <v>737</v>
      </c>
      <c r="D12010" s="361">
        <v>16</v>
      </c>
      <c r="E12010" s="350">
        <v>57278</v>
      </c>
      <c r="F12010" s="360">
        <v>186</v>
      </c>
    </row>
    <row r="12011" spans="1:6" x14ac:dyDescent="0.25">
      <c r="A12011" s="349" t="s">
        <v>752</v>
      </c>
      <c r="B12011" s="361" t="s">
        <v>763</v>
      </c>
      <c r="C12011" s="361" t="s">
        <v>745</v>
      </c>
      <c r="D12011" s="361">
        <v>16</v>
      </c>
      <c r="E12011" s="590">
        <v>57278</v>
      </c>
      <c r="F12011" s="592">
        <v>54</v>
      </c>
    </row>
    <row r="12012" spans="1:6" x14ac:dyDescent="0.25">
      <c r="A12012" s="349" t="s">
        <v>728</v>
      </c>
      <c r="B12012" s="361" t="s">
        <v>729</v>
      </c>
      <c r="C12012" s="361" t="s">
        <v>730</v>
      </c>
      <c r="D12012" s="361">
        <v>10</v>
      </c>
      <c r="E12012" s="350">
        <v>57289</v>
      </c>
      <c r="F12012" s="360">
        <v>128</v>
      </c>
    </row>
    <row r="12013" spans="1:6" x14ac:dyDescent="0.25">
      <c r="A12013" s="349" t="s">
        <v>738</v>
      </c>
      <c r="B12013" s="361" t="s">
        <v>723</v>
      </c>
      <c r="C12013" s="361" t="s">
        <v>745</v>
      </c>
      <c r="D12013" s="361">
        <v>8</v>
      </c>
      <c r="E12013" s="590">
        <v>57290</v>
      </c>
      <c r="F12013" s="360">
        <v>157</v>
      </c>
    </row>
    <row r="12014" spans="1:6" x14ac:dyDescent="0.25">
      <c r="A12014" s="354" t="s">
        <v>767</v>
      </c>
      <c r="B12014" s="353" t="s">
        <v>768</v>
      </c>
      <c r="C12014" s="353" t="s">
        <v>737</v>
      </c>
      <c r="D12014" s="353">
        <v>16</v>
      </c>
      <c r="E12014" s="591">
        <v>57290</v>
      </c>
      <c r="F12014" s="593">
        <v>55</v>
      </c>
    </row>
    <row r="12015" spans="1:6" x14ac:dyDescent="0.25">
      <c r="A12015" s="349" t="s">
        <v>752</v>
      </c>
      <c r="B12015" s="361" t="s">
        <v>759</v>
      </c>
      <c r="C12015" s="361" t="s">
        <v>737</v>
      </c>
      <c r="D12015" s="361">
        <v>16</v>
      </c>
      <c r="E12015" s="350">
        <v>57290</v>
      </c>
      <c r="F12015" s="360">
        <v>83</v>
      </c>
    </row>
    <row r="12016" spans="1:6" x14ac:dyDescent="0.25">
      <c r="A12016" s="349" t="s">
        <v>748</v>
      </c>
      <c r="B12016" s="361" t="s">
        <v>750</v>
      </c>
      <c r="C12016" s="361" t="s">
        <v>737</v>
      </c>
      <c r="D12016" s="361">
        <v>16</v>
      </c>
      <c r="E12016" s="590">
        <v>57291</v>
      </c>
      <c r="F12016" s="592">
        <v>46</v>
      </c>
    </row>
    <row r="12017" spans="1:6" x14ac:dyDescent="0.25">
      <c r="A12017" s="349" t="s">
        <v>752</v>
      </c>
      <c r="B12017" s="361" t="s">
        <v>763</v>
      </c>
      <c r="C12017" s="361" t="s">
        <v>745</v>
      </c>
      <c r="D12017" s="361">
        <v>16</v>
      </c>
      <c r="E12017" s="590">
        <v>57292</v>
      </c>
      <c r="F12017" s="592">
        <v>175</v>
      </c>
    </row>
    <row r="12018" spans="1:6" x14ac:dyDescent="0.25">
      <c r="A12018" s="349" t="s">
        <v>752</v>
      </c>
      <c r="B12018" s="361" t="s">
        <v>762</v>
      </c>
      <c r="C12018" s="361" t="s">
        <v>761</v>
      </c>
      <c r="D12018" s="361">
        <v>16</v>
      </c>
      <c r="E12018" s="590">
        <v>57299</v>
      </c>
      <c r="F12018" s="592">
        <v>28</v>
      </c>
    </row>
    <row r="12019" spans="1:6" x14ac:dyDescent="0.25">
      <c r="A12019" s="349" t="s">
        <v>748</v>
      </c>
      <c r="B12019" s="361" t="s">
        <v>749</v>
      </c>
      <c r="C12019" s="361" t="s">
        <v>745</v>
      </c>
      <c r="D12019" s="361">
        <v>8</v>
      </c>
      <c r="E12019" s="350">
        <v>57306</v>
      </c>
      <c r="F12019" s="360">
        <v>9</v>
      </c>
    </row>
    <row r="12020" spans="1:6" x14ac:dyDescent="0.25">
      <c r="A12020" s="349" t="s">
        <v>748</v>
      </c>
      <c r="B12020" s="361" t="s">
        <v>749</v>
      </c>
      <c r="C12020" s="361" t="s">
        <v>745</v>
      </c>
      <c r="D12020" s="361">
        <v>8</v>
      </c>
      <c r="E12020" s="590">
        <v>57308</v>
      </c>
      <c r="F12020" s="592">
        <v>177</v>
      </c>
    </row>
    <row r="12021" spans="1:6" x14ac:dyDescent="0.25">
      <c r="A12021" s="349" t="s">
        <v>771</v>
      </c>
      <c r="B12021" s="361" t="s">
        <v>772</v>
      </c>
      <c r="C12021" s="361" t="s">
        <v>747</v>
      </c>
      <c r="D12021" s="361">
        <v>12</v>
      </c>
      <c r="E12021" s="590">
        <v>57311</v>
      </c>
      <c r="F12021" s="360">
        <v>11</v>
      </c>
    </row>
    <row r="12022" spans="1:6" x14ac:dyDescent="0.25">
      <c r="A12022" s="349" t="s">
        <v>739</v>
      </c>
      <c r="B12022" s="361" t="s">
        <v>740</v>
      </c>
      <c r="C12022" s="361" t="s">
        <v>741</v>
      </c>
      <c r="D12022" s="361">
        <v>8</v>
      </c>
      <c r="E12022" s="590">
        <v>57316</v>
      </c>
      <c r="F12022" s="592">
        <v>166</v>
      </c>
    </row>
    <row r="12023" spans="1:6" x14ac:dyDescent="0.25">
      <c r="A12023" s="349" t="s">
        <v>748</v>
      </c>
      <c r="B12023" s="361" t="s">
        <v>753</v>
      </c>
      <c r="C12023" s="361" t="s">
        <v>732</v>
      </c>
      <c r="D12023" s="361">
        <v>16</v>
      </c>
      <c r="E12023" s="590">
        <v>57317</v>
      </c>
      <c r="F12023" s="360">
        <v>193</v>
      </c>
    </row>
    <row r="12024" spans="1:6" x14ac:dyDescent="0.25">
      <c r="A12024" s="349" t="s">
        <v>738</v>
      </c>
      <c r="B12024" s="361" t="s">
        <v>718</v>
      </c>
      <c r="C12024" s="361" t="s">
        <v>747</v>
      </c>
      <c r="D12024" s="361">
        <v>8</v>
      </c>
      <c r="E12024" s="590">
        <v>57318</v>
      </c>
      <c r="F12024" s="592">
        <v>194</v>
      </c>
    </row>
    <row r="12025" spans="1:6" x14ac:dyDescent="0.25">
      <c r="A12025" s="349" t="s">
        <v>564</v>
      </c>
      <c r="B12025" s="361" t="s">
        <v>566</v>
      </c>
      <c r="C12025" s="361" t="s">
        <v>737</v>
      </c>
      <c r="D12025" s="361">
        <v>16</v>
      </c>
      <c r="E12025" s="590">
        <v>57320</v>
      </c>
      <c r="F12025" s="592">
        <v>168</v>
      </c>
    </row>
    <row r="12026" spans="1:6" x14ac:dyDescent="0.25">
      <c r="A12026" s="349" t="s">
        <v>738</v>
      </c>
      <c r="B12026" s="361" t="s">
        <v>716</v>
      </c>
      <c r="C12026" s="361" t="s">
        <v>745</v>
      </c>
      <c r="D12026" s="361">
        <v>16</v>
      </c>
      <c r="E12026" s="590">
        <v>57325</v>
      </c>
      <c r="F12026" s="592">
        <v>149</v>
      </c>
    </row>
    <row r="12027" spans="1:6" x14ac:dyDescent="0.25">
      <c r="A12027" s="349" t="s">
        <v>564</v>
      </c>
      <c r="B12027" s="361" t="s">
        <v>567</v>
      </c>
      <c r="C12027" s="361" t="s">
        <v>737</v>
      </c>
      <c r="D12027" s="361">
        <v>16</v>
      </c>
      <c r="E12027" s="590">
        <v>57333</v>
      </c>
      <c r="F12027" s="592">
        <v>28</v>
      </c>
    </row>
    <row r="12028" spans="1:6" x14ac:dyDescent="0.25">
      <c r="A12028" s="349" t="s">
        <v>765</v>
      </c>
      <c r="B12028" s="361" t="s">
        <v>766</v>
      </c>
      <c r="C12028" s="361" t="s">
        <v>744</v>
      </c>
      <c r="D12028" s="361">
        <v>16</v>
      </c>
      <c r="E12028" s="590">
        <v>57333</v>
      </c>
      <c r="F12028" s="592">
        <v>98</v>
      </c>
    </row>
    <row r="12029" spans="1:6" x14ac:dyDescent="0.25">
      <c r="A12029" s="349" t="s">
        <v>564</v>
      </c>
      <c r="B12029" s="361" t="s">
        <v>568</v>
      </c>
      <c r="C12029" s="361" t="s">
        <v>745</v>
      </c>
      <c r="D12029" s="361">
        <v>16</v>
      </c>
      <c r="E12029" s="590">
        <v>57335</v>
      </c>
      <c r="F12029" s="592">
        <v>10</v>
      </c>
    </row>
    <row r="12030" spans="1:6" x14ac:dyDescent="0.25">
      <c r="A12030" s="349" t="s">
        <v>752</v>
      </c>
      <c r="B12030" s="361" t="s">
        <v>760</v>
      </c>
      <c r="C12030" s="361" t="s">
        <v>761</v>
      </c>
      <c r="D12030" s="361">
        <v>16</v>
      </c>
      <c r="E12030" s="590">
        <v>57338</v>
      </c>
      <c r="F12030" s="592">
        <v>59</v>
      </c>
    </row>
    <row r="12031" spans="1:6" x14ac:dyDescent="0.25">
      <c r="A12031" s="349" t="s">
        <v>756</v>
      </c>
      <c r="B12031" s="361" t="s">
        <v>758</v>
      </c>
      <c r="C12031" s="361" t="s">
        <v>746</v>
      </c>
      <c r="D12031" s="361">
        <v>16</v>
      </c>
      <c r="E12031" s="590">
        <v>57342</v>
      </c>
      <c r="F12031" s="360">
        <v>33</v>
      </c>
    </row>
    <row r="12032" spans="1:6" x14ac:dyDescent="0.25">
      <c r="A12032" s="349" t="s">
        <v>767</v>
      </c>
      <c r="B12032" s="361" t="s">
        <v>768</v>
      </c>
      <c r="C12032" s="361" t="s">
        <v>737</v>
      </c>
      <c r="D12032" s="361">
        <v>16</v>
      </c>
      <c r="E12032" s="590">
        <v>57344</v>
      </c>
      <c r="F12032" s="592">
        <v>83</v>
      </c>
    </row>
    <row r="12033" spans="1:6" x14ac:dyDescent="0.25">
      <c r="A12033" s="349" t="s">
        <v>728</v>
      </c>
      <c r="B12033" s="361" t="s">
        <v>731</v>
      </c>
      <c r="C12033" s="361" t="s">
        <v>732</v>
      </c>
      <c r="D12033" s="361">
        <v>8</v>
      </c>
      <c r="E12033" s="590">
        <v>57345</v>
      </c>
      <c r="F12033" s="592">
        <v>18</v>
      </c>
    </row>
    <row r="12034" spans="1:6" x14ac:dyDescent="0.25">
      <c r="A12034" s="349" t="s">
        <v>738</v>
      </c>
      <c r="B12034" s="361" t="s">
        <v>716</v>
      </c>
      <c r="C12034" s="361" t="s">
        <v>745</v>
      </c>
      <c r="D12034" s="361">
        <v>16</v>
      </c>
      <c r="E12034" s="590">
        <v>57346</v>
      </c>
      <c r="F12034" s="592">
        <v>57</v>
      </c>
    </row>
    <row r="12035" spans="1:6" x14ac:dyDescent="0.25">
      <c r="A12035" s="349" t="s">
        <v>739</v>
      </c>
      <c r="B12035" s="361" t="s">
        <v>740</v>
      </c>
      <c r="C12035" s="361" t="s">
        <v>741</v>
      </c>
      <c r="D12035" s="361">
        <v>8</v>
      </c>
      <c r="E12035" s="590">
        <v>57346</v>
      </c>
      <c r="F12035" s="592">
        <v>92</v>
      </c>
    </row>
    <row r="12036" spans="1:6" x14ac:dyDescent="0.25">
      <c r="A12036" s="349" t="s">
        <v>738</v>
      </c>
      <c r="B12036" s="361" t="s">
        <v>715</v>
      </c>
      <c r="C12036" s="361" t="s">
        <v>745</v>
      </c>
      <c r="D12036" s="361">
        <v>16</v>
      </c>
      <c r="E12036" s="590">
        <v>57355</v>
      </c>
      <c r="F12036" s="592">
        <v>125</v>
      </c>
    </row>
    <row r="12037" spans="1:6" x14ac:dyDescent="0.25">
      <c r="A12037" s="349" t="s">
        <v>756</v>
      </c>
      <c r="B12037" s="361" t="s">
        <v>757</v>
      </c>
      <c r="C12037" s="361" t="s">
        <v>755</v>
      </c>
      <c r="D12037" s="361">
        <v>16</v>
      </c>
      <c r="E12037" s="350">
        <v>57360</v>
      </c>
      <c r="F12037" s="360">
        <v>29</v>
      </c>
    </row>
    <row r="12038" spans="1:6" x14ac:dyDescent="0.25">
      <c r="A12038" s="349" t="s">
        <v>748</v>
      </c>
      <c r="B12038" s="361" t="s">
        <v>754</v>
      </c>
      <c r="C12038" s="361" t="s">
        <v>755</v>
      </c>
      <c r="D12038" s="361">
        <v>16</v>
      </c>
      <c r="E12038" s="590">
        <v>57362</v>
      </c>
      <c r="F12038" s="592">
        <v>23</v>
      </c>
    </row>
    <row r="12039" spans="1:6" x14ac:dyDescent="0.25">
      <c r="A12039" s="349" t="s">
        <v>752</v>
      </c>
      <c r="B12039" s="361" t="s">
        <v>762</v>
      </c>
      <c r="C12039" s="361" t="s">
        <v>761</v>
      </c>
      <c r="D12039" s="361">
        <v>16</v>
      </c>
      <c r="E12039" s="590">
        <v>57362</v>
      </c>
      <c r="F12039" s="592">
        <v>117</v>
      </c>
    </row>
    <row r="12040" spans="1:6" x14ac:dyDescent="0.25">
      <c r="A12040" s="349" t="s">
        <v>733</v>
      </c>
      <c r="B12040" s="361" t="s">
        <v>734</v>
      </c>
      <c r="C12040" s="361" t="s">
        <v>735</v>
      </c>
      <c r="D12040" s="361">
        <v>8</v>
      </c>
      <c r="E12040" s="590">
        <v>57363</v>
      </c>
      <c r="F12040" s="592">
        <v>127</v>
      </c>
    </row>
    <row r="12041" spans="1:6" x14ac:dyDescent="0.25">
      <c r="A12041" s="349" t="s">
        <v>748</v>
      </c>
      <c r="B12041" s="361" t="s">
        <v>750</v>
      </c>
      <c r="C12041" s="361" t="s">
        <v>737</v>
      </c>
      <c r="D12041" s="361">
        <v>16</v>
      </c>
      <c r="E12041" s="350">
        <v>57364</v>
      </c>
      <c r="F12041" s="360">
        <v>144</v>
      </c>
    </row>
    <row r="12042" spans="1:6" x14ac:dyDescent="0.25">
      <c r="A12042" s="349" t="s">
        <v>748</v>
      </c>
      <c r="B12042" s="361" t="s">
        <v>750</v>
      </c>
      <c r="C12042" s="361" t="s">
        <v>737</v>
      </c>
      <c r="D12042" s="361">
        <v>16</v>
      </c>
      <c r="E12042" s="590">
        <v>57364</v>
      </c>
      <c r="F12042" s="592">
        <v>173</v>
      </c>
    </row>
    <row r="12043" spans="1:6" x14ac:dyDescent="0.25">
      <c r="A12043" s="349" t="s">
        <v>733</v>
      </c>
      <c r="B12043" s="361" t="s">
        <v>734</v>
      </c>
      <c r="C12043" s="361" t="s">
        <v>735</v>
      </c>
      <c r="D12043" s="361">
        <v>8</v>
      </c>
      <c r="E12043" s="590">
        <v>57364</v>
      </c>
      <c r="F12043" s="592">
        <v>47</v>
      </c>
    </row>
    <row r="12044" spans="1:6" x14ac:dyDescent="0.25">
      <c r="A12044" s="349" t="s">
        <v>748</v>
      </c>
      <c r="B12044" s="361" t="s">
        <v>749</v>
      </c>
      <c r="C12044" s="361" t="s">
        <v>745</v>
      </c>
      <c r="D12044" s="361">
        <v>8</v>
      </c>
      <c r="E12044" s="590">
        <v>57366</v>
      </c>
      <c r="F12044" s="592">
        <v>73</v>
      </c>
    </row>
    <row r="12045" spans="1:6" x14ac:dyDescent="0.25">
      <c r="A12045" s="349" t="s">
        <v>748</v>
      </c>
      <c r="B12045" s="361" t="s">
        <v>753</v>
      </c>
      <c r="C12045" s="361" t="s">
        <v>732</v>
      </c>
      <c r="D12045" s="361">
        <v>16</v>
      </c>
      <c r="E12045" s="590">
        <v>57368</v>
      </c>
      <c r="F12045" s="592">
        <v>36</v>
      </c>
    </row>
    <row r="12046" spans="1:6" x14ac:dyDescent="0.25">
      <c r="A12046" s="349" t="s">
        <v>752</v>
      </c>
      <c r="B12046" s="361" t="s">
        <v>762</v>
      </c>
      <c r="C12046" s="361" t="s">
        <v>761</v>
      </c>
      <c r="D12046" s="361">
        <v>16</v>
      </c>
      <c r="E12046" s="590">
        <v>57368</v>
      </c>
      <c r="F12046" s="592">
        <v>29</v>
      </c>
    </row>
    <row r="12047" spans="1:6" x14ac:dyDescent="0.25">
      <c r="A12047" s="349" t="s">
        <v>756</v>
      </c>
      <c r="B12047" s="361" t="s">
        <v>757</v>
      </c>
      <c r="C12047" s="361" t="s">
        <v>755</v>
      </c>
      <c r="D12047" s="361">
        <v>16</v>
      </c>
      <c r="E12047" s="590">
        <v>57373</v>
      </c>
      <c r="F12047" s="592">
        <v>92</v>
      </c>
    </row>
    <row r="12048" spans="1:6" x14ac:dyDescent="0.25">
      <c r="A12048" s="349" t="s">
        <v>769</v>
      </c>
      <c r="B12048" s="361" t="s">
        <v>770</v>
      </c>
      <c r="C12048" s="361" t="s">
        <v>745</v>
      </c>
      <c r="D12048" s="361">
        <v>16</v>
      </c>
      <c r="E12048" s="590">
        <v>57373</v>
      </c>
      <c r="F12048" s="592">
        <v>25</v>
      </c>
    </row>
    <row r="12049" spans="1:6" x14ac:dyDescent="0.25">
      <c r="A12049" s="349" t="s">
        <v>738</v>
      </c>
      <c r="B12049" s="361" t="s">
        <v>717</v>
      </c>
      <c r="C12049" s="361" t="s">
        <v>745</v>
      </c>
      <c r="D12049" s="361">
        <v>16</v>
      </c>
      <c r="E12049" s="590">
        <v>57377</v>
      </c>
      <c r="F12049" s="592">
        <v>157</v>
      </c>
    </row>
    <row r="12050" spans="1:6" x14ac:dyDescent="0.25">
      <c r="A12050" s="349" t="s">
        <v>739</v>
      </c>
      <c r="B12050" s="361" t="s">
        <v>740</v>
      </c>
      <c r="C12050" s="361" t="s">
        <v>741</v>
      </c>
      <c r="D12050" s="361">
        <v>8</v>
      </c>
      <c r="E12050" s="590">
        <v>57378</v>
      </c>
      <c r="F12050" s="360">
        <v>69</v>
      </c>
    </row>
    <row r="12051" spans="1:6" x14ac:dyDescent="0.25">
      <c r="A12051" s="349" t="s">
        <v>748</v>
      </c>
      <c r="B12051" s="361" t="s">
        <v>749</v>
      </c>
      <c r="C12051" s="361" t="s">
        <v>745</v>
      </c>
      <c r="D12051" s="361">
        <v>8</v>
      </c>
      <c r="E12051" s="590">
        <v>57391</v>
      </c>
      <c r="F12051" s="592">
        <v>63</v>
      </c>
    </row>
    <row r="12052" spans="1:6" x14ac:dyDescent="0.25">
      <c r="A12052" s="349" t="s">
        <v>748</v>
      </c>
      <c r="B12052" s="361" t="s">
        <v>754</v>
      </c>
      <c r="C12052" s="361" t="s">
        <v>755</v>
      </c>
      <c r="D12052" s="361">
        <v>16</v>
      </c>
      <c r="E12052" s="590">
        <v>57392</v>
      </c>
      <c r="F12052" s="592">
        <v>89</v>
      </c>
    </row>
    <row r="12053" spans="1:6" x14ac:dyDescent="0.25">
      <c r="A12053" s="349" t="s">
        <v>564</v>
      </c>
      <c r="B12053" s="361" t="s">
        <v>569</v>
      </c>
      <c r="C12053" s="361" t="s">
        <v>744</v>
      </c>
      <c r="D12053" s="361">
        <v>16</v>
      </c>
      <c r="E12053" s="590">
        <v>57394</v>
      </c>
      <c r="F12053" s="592">
        <v>118</v>
      </c>
    </row>
    <row r="12054" spans="1:6" x14ac:dyDescent="0.25">
      <c r="A12054" s="354" t="s">
        <v>738</v>
      </c>
      <c r="B12054" s="353" t="s">
        <v>722</v>
      </c>
      <c r="C12054" s="353" t="s">
        <v>747</v>
      </c>
      <c r="D12054" s="353">
        <v>8</v>
      </c>
      <c r="E12054" s="591">
        <v>57405</v>
      </c>
      <c r="F12054" s="593">
        <v>83</v>
      </c>
    </row>
    <row r="12055" spans="1:6" x14ac:dyDescent="0.25">
      <c r="A12055" s="349" t="s">
        <v>728</v>
      </c>
      <c r="B12055" s="361" t="s">
        <v>731</v>
      </c>
      <c r="C12055" s="361" t="s">
        <v>732</v>
      </c>
      <c r="D12055" s="361">
        <v>8</v>
      </c>
      <c r="E12055" s="590">
        <v>57406</v>
      </c>
      <c r="F12055" s="592">
        <v>21</v>
      </c>
    </row>
    <row r="12056" spans="1:6" x14ac:dyDescent="0.25">
      <c r="A12056" s="349" t="s">
        <v>564</v>
      </c>
      <c r="B12056" s="361" t="s">
        <v>565</v>
      </c>
      <c r="C12056" s="361" t="s">
        <v>745</v>
      </c>
      <c r="D12056" s="361">
        <v>16</v>
      </c>
      <c r="E12056" s="590">
        <v>57408</v>
      </c>
      <c r="F12056" s="592">
        <v>175</v>
      </c>
    </row>
    <row r="12057" spans="1:6" x14ac:dyDescent="0.25">
      <c r="A12057" s="349" t="s">
        <v>738</v>
      </c>
      <c r="B12057" s="361" t="s">
        <v>717</v>
      </c>
      <c r="C12057" s="361" t="s">
        <v>745</v>
      </c>
      <c r="D12057" s="361">
        <v>16</v>
      </c>
      <c r="E12057" s="590">
        <v>57408</v>
      </c>
      <c r="F12057" s="592">
        <v>160</v>
      </c>
    </row>
    <row r="12058" spans="1:6" x14ac:dyDescent="0.25">
      <c r="A12058" s="349" t="s">
        <v>769</v>
      </c>
      <c r="B12058" s="361" t="s">
        <v>770</v>
      </c>
      <c r="C12058" s="361" t="s">
        <v>745</v>
      </c>
      <c r="D12058" s="361">
        <v>16</v>
      </c>
      <c r="E12058" s="590">
        <v>57409</v>
      </c>
      <c r="F12058" s="592">
        <v>162</v>
      </c>
    </row>
    <row r="12059" spans="1:6" x14ac:dyDescent="0.25">
      <c r="A12059" s="349" t="s">
        <v>748</v>
      </c>
      <c r="B12059" s="361" t="s">
        <v>754</v>
      </c>
      <c r="C12059" s="361" t="s">
        <v>755</v>
      </c>
      <c r="D12059" s="361">
        <v>16</v>
      </c>
      <c r="E12059" s="590">
        <v>57414</v>
      </c>
      <c r="F12059" s="592">
        <v>34</v>
      </c>
    </row>
    <row r="12060" spans="1:6" x14ac:dyDescent="0.25">
      <c r="A12060" s="349" t="s">
        <v>738</v>
      </c>
      <c r="B12060" s="361" t="s">
        <v>715</v>
      </c>
      <c r="C12060" s="361" t="s">
        <v>745</v>
      </c>
      <c r="D12060" s="361">
        <v>16</v>
      </c>
      <c r="E12060" s="590">
        <v>57416</v>
      </c>
      <c r="F12060" s="592">
        <v>111</v>
      </c>
    </row>
    <row r="12061" spans="1:6" x14ac:dyDescent="0.25">
      <c r="A12061" s="349" t="s">
        <v>738</v>
      </c>
      <c r="B12061" s="361" t="s">
        <v>720</v>
      </c>
      <c r="C12061" s="361" t="s">
        <v>747</v>
      </c>
      <c r="D12061" s="361">
        <v>8</v>
      </c>
      <c r="E12061" s="590">
        <v>57416</v>
      </c>
      <c r="F12061" s="592">
        <v>143</v>
      </c>
    </row>
    <row r="12062" spans="1:6" x14ac:dyDescent="0.25">
      <c r="A12062" s="349" t="s">
        <v>765</v>
      </c>
      <c r="B12062" s="361" t="s">
        <v>766</v>
      </c>
      <c r="C12062" s="361" t="s">
        <v>744</v>
      </c>
      <c r="D12062" s="361">
        <v>16</v>
      </c>
      <c r="E12062" s="590">
        <v>57423</v>
      </c>
      <c r="F12062" s="592">
        <v>88</v>
      </c>
    </row>
    <row r="12063" spans="1:6" x14ac:dyDescent="0.25">
      <c r="A12063" s="349" t="s">
        <v>748</v>
      </c>
      <c r="B12063" s="361" t="s">
        <v>751</v>
      </c>
      <c r="C12063" s="361" t="s">
        <v>747</v>
      </c>
      <c r="D12063" s="361">
        <v>8</v>
      </c>
      <c r="E12063" s="590">
        <v>57438</v>
      </c>
      <c r="F12063" s="592">
        <v>103</v>
      </c>
    </row>
    <row r="12064" spans="1:6" x14ac:dyDescent="0.25">
      <c r="A12064" s="349" t="s">
        <v>748</v>
      </c>
      <c r="B12064" s="361" t="s">
        <v>751</v>
      </c>
      <c r="C12064" s="361" t="s">
        <v>747</v>
      </c>
      <c r="D12064" s="361">
        <v>8</v>
      </c>
      <c r="E12064" s="590">
        <v>57439</v>
      </c>
      <c r="F12064" s="592">
        <v>81</v>
      </c>
    </row>
    <row r="12065" spans="1:6" x14ac:dyDescent="0.25">
      <c r="A12065" s="349" t="s">
        <v>738</v>
      </c>
      <c r="B12065" s="361" t="s">
        <v>713</v>
      </c>
      <c r="C12065" s="361" t="s">
        <v>746</v>
      </c>
      <c r="D12065" s="361">
        <v>16</v>
      </c>
      <c r="E12065" s="350">
        <v>57441</v>
      </c>
      <c r="F12065" s="360">
        <v>28</v>
      </c>
    </row>
    <row r="12066" spans="1:6" x14ac:dyDescent="0.25">
      <c r="A12066" s="349" t="s">
        <v>756</v>
      </c>
      <c r="B12066" s="361" t="s">
        <v>757</v>
      </c>
      <c r="C12066" s="361" t="s">
        <v>755</v>
      </c>
      <c r="D12066" s="361">
        <v>16</v>
      </c>
      <c r="E12066" s="590">
        <v>57441</v>
      </c>
      <c r="F12066" s="592">
        <v>149</v>
      </c>
    </row>
    <row r="12067" spans="1:6" x14ac:dyDescent="0.25">
      <c r="A12067" s="349" t="s">
        <v>564</v>
      </c>
      <c r="B12067" s="361" t="s">
        <v>566</v>
      </c>
      <c r="C12067" s="361" t="s">
        <v>737</v>
      </c>
      <c r="D12067" s="361">
        <v>16</v>
      </c>
      <c r="E12067" s="590">
        <v>57444</v>
      </c>
      <c r="F12067" s="592">
        <v>35</v>
      </c>
    </row>
    <row r="12068" spans="1:6" x14ac:dyDescent="0.25">
      <c r="A12068" s="349" t="s">
        <v>748</v>
      </c>
      <c r="B12068" s="361" t="s">
        <v>754</v>
      </c>
      <c r="C12068" s="361" t="s">
        <v>755</v>
      </c>
      <c r="D12068" s="361">
        <v>16</v>
      </c>
      <c r="E12068" s="350">
        <v>57446</v>
      </c>
      <c r="F12068" s="360">
        <v>157</v>
      </c>
    </row>
    <row r="12069" spans="1:6" x14ac:dyDescent="0.25">
      <c r="A12069" s="349" t="s">
        <v>756</v>
      </c>
      <c r="B12069" s="361" t="s">
        <v>758</v>
      </c>
      <c r="C12069" s="361" t="s">
        <v>746</v>
      </c>
      <c r="D12069" s="361">
        <v>16</v>
      </c>
      <c r="E12069" s="590">
        <v>57448</v>
      </c>
      <c r="F12069" s="592">
        <v>167</v>
      </c>
    </row>
    <row r="12070" spans="1:6" x14ac:dyDescent="0.25">
      <c r="A12070" s="349" t="s">
        <v>748</v>
      </c>
      <c r="B12070" s="361" t="s">
        <v>749</v>
      </c>
      <c r="C12070" s="361" t="s">
        <v>745</v>
      </c>
      <c r="D12070" s="361">
        <v>8</v>
      </c>
      <c r="E12070" s="590">
        <v>57449</v>
      </c>
      <c r="F12070" s="360">
        <v>15</v>
      </c>
    </row>
    <row r="12071" spans="1:6" x14ac:dyDescent="0.25">
      <c r="A12071" s="349" t="s">
        <v>738</v>
      </c>
      <c r="B12071" s="361" t="s">
        <v>716</v>
      </c>
      <c r="C12071" s="361" t="s">
        <v>745</v>
      </c>
      <c r="D12071" s="361">
        <v>16</v>
      </c>
      <c r="E12071" s="590">
        <v>57449</v>
      </c>
      <c r="F12071" s="592">
        <v>72</v>
      </c>
    </row>
    <row r="12072" spans="1:6" x14ac:dyDescent="0.25">
      <c r="A12072" s="349" t="s">
        <v>748</v>
      </c>
      <c r="B12072" s="361" t="s">
        <v>751</v>
      </c>
      <c r="C12072" s="361" t="s">
        <v>747</v>
      </c>
      <c r="D12072" s="361">
        <v>8</v>
      </c>
      <c r="E12072" s="590">
        <v>57449</v>
      </c>
      <c r="F12072" s="592">
        <v>163</v>
      </c>
    </row>
    <row r="12073" spans="1:6" x14ac:dyDescent="0.25">
      <c r="A12073" s="349" t="s">
        <v>564</v>
      </c>
      <c r="B12073" s="361" t="s">
        <v>567</v>
      </c>
      <c r="C12073" s="361" t="s">
        <v>737</v>
      </c>
      <c r="D12073" s="361">
        <v>16</v>
      </c>
      <c r="E12073" s="590">
        <v>57450</v>
      </c>
      <c r="F12073" s="592">
        <v>26</v>
      </c>
    </row>
    <row r="12074" spans="1:6" x14ac:dyDescent="0.25">
      <c r="A12074" s="349" t="s">
        <v>738</v>
      </c>
      <c r="B12074" s="361" t="s">
        <v>716</v>
      </c>
      <c r="C12074" s="361" t="s">
        <v>745</v>
      </c>
      <c r="D12074" s="361">
        <v>16</v>
      </c>
      <c r="E12074" s="590">
        <v>57451</v>
      </c>
      <c r="F12074" s="592">
        <v>65</v>
      </c>
    </row>
    <row r="12075" spans="1:6" x14ac:dyDescent="0.25">
      <c r="A12075" s="349" t="s">
        <v>752</v>
      </c>
      <c r="B12075" s="361" t="s">
        <v>762</v>
      </c>
      <c r="C12075" s="361" t="s">
        <v>761</v>
      </c>
      <c r="D12075" s="361">
        <v>16</v>
      </c>
      <c r="E12075" s="590">
        <v>57456</v>
      </c>
      <c r="F12075" s="592">
        <v>101</v>
      </c>
    </row>
    <row r="12076" spans="1:6" x14ac:dyDescent="0.25">
      <c r="A12076" s="349" t="s">
        <v>738</v>
      </c>
      <c r="B12076" s="361" t="s">
        <v>723</v>
      </c>
      <c r="C12076" s="361" t="s">
        <v>745</v>
      </c>
      <c r="D12076" s="361">
        <v>8</v>
      </c>
      <c r="E12076" s="590">
        <v>57457</v>
      </c>
      <c r="F12076" s="592">
        <v>24</v>
      </c>
    </row>
    <row r="12077" spans="1:6" x14ac:dyDescent="0.25">
      <c r="A12077" s="349" t="s">
        <v>752</v>
      </c>
      <c r="B12077" s="361" t="s">
        <v>759</v>
      </c>
      <c r="C12077" s="361" t="s">
        <v>737</v>
      </c>
      <c r="D12077" s="361">
        <v>16</v>
      </c>
      <c r="E12077" s="590">
        <v>57458</v>
      </c>
      <c r="F12077" s="592">
        <v>178</v>
      </c>
    </row>
    <row r="12078" spans="1:6" x14ac:dyDescent="0.25">
      <c r="A12078" s="349" t="s">
        <v>752</v>
      </c>
      <c r="B12078" s="361" t="s">
        <v>763</v>
      </c>
      <c r="C12078" s="361" t="s">
        <v>745</v>
      </c>
      <c r="D12078" s="361">
        <v>16</v>
      </c>
      <c r="E12078" s="350">
        <v>57459</v>
      </c>
      <c r="F12078" s="360">
        <v>52</v>
      </c>
    </row>
    <row r="12079" spans="1:6" x14ac:dyDescent="0.25">
      <c r="A12079" s="349" t="s">
        <v>752</v>
      </c>
      <c r="B12079" s="361" t="s">
        <v>759</v>
      </c>
      <c r="C12079" s="361" t="s">
        <v>737</v>
      </c>
      <c r="D12079" s="361">
        <v>16</v>
      </c>
      <c r="E12079" s="590">
        <v>57462</v>
      </c>
      <c r="F12079" s="592">
        <v>91</v>
      </c>
    </row>
    <row r="12080" spans="1:6" x14ac:dyDescent="0.25">
      <c r="A12080" s="349" t="s">
        <v>739</v>
      </c>
      <c r="B12080" s="361" t="s">
        <v>740</v>
      </c>
      <c r="C12080" s="361" t="s">
        <v>741</v>
      </c>
      <c r="D12080" s="361">
        <v>8</v>
      </c>
      <c r="E12080" s="590">
        <v>57463</v>
      </c>
      <c r="F12080" s="592">
        <v>169</v>
      </c>
    </row>
    <row r="12081" spans="1:6" x14ac:dyDescent="0.25">
      <c r="A12081" s="349" t="s">
        <v>748</v>
      </c>
      <c r="B12081" s="361" t="s">
        <v>753</v>
      </c>
      <c r="C12081" s="361" t="s">
        <v>732</v>
      </c>
      <c r="D12081" s="361">
        <v>16</v>
      </c>
      <c r="E12081" s="590">
        <v>57465</v>
      </c>
      <c r="F12081" s="360">
        <v>147</v>
      </c>
    </row>
    <row r="12082" spans="1:6" x14ac:dyDescent="0.25">
      <c r="A12082" s="349" t="s">
        <v>738</v>
      </c>
      <c r="B12082" s="361" t="s">
        <v>719</v>
      </c>
      <c r="C12082" s="361" t="s">
        <v>744</v>
      </c>
      <c r="D12082" s="361">
        <v>8</v>
      </c>
      <c r="E12082" s="590">
        <v>57465</v>
      </c>
      <c r="F12082" s="592">
        <v>96</v>
      </c>
    </row>
    <row r="12083" spans="1:6" x14ac:dyDescent="0.25">
      <c r="A12083" s="349" t="s">
        <v>767</v>
      </c>
      <c r="B12083" s="361" t="s">
        <v>768</v>
      </c>
      <c r="C12083" s="361" t="s">
        <v>737</v>
      </c>
      <c r="D12083" s="361">
        <v>16</v>
      </c>
      <c r="E12083" s="590">
        <v>57466</v>
      </c>
      <c r="F12083" s="592">
        <v>36</v>
      </c>
    </row>
    <row r="12084" spans="1:6" x14ac:dyDescent="0.25">
      <c r="A12084" s="349" t="s">
        <v>767</v>
      </c>
      <c r="B12084" s="361" t="s">
        <v>768</v>
      </c>
      <c r="C12084" s="361" t="s">
        <v>737</v>
      </c>
      <c r="D12084" s="361">
        <v>16</v>
      </c>
      <c r="E12084" s="590">
        <v>57467</v>
      </c>
      <c r="F12084" s="360">
        <v>175</v>
      </c>
    </row>
    <row r="12085" spans="1:6" x14ac:dyDescent="0.25">
      <c r="A12085" s="349" t="s">
        <v>738</v>
      </c>
      <c r="B12085" s="361" t="s">
        <v>715</v>
      </c>
      <c r="C12085" s="361" t="s">
        <v>745</v>
      </c>
      <c r="D12085" s="361">
        <v>16</v>
      </c>
      <c r="E12085" s="590">
        <v>57468</v>
      </c>
      <c r="F12085" s="592">
        <v>49</v>
      </c>
    </row>
    <row r="12086" spans="1:6" x14ac:dyDescent="0.25">
      <c r="A12086" s="349" t="s">
        <v>733</v>
      </c>
      <c r="B12086" s="361" t="s">
        <v>736</v>
      </c>
      <c r="C12086" s="361" t="s">
        <v>737</v>
      </c>
      <c r="D12086" s="361">
        <v>8</v>
      </c>
      <c r="E12086" s="590">
        <v>57468</v>
      </c>
      <c r="F12086" s="592">
        <v>34</v>
      </c>
    </row>
    <row r="12087" spans="1:6" x14ac:dyDescent="0.25">
      <c r="A12087" s="349" t="s">
        <v>728</v>
      </c>
      <c r="B12087" s="361" t="s">
        <v>731</v>
      </c>
      <c r="C12087" s="361" t="s">
        <v>732</v>
      </c>
      <c r="D12087" s="361">
        <v>8</v>
      </c>
      <c r="E12087" s="590">
        <v>57471</v>
      </c>
      <c r="F12087" s="592">
        <v>27</v>
      </c>
    </row>
    <row r="12088" spans="1:6" x14ac:dyDescent="0.25">
      <c r="A12088" s="349" t="s">
        <v>564</v>
      </c>
      <c r="B12088" s="361" t="s">
        <v>568</v>
      </c>
      <c r="C12088" s="361" t="s">
        <v>745</v>
      </c>
      <c r="D12088" s="361">
        <v>16</v>
      </c>
      <c r="E12088" s="590">
        <v>57472</v>
      </c>
      <c r="F12088" s="592">
        <v>85</v>
      </c>
    </row>
    <row r="12089" spans="1:6" x14ac:dyDescent="0.25">
      <c r="A12089" s="349" t="s">
        <v>728</v>
      </c>
      <c r="B12089" s="361" t="s">
        <v>731</v>
      </c>
      <c r="C12089" s="361" t="s">
        <v>732</v>
      </c>
      <c r="D12089" s="361">
        <v>8</v>
      </c>
      <c r="E12089" s="590">
        <v>57477</v>
      </c>
      <c r="F12089" s="592">
        <v>10</v>
      </c>
    </row>
    <row r="12090" spans="1:6" x14ac:dyDescent="0.25">
      <c r="A12090" s="349" t="s">
        <v>738</v>
      </c>
      <c r="B12090" s="361" t="s">
        <v>715</v>
      </c>
      <c r="C12090" s="361" t="s">
        <v>745</v>
      </c>
      <c r="D12090" s="361">
        <v>16</v>
      </c>
      <c r="E12090" s="590">
        <v>57478</v>
      </c>
      <c r="F12090" s="592">
        <v>82</v>
      </c>
    </row>
    <row r="12091" spans="1:6" x14ac:dyDescent="0.25">
      <c r="A12091" s="349" t="s">
        <v>748</v>
      </c>
      <c r="B12091" s="361" t="s">
        <v>751</v>
      </c>
      <c r="C12091" s="361" t="s">
        <v>747</v>
      </c>
      <c r="D12091" s="361">
        <v>8</v>
      </c>
      <c r="E12091" s="590">
        <v>57481</v>
      </c>
      <c r="F12091" s="592">
        <v>65</v>
      </c>
    </row>
    <row r="12092" spans="1:6" x14ac:dyDescent="0.25">
      <c r="A12092" s="349" t="s">
        <v>738</v>
      </c>
      <c r="B12092" s="361" t="s">
        <v>722</v>
      </c>
      <c r="C12092" s="361" t="s">
        <v>747</v>
      </c>
      <c r="D12092" s="361">
        <v>8</v>
      </c>
      <c r="E12092" s="590">
        <v>57482</v>
      </c>
      <c r="F12092" s="592">
        <v>40</v>
      </c>
    </row>
    <row r="12093" spans="1:6" x14ac:dyDescent="0.25">
      <c r="A12093" s="349" t="s">
        <v>769</v>
      </c>
      <c r="B12093" s="361" t="s">
        <v>770</v>
      </c>
      <c r="C12093" s="361" t="s">
        <v>745</v>
      </c>
      <c r="D12093" s="361">
        <v>16</v>
      </c>
      <c r="E12093" s="590">
        <v>57483</v>
      </c>
      <c r="F12093" s="592">
        <v>52</v>
      </c>
    </row>
    <row r="12094" spans="1:6" x14ac:dyDescent="0.25">
      <c r="A12094" s="349" t="s">
        <v>738</v>
      </c>
      <c r="B12094" s="361" t="s">
        <v>721</v>
      </c>
      <c r="C12094" s="361" t="s">
        <v>747</v>
      </c>
      <c r="D12094" s="361">
        <v>8</v>
      </c>
      <c r="E12094" s="590">
        <v>57486</v>
      </c>
      <c r="F12094" s="592">
        <v>41</v>
      </c>
    </row>
    <row r="12095" spans="1:6" x14ac:dyDescent="0.25">
      <c r="A12095" s="349" t="s">
        <v>738</v>
      </c>
      <c r="B12095" s="361" t="s">
        <v>723</v>
      </c>
      <c r="C12095" s="361" t="s">
        <v>745</v>
      </c>
      <c r="D12095" s="361">
        <v>8</v>
      </c>
      <c r="E12095" s="590">
        <v>57486</v>
      </c>
      <c r="F12095" s="592">
        <v>86</v>
      </c>
    </row>
    <row r="12096" spans="1:6" x14ac:dyDescent="0.25">
      <c r="A12096" s="349" t="s">
        <v>748</v>
      </c>
      <c r="B12096" s="361" t="s">
        <v>754</v>
      </c>
      <c r="C12096" s="361" t="s">
        <v>755</v>
      </c>
      <c r="D12096" s="361">
        <v>16</v>
      </c>
      <c r="E12096" s="590">
        <v>57486</v>
      </c>
      <c r="F12096" s="592">
        <v>59</v>
      </c>
    </row>
    <row r="12097" spans="1:6" x14ac:dyDescent="0.25">
      <c r="A12097" s="349" t="s">
        <v>564</v>
      </c>
      <c r="B12097" s="361" t="s">
        <v>566</v>
      </c>
      <c r="C12097" s="361" t="s">
        <v>737</v>
      </c>
      <c r="D12097" s="361">
        <v>16</v>
      </c>
      <c r="E12097" s="590">
        <v>57488</v>
      </c>
      <c r="F12097" s="592">
        <v>49</v>
      </c>
    </row>
    <row r="12098" spans="1:6" x14ac:dyDescent="0.25">
      <c r="A12098" s="349" t="s">
        <v>752</v>
      </c>
      <c r="B12098" s="361" t="s">
        <v>759</v>
      </c>
      <c r="C12098" s="361" t="s">
        <v>737</v>
      </c>
      <c r="D12098" s="361">
        <v>16</v>
      </c>
      <c r="E12098" s="590">
        <v>57488</v>
      </c>
      <c r="F12098" s="592">
        <v>43</v>
      </c>
    </row>
    <row r="12099" spans="1:6" x14ac:dyDescent="0.25">
      <c r="A12099" s="349" t="s">
        <v>767</v>
      </c>
      <c r="B12099" s="361" t="s">
        <v>768</v>
      </c>
      <c r="C12099" s="361" t="s">
        <v>737</v>
      </c>
      <c r="D12099" s="361">
        <v>16</v>
      </c>
      <c r="E12099" s="590">
        <v>57494</v>
      </c>
      <c r="F12099" s="592">
        <v>54</v>
      </c>
    </row>
    <row r="12100" spans="1:6" x14ac:dyDescent="0.25">
      <c r="A12100" s="349" t="s">
        <v>738</v>
      </c>
      <c r="B12100" s="361" t="s">
        <v>717</v>
      </c>
      <c r="C12100" s="361" t="s">
        <v>745</v>
      </c>
      <c r="D12100" s="361">
        <v>16</v>
      </c>
      <c r="E12100" s="350">
        <v>57497</v>
      </c>
      <c r="F12100" s="360">
        <v>31</v>
      </c>
    </row>
    <row r="12101" spans="1:6" x14ac:dyDescent="0.25">
      <c r="A12101" s="349" t="s">
        <v>771</v>
      </c>
      <c r="B12101" s="361" t="s">
        <v>773</v>
      </c>
      <c r="C12101" s="361" t="s">
        <v>747</v>
      </c>
      <c r="D12101" s="361">
        <v>8</v>
      </c>
      <c r="E12101" s="590">
        <v>57502</v>
      </c>
      <c r="F12101" s="592">
        <v>158</v>
      </c>
    </row>
    <row r="12102" spans="1:6" x14ac:dyDescent="0.25">
      <c r="A12102" s="349" t="s">
        <v>738</v>
      </c>
      <c r="B12102" s="361" t="s">
        <v>723</v>
      </c>
      <c r="C12102" s="361" t="s">
        <v>745</v>
      </c>
      <c r="D12102" s="361">
        <v>8</v>
      </c>
      <c r="E12102" s="590">
        <v>57507</v>
      </c>
      <c r="F12102" s="592">
        <v>6</v>
      </c>
    </row>
    <row r="12103" spans="1:6" x14ac:dyDescent="0.25">
      <c r="A12103" s="349" t="s">
        <v>742</v>
      </c>
      <c r="B12103" s="361" t="s">
        <v>743</v>
      </c>
      <c r="C12103" s="361" t="s">
        <v>744</v>
      </c>
      <c r="D12103" s="361">
        <v>8</v>
      </c>
      <c r="E12103" s="590">
        <v>57508</v>
      </c>
      <c r="F12103" s="592">
        <v>134</v>
      </c>
    </row>
    <row r="12104" spans="1:6" x14ac:dyDescent="0.25">
      <c r="A12104" s="349" t="s">
        <v>748</v>
      </c>
      <c r="B12104" s="361" t="s">
        <v>750</v>
      </c>
      <c r="C12104" s="361" t="s">
        <v>737</v>
      </c>
      <c r="D12104" s="361">
        <v>16</v>
      </c>
      <c r="E12104" s="590">
        <v>57509</v>
      </c>
      <c r="F12104" s="592">
        <v>39</v>
      </c>
    </row>
    <row r="12105" spans="1:6" x14ac:dyDescent="0.25">
      <c r="A12105" s="349" t="s">
        <v>564</v>
      </c>
      <c r="B12105" s="361" t="s">
        <v>565</v>
      </c>
      <c r="C12105" s="361" t="s">
        <v>745</v>
      </c>
      <c r="D12105" s="361">
        <v>16</v>
      </c>
      <c r="E12105" s="350">
        <v>57510</v>
      </c>
      <c r="F12105" s="360">
        <v>151</v>
      </c>
    </row>
    <row r="12106" spans="1:6" x14ac:dyDescent="0.25">
      <c r="A12106" s="349" t="s">
        <v>771</v>
      </c>
      <c r="B12106" s="361" t="s">
        <v>773</v>
      </c>
      <c r="C12106" s="361" t="s">
        <v>747</v>
      </c>
      <c r="D12106" s="361">
        <v>8</v>
      </c>
      <c r="E12106" s="590">
        <v>57510</v>
      </c>
      <c r="F12106" s="592">
        <v>149</v>
      </c>
    </row>
    <row r="12107" spans="1:6" x14ac:dyDescent="0.25">
      <c r="A12107" s="349" t="s">
        <v>738</v>
      </c>
      <c r="B12107" s="361" t="s">
        <v>721</v>
      </c>
      <c r="C12107" s="361" t="s">
        <v>747</v>
      </c>
      <c r="D12107" s="361">
        <v>8</v>
      </c>
      <c r="E12107" s="350">
        <v>57512</v>
      </c>
      <c r="F12107" s="360">
        <v>66</v>
      </c>
    </row>
    <row r="12108" spans="1:6" x14ac:dyDescent="0.25">
      <c r="A12108" s="349" t="s">
        <v>752</v>
      </c>
      <c r="B12108" s="361" t="s">
        <v>764</v>
      </c>
      <c r="C12108" s="361" t="s">
        <v>737</v>
      </c>
      <c r="D12108" s="361">
        <v>32</v>
      </c>
      <c r="E12108" s="590">
        <v>57514</v>
      </c>
      <c r="F12108" s="592">
        <v>8</v>
      </c>
    </row>
    <row r="12109" spans="1:6" x14ac:dyDescent="0.25">
      <c r="A12109" s="349" t="s">
        <v>733</v>
      </c>
      <c r="B12109" s="361" t="s">
        <v>734</v>
      </c>
      <c r="C12109" s="361" t="s">
        <v>735</v>
      </c>
      <c r="D12109" s="361">
        <v>8</v>
      </c>
      <c r="E12109" s="590">
        <v>57514</v>
      </c>
      <c r="F12109" s="592">
        <v>79</v>
      </c>
    </row>
    <row r="12110" spans="1:6" x14ac:dyDescent="0.25">
      <c r="A12110" s="349" t="s">
        <v>738</v>
      </c>
      <c r="B12110" s="361" t="s">
        <v>720</v>
      </c>
      <c r="C12110" s="361" t="s">
        <v>747</v>
      </c>
      <c r="D12110" s="361">
        <v>8</v>
      </c>
      <c r="E12110" s="590">
        <v>57519</v>
      </c>
      <c r="F12110" s="592">
        <v>130</v>
      </c>
    </row>
    <row r="12111" spans="1:6" x14ac:dyDescent="0.25">
      <c r="A12111" s="349" t="s">
        <v>738</v>
      </c>
      <c r="B12111" s="361" t="s">
        <v>718</v>
      </c>
      <c r="C12111" s="361" t="s">
        <v>747</v>
      </c>
      <c r="D12111" s="361">
        <v>8</v>
      </c>
      <c r="E12111" s="590">
        <v>57519</v>
      </c>
      <c r="F12111" s="592">
        <v>195</v>
      </c>
    </row>
    <row r="12112" spans="1:6" x14ac:dyDescent="0.25">
      <c r="A12112" s="349" t="s">
        <v>738</v>
      </c>
      <c r="B12112" s="361" t="s">
        <v>720</v>
      </c>
      <c r="C12112" s="361" t="s">
        <v>747</v>
      </c>
      <c r="D12112" s="361">
        <v>8</v>
      </c>
      <c r="E12112" s="590">
        <v>57521</v>
      </c>
      <c r="F12112" s="592">
        <v>65</v>
      </c>
    </row>
    <row r="12113" spans="1:6" x14ac:dyDescent="0.25">
      <c r="A12113" s="349" t="s">
        <v>771</v>
      </c>
      <c r="B12113" s="361" t="s">
        <v>772</v>
      </c>
      <c r="C12113" s="361" t="s">
        <v>747</v>
      </c>
      <c r="D12113" s="361">
        <v>12</v>
      </c>
      <c r="E12113" s="590">
        <v>57521</v>
      </c>
      <c r="F12113" s="592">
        <v>130</v>
      </c>
    </row>
    <row r="12114" spans="1:6" x14ac:dyDescent="0.25">
      <c r="A12114" s="349" t="s">
        <v>728</v>
      </c>
      <c r="B12114" s="361" t="s">
        <v>731</v>
      </c>
      <c r="C12114" s="361" t="s">
        <v>732</v>
      </c>
      <c r="D12114" s="361">
        <v>8</v>
      </c>
      <c r="E12114" s="590">
        <v>57522</v>
      </c>
      <c r="F12114" s="360">
        <v>90</v>
      </c>
    </row>
    <row r="12115" spans="1:6" x14ac:dyDescent="0.25">
      <c r="A12115" s="349" t="s">
        <v>767</v>
      </c>
      <c r="B12115" s="361" t="s">
        <v>768</v>
      </c>
      <c r="C12115" s="361" t="s">
        <v>737</v>
      </c>
      <c r="D12115" s="361">
        <v>16</v>
      </c>
      <c r="E12115" s="350">
        <v>57523</v>
      </c>
      <c r="F12115" s="360">
        <v>124</v>
      </c>
    </row>
    <row r="12116" spans="1:6" x14ac:dyDescent="0.25">
      <c r="A12116" s="349" t="s">
        <v>767</v>
      </c>
      <c r="B12116" s="361" t="s">
        <v>768</v>
      </c>
      <c r="C12116" s="361" t="s">
        <v>737</v>
      </c>
      <c r="D12116" s="361">
        <v>16</v>
      </c>
      <c r="E12116" s="590">
        <v>57524</v>
      </c>
      <c r="F12116" s="360">
        <v>89</v>
      </c>
    </row>
    <row r="12117" spans="1:6" x14ac:dyDescent="0.25">
      <c r="A12117" s="349" t="s">
        <v>771</v>
      </c>
      <c r="B12117" s="361" t="s">
        <v>772</v>
      </c>
      <c r="C12117" s="361" t="s">
        <v>747</v>
      </c>
      <c r="D12117" s="361">
        <v>12</v>
      </c>
      <c r="E12117" s="590">
        <v>57527</v>
      </c>
      <c r="F12117" s="592">
        <v>154</v>
      </c>
    </row>
    <row r="12118" spans="1:6" x14ac:dyDescent="0.25">
      <c r="A12118" s="349" t="s">
        <v>738</v>
      </c>
      <c r="B12118" s="361" t="s">
        <v>718</v>
      </c>
      <c r="C12118" s="361" t="s">
        <v>747</v>
      </c>
      <c r="D12118" s="361">
        <v>8</v>
      </c>
      <c r="E12118" s="590">
        <v>57528</v>
      </c>
      <c r="F12118" s="592">
        <v>43</v>
      </c>
    </row>
    <row r="12119" spans="1:6" x14ac:dyDescent="0.25">
      <c r="A12119" s="349" t="s">
        <v>771</v>
      </c>
      <c r="B12119" s="361" t="s">
        <v>773</v>
      </c>
      <c r="C12119" s="361" t="s">
        <v>747</v>
      </c>
      <c r="D12119" s="361">
        <v>8</v>
      </c>
      <c r="E12119" s="590">
        <v>57535</v>
      </c>
      <c r="F12119" s="592">
        <v>66</v>
      </c>
    </row>
    <row r="12120" spans="1:6" x14ac:dyDescent="0.25">
      <c r="A12120" s="349" t="s">
        <v>738</v>
      </c>
      <c r="B12120" s="361" t="s">
        <v>723</v>
      </c>
      <c r="C12120" s="361" t="s">
        <v>745</v>
      </c>
      <c r="D12120" s="361">
        <v>8</v>
      </c>
      <c r="E12120" s="590">
        <v>57536</v>
      </c>
      <c r="F12120" s="592">
        <v>127</v>
      </c>
    </row>
    <row r="12121" spans="1:6" x14ac:dyDescent="0.25">
      <c r="A12121" s="349" t="s">
        <v>738</v>
      </c>
      <c r="B12121" s="361" t="s">
        <v>720</v>
      </c>
      <c r="C12121" s="361" t="s">
        <v>747</v>
      </c>
      <c r="D12121" s="361">
        <v>8</v>
      </c>
      <c r="E12121" s="590">
        <v>57541</v>
      </c>
      <c r="F12121" s="592">
        <v>17</v>
      </c>
    </row>
    <row r="12122" spans="1:6" x14ac:dyDescent="0.25">
      <c r="A12122" s="349" t="s">
        <v>738</v>
      </c>
      <c r="B12122" s="361" t="s">
        <v>713</v>
      </c>
      <c r="C12122" s="361" t="s">
        <v>746</v>
      </c>
      <c r="D12122" s="361">
        <v>16</v>
      </c>
      <c r="E12122" s="590">
        <v>57542</v>
      </c>
      <c r="F12122" s="592">
        <v>110</v>
      </c>
    </row>
    <row r="12123" spans="1:6" x14ac:dyDescent="0.25">
      <c r="A12123" s="349" t="s">
        <v>738</v>
      </c>
      <c r="B12123" s="361" t="s">
        <v>712</v>
      </c>
      <c r="C12123" s="361" t="s">
        <v>744</v>
      </c>
      <c r="D12123" s="361">
        <v>8</v>
      </c>
      <c r="E12123" s="590">
        <v>57542</v>
      </c>
      <c r="F12123" s="592">
        <v>10</v>
      </c>
    </row>
    <row r="12124" spans="1:6" x14ac:dyDescent="0.25">
      <c r="A12124" s="349" t="s">
        <v>738</v>
      </c>
      <c r="B12124" s="361" t="s">
        <v>712</v>
      </c>
      <c r="C12124" s="361" t="s">
        <v>744</v>
      </c>
      <c r="D12124" s="361">
        <v>8</v>
      </c>
      <c r="E12124" s="590">
        <v>57543</v>
      </c>
      <c r="F12124" s="592">
        <v>183</v>
      </c>
    </row>
    <row r="12125" spans="1:6" x14ac:dyDescent="0.25">
      <c r="A12125" s="349" t="s">
        <v>771</v>
      </c>
      <c r="B12125" s="361" t="s">
        <v>772</v>
      </c>
      <c r="C12125" s="361" t="s">
        <v>747</v>
      </c>
      <c r="D12125" s="361">
        <v>12</v>
      </c>
      <c r="E12125" s="590">
        <v>57543</v>
      </c>
      <c r="F12125" s="592">
        <v>185</v>
      </c>
    </row>
    <row r="12126" spans="1:6" x14ac:dyDescent="0.25">
      <c r="A12126" s="349" t="s">
        <v>752</v>
      </c>
      <c r="B12126" s="361" t="s">
        <v>762</v>
      </c>
      <c r="C12126" s="361" t="s">
        <v>761</v>
      </c>
      <c r="D12126" s="361">
        <v>16</v>
      </c>
      <c r="E12126" s="590">
        <v>57544</v>
      </c>
      <c r="F12126" s="592">
        <v>177</v>
      </c>
    </row>
    <row r="12127" spans="1:6" x14ac:dyDescent="0.25">
      <c r="A12127" s="349" t="s">
        <v>728</v>
      </c>
      <c r="B12127" s="361" t="s">
        <v>731</v>
      </c>
      <c r="C12127" s="361" t="s">
        <v>732</v>
      </c>
      <c r="D12127" s="361">
        <v>8</v>
      </c>
      <c r="E12127" s="590">
        <v>57546</v>
      </c>
      <c r="F12127" s="592">
        <v>131</v>
      </c>
    </row>
    <row r="12128" spans="1:6" x14ac:dyDescent="0.25">
      <c r="A12128" s="349" t="s">
        <v>748</v>
      </c>
      <c r="B12128" s="361" t="s">
        <v>754</v>
      </c>
      <c r="C12128" s="361" t="s">
        <v>755</v>
      </c>
      <c r="D12128" s="361">
        <v>16</v>
      </c>
      <c r="E12128" s="590">
        <v>57555</v>
      </c>
      <c r="F12128" s="592">
        <v>61</v>
      </c>
    </row>
    <row r="12129" spans="1:6" x14ac:dyDescent="0.25">
      <c r="A12129" s="349" t="s">
        <v>733</v>
      </c>
      <c r="B12129" s="361" t="s">
        <v>736</v>
      </c>
      <c r="C12129" s="361" t="s">
        <v>737</v>
      </c>
      <c r="D12129" s="361">
        <v>8</v>
      </c>
      <c r="E12129" s="590">
        <v>57556</v>
      </c>
      <c r="F12129" s="592">
        <v>191</v>
      </c>
    </row>
    <row r="12130" spans="1:6" x14ac:dyDescent="0.25">
      <c r="A12130" s="349" t="s">
        <v>728</v>
      </c>
      <c r="B12130" s="361" t="s">
        <v>729</v>
      </c>
      <c r="C12130" s="361" t="s">
        <v>730</v>
      </c>
      <c r="D12130" s="361">
        <v>10</v>
      </c>
      <c r="E12130" s="590">
        <v>57558</v>
      </c>
      <c r="F12130" s="592">
        <v>73</v>
      </c>
    </row>
    <row r="12131" spans="1:6" x14ac:dyDescent="0.25">
      <c r="A12131" s="349" t="s">
        <v>564</v>
      </c>
      <c r="B12131" s="361" t="s">
        <v>567</v>
      </c>
      <c r="C12131" s="361" t="s">
        <v>737</v>
      </c>
      <c r="D12131" s="361">
        <v>16</v>
      </c>
      <c r="E12131" s="590">
        <v>57559</v>
      </c>
      <c r="F12131" s="592">
        <v>41</v>
      </c>
    </row>
    <row r="12132" spans="1:6" x14ac:dyDescent="0.25">
      <c r="A12132" s="349" t="s">
        <v>752</v>
      </c>
      <c r="B12132" s="361" t="s">
        <v>762</v>
      </c>
      <c r="C12132" s="361" t="s">
        <v>761</v>
      </c>
      <c r="D12132" s="361">
        <v>16</v>
      </c>
      <c r="E12132" s="350">
        <v>57559</v>
      </c>
      <c r="F12132" s="360">
        <v>13</v>
      </c>
    </row>
    <row r="12133" spans="1:6" x14ac:dyDescent="0.25">
      <c r="A12133" s="349" t="s">
        <v>756</v>
      </c>
      <c r="B12133" s="361" t="s">
        <v>758</v>
      </c>
      <c r="C12133" s="361" t="s">
        <v>746</v>
      </c>
      <c r="D12133" s="361">
        <v>16</v>
      </c>
      <c r="E12133" s="590">
        <v>57560</v>
      </c>
      <c r="F12133" s="592">
        <v>101</v>
      </c>
    </row>
    <row r="12134" spans="1:6" x14ac:dyDescent="0.25">
      <c r="A12134" s="354" t="s">
        <v>738</v>
      </c>
      <c r="B12134" s="353" t="s">
        <v>714</v>
      </c>
      <c r="C12134" s="353" t="s">
        <v>744</v>
      </c>
      <c r="D12134" s="353">
        <v>8</v>
      </c>
      <c r="E12134" s="591">
        <v>57566</v>
      </c>
      <c r="F12134" s="593">
        <v>90</v>
      </c>
    </row>
    <row r="12135" spans="1:6" x14ac:dyDescent="0.25">
      <c r="A12135" s="349" t="s">
        <v>738</v>
      </c>
      <c r="B12135" s="361" t="s">
        <v>720</v>
      </c>
      <c r="C12135" s="361" t="s">
        <v>747</v>
      </c>
      <c r="D12135" s="361">
        <v>8</v>
      </c>
      <c r="E12135" s="590">
        <v>57572</v>
      </c>
      <c r="F12135" s="592">
        <v>101</v>
      </c>
    </row>
    <row r="12136" spans="1:6" x14ac:dyDescent="0.25">
      <c r="A12136" s="349" t="s">
        <v>564</v>
      </c>
      <c r="B12136" s="361" t="s">
        <v>565</v>
      </c>
      <c r="C12136" s="361" t="s">
        <v>745</v>
      </c>
      <c r="D12136" s="361">
        <v>16</v>
      </c>
      <c r="E12136" s="590">
        <v>57577</v>
      </c>
      <c r="F12136" s="592">
        <v>35</v>
      </c>
    </row>
    <row r="12137" spans="1:6" x14ac:dyDescent="0.25">
      <c r="A12137" s="349" t="s">
        <v>564</v>
      </c>
      <c r="B12137" s="361" t="s">
        <v>569</v>
      </c>
      <c r="C12137" s="361" t="s">
        <v>744</v>
      </c>
      <c r="D12137" s="361">
        <v>16</v>
      </c>
      <c r="E12137" s="590">
        <v>57577</v>
      </c>
      <c r="F12137" s="592">
        <v>63</v>
      </c>
    </row>
    <row r="12138" spans="1:6" x14ac:dyDescent="0.25">
      <c r="A12138" s="349" t="s">
        <v>739</v>
      </c>
      <c r="B12138" s="361" t="s">
        <v>740</v>
      </c>
      <c r="C12138" s="361" t="s">
        <v>741</v>
      </c>
      <c r="D12138" s="361">
        <v>8</v>
      </c>
      <c r="E12138" s="590">
        <v>57578</v>
      </c>
      <c r="F12138" s="592">
        <v>68</v>
      </c>
    </row>
    <row r="12139" spans="1:6" x14ac:dyDescent="0.25">
      <c r="A12139" s="349" t="s">
        <v>767</v>
      </c>
      <c r="B12139" s="361" t="s">
        <v>768</v>
      </c>
      <c r="C12139" s="361" t="s">
        <v>737</v>
      </c>
      <c r="D12139" s="361">
        <v>16</v>
      </c>
      <c r="E12139" s="590">
        <v>57586</v>
      </c>
      <c r="F12139" s="592">
        <v>74</v>
      </c>
    </row>
    <row r="12140" spans="1:6" x14ac:dyDescent="0.25">
      <c r="A12140" s="349" t="s">
        <v>748</v>
      </c>
      <c r="B12140" s="361" t="s">
        <v>749</v>
      </c>
      <c r="C12140" s="361" t="s">
        <v>745</v>
      </c>
      <c r="D12140" s="361">
        <v>8</v>
      </c>
      <c r="E12140" s="590">
        <v>57588</v>
      </c>
      <c r="F12140" s="592">
        <v>195</v>
      </c>
    </row>
    <row r="12141" spans="1:6" x14ac:dyDescent="0.25">
      <c r="A12141" s="349" t="s">
        <v>738</v>
      </c>
      <c r="B12141" s="361" t="s">
        <v>721</v>
      </c>
      <c r="C12141" s="361" t="s">
        <v>747</v>
      </c>
      <c r="D12141" s="361">
        <v>8</v>
      </c>
      <c r="E12141" s="590">
        <v>57592</v>
      </c>
      <c r="F12141" s="592">
        <v>19</v>
      </c>
    </row>
    <row r="12142" spans="1:6" x14ac:dyDescent="0.25">
      <c r="A12142" s="349" t="s">
        <v>748</v>
      </c>
      <c r="B12142" s="361" t="s">
        <v>750</v>
      </c>
      <c r="C12142" s="361" t="s">
        <v>737</v>
      </c>
      <c r="D12142" s="361">
        <v>16</v>
      </c>
      <c r="E12142" s="590">
        <v>57594</v>
      </c>
      <c r="F12142" s="592">
        <v>49</v>
      </c>
    </row>
    <row r="12143" spans="1:6" x14ac:dyDescent="0.25">
      <c r="A12143" s="349" t="s">
        <v>564</v>
      </c>
      <c r="B12143" s="361" t="s">
        <v>565</v>
      </c>
      <c r="C12143" s="361" t="s">
        <v>745</v>
      </c>
      <c r="D12143" s="361">
        <v>16</v>
      </c>
      <c r="E12143" s="590">
        <v>57596</v>
      </c>
      <c r="F12143" s="592">
        <v>137</v>
      </c>
    </row>
    <row r="12144" spans="1:6" x14ac:dyDescent="0.25">
      <c r="A12144" s="349" t="s">
        <v>738</v>
      </c>
      <c r="B12144" s="361" t="s">
        <v>718</v>
      </c>
      <c r="C12144" s="361" t="s">
        <v>747</v>
      </c>
      <c r="D12144" s="361">
        <v>8</v>
      </c>
      <c r="E12144" s="590">
        <v>57597</v>
      </c>
      <c r="F12144" s="592">
        <v>75</v>
      </c>
    </row>
    <row r="12145" spans="1:6" x14ac:dyDescent="0.25">
      <c r="A12145" s="349" t="s">
        <v>748</v>
      </c>
      <c r="B12145" s="361" t="s">
        <v>754</v>
      </c>
      <c r="C12145" s="361" t="s">
        <v>755</v>
      </c>
      <c r="D12145" s="361">
        <v>16</v>
      </c>
      <c r="E12145" s="590">
        <v>57602</v>
      </c>
      <c r="F12145" s="360">
        <v>17</v>
      </c>
    </row>
    <row r="12146" spans="1:6" x14ac:dyDescent="0.25">
      <c r="A12146" s="349" t="s">
        <v>738</v>
      </c>
      <c r="B12146" s="361" t="s">
        <v>712</v>
      </c>
      <c r="C12146" s="361" t="s">
        <v>744</v>
      </c>
      <c r="D12146" s="361">
        <v>8</v>
      </c>
      <c r="E12146" s="590">
        <v>57608</v>
      </c>
      <c r="F12146" s="592">
        <v>98</v>
      </c>
    </row>
    <row r="12147" spans="1:6" x14ac:dyDescent="0.25">
      <c r="A12147" s="349" t="s">
        <v>748</v>
      </c>
      <c r="B12147" s="361" t="s">
        <v>754</v>
      </c>
      <c r="C12147" s="361" t="s">
        <v>755</v>
      </c>
      <c r="D12147" s="361">
        <v>16</v>
      </c>
      <c r="E12147" s="590">
        <v>57611</v>
      </c>
      <c r="F12147" s="592">
        <v>18</v>
      </c>
    </row>
    <row r="12148" spans="1:6" x14ac:dyDescent="0.25">
      <c r="A12148" s="349" t="s">
        <v>748</v>
      </c>
      <c r="B12148" s="361" t="s">
        <v>749</v>
      </c>
      <c r="C12148" s="361" t="s">
        <v>745</v>
      </c>
      <c r="D12148" s="361">
        <v>8</v>
      </c>
      <c r="E12148" s="590">
        <v>57613</v>
      </c>
      <c r="F12148" s="360">
        <v>114</v>
      </c>
    </row>
    <row r="12149" spans="1:6" x14ac:dyDescent="0.25">
      <c r="A12149" s="349" t="s">
        <v>564</v>
      </c>
      <c r="B12149" s="361" t="s">
        <v>569</v>
      </c>
      <c r="C12149" s="361" t="s">
        <v>744</v>
      </c>
      <c r="D12149" s="361">
        <v>16</v>
      </c>
      <c r="E12149" s="590">
        <v>57613</v>
      </c>
      <c r="F12149" s="592">
        <v>129</v>
      </c>
    </row>
    <row r="12150" spans="1:6" x14ac:dyDescent="0.25">
      <c r="A12150" s="349" t="s">
        <v>748</v>
      </c>
      <c r="B12150" s="361" t="s">
        <v>754</v>
      </c>
      <c r="C12150" s="361" t="s">
        <v>755</v>
      </c>
      <c r="D12150" s="361">
        <v>16</v>
      </c>
      <c r="E12150" s="590">
        <v>57615</v>
      </c>
      <c r="F12150" s="592">
        <v>167</v>
      </c>
    </row>
    <row r="12151" spans="1:6" x14ac:dyDescent="0.25">
      <c r="A12151" s="349" t="s">
        <v>738</v>
      </c>
      <c r="B12151" s="361" t="s">
        <v>723</v>
      </c>
      <c r="C12151" s="361" t="s">
        <v>745</v>
      </c>
      <c r="D12151" s="361">
        <v>8</v>
      </c>
      <c r="E12151" s="590">
        <v>57617</v>
      </c>
      <c r="F12151" s="592">
        <v>81</v>
      </c>
    </row>
    <row r="12152" spans="1:6" x14ac:dyDescent="0.25">
      <c r="A12152" s="349" t="s">
        <v>564</v>
      </c>
      <c r="B12152" s="361" t="s">
        <v>567</v>
      </c>
      <c r="C12152" s="361" t="s">
        <v>737</v>
      </c>
      <c r="D12152" s="361">
        <v>16</v>
      </c>
      <c r="E12152" s="350">
        <v>57621</v>
      </c>
      <c r="F12152" s="360">
        <v>91</v>
      </c>
    </row>
    <row r="12153" spans="1:6" x14ac:dyDescent="0.25">
      <c r="A12153" s="349" t="s">
        <v>748</v>
      </c>
      <c r="B12153" s="361" t="s">
        <v>751</v>
      </c>
      <c r="C12153" s="361" t="s">
        <v>747</v>
      </c>
      <c r="D12153" s="361">
        <v>8</v>
      </c>
      <c r="E12153" s="590">
        <v>57622</v>
      </c>
      <c r="F12153" s="592">
        <v>114</v>
      </c>
    </row>
    <row r="12154" spans="1:6" x14ac:dyDescent="0.25">
      <c r="A12154" s="349" t="s">
        <v>771</v>
      </c>
      <c r="B12154" s="361" t="s">
        <v>772</v>
      </c>
      <c r="C12154" s="361" t="s">
        <v>747</v>
      </c>
      <c r="D12154" s="361">
        <v>12</v>
      </c>
      <c r="E12154" s="590">
        <v>57623</v>
      </c>
      <c r="F12154" s="592">
        <v>36</v>
      </c>
    </row>
    <row r="12155" spans="1:6" x14ac:dyDescent="0.25">
      <c r="A12155" s="349" t="s">
        <v>564</v>
      </c>
      <c r="B12155" s="361" t="s">
        <v>566</v>
      </c>
      <c r="C12155" s="361" t="s">
        <v>737</v>
      </c>
      <c r="D12155" s="361">
        <v>16</v>
      </c>
      <c r="E12155" s="590">
        <v>57626</v>
      </c>
      <c r="F12155" s="592">
        <v>103</v>
      </c>
    </row>
    <row r="12156" spans="1:6" x14ac:dyDescent="0.25">
      <c r="A12156" s="349" t="s">
        <v>767</v>
      </c>
      <c r="B12156" s="361" t="s">
        <v>768</v>
      </c>
      <c r="C12156" s="361" t="s">
        <v>737</v>
      </c>
      <c r="D12156" s="361">
        <v>16</v>
      </c>
      <c r="E12156" s="590">
        <v>57627</v>
      </c>
      <c r="F12156" s="592">
        <v>116</v>
      </c>
    </row>
    <row r="12157" spans="1:6" x14ac:dyDescent="0.25">
      <c r="A12157" s="349" t="s">
        <v>771</v>
      </c>
      <c r="B12157" s="361" t="s">
        <v>773</v>
      </c>
      <c r="C12157" s="361" t="s">
        <v>747</v>
      </c>
      <c r="D12157" s="361">
        <v>8</v>
      </c>
      <c r="E12157" s="590">
        <v>57629</v>
      </c>
      <c r="F12157" s="592">
        <v>162</v>
      </c>
    </row>
    <row r="12158" spans="1:6" x14ac:dyDescent="0.25">
      <c r="A12158" s="349" t="s">
        <v>756</v>
      </c>
      <c r="B12158" s="361" t="s">
        <v>757</v>
      </c>
      <c r="C12158" s="361" t="s">
        <v>755</v>
      </c>
      <c r="D12158" s="361">
        <v>16</v>
      </c>
      <c r="E12158" s="590">
        <v>57629</v>
      </c>
      <c r="F12158" s="592">
        <v>22</v>
      </c>
    </row>
    <row r="12159" spans="1:6" x14ac:dyDescent="0.25">
      <c r="A12159" s="349" t="s">
        <v>738</v>
      </c>
      <c r="B12159" s="361" t="s">
        <v>716</v>
      </c>
      <c r="C12159" s="361" t="s">
        <v>745</v>
      </c>
      <c r="D12159" s="361">
        <v>16</v>
      </c>
      <c r="E12159" s="350">
        <v>57637</v>
      </c>
      <c r="F12159" s="360">
        <v>200</v>
      </c>
    </row>
    <row r="12160" spans="1:6" x14ac:dyDescent="0.25">
      <c r="A12160" s="349" t="s">
        <v>738</v>
      </c>
      <c r="B12160" s="361" t="s">
        <v>712</v>
      </c>
      <c r="C12160" s="361" t="s">
        <v>744</v>
      </c>
      <c r="D12160" s="361">
        <v>8</v>
      </c>
      <c r="E12160" s="590">
        <v>57637</v>
      </c>
      <c r="F12160" s="592">
        <v>180</v>
      </c>
    </row>
    <row r="12161" spans="1:6" x14ac:dyDescent="0.25">
      <c r="A12161" s="349" t="s">
        <v>752</v>
      </c>
      <c r="B12161" s="361" t="s">
        <v>764</v>
      </c>
      <c r="C12161" s="361" t="s">
        <v>737</v>
      </c>
      <c r="D12161" s="361">
        <v>32</v>
      </c>
      <c r="E12161" s="590">
        <v>57640</v>
      </c>
      <c r="F12161" s="592">
        <v>13</v>
      </c>
    </row>
    <row r="12162" spans="1:6" x14ac:dyDescent="0.25">
      <c r="A12162" s="349" t="s">
        <v>738</v>
      </c>
      <c r="B12162" s="361" t="s">
        <v>712</v>
      </c>
      <c r="C12162" s="361" t="s">
        <v>744</v>
      </c>
      <c r="D12162" s="361">
        <v>8</v>
      </c>
      <c r="E12162" s="590">
        <v>57643</v>
      </c>
      <c r="F12162" s="592">
        <v>173</v>
      </c>
    </row>
    <row r="12163" spans="1:6" x14ac:dyDescent="0.25">
      <c r="A12163" s="349" t="s">
        <v>564</v>
      </c>
      <c r="B12163" s="361" t="s">
        <v>565</v>
      </c>
      <c r="C12163" s="361" t="s">
        <v>745</v>
      </c>
      <c r="D12163" s="361">
        <v>16</v>
      </c>
      <c r="E12163" s="590">
        <v>57644</v>
      </c>
      <c r="F12163" s="592">
        <v>37</v>
      </c>
    </row>
    <row r="12164" spans="1:6" x14ac:dyDescent="0.25">
      <c r="A12164" s="349" t="s">
        <v>756</v>
      </c>
      <c r="B12164" s="361" t="s">
        <v>758</v>
      </c>
      <c r="C12164" s="361" t="s">
        <v>746</v>
      </c>
      <c r="D12164" s="361">
        <v>16</v>
      </c>
      <c r="E12164" s="590">
        <v>57645</v>
      </c>
      <c r="F12164" s="592">
        <v>164</v>
      </c>
    </row>
    <row r="12165" spans="1:6" x14ac:dyDescent="0.25">
      <c r="A12165" s="349" t="s">
        <v>756</v>
      </c>
      <c r="B12165" s="361" t="s">
        <v>757</v>
      </c>
      <c r="C12165" s="361" t="s">
        <v>755</v>
      </c>
      <c r="D12165" s="361">
        <v>16</v>
      </c>
      <c r="E12165" s="350">
        <v>57648</v>
      </c>
      <c r="F12165" s="360">
        <v>22</v>
      </c>
    </row>
    <row r="12166" spans="1:6" x14ac:dyDescent="0.25">
      <c r="A12166" s="349" t="s">
        <v>752</v>
      </c>
      <c r="B12166" s="361" t="s">
        <v>763</v>
      </c>
      <c r="C12166" s="361" t="s">
        <v>745</v>
      </c>
      <c r="D12166" s="361">
        <v>16</v>
      </c>
      <c r="E12166" s="590">
        <v>57649</v>
      </c>
      <c r="F12166" s="592">
        <v>41</v>
      </c>
    </row>
    <row r="12167" spans="1:6" x14ac:dyDescent="0.25">
      <c r="A12167" s="349" t="s">
        <v>738</v>
      </c>
      <c r="B12167" s="361" t="s">
        <v>716</v>
      </c>
      <c r="C12167" s="361" t="s">
        <v>745</v>
      </c>
      <c r="D12167" s="361">
        <v>16</v>
      </c>
      <c r="E12167" s="590">
        <v>57650</v>
      </c>
      <c r="F12167" s="592">
        <v>144</v>
      </c>
    </row>
    <row r="12168" spans="1:6" x14ac:dyDescent="0.25">
      <c r="A12168" s="349" t="s">
        <v>752</v>
      </c>
      <c r="B12168" s="361" t="s">
        <v>763</v>
      </c>
      <c r="C12168" s="361" t="s">
        <v>745</v>
      </c>
      <c r="D12168" s="361">
        <v>16</v>
      </c>
      <c r="E12168" s="590">
        <v>57650</v>
      </c>
      <c r="F12168" s="592">
        <v>19</v>
      </c>
    </row>
    <row r="12169" spans="1:6" x14ac:dyDescent="0.25">
      <c r="A12169" s="349" t="s">
        <v>728</v>
      </c>
      <c r="B12169" s="361" t="s">
        <v>731</v>
      </c>
      <c r="C12169" s="361" t="s">
        <v>732</v>
      </c>
      <c r="D12169" s="361">
        <v>8</v>
      </c>
      <c r="E12169" s="590">
        <v>57650</v>
      </c>
      <c r="F12169" s="592">
        <v>70</v>
      </c>
    </row>
    <row r="12170" spans="1:6" x14ac:dyDescent="0.25">
      <c r="A12170" s="349" t="s">
        <v>738</v>
      </c>
      <c r="B12170" s="361" t="s">
        <v>713</v>
      </c>
      <c r="C12170" s="361" t="s">
        <v>746</v>
      </c>
      <c r="D12170" s="361">
        <v>16</v>
      </c>
      <c r="E12170" s="590">
        <v>57653</v>
      </c>
      <c r="F12170" s="592">
        <v>26</v>
      </c>
    </row>
    <row r="12171" spans="1:6" x14ac:dyDescent="0.25">
      <c r="A12171" s="349" t="s">
        <v>738</v>
      </c>
      <c r="B12171" s="361" t="s">
        <v>717</v>
      </c>
      <c r="C12171" s="361" t="s">
        <v>745</v>
      </c>
      <c r="D12171" s="361">
        <v>16</v>
      </c>
      <c r="E12171" s="350">
        <v>57653</v>
      </c>
      <c r="F12171" s="360">
        <v>34</v>
      </c>
    </row>
    <row r="12172" spans="1:6" x14ac:dyDescent="0.25">
      <c r="A12172" s="349" t="s">
        <v>738</v>
      </c>
      <c r="B12172" s="361" t="s">
        <v>721</v>
      </c>
      <c r="C12172" s="361" t="s">
        <v>747</v>
      </c>
      <c r="D12172" s="361">
        <v>8</v>
      </c>
      <c r="E12172" s="590">
        <v>57654</v>
      </c>
      <c r="F12172" s="592">
        <v>44</v>
      </c>
    </row>
    <row r="12173" spans="1:6" x14ac:dyDescent="0.25">
      <c r="A12173" s="349" t="s">
        <v>742</v>
      </c>
      <c r="B12173" s="361" t="s">
        <v>743</v>
      </c>
      <c r="C12173" s="361" t="s">
        <v>744</v>
      </c>
      <c r="D12173" s="361">
        <v>8</v>
      </c>
      <c r="E12173" s="350">
        <v>57657</v>
      </c>
      <c r="F12173" s="360">
        <v>192</v>
      </c>
    </row>
    <row r="12174" spans="1:6" x14ac:dyDescent="0.25">
      <c r="A12174" s="349" t="s">
        <v>771</v>
      </c>
      <c r="B12174" s="361" t="s">
        <v>773</v>
      </c>
      <c r="C12174" s="361" t="s">
        <v>747</v>
      </c>
      <c r="D12174" s="361">
        <v>8</v>
      </c>
      <c r="E12174" s="590">
        <v>57660</v>
      </c>
      <c r="F12174" s="592">
        <v>20</v>
      </c>
    </row>
    <row r="12175" spans="1:6" x14ac:dyDescent="0.25">
      <c r="A12175" s="349" t="s">
        <v>742</v>
      </c>
      <c r="B12175" s="361" t="s">
        <v>743</v>
      </c>
      <c r="C12175" s="361" t="s">
        <v>744</v>
      </c>
      <c r="D12175" s="361">
        <v>8</v>
      </c>
      <c r="E12175" s="590">
        <v>57660</v>
      </c>
      <c r="F12175" s="592">
        <v>50</v>
      </c>
    </row>
    <row r="12176" spans="1:6" x14ac:dyDescent="0.25">
      <c r="A12176" s="349" t="s">
        <v>728</v>
      </c>
      <c r="B12176" s="361" t="s">
        <v>731</v>
      </c>
      <c r="C12176" s="361" t="s">
        <v>732</v>
      </c>
      <c r="D12176" s="361">
        <v>8</v>
      </c>
      <c r="E12176" s="590">
        <v>57660</v>
      </c>
      <c r="F12176" s="592">
        <v>171</v>
      </c>
    </row>
    <row r="12177" spans="1:6" x14ac:dyDescent="0.25">
      <c r="A12177" s="349" t="s">
        <v>738</v>
      </c>
      <c r="B12177" s="361" t="s">
        <v>717</v>
      </c>
      <c r="C12177" s="361" t="s">
        <v>745</v>
      </c>
      <c r="D12177" s="361">
        <v>16</v>
      </c>
      <c r="E12177" s="590">
        <v>57667</v>
      </c>
      <c r="F12177" s="592">
        <v>12</v>
      </c>
    </row>
    <row r="12178" spans="1:6" x14ac:dyDescent="0.25">
      <c r="A12178" s="349" t="s">
        <v>742</v>
      </c>
      <c r="B12178" s="361" t="s">
        <v>743</v>
      </c>
      <c r="C12178" s="361" t="s">
        <v>744</v>
      </c>
      <c r="D12178" s="361">
        <v>8</v>
      </c>
      <c r="E12178" s="590">
        <v>57671</v>
      </c>
      <c r="F12178" s="592">
        <v>32</v>
      </c>
    </row>
    <row r="12179" spans="1:6" x14ac:dyDescent="0.25">
      <c r="A12179" s="349" t="s">
        <v>752</v>
      </c>
      <c r="B12179" s="361" t="s">
        <v>763</v>
      </c>
      <c r="C12179" s="361" t="s">
        <v>745</v>
      </c>
      <c r="D12179" s="361">
        <v>16</v>
      </c>
      <c r="E12179" s="350">
        <v>57680</v>
      </c>
      <c r="F12179" s="360">
        <v>120</v>
      </c>
    </row>
    <row r="12180" spans="1:6" x14ac:dyDescent="0.25">
      <c r="A12180" s="349" t="s">
        <v>733</v>
      </c>
      <c r="B12180" s="361" t="s">
        <v>734</v>
      </c>
      <c r="C12180" s="361" t="s">
        <v>735</v>
      </c>
      <c r="D12180" s="361">
        <v>8</v>
      </c>
      <c r="E12180" s="590">
        <v>57680</v>
      </c>
      <c r="F12180" s="592">
        <v>69</v>
      </c>
    </row>
    <row r="12181" spans="1:6" x14ac:dyDescent="0.25">
      <c r="A12181" s="349" t="s">
        <v>738</v>
      </c>
      <c r="B12181" s="361" t="s">
        <v>718</v>
      </c>
      <c r="C12181" s="361" t="s">
        <v>747</v>
      </c>
      <c r="D12181" s="361">
        <v>8</v>
      </c>
      <c r="E12181" s="590">
        <v>57681</v>
      </c>
      <c r="F12181" s="592">
        <v>102</v>
      </c>
    </row>
    <row r="12182" spans="1:6" x14ac:dyDescent="0.25">
      <c r="A12182" s="349" t="s">
        <v>564</v>
      </c>
      <c r="B12182" s="361" t="s">
        <v>568</v>
      </c>
      <c r="C12182" s="361" t="s">
        <v>745</v>
      </c>
      <c r="D12182" s="361">
        <v>16</v>
      </c>
      <c r="E12182" s="590">
        <v>57682</v>
      </c>
      <c r="F12182" s="592">
        <v>173</v>
      </c>
    </row>
    <row r="12183" spans="1:6" x14ac:dyDescent="0.25">
      <c r="A12183" s="349" t="s">
        <v>564</v>
      </c>
      <c r="B12183" s="361" t="s">
        <v>569</v>
      </c>
      <c r="C12183" s="361" t="s">
        <v>744</v>
      </c>
      <c r="D12183" s="361">
        <v>16</v>
      </c>
      <c r="E12183" s="590">
        <v>57686</v>
      </c>
      <c r="F12183" s="592">
        <v>14</v>
      </c>
    </row>
    <row r="12184" spans="1:6" x14ac:dyDescent="0.25">
      <c r="A12184" s="349" t="s">
        <v>738</v>
      </c>
      <c r="B12184" s="361" t="s">
        <v>717</v>
      </c>
      <c r="C12184" s="361" t="s">
        <v>745</v>
      </c>
      <c r="D12184" s="361">
        <v>16</v>
      </c>
      <c r="E12184" s="350">
        <v>57687</v>
      </c>
      <c r="F12184" s="360">
        <v>66</v>
      </c>
    </row>
    <row r="12185" spans="1:6" x14ac:dyDescent="0.25">
      <c r="A12185" s="349" t="s">
        <v>738</v>
      </c>
      <c r="B12185" s="361" t="s">
        <v>719</v>
      </c>
      <c r="C12185" s="361" t="s">
        <v>744</v>
      </c>
      <c r="D12185" s="361">
        <v>8</v>
      </c>
      <c r="E12185" s="590">
        <v>57688</v>
      </c>
      <c r="F12185" s="592">
        <v>8</v>
      </c>
    </row>
    <row r="12186" spans="1:6" x14ac:dyDescent="0.25">
      <c r="A12186" s="349" t="s">
        <v>564</v>
      </c>
      <c r="B12186" s="361" t="s">
        <v>565</v>
      </c>
      <c r="C12186" s="361" t="s">
        <v>745</v>
      </c>
      <c r="D12186" s="361">
        <v>16</v>
      </c>
      <c r="E12186" s="590">
        <v>57691</v>
      </c>
      <c r="F12186" s="360">
        <v>40</v>
      </c>
    </row>
    <row r="12187" spans="1:6" x14ac:dyDescent="0.25">
      <c r="A12187" s="349" t="s">
        <v>738</v>
      </c>
      <c r="B12187" s="361" t="s">
        <v>717</v>
      </c>
      <c r="C12187" s="361" t="s">
        <v>745</v>
      </c>
      <c r="D12187" s="361">
        <v>16</v>
      </c>
      <c r="E12187" s="590">
        <v>57695</v>
      </c>
      <c r="F12187" s="592">
        <v>116</v>
      </c>
    </row>
    <row r="12188" spans="1:6" x14ac:dyDescent="0.25">
      <c r="A12188" s="349" t="s">
        <v>738</v>
      </c>
      <c r="B12188" s="361" t="s">
        <v>719</v>
      </c>
      <c r="C12188" s="361" t="s">
        <v>744</v>
      </c>
      <c r="D12188" s="361">
        <v>8</v>
      </c>
      <c r="E12188" s="590">
        <v>57696</v>
      </c>
      <c r="F12188" s="592">
        <v>101</v>
      </c>
    </row>
    <row r="12189" spans="1:6" x14ac:dyDescent="0.25">
      <c r="A12189" s="349" t="s">
        <v>738</v>
      </c>
      <c r="B12189" s="361" t="s">
        <v>713</v>
      </c>
      <c r="C12189" s="361" t="s">
        <v>746</v>
      </c>
      <c r="D12189" s="361">
        <v>16</v>
      </c>
      <c r="E12189" s="590">
        <v>57697</v>
      </c>
      <c r="F12189" s="592">
        <v>57</v>
      </c>
    </row>
    <row r="12190" spans="1:6" x14ac:dyDescent="0.25">
      <c r="A12190" s="349" t="s">
        <v>748</v>
      </c>
      <c r="B12190" s="361" t="s">
        <v>754</v>
      </c>
      <c r="C12190" s="361" t="s">
        <v>755</v>
      </c>
      <c r="D12190" s="361">
        <v>16</v>
      </c>
      <c r="E12190" s="590">
        <v>57700</v>
      </c>
      <c r="F12190" s="592">
        <v>124</v>
      </c>
    </row>
    <row r="12191" spans="1:6" x14ac:dyDescent="0.25">
      <c r="A12191" s="349" t="s">
        <v>738</v>
      </c>
      <c r="B12191" s="361" t="s">
        <v>722</v>
      </c>
      <c r="C12191" s="361" t="s">
        <v>747</v>
      </c>
      <c r="D12191" s="361">
        <v>8</v>
      </c>
      <c r="E12191" s="590">
        <v>57704</v>
      </c>
      <c r="F12191" s="592">
        <v>180</v>
      </c>
    </row>
    <row r="12192" spans="1:6" x14ac:dyDescent="0.25">
      <c r="A12192" s="349" t="s">
        <v>738</v>
      </c>
      <c r="B12192" s="361" t="s">
        <v>714</v>
      </c>
      <c r="C12192" s="361" t="s">
        <v>744</v>
      </c>
      <c r="D12192" s="361">
        <v>8</v>
      </c>
      <c r="E12192" s="590">
        <v>57710</v>
      </c>
      <c r="F12192" s="592">
        <v>23</v>
      </c>
    </row>
    <row r="12193" spans="1:6" x14ac:dyDescent="0.25">
      <c r="A12193" s="349" t="s">
        <v>738</v>
      </c>
      <c r="B12193" s="361" t="s">
        <v>712</v>
      </c>
      <c r="C12193" s="361" t="s">
        <v>744</v>
      </c>
      <c r="D12193" s="361">
        <v>8</v>
      </c>
      <c r="E12193" s="590">
        <v>57710</v>
      </c>
      <c r="F12193" s="592">
        <v>61</v>
      </c>
    </row>
    <row r="12194" spans="1:6" x14ac:dyDescent="0.25">
      <c r="A12194" s="349" t="s">
        <v>728</v>
      </c>
      <c r="B12194" s="361" t="s">
        <v>731</v>
      </c>
      <c r="C12194" s="361" t="s">
        <v>732</v>
      </c>
      <c r="D12194" s="361">
        <v>8</v>
      </c>
      <c r="E12194" s="590">
        <v>57710</v>
      </c>
      <c r="F12194" s="592">
        <v>149</v>
      </c>
    </row>
    <row r="12195" spans="1:6" x14ac:dyDescent="0.25">
      <c r="A12195" s="349" t="s">
        <v>752</v>
      </c>
      <c r="B12195" s="361" t="s">
        <v>759</v>
      </c>
      <c r="C12195" s="361" t="s">
        <v>737</v>
      </c>
      <c r="D12195" s="361">
        <v>16</v>
      </c>
      <c r="E12195" s="590">
        <v>57712</v>
      </c>
      <c r="F12195" s="592">
        <v>113</v>
      </c>
    </row>
    <row r="12196" spans="1:6" x14ac:dyDescent="0.25">
      <c r="A12196" s="349" t="s">
        <v>738</v>
      </c>
      <c r="B12196" s="361" t="s">
        <v>713</v>
      </c>
      <c r="C12196" s="361" t="s">
        <v>746</v>
      </c>
      <c r="D12196" s="361">
        <v>16</v>
      </c>
      <c r="E12196" s="590">
        <v>57718</v>
      </c>
      <c r="F12196" s="592">
        <v>176</v>
      </c>
    </row>
    <row r="12197" spans="1:6" x14ac:dyDescent="0.25">
      <c r="A12197" s="349" t="s">
        <v>738</v>
      </c>
      <c r="B12197" s="361" t="s">
        <v>714</v>
      </c>
      <c r="C12197" s="361" t="s">
        <v>744</v>
      </c>
      <c r="D12197" s="361">
        <v>8</v>
      </c>
      <c r="E12197" s="590">
        <v>57721</v>
      </c>
      <c r="F12197" s="592">
        <v>115</v>
      </c>
    </row>
    <row r="12198" spans="1:6" x14ac:dyDescent="0.25">
      <c r="A12198" s="349" t="s">
        <v>752</v>
      </c>
      <c r="B12198" s="361" t="s">
        <v>759</v>
      </c>
      <c r="C12198" s="361" t="s">
        <v>737</v>
      </c>
      <c r="D12198" s="361">
        <v>16</v>
      </c>
      <c r="E12198" s="350">
        <v>57721</v>
      </c>
      <c r="F12198" s="360">
        <v>82</v>
      </c>
    </row>
    <row r="12199" spans="1:6" x14ac:dyDescent="0.25">
      <c r="A12199" s="349" t="s">
        <v>733</v>
      </c>
      <c r="B12199" s="361" t="s">
        <v>734</v>
      </c>
      <c r="C12199" s="361" t="s">
        <v>735</v>
      </c>
      <c r="D12199" s="361">
        <v>8</v>
      </c>
      <c r="E12199" s="590">
        <v>57725</v>
      </c>
      <c r="F12199" s="592">
        <v>77</v>
      </c>
    </row>
    <row r="12200" spans="1:6" x14ac:dyDescent="0.25">
      <c r="A12200" s="349" t="s">
        <v>767</v>
      </c>
      <c r="B12200" s="361" t="s">
        <v>768</v>
      </c>
      <c r="C12200" s="361" t="s">
        <v>737</v>
      </c>
      <c r="D12200" s="361">
        <v>16</v>
      </c>
      <c r="E12200" s="590">
        <v>57726</v>
      </c>
      <c r="F12200" s="360">
        <v>65</v>
      </c>
    </row>
    <row r="12201" spans="1:6" x14ac:dyDescent="0.25">
      <c r="A12201" s="349" t="s">
        <v>728</v>
      </c>
      <c r="B12201" s="361" t="s">
        <v>731</v>
      </c>
      <c r="C12201" s="361" t="s">
        <v>732</v>
      </c>
      <c r="D12201" s="361">
        <v>8</v>
      </c>
      <c r="E12201" s="350">
        <v>57727</v>
      </c>
      <c r="F12201" s="360">
        <v>66</v>
      </c>
    </row>
    <row r="12202" spans="1:6" x14ac:dyDescent="0.25">
      <c r="A12202" s="349" t="s">
        <v>728</v>
      </c>
      <c r="B12202" s="361" t="s">
        <v>731</v>
      </c>
      <c r="C12202" s="361" t="s">
        <v>732</v>
      </c>
      <c r="D12202" s="361">
        <v>8</v>
      </c>
      <c r="E12202" s="590">
        <v>57730</v>
      </c>
      <c r="F12202" s="360">
        <v>133</v>
      </c>
    </row>
    <row r="12203" spans="1:6" x14ac:dyDescent="0.25">
      <c r="A12203" s="349" t="s">
        <v>756</v>
      </c>
      <c r="B12203" s="361" t="s">
        <v>758</v>
      </c>
      <c r="C12203" s="361" t="s">
        <v>746</v>
      </c>
      <c r="D12203" s="361">
        <v>16</v>
      </c>
      <c r="E12203" s="590">
        <v>57733</v>
      </c>
      <c r="F12203" s="592">
        <v>114</v>
      </c>
    </row>
    <row r="12204" spans="1:6" x14ac:dyDescent="0.25">
      <c r="A12204" s="349" t="s">
        <v>738</v>
      </c>
      <c r="B12204" s="361" t="s">
        <v>722</v>
      </c>
      <c r="C12204" s="361" t="s">
        <v>747</v>
      </c>
      <c r="D12204" s="361">
        <v>8</v>
      </c>
      <c r="E12204" s="350">
        <v>57735</v>
      </c>
      <c r="F12204" s="360">
        <v>168</v>
      </c>
    </row>
    <row r="12205" spans="1:6" x14ac:dyDescent="0.25">
      <c r="A12205" s="349" t="s">
        <v>767</v>
      </c>
      <c r="B12205" s="361" t="s">
        <v>768</v>
      </c>
      <c r="C12205" s="361" t="s">
        <v>737</v>
      </c>
      <c r="D12205" s="361">
        <v>16</v>
      </c>
      <c r="E12205" s="350">
        <v>57743</v>
      </c>
      <c r="F12205" s="360">
        <v>171</v>
      </c>
    </row>
    <row r="12206" spans="1:6" x14ac:dyDescent="0.25">
      <c r="A12206" s="349" t="s">
        <v>738</v>
      </c>
      <c r="B12206" s="361" t="s">
        <v>719</v>
      </c>
      <c r="C12206" s="361" t="s">
        <v>744</v>
      </c>
      <c r="D12206" s="361">
        <v>8</v>
      </c>
      <c r="E12206" s="590">
        <v>57745</v>
      </c>
      <c r="F12206" s="592">
        <v>42</v>
      </c>
    </row>
    <row r="12207" spans="1:6" x14ac:dyDescent="0.25">
      <c r="A12207" s="349" t="s">
        <v>748</v>
      </c>
      <c r="B12207" s="361" t="s">
        <v>749</v>
      </c>
      <c r="C12207" s="361" t="s">
        <v>745</v>
      </c>
      <c r="D12207" s="361">
        <v>8</v>
      </c>
      <c r="E12207" s="350">
        <v>57748</v>
      </c>
      <c r="F12207" s="360">
        <v>51</v>
      </c>
    </row>
    <row r="12208" spans="1:6" x14ac:dyDescent="0.25">
      <c r="A12208" s="349" t="s">
        <v>738</v>
      </c>
      <c r="B12208" s="361" t="s">
        <v>721</v>
      </c>
      <c r="C12208" s="361" t="s">
        <v>747</v>
      </c>
      <c r="D12208" s="361">
        <v>8</v>
      </c>
      <c r="E12208" s="590">
        <v>57748</v>
      </c>
      <c r="F12208" s="592">
        <v>100</v>
      </c>
    </row>
    <row r="12209" spans="1:6" x14ac:dyDescent="0.25">
      <c r="A12209" s="349" t="s">
        <v>738</v>
      </c>
      <c r="B12209" s="361" t="s">
        <v>719</v>
      </c>
      <c r="C12209" s="361" t="s">
        <v>744</v>
      </c>
      <c r="D12209" s="361">
        <v>8</v>
      </c>
      <c r="E12209" s="590">
        <v>57749</v>
      </c>
      <c r="F12209" s="592">
        <v>70</v>
      </c>
    </row>
    <row r="12210" spans="1:6" x14ac:dyDescent="0.25">
      <c r="A12210" s="349" t="s">
        <v>738</v>
      </c>
      <c r="B12210" s="361" t="s">
        <v>719</v>
      </c>
      <c r="C12210" s="361" t="s">
        <v>744</v>
      </c>
      <c r="D12210" s="361">
        <v>8</v>
      </c>
      <c r="E12210" s="590">
        <v>57751</v>
      </c>
      <c r="F12210" s="592">
        <v>174</v>
      </c>
    </row>
    <row r="12211" spans="1:6" x14ac:dyDescent="0.25">
      <c r="A12211" s="349" t="s">
        <v>767</v>
      </c>
      <c r="B12211" s="361" t="s">
        <v>768</v>
      </c>
      <c r="C12211" s="361" t="s">
        <v>737</v>
      </c>
      <c r="D12211" s="361">
        <v>16</v>
      </c>
      <c r="E12211" s="590">
        <v>57754</v>
      </c>
      <c r="F12211" s="592">
        <v>62</v>
      </c>
    </row>
    <row r="12212" spans="1:6" x14ac:dyDescent="0.25">
      <c r="A12212" s="349" t="s">
        <v>756</v>
      </c>
      <c r="B12212" s="361" t="s">
        <v>757</v>
      </c>
      <c r="C12212" s="361" t="s">
        <v>755</v>
      </c>
      <c r="D12212" s="361">
        <v>16</v>
      </c>
      <c r="E12212" s="590">
        <v>57760</v>
      </c>
      <c r="F12212" s="592">
        <v>41</v>
      </c>
    </row>
    <row r="12213" spans="1:6" x14ac:dyDescent="0.25">
      <c r="A12213" s="349" t="s">
        <v>748</v>
      </c>
      <c r="B12213" s="361" t="s">
        <v>749</v>
      </c>
      <c r="C12213" s="361" t="s">
        <v>745</v>
      </c>
      <c r="D12213" s="361">
        <v>8</v>
      </c>
      <c r="E12213" s="590">
        <v>57762</v>
      </c>
      <c r="F12213" s="592">
        <v>68</v>
      </c>
    </row>
    <row r="12214" spans="1:6" x14ac:dyDescent="0.25">
      <c r="A12214" s="354" t="s">
        <v>564</v>
      </c>
      <c r="B12214" s="353" t="s">
        <v>566</v>
      </c>
      <c r="C12214" s="353" t="s">
        <v>737</v>
      </c>
      <c r="D12214" s="353">
        <v>16</v>
      </c>
      <c r="E12214" s="591">
        <v>57764</v>
      </c>
      <c r="F12214" s="593">
        <v>122</v>
      </c>
    </row>
    <row r="12215" spans="1:6" x14ac:dyDescent="0.25">
      <c r="A12215" s="349" t="s">
        <v>771</v>
      </c>
      <c r="B12215" s="361" t="s">
        <v>772</v>
      </c>
      <c r="C12215" s="361" t="s">
        <v>747</v>
      </c>
      <c r="D12215" s="361">
        <v>12</v>
      </c>
      <c r="E12215" s="590">
        <v>57765</v>
      </c>
      <c r="F12215" s="592">
        <v>155</v>
      </c>
    </row>
    <row r="12216" spans="1:6" x14ac:dyDescent="0.25">
      <c r="A12216" s="349" t="s">
        <v>767</v>
      </c>
      <c r="B12216" s="361" t="s">
        <v>768</v>
      </c>
      <c r="C12216" s="361" t="s">
        <v>737</v>
      </c>
      <c r="D12216" s="361">
        <v>16</v>
      </c>
      <c r="E12216" s="590">
        <v>57767</v>
      </c>
      <c r="F12216" s="592">
        <v>25</v>
      </c>
    </row>
    <row r="12217" spans="1:6" x14ac:dyDescent="0.25">
      <c r="A12217" s="349" t="s">
        <v>771</v>
      </c>
      <c r="B12217" s="361" t="s">
        <v>773</v>
      </c>
      <c r="C12217" s="361" t="s">
        <v>747</v>
      </c>
      <c r="D12217" s="361">
        <v>8</v>
      </c>
      <c r="E12217" s="590">
        <v>57769</v>
      </c>
      <c r="F12217" s="592">
        <v>133</v>
      </c>
    </row>
    <row r="12218" spans="1:6" x14ac:dyDescent="0.25">
      <c r="A12218" s="349" t="s">
        <v>738</v>
      </c>
      <c r="B12218" s="361" t="s">
        <v>713</v>
      </c>
      <c r="C12218" s="361" t="s">
        <v>746</v>
      </c>
      <c r="D12218" s="361">
        <v>16</v>
      </c>
      <c r="E12218" s="590">
        <v>57770</v>
      </c>
      <c r="F12218" s="592">
        <v>18</v>
      </c>
    </row>
    <row r="12219" spans="1:6" x14ac:dyDescent="0.25">
      <c r="A12219" s="349" t="s">
        <v>752</v>
      </c>
      <c r="B12219" s="361" t="s">
        <v>762</v>
      </c>
      <c r="C12219" s="361" t="s">
        <v>761</v>
      </c>
      <c r="D12219" s="361">
        <v>16</v>
      </c>
      <c r="E12219" s="590">
        <v>57771</v>
      </c>
      <c r="F12219" s="592">
        <v>35</v>
      </c>
    </row>
    <row r="12220" spans="1:6" x14ac:dyDescent="0.25">
      <c r="A12220" s="349" t="s">
        <v>564</v>
      </c>
      <c r="B12220" s="361" t="s">
        <v>569</v>
      </c>
      <c r="C12220" s="361" t="s">
        <v>744</v>
      </c>
      <c r="D12220" s="361">
        <v>16</v>
      </c>
      <c r="E12220" s="590">
        <v>57772</v>
      </c>
      <c r="F12220" s="360">
        <v>183</v>
      </c>
    </row>
    <row r="12221" spans="1:6" x14ac:dyDescent="0.25">
      <c r="A12221" s="349" t="s">
        <v>728</v>
      </c>
      <c r="B12221" s="361" t="s">
        <v>729</v>
      </c>
      <c r="C12221" s="361" t="s">
        <v>730</v>
      </c>
      <c r="D12221" s="361">
        <v>10</v>
      </c>
      <c r="E12221" s="350">
        <v>57772</v>
      </c>
      <c r="F12221" s="360">
        <v>152</v>
      </c>
    </row>
    <row r="12222" spans="1:6" x14ac:dyDescent="0.25">
      <c r="A12222" s="349" t="s">
        <v>738</v>
      </c>
      <c r="B12222" s="361" t="s">
        <v>714</v>
      </c>
      <c r="C12222" s="361" t="s">
        <v>744</v>
      </c>
      <c r="D12222" s="361">
        <v>8</v>
      </c>
      <c r="E12222" s="590">
        <v>57773</v>
      </c>
      <c r="F12222" s="592">
        <v>11</v>
      </c>
    </row>
    <row r="12223" spans="1:6" x14ac:dyDescent="0.25">
      <c r="A12223" s="349" t="s">
        <v>752</v>
      </c>
      <c r="B12223" s="361" t="s">
        <v>763</v>
      </c>
      <c r="C12223" s="361" t="s">
        <v>745</v>
      </c>
      <c r="D12223" s="361">
        <v>16</v>
      </c>
      <c r="E12223" s="590">
        <v>57777</v>
      </c>
      <c r="F12223" s="360">
        <v>56</v>
      </c>
    </row>
    <row r="12224" spans="1:6" x14ac:dyDescent="0.25">
      <c r="A12224" s="349" t="s">
        <v>748</v>
      </c>
      <c r="B12224" s="361" t="s">
        <v>750</v>
      </c>
      <c r="C12224" s="361" t="s">
        <v>737</v>
      </c>
      <c r="D12224" s="361">
        <v>16</v>
      </c>
      <c r="E12224" s="590">
        <v>57781</v>
      </c>
      <c r="F12224" s="592">
        <v>20</v>
      </c>
    </row>
    <row r="12225" spans="1:6" x14ac:dyDescent="0.25">
      <c r="A12225" s="349" t="s">
        <v>752</v>
      </c>
      <c r="B12225" s="361" t="s">
        <v>760</v>
      </c>
      <c r="C12225" s="361" t="s">
        <v>761</v>
      </c>
      <c r="D12225" s="361">
        <v>16</v>
      </c>
      <c r="E12225" s="590">
        <v>57781</v>
      </c>
      <c r="F12225" s="592">
        <v>23</v>
      </c>
    </row>
    <row r="12226" spans="1:6" x14ac:dyDescent="0.25">
      <c r="A12226" s="349" t="s">
        <v>756</v>
      </c>
      <c r="B12226" s="361" t="s">
        <v>757</v>
      </c>
      <c r="C12226" s="361" t="s">
        <v>755</v>
      </c>
      <c r="D12226" s="361">
        <v>16</v>
      </c>
      <c r="E12226" s="590">
        <v>57789</v>
      </c>
      <c r="F12226" s="592">
        <v>7</v>
      </c>
    </row>
    <row r="12227" spans="1:6" x14ac:dyDescent="0.25">
      <c r="A12227" s="349" t="s">
        <v>738</v>
      </c>
      <c r="B12227" s="361" t="s">
        <v>715</v>
      </c>
      <c r="C12227" s="361" t="s">
        <v>745</v>
      </c>
      <c r="D12227" s="361">
        <v>16</v>
      </c>
      <c r="E12227" s="590">
        <v>57790</v>
      </c>
      <c r="F12227" s="592">
        <v>12</v>
      </c>
    </row>
    <row r="12228" spans="1:6" x14ac:dyDescent="0.25">
      <c r="A12228" s="349" t="s">
        <v>564</v>
      </c>
      <c r="B12228" s="361" t="s">
        <v>569</v>
      </c>
      <c r="C12228" s="361" t="s">
        <v>744</v>
      </c>
      <c r="D12228" s="361">
        <v>16</v>
      </c>
      <c r="E12228" s="590">
        <v>57790</v>
      </c>
      <c r="F12228" s="592">
        <v>149</v>
      </c>
    </row>
    <row r="12229" spans="1:6" x14ac:dyDescent="0.25">
      <c r="A12229" s="349" t="s">
        <v>756</v>
      </c>
      <c r="B12229" s="361" t="s">
        <v>758</v>
      </c>
      <c r="C12229" s="361" t="s">
        <v>746</v>
      </c>
      <c r="D12229" s="361">
        <v>16</v>
      </c>
      <c r="E12229" s="590">
        <v>57791</v>
      </c>
      <c r="F12229" s="592">
        <v>163</v>
      </c>
    </row>
    <row r="12230" spans="1:6" x14ac:dyDescent="0.25">
      <c r="A12230" s="349" t="s">
        <v>738</v>
      </c>
      <c r="B12230" s="361" t="s">
        <v>715</v>
      </c>
      <c r="C12230" s="361" t="s">
        <v>745</v>
      </c>
      <c r="D12230" s="361">
        <v>16</v>
      </c>
      <c r="E12230" s="590">
        <v>57796</v>
      </c>
      <c r="F12230" s="592">
        <v>173</v>
      </c>
    </row>
    <row r="12231" spans="1:6" x14ac:dyDescent="0.25">
      <c r="A12231" s="349" t="s">
        <v>733</v>
      </c>
      <c r="B12231" s="361" t="s">
        <v>736</v>
      </c>
      <c r="C12231" s="361" t="s">
        <v>737</v>
      </c>
      <c r="D12231" s="361">
        <v>8</v>
      </c>
      <c r="E12231" s="590">
        <v>57796</v>
      </c>
      <c r="F12231" s="592">
        <v>81</v>
      </c>
    </row>
    <row r="12232" spans="1:6" x14ac:dyDescent="0.25">
      <c r="A12232" s="349" t="s">
        <v>738</v>
      </c>
      <c r="B12232" s="361" t="s">
        <v>714</v>
      </c>
      <c r="C12232" s="361" t="s">
        <v>744</v>
      </c>
      <c r="D12232" s="361">
        <v>8</v>
      </c>
      <c r="E12232" s="590">
        <v>57798</v>
      </c>
      <c r="F12232" s="360">
        <v>174</v>
      </c>
    </row>
    <row r="12233" spans="1:6" x14ac:dyDescent="0.25">
      <c r="A12233" s="349" t="s">
        <v>756</v>
      </c>
      <c r="B12233" s="361" t="s">
        <v>757</v>
      </c>
      <c r="C12233" s="361" t="s">
        <v>755</v>
      </c>
      <c r="D12233" s="361">
        <v>16</v>
      </c>
      <c r="E12233" s="350">
        <v>57799</v>
      </c>
      <c r="F12233" s="360">
        <v>68</v>
      </c>
    </row>
    <row r="12234" spans="1:6" x14ac:dyDescent="0.25">
      <c r="A12234" s="349" t="s">
        <v>756</v>
      </c>
      <c r="B12234" s="361" t="s">
        <v>757</v>
      </c>
      <c r="C12234" s="361" t="s">
        <v>755</v>
      </c>
      <c r="D12234" s="361">
        <v>16</v>
      </c>
      <c r="E12234" s="590">
        <v>57802</v>
      </c>
      <c r="F12234" s="592">
        <v>183</v>
      </c>
    </row>
    <row r="12235" spans="1:6" x14ac:dyDescent="0.25">
      <c r="A12235" s="349" t="s">
        <v>738</v>
      </c>
      <c r="B12235" s="361" t="s">
        <v>718</v>
      </c>
      <c r="C12235" s="361" t="s">
        <v>747</v>
      </c>
      <c r="D12235" s="361">
        <v>8</v>
      </c>
      <c r="E12235" s="590">
        <v>57806</v>
      </c>
      <c r="F12235" s="592">
        <v>187</v>
      </c>
    </row>
    <row r="12236" spans="1:6" x14ac:dyDescent="0.25">
      <c r="A12236" s="349" t="s">
        <v>748</v>
      </c>
      <c r="B12236" s="361" t="s">
        <v>751</v>
      </c>
      <c r="C12236" s="361" t="s">
        <v>747</v>
      </c>
      <c r="D12236" s="361">
        <v>8</v>
      </c>
      <c r="E12236" s="590">
        <v>57808</v>
      </c>
      <c r="F12236" s="592">
        <v>46</v>
      </c>
    </row>
    <row r="12237" spans="1:6" x14ac:dyDescent="0.25">
      <c r="A12237" s="349" t="s">
        <v>771</v>
      </c>
      <c r="B12237" s="361" t="s">
        <v>772</v>
      </c>
      <c r="C12237" s="361" t="s">
        <v>747</v>
      </c>
      <c r="D12237" s="361">
        <v>12</v>
      </c>
      <c r="E12237" s="590">
        <v>57808</v>
      </c>
      <c r="F12237" s="592">
        <v>17</v>
      </c>
    </row>
    <row r="12238" spans="1:6" x14ac:dyDescent="0.25">
      <c r="A12238" s="349" t="s">
        <v>738</v>
      </c>
      <c r="B12238" s="361" t="s">
        <v>714</v>
      </c>
      <c r="C12238" s="361" t="s">
        <v>744</v>
      </c>
      <c r="D12238" s="361">
        <v>8</v>
      </c>
      <c r="E12238" s="590">
        <v>57809</v>
      </c>
      <c r="F12238" s="592">
        <v>71</v>
      </c>
    </row>
    <row r="12239" spans="1:6" x14ac:dyDescent="0.25">
      <c r="A12239" s="349" t="s">
        <v>771</v>
      </c>
      <c r="B12239" s="361" t="s">
        <v>772</v>
      </c>
      <c r="C12239" s="361" t="s">
        <v>747</v>
      </c>
      <c r="D12239" s="361">
        <v>12</v>
      </c>
      <c r="E12239" s="590">
        <v>57810</v>
      </c>
      <c r="F12239" s="592">
        <v>138</v>
      </c>
    </row>
    <row r="12240" spans="1:6" x14ac:dyDescent="0.25">
      <c r="A12240" s="349" t="s">
        <v>564</v>
      </c>
      <c r="B12240" s="361" t="s">
        <v>565</v>
      </c>
      <c r="C12240" s="361" t="s">
        <v>745</v>
      </c>
      <c r="D12240" s="361">
        <v>16</v>
      </c>
      <c r="E12240" s="590">
        <v>57814</v>
      </c>
      <c r="F12240" s="592">
        <v>18</v>
      </c>
    </row>
    <row r="12241" spans="1:6" x14ac:dyDescent="0.25">
      <c r="A12241" s="349" t="s">
        <v>752</v>
      </c>
      <c r="B12241" s="361" t="s">
        <v>764</v>
      </c>
      <c r="C12241" s="361" t="s">
        <v>737</v>
      </c>
      <c r="D12241" s="361">
        <v>32</v>
      </c>
      <c r="E12241" s="590">
        <v>57814</v>
      </c>
      <c r="F12241" s="592">
        <v>137</v>
      </c>
    </row>
    <row r="12242" spans="1:6" x14ac:dyDescent="0.25">
      <c r="A12242" s="349" t="s">
        <v>739</v>
      </c>
      <c r="B12242" s="361" t="s">
        <v>740</v>
      </c>
      <c r="C12242" s="361" t="s">
        <v>741</v>
      </c>
      <c r="D12242" s="361">
        <v>8</v>
      </c>
      <c r="E12242" s="590">
        <v>57816</v>
      </c>
      <c r="F12242" s="592">
        <v>86</v>
      </c>
    </row>
    <row r="12243" spans="1:6" x14ac:dyDescent="0.25">
      <c r="A12243" s="349" t="s">
        <v>738</v>
      </c>
      <c r="B12243" s="361" t="s">
        <v>723</v>
      </c>
      <c r="C12243" s="361" t="s">
        <v>745</v>
      </c>
      <c r="D12243" s="361">
        <v>8</v>
      </c>
      <c r="E12243" s="590">
        <v>57819</v>
      </c>
      <c r="F12243" s="592">
        <v>186</v>
      </c>
    </row>
    <row r="12244" spans="1:6" x14ac:dyDescent="0.25">
      <c r="A12244" s="349" t="s">
        <v>739</v>
      </c>
      <c r="B12244" s="361" t="s">
        <v>740</v>
      </c>
      <c r="C12244" s="361" t="s">
        <v>741</v>
      </c>
      <c r="D12244" s="361">
        <v>8</v>
      </c>
      <c r="E12244" s="590">
        <v>57819</v>
      </c>
      <c r="F12244" s="592">
        <v>93</v>
      </c>
    </row>
    <row r="12245" spans="1:6" x14ac:dyDescent="0.25">
      <c r="A12245" s="349" t="s">
        <v>733</v>
      </c>
      <c r="B12245" s="361" t="s">
        <v>736</v>
      </c>
      <c r="C12245" s="361" t="s">
        <v>737</v>
      </c>
      <c r="D12245" s="361">
        <v>8</v>
      </c>
      <c r="E12245" s="590">
        <v>57819</v>
      </c>
      <c r="F12245" s="592">
        <v>159</v>
      </c>
    </row>
    <row r="12246" spans="1:6" x14ac:dyDescent="0.25">
      <c r="A12246" s="349" t="s">
        <v>769</v>
      </c>
      <c r="B12246" s="361" t="s">
        <v>770</v>
      </c>
      <c r="C12246" s="361" t="s">
        <v>745</v>
      </c>
      <c r="D12246" s="361">
        <v>16</v>
      </c>
      <c r="E12246" s="590">
        <v>57821</v>
      </c>
      <c r="F12246" s="592">
        <v>31</v>
      </c>
    </row>
    <row r="12247" spans="1:6" x14ac:dyDescent="0.25">
      <c r="A12247" s="349" t="s">
        <v>765</v>
      </c>
      <c r="B12247" s="361" t="s">
        <v>766</v>
      </c>
      <c r="C12247" s="361" t="s">
        <v>744</v>
      </c>
      <c r="D12247" s="361">
        <v>16</v>
      </c>
      <c r="E12247" s="590">
        <v>57821</v>
      </c>
      <c r="F12247" s="360">
        <v>131</v>
      </c>
    </row>
    <row r="12248" spans="1:6" x14ac:dyDescent="0.25">
      <c r="A12248" s="349" t="s">
        <v>738</v>
      </c>
      <c r="B12248" s="361" t="s">
        <v>721</v>
      </c>
      <c r="C12248" s="361" t="s">
        <v>747</v>
      </c>
      <c r="D12248" s="361">
        <v>8</v>
      </c>
      <c r="E12248" s="590">
        <v>57822</v>
      </c>
      <c r="F12248" s="592">
        <v>98</v>
      </c>
    </row>
    <row r="12249" spans="1:6" x14ac:dyDescent="0.25">
      <c r="A12249" s="349" t="s">
        <v>728</v>
      </c>
      <c r="B12249" s="361" t="s">
        <v>729</v>
      </c>
      <c r="C12249" s="361" t="s">
        <v>730</v>
      </c>
      <c r="D12249" s="361">
        <v>10</v>
      </c>
      <c r="E12249" s="590">
        <v>57825</v>
      </c>
      <c r="F12249" s="592">
        <v>11</v>
      </c>
    </row>
    <row r="12250" spans="1:6" x14ac:dyDescent="0.25">
      <c r="A12250" s="349" t="s">
        <v>769</v>
      </c>
      <c r="B12250" s="361" t="s">
        <v>770</v>
      </c>
      <c r="C12250" s="361" t="s">
        <v>745</v>
      </c>
      <c r="D12250" s="361">
        <v>16</v>
      </c>
      <c r="E12250" s="590">
        <v>57826</v>
      </c>
      <c r="F12250" s="592">
        <v>127</v>
      </c>
    </row>
    <row r="12251" spans="1:6" x14ac:dyDescent="0.25">
      <c r="A12251" s="349" t="s">
        <v>738</v>
      </c>
      <c r="B12251" s="361" t="s">
        <v>722</v>
      </c>
      <c r="C12251" s="361" t="s">
        <v>747</v>
      </c>
      <c r="D12251" s="361">
        <v>8</v>
      </c>
      <c r="E12251" s="590">
        <v>57827</v>
      </c>
      <c r="F12251" s="592">
        <v>127</v>
      </c>
    </row>
    <row r="12252" spans="1:6" x14ac:dyDescent="0.25">
      <c r="A12252" s="349" t="s">
        <v>756</v>
      </c>
      <c r="B12252" s="361" t="s">
        <v>757</v>
      </c>
      <c r="C12252" s="361" t="s">
        <v>755</v>
      </c>
      <c r="D12252" s="361">
        <v>16</v>
      </c>
      <c r="E12252" s="590">
        <v>57835</v>
      </c>
      <c r="F12252" s="592">
        <v>159</v>
      </c>
    </row>
    <row r="12253" spans="1:6" x14ac:dyDescent="0.25">
      <c r="A12253" s="349" t="s">
        <v>733</v>
      </c>
      <c r="B12253" s="361" t="s">
        <v>736</v>
      </c>
      <c r="C12253" s="361" t="s">
        <v>737</v>
      </c>
      <c r="D12253" s="361">
        <v>8</v>
      </c>
      <c r="E12253" s="590">
        <v>57836</v>
      </c>
      <c r="F12253" s="592">
        <v>66</v>
      </c>
    </row>
    <row r="12254" spans="1:6" x14ac:dyDescent="0.25">
      <c r="A12254" s="349" t="s">
        <v>564</v>
      </c>
      <c r="B12254" s="361" t="s">
        <v>569</v>
      </c>
      <c r="C12254" s="361" t="s">
        <v>744</v>
      </c>
      <c r="D12254" s="361">
        <v>16</v>
      </c>
      <c r="E12254" s="590">
        <v>57837</v>
      </c>
      <c r="F12254" s="360">
        <v>119</v>
      </c>
    </row>
    <row r="12255" spans="1:6" x14ac:dyDescent="0.25">
      <c r="A12255" s="349" t="s">
        <v>748</v>
      </c>
      <c r="B12255" s="361" t="s">
        <v>753</v>
      </c>
      <c r="C12255" s="361" t="s">
        <v>732</v>
      </c>
      <c r="D12255" s="361">
        <v>16</v>
      </c>
      <c r="E12255" s="590">
        <v>57839</v>
      </c>
      <c r="F12255" s="592">
        <v>151</v>
      </c>
    </row>
    <row r="12256" spans="1:6" x14ac:dyDescent="0.25">
      <c r="A12256" s="349" t="s">
        <v>738</v>
      </c>
      <c r="B12256" s="361" t="s">
        <v>716</v>
      </c>
      <c r="C12256" s="361" t="s">
        <v>745</v>
      </c>
      <c r="D12256" s="361">
        <v>16</v>
      </c>
      <c r="E12256" s="590">
        <v>57839</v>
      </c>
      <c r="F12256" s="592">
        <v>98</v>
      </c>
    </row>
    <row r="12257" spans="1:6" x14ac:dyDescent="0.25">
      <c r="A12257" s="349" t="s">
        <v>738</v>
      </c>
      <c r="B12257" s="361" t="s">
        <v>715</v>
      </c>
      <c r="C12257" s="361" t="s">
        <v>745</v>
      </c>
      <c r="D12257" s="361">
        <v>16</v>
      </c>
      <c r="E12257" s="590">
        <v>57842</v>
      </c>
      <c r="F12257" s="592">
        <v>150</v>
      </c>
    </row>
    <row r="12258" spans="1:6" x14ac:dyDescent="0.25">
      <c r="A12258" s="349" t="s">
        <v>738</v>
      </c>
      <c r="B12258" s="361" t="s">
        <v>720</v>
      </c>
      <c r="C12258" s="361" t="s">
        <v>747</v>
      </c>
      <c r="D12258" s="361">
        <v>8</v>
      </c>
      <c r="E12258" s="590">
        <v>57842</v>
      </c>
      <c r="F12258" s="592">
        <v>127</v>
      </c>
    </row>
    <row r="12259" spans="1:6" x14ac:dyDescent="0.25">
      <c r="A12259" s="349" t="s">
        <v>756</v>
      </c>
      <c r="B12259" s="361" t="s">
        <v>758</v>
      </c>
      <c r="C12259" s="361" t="s">
        <v>746</v>
      </c>
      <c r="D12259" s="361">
        <v>16</v>
      </c>
      <c r="E12259" s="590">
        <v>57843</v>
      </c>
      <c r="F12259" s="592">
        <v>158</v>
      </c>
    </row>
    <row r="12260" spans="1:6" x14ac:dyDescent="0.25">
      <c r="A12260" s="349" t="s">
        <v>756</v>
      </c>
      <c r="B12260" s="361" t="s">
        <v>757</v>
      </c>
      <c r="C12260" s="361" t="s">
        <v>755</v>
      </c>
      <c r="D12260" s="361">
        <v>16</v>
      </c>
      <c r="E12260" s="590">
        <v>57844</v>
      </c>
      <c r="F12260" s="592">
        <v>76</v>
      </c>
    </row>
    <row r="12261" spans="1:6" x14ac:dyDescent="0.25">
      <c r="A12261" s="349" t="s">
        <v>564</v>
      </c>
      <c r="B12261" s="361" t="s">
        <v>565</v>
      </c>
      <c r="C12261" s="361" t="s">
        <v>745</v>
      </c>
      <c r="D12261" s="361">
        <v>16</v>
      </c>
      <c r="E12261" s="590">
        <v>57846</v>
      </c>
      <c r="F12261" s="592">
        <v>50</v>
      </c>
    </row>
    <row r="12262" spans="1:6" x14ac:dyDescent="0.25">
      <c r="A12262" s="349" t="s">
        <v>733</v>
      </c>
      <c r="B12262" s="361" t="s">
        <v>736</v>
      </c>
      <c r="C12262" s="361" t="s">
        <v>737</v>
      </c>
      <c r="D12262" s="361">
        <v>8</v>
      </c>
      <c r="E12262" s="590">
        <v>57851</v>
      </c>
      <c r="F12262" s="592">
        <v>73</v>
      </c>
    </row>
    <row r="12263" spans="1:6" x14ac:dyDescent="0.25">
      <c r="A12263" s="349" t="s">
        <v>771</v>
      </c>
      <c r="B12263" s="361" t="s">
        <v>773</v>
      </c>
      <c r="C12263" s="361" t="s">
        <v>747</v>
      </c>
      <c r="D12263" s="361">
        <v>8</v>
      </c>
      <c r="E12263" s="590">
        <v>57852</v>
      </c>
      <c r="F12263" s="592">
        <v>193</v>
      </c>
    </row>
    <row r="12264" spans="1:6" x14ac:dyDescent="0.25">
      <c r="A12264" s="349" t="s">
        <v>756</v>
      </c>
      <c r="B12264" s="361" t="s">
        <v>758</v>
      </c>
      <c r="C12264" s="361" t="s">
        <v>746</v>
      </c>
      <c r="D12264" s="361">
        <v>16</v>
      </c>
      <c r="E12264" s="350">
        <v>57855</v>
      </c>
      <c r="F12264" s="360">
        <v>35</v>
      </c>
    </row>
    <row r="12265" spans="1:6" x14ac:dyDescent="0.25">
      <c r="A12265" s="349" t="s">
        <v>771</v>
      </c>
      <c r="B12265" s="361" t="s">
        <v>773</v>
      </c>
      <c r="C12265" s="361" t="s">
        <v>747</v>
      </c>
      <c r="D12265" s="361">
        <v>8</v>
      </c>
      <c r="E12265" s="590">
        <v>57857</v>
      </c>
      <c r="F12265" s="360">
        <v>86</v>
      </c>
    </row>
    <row r="12266" spans="1:6" x14ac:dyDescent="0.25">
      <c r="A12266" s="349" t="s">
        <v>756</v>
      </c>
      <c r="B12266" s="361" t="s">
        <v>758</v>
      </c>
      <c r="C12266" s="361" t="s">
        <v>746</v>
      </c>
      <c r="D12266" s="361">
        <v>16</v>
      </c>
      <c r="E12266" s="590">
        <v>57857</v>
      </c>
      <c r="F12266" s="592">
        <v>11</v>
      </c>
    </row>
    <row r="12267" spans="1:6" x14ac:dyDescent="0.25">
      <c r="A12267" s="349" t="s">
        <v>738</v>
      </c>
      <c r="B12267" s="361" t="s">
        <v>714</v>
      </c>
      <c r="C12267" s="361" t="s">
        <v>744</v>
      </c>
      <c r="D12267" s="361">
        <v>8</v>
      </c>
      <c r="E12267" s="590">
        <v>57858</v>
      </c>
      <c r="F12267" s="592">
        <v>157</v>
      </c>
    </row>
    <row r="12268" spans="1:6" x14ac:dyDescent="0.25">
      <c r="A12268" s="349" t="s">
        <v>564</v>
      </c>
      <c r="B12268" s="361" t="s">
        <v>567</v>
      </c>
      <c r="C12268" s="361" t="s">
        <v>737</v>
      </c>
      <c r="D12268" s="361">
        <v>16</v>
      </c>
      <c r="E12268" s="590">
        <v>57858</v>
      </c>
      <c r="F12268" s="592">
        <v>150</v>
      </c>
    </row>
    <row r="12269" spans="1:6" x14ac:dyDescent="0.25">
      <c r="A12269" s="349" t="s">
        <v>564</v>
      </c>
      <c r="B12269" s="361" t="s">
        <v>566</v>
      </c>
      <c r="C12269" s="361" t="s">
        <v>737</v>
      </c>
      <c r="D12269" s="361">
        <v>16</v>
      </c>
      <c r="E12269" s="590">
        <v>57859</v>
      </c>
      <c r="F12269" s="592">
        <v>89</v>
      </c>
    </row>
    <row r="12270" spans="1:6" x14ac:dyDescent="0.25">
      <c r="A12270" s="349" t="s">
        <v>769</v>
      </c>
      <c r="B12270" s="361" t="s">
        <v>770</v>
      </c>
      <c r="C12270" s="361" t="s">
        <v>745</v>
      </c>
      <c r="D12270" s="361">
        <v>16</v>
      </c>
      <c r="E12270" s="590">
        <v>57862</v>
      </c>
      <c r="F12270" s="592">
        <v>152</v>
      </c>
    </row>
    <row r="12271" spans="1:6" x14ac:dyDescent="0.25">
      <c r="A12271" s="349" t="s">
        <v>748</v>
      </c>
      <c r="B12271" s="361" t="s">
        <v>749</v>
      </c>
      <c r="C12271" s="361" t="s">
        <v>745</v>
      </c>
      <c r="D12271" s="361">
        <v>8</v>
      </c>
      <c r="E12271" s="590">
        <v>57866</v>
      </c>
      <c r="F12271" s="592">
        <v>147</v>
      </c>
    </row>
    <row r="12272" spans="1:6" x14ac:dyDescent="0.25">
      <c r="A12272" s="349" t="s">
        <v>564</v>
      </c>
      <c r="B12272" s="361" t="s">
        <v>565</v>
      </c>
      <c r="C12272" s="361" t="s">
        <v>745</v>
      </c>
      <c r="D12272" s="361">
        <v>16</v>
      </c>
      <c r="E12272" s="590">
        <v>57866</v>
      </c>
      <c r="F12272" s="592">
        <v>142</v>
      </c>
    </row>
    <row r="12273" spans="1:6" x14ac:dyDescent="0.25">
      <c r="A12273" s="349" t="s">
        <v>756</v>
      </c>
      <c r="B12273" s="361" t="s">
        <v>758</v>
      </c>
      <c r="C12273" s="361" t="s">
        <v>746</v>
      </c>
      <c r="D12273" s="361">
        <v>16</v>
      </c>
      <c r="E12273" s="590">
        <v>57867</v>
      </c>
      <c r="F12273" s="592">
        <v>51</v>
      </c>
    </row>
    <row r="12274" spans="1:6" x14ac:dyDescent="0.25">
      <c r="A12274" s="349" t="s">
        <v>769</v>
      </c>
      <c r="B12274" s="361" t="s">
        <v>770</v>
      </c>
      <c r="C12274" s="361" t="s">
        <v>745</v>
      </c>
      <c r="D12274" s="361">
        <v>16</v>
      </c>
      <c r="E12274" s="590">
        <v>57867</v>
      </c>
      <c r="F12274" s="592">
        <v>11</v>
      </c>
    </row>
    <row r="12275" spans="1:6" x14ac:dyDescent="0.25">
      <c r="A12275" s="349" t="s">
        <v>771</v>
      </c>
      <c r="B12275" s="361" t="s">
        <v>772</v>
      </c>
      <c r="C12275" s="361" t="s">
        <v>747</v>
      </c>
      <c r="D12275" s="361">
        <v>12</v>
      </c>
      <c r="E12275" s="590">
        <v>57868</v>
      </c>
      <c r="F12275" s="592">
        <v>39</v>
      </c>
    </row>
    <row r="12276" spans="1:6" x14ac:dyDescent="0.25">
      <c r="A12276" s="349" t="s">
        <v>738</v>
      </c>
      <c r="B12276" s="361" t="s">
        <v>715</v>
      </c>
      <c r="C12276" s="361" t="s">
        <v>745</v>
      </c>
      <c r="D12276" s="361">
        <v>16</v>
      </c>
      <c r="E12276" s="590">
        <v>57869</v>
      </c>
      <c r="F12276" s="592">
        <v>161</v>
      </c>
    </row>
    <row r="12277" spans="1:6" x14ac:dyDescent="0.25">
      <c r="A12277" s="349" t="s">
        <v>738</v>
      </c>
      <c r="B12277" s="361" t="s">
        <v>718</v>
      </c>
      <c r="C12277" s="361" t="s">
        <v>747</v>
      </c>
      <c r="D12277" s="361">
        <v>8</v>
      </c>
      <c r="E12277" s="590">
        <v>57869</v>
      </c>
      <c r="F12277" s="592">
        <v>40</v>
      </c>
    </row>
    <row r="12278" spans="1:6" x14ac:dyDescent="0.25">
      <c r="A12278" s="349" t="s">
        <v>767</v>
      </c>
      <c r="B12278" s="361" t="s">
        <v>768</v>
      </c>
      <c r="C12278" s="361" t="s">
        <v>737</v>
      </c>
      <c r="D12278" s="361">
        <v>16</v>
      </c>
      <c r="E12278" s="590">
        <v>57873</v>
      </c>
      <c r="F12278" s="592">
        <v>198</v>
      </c>
    </row>
    <row r="12279" spans="1:6" x14ac:dyDescent="0.25">
      <c r="A12279" s="349" t="s">
        <v>771</v>
      </c>
      <c r="B12279" s="361" t="s">
        <v>773</v>
      </c>
      <c r="C12279" s="361" t="s">
        <v>747</v>
      </c>
      <c r="D12279" s="361">
        <v>8</v>
      </c>
      <c r="E12279" s="590">
        <v>57873</v>
      </c>
      <c r="F12279" s="360">
        <v>5</v>
      </c>
    </row>
    <row r="12280" spans="1:6" x14ac:dyDescent="0.25">
      <c r="A12280" s="349" t="s">
        <v>728</v>
      </c>
      <c r="B12280" s="361" t="s">
        <v>731</v>
      </c>
      <c r="C12280" s="361" t="s">
        <v>732</v>
      </c>
      <c r="D12280" s="361">
        <v>8</v>
      </c>
      <c r="E12280" s="590">
        <v>57873</v>
      </c>
      <c r="F12280" s="360">
        <v>42</v>
      </c>
    </row>
    <row r="12281" spans="1:6" x14ac:dyDescent="0.25">
      <c r="A12281" s="349" t="s">
        <v>767</v>
      </c>
      <c r="B12281" s="361" t="s">
        <v>768</v>
      </c>
      <c r="C12281" s="361" t="s">
        <v>737</v>
      </c>
      <c r="D12281" s="361">
        <v>16</v>
      </c>
      <c r="E12281" s="590">
        <v>57875</v>
      </c>
      <c r="F12281" s="592">
        <v>39</v>
      </c>
    </row>
    <row r="12282" spans="1:6" x14ac:dyDescent="0.25">
      <c r="A12282" s="349" t="s">
        <v>752</v>
      </c>
      <c r="B12282" s="361" t="s">
        <v>763</v>
      </c>
      <c r="C12282" s="361" t="s">
        <v>745</v>
      </c>
      <c r="D12282" s="361">
        <v>16</v>
      </c>
      <c r="E12282" s="590">
        <v>57881</v>
      </c>
      <c r="F12282" s="592">
        <v>178</v>
      </c>
    </row>
    <row r="12283" spans="1:6" x14ac:dyDescent="0.25">
      <c r="A12283" s="349" t="s">
        <v>748</v>
      </c>
      <c r="B12283" s="361" t="s">
        <v>753</v>
      </c>
      <c r="C12283" s="361" t="s">
        <v>732</v>
      </c>
      <c r="D12283" s="361">
        <v>16</v>
      </c>
      <c r="E12283" s="590">
        <v>57883</v>
      </c>
      <c r="F12283" s="592">
        <v>49</v>
      </c>
    </row>
    <row r="12284" spans="1:6" x14ac:dyDescent="0.25">
      <c r="A12284" s="349" t="s">
        <v>752</v>
      </c>
      <c r="B12284" s="361" t="s">
        <v>760</v>
      </c>
      <c r="C12284" s="361" t="s">
        <v>761</v>
      </c>
      <c r="D12284" s="361">
        <v>16</v>
      </c>
      <c r="E12284" s="350">
        <v>57883</v>
      </c>
      <c r="F12284" s="360">
        <v>11</v>
      </c>
    </row>
    <row r="12285" spans="1:6" x14ac:dyDescent="0.25">
      <c r="A12285" s="349" t="s">
        <v>564</v>
      </c>
      <c r="B12285" s="361" t="s">
        <v>566</v>
      </c>
      <c r="C12285" s="361" t="s">
        <v>737</v>
      </c>
      <c r="D12285" s="361">
        <v>16</v>
      </c>
      <c r="E12285" s="590">
        <v>57885</v>
      </c>
      <c r="F12285" s="592">
        <v>186</v>
      </c>
    </row>
    <row r="12286" spans="1:6" x14ac:dyDescent="0.25">
      <c r="A12286" s="349" t="s">
        <v>564</v>
      </c>
      <c r="B12286" s="361" t="s">
        <v>567</v>
      </c>
      <c r="C12286" s="361" t="s">
        <v>737</v>
      </c>
      <c r="D12286" s="361">
        <v>16</v>
      </c>
      <c r="E12286" s="590">
        <v>57885</v>
      </c>
      <c r="F12286" s="592">
        <v>97</v>
      </c>
    </row>
    <row r="12287" spans="1:6" x14ac:dyDescent="0.25">
      <c r="A12287" s="349" t="s">
        <v>564</v>
      </c>
      <c r="B12287" s="361" t="s">
        <v>566</v>
      </c>
      <c r="C12287" s="361" t="s">
        <v>737</v>
      </c>
      <c r="D12287" s="361">
        <v>16</v>
      </c>
      <c r="E12287" s="350">
        <v>57886</v>
      </c>
      <c r="F12287" s="360">
        <v>200</v>
      </c>
    </row>
    <row r="12288" spans="1:6" x14ac:dyDescent="0.25">
      <c r="A12288" s="349" t="s">
        <v>756</v>
      </c>
      <c r="B12288" s="361" t="s">
        <v>758</v>
      </c>
      <c r="C12288" s="361" t="s">
        <v>746</v>
      </c>
      <c r="D12288" s="361">
        <v>16</v>
      </c>
      <c r="E12288" s="590">
        <v>57886</v>
      </c>
      <c r="F12288" s="592">
        <v>180</v>
      </c>
    </row>
    <row r="12289" spans="1:6" x14ac:dyDescent="0.25">
      <c r="A12289" s="349" t="s">
        <v>738</v>
      </c>
      <c r="B12289" s="361" t="s">
        <v>716</v>
      </c>
      <c r="C12289" s="361" t="s">
        <v>745</v>
      </c>
      <c r="D12289" s="361">
        <v>16</v>
      </c>
      <c r="E12289" s="590">
        <v>57891</v>
      </c>
      <c r="F12289" s="592">
        <v>184</v>
      </c>
    </row>
    <row r="12290" spans="1:6" x14ac:dyDescent="0.25">
      <c r="A12290" s="349" t="s">
        <v>564</v>
      </c>
      <c r="B12290" s="361" t="s">
        <v>569</v>
      </c>
      <c r="C12290" s="361" t="s">
        <v>744</v>
      </c>
      <c r="D12290" s="361">
        <v>16</v>
      </c>
      <c r="E12290" s="590">
        <v>57892</v>
      </c>
      <c r="F12290" s="592">
        <v>88</v>
      </c>
    </row>
    <row r="12291" spans="1:6" x14ac:dyDescent="0.25">
      <c r="A12291" s="349" t="s">
        <v>752</v>
      </c>
      <c r="B12291" s="361" t="s">
        <v>760</v>
      </c>
      <c r="C12291" s="361" t="s">
        <v>761</v>
      </c>
      <c r="D12291" s="361">
        <v>16</v>
      </c>
      <c r="E12291" s="590">
        <v>57894</v>
      </c>
      <c r="F12291" s="592">
        <v>149</v>
      </c>
    </row>
    <row r="12292" spans="1:6" x14ac:dyDescent="0.25">
      <c r="A12292" s="349" t="s">
        <v>752</v>
      </c>
      <c r="B12292" s="361" t="s">
        <v>763</v>
      </c>
      <c r="C12292" s="361" t="s">
        <v>745</v>
      </c>
      <c r="D12292" s="361">
        <v>16</v>
      </c>
      <c r="E12292" s="590">
        <v>57895</v>
      </c>
      <c r="F12292" s="592">
        <v>80</v>
      </c>
    </row>
    <row r="12293" spans="1:6" x14ac:dyDescent="0.25">
      <c r="A12293" s="349" t="s">
        <v>728</v>
      </c>
      <c r="B12293" s="361" t="s">
        <v>729</v>
      </c>
      <c r="C12293" s="361" t="s">
        <v>730</v>
      </c>
      <c r="D12293" s="361">
        <v>10</v>
      </c>
      <c r="E12293" s="590">
        <v>57896</v>
      </c>
      <c r="F12293" s="592">
        <v>47</v>
      </c>
    </row>
    <row r="12294" spans="1:6" x14ac:dyDescent="0.25">
      <c r="A12294" s="354" t="s">
        <v>771</v>
      </c>
      <c r="B12294" s="353" t="s">
        <v>773</v>
      </c>
      <c r="C12294" s="353" t="s">
        <v>747</v>
      </c>
      <c r="D12294" s="353">
        <v>8</v>
      </c>
      <c r="E12294" s="591">
        <v>57899</v>
      </c>
      <c r="F12294" s="593">
        <v>61</v>
      </c>
    </row>
    <row r="12295" spans="1:6" x14ac:dyDescent="0.25">
      <c r="A12295" s="349" t="s">
        <v>752</v>
      </c>
      <c r="B12295" s="361" t="s">
        <v>764</v>
      </c>
      <c r="C12295" s="361" t="s">
        <v>737</v>
      </c>
      <c r="D12295" s="361">
        <v>32</v>
      </c>
      <c r="E12295" s="590">
        <v>57900</v>
      </c>
      <c r="F12295" s="592">
        <v>86</v>
      </c>
    </row>
    <row r="12296" spans="1:6" x14ac:dyDescent="0.25">
      <c r="A12296" s="349" t="s">
        <v>752</v>
      </c>
      <c r="B12296" s="361" t="s">
        <v>762</v>
      </c>
      <c r="C12296" s="361" t="s">
        <v>761</v>
      </c>
      <c r="D12296" s="361">
        <v>16</v>
      </c>
      <c r="E12296" s="590">
        <v>57901</v>
      </c>
      <c r="F12296" s="592">
        <v>12</v>
      </c>
    </row>
    <row r="12297" spans="1:6" x14ac:dyDescent="0.25">
      <c r="A12297" s="349" t="s">
        <v>748</v>
      </c>
      <c r="B12297" s="361" t="s">
        <v>753</v>
      </c>
      <c r="C12297" s="361" t="s">
        <v>732</v>
      </c>
      <c r="D12297" s="361">
        <v>16</v>
      </c>
      <c r="E12297" s="350">
        <v>57902</v>
      </c>
      <c r="F12297" s="360">
        <v>34</v>
      </c>
    </row>
    <row r="12298" spans="1:6" x14ac:dyDescent="0.25">
      <c r="A12298" s="349" t="s">
        <v>738</v>
      </c>
      <c r="B12298" s="361" t="s">
        <v>717</v>
      </c>
      <c r="C12298" s="361" t="s">
        <v>745</v>
      </c>
      <c r="D12298" s="361">
        <v>16</v>
      </c>
      <c r="E12298" s="590">
        <v>57902</v>
      </c>
      <c r="F12298" s="592">
        <v>37</v>
      </c>
    </row>
    <row r="12299" spans="1:6" x14ac:dyDescent="0.25">
      <c r="A12299" s="349" t="s">
        <v>765</v>
      </c>
      <c r="B12299" s="361" t="s">
        <v>766</v>
      </c>
      <c r="C12299" s="361" t="s">
        <v>744</v>
      </c>
      <c r="D12299" s="361">
        <v>16</v>
      </c>
      <c r="E12299" s="590">
        <v>57902</v>
      </c>
      <c r="F12299" s="592">
        <v>40</v>
      </c>
    </row>
    <row r="12300" spans="1:6" x14ac:dyDescent="0.25">
      <c r="A12300" s="349" t="s">
        <v>738</v>
      </c>
      <c r="B12300" s="361" t="s">
        <v>717</v>
      </c>
      <c r="C12300" s="361" t="s">
        <v>745</v>
      </c>
      <c r="D12300" s="361">
        <v>16</v>
      </c>
      <c r="E12300" s="590">
        <v>57905</v>
      </c>
      <c r="F12300" s="592">
        <v>174</v>
      </c>
    </row>
    <row r="12301" spans="1:6" x14ac:dyDescent="0.25">
      <c r="A12301" s="349" t="s">
        <v>738</v>
      </c>
      <c r="B12301" s="361" t="s">
        <v>717</v>
      </c>
      <c r="C12301" s="361" t="s">
        <v>745</v>
      </c>
      <c r="D12301" s="361">
        <v>16</v>
      </c>
      <c r="E12301" s="590">
        <v>57910</v>
      </c>
      <c r="F12301" s="592">
        <v>181</v>
      </c>
    </row>
    <row r="12302" spans="1:6" x14ac:dyDescent="0.25">
      <c r="A12302" s="349" t="s">
        <v>738</v>
      </c>
      <c r="B12302" s="361" t="s">
        <v>718</v>
      </c>
      <c r="C12302" s="361" t="s">
        <v>747</v>
      </c>
      <c r="D12302" s="361">
        <v>8</v>
      </c>
      <c r="E12302" s="590">
        <v>57911</v>
      </c>
      <c r="F12302" s="592">
        <v>77</v>
      </c>
    </row>
    <row r="12303" spans="1:6" x14ac:dyDescent="0.25">
      <c r="A12303" s="349" t="s">
        <v>756</v>
      </c>
      <c r="B12303" s="361" t="s">
        <v>758</v>
      </c>
      <c r="C12303" s="361" t="s">
        <v>746</v>
      </c>
      <c r="D12303" s="361">
        <v>16</v>
      </c>
      <c r="E12303" s="350">
        <v>57912</v>
      </c>
      <c r="F12303" s="360">
        <v>152</v>
      </c>
    </row>
    <row r="12304" spans="1:6" x14ac:dyDescent="0.25">
      <c r="A12304" s="349" t="s">
        <v>733</v>
      </c>
      <c r="B12304" s="361" t="s">
        <v>736</v>
      </c>
      <c r="C12304" s="361" t="s">
        <v>737</v>
      </c>
      <c r="D12304" s="361">
        <v>8</v>
      </c>
      <c r="E12304" s="590">
        <v>57914</v>
      </c>
      <c r="F12304" s="592">
        <v>38</v>
      </c>
    </row>
    <row r="12305" spans="1:6" x14ac:dyDescent="0.25">
      <c r="A12305" s="349" t="s">
        <v>728</v>
      </c>
      <c r="B12305" s="361" t="s">
        <v>729</v>
      </c>
      <c r="C12305" s="361" t="s">
        <v>730</v>
      </c>
      <c r="D12305" s="361">
        <v>10</v>
      </c>
      <c r="E12305" s="590">
        <v>57916</v>
      </c>
      <c r="F12305" s="592">
        <v>151</v>
      </c>
    </row>
    <row r="12306" spans="1:6" x14ac:dyDescent="0.25">
      <c r="A12306" s="349" t="s">
        <v>767</v>
      </c>
      <c r="B12306" s="361" t="s">
        <v>768</v>
      </c>
      <c r="C12306" s="361" t="s">
        <v>737</v>
      </c>
      <c r="D12306" s="361">
        <v>16</v>
      </c>
      <c r="E12306" s="590">
        <v>57919</v>
      </c>
      <c r="F12306" s="592">
        <v>169</v>
      </c>
    </row>
    <row r="12307" spans="1:6" x14ac:dyDescent="0.25">
      <c r="A12307" s="349" t="s">
        <v>564</v>
      </c>
      <c r="B12307" s="361" t="s">
        <v>569</v>
      </c>
      <c r="C12307" s="361" t="s">
        <v>744</v>
      </c>
      <c r="D12307" s="361">
        <v>16</v>
      </c>
      <c r="E12307" s="590">
        <v>57920</v>
      </c>
      <c r="F12307" s="360">
        <v>174</v>
      </c>
    </row>
    <row r="12308" spans="1:6" x14ac:dyDescent="0.25">
      <c r="A12308" s="349" t="s">
        <v>765</v>
      </c>
      <c r="B12308" s="361" t="s">
        <v>766</v>
      </c>
      <c r="C12308" s="361" t="s">
        <v>744</v>
      </c>
      <c r="D12308" s="361">
        <v>16</v>
      </c>
      <c r="E12308" s="590">
        <v>57920</v>
      </c>
      <c r="F12308" s="592">
        <v>166</v>
      </c>
    </row>
    <row r="12309" spans="1:6" x14ac:dyDescent="0.25">
      <c r="A12309" s="349" t="s">
        <v>748</v>
      </c>
      <c r="B12309" s="361" t="s">
        <v>751</v>
      </c>
      <c r="C12309" s="361" t="s">
        <v>747</v>
      </c>
      <c r="D12309" s="361">
        <v>8</v>
      </c>
      <c r="E12309" s="590">
        <v>57921</v>
      </c>
      <c r="F12309" s="592">
        <v>170</v>
      </c>
    </row>
    <row r="12310" spans="1:6" x14ac:dyDescent="0.25">
      <c r="A12310" s="349" t="s">
        <v>738</v>
      </c>
      <c r="B12310" s="361" t="s">
        <v>712</v>
      </c>
      <c r="C12310" s="361" t="s">
        <v>744</v>
      </c>
      <c r="D12310" s="361">
        <v>8</v>
      </c>
      <c r="E12310" s="590">
        <v>57922</v>
      </c>
      <c r="F12310" s="592">
        <v>171</v>
      </c>
    </row>
    <row r="12311" spans="1:6" x14ac:dyDescent="0.25">
      <c r="A12311" s="349" t="s">
        <v>738</v>
      </c>
      <c r="B12311" s="361" t="s">
        <v>720</v>
      </c>
      <c r="C12311" s="361" t="s">
        <v>747</v>
      </c>
      <c r="D12311" s="361">
        <v>8</v>
      </c>
      <c r="E12311" s="590">
        <v>57925</v>
      </c>
      <c r="F12311" s="592">
        <v>45</v>
      </c>
    </row>
    <row r="12312" spans="1:6" x14ac:dyDescent="0.25">
      <c r="A12312" s="349" t="s">
        <v>756</v>
      </c>
      <c r="B12312" s="361" t="s">
        <v>758</v>
      </c>
      <c r="C12312" s="361" t="s">
        <v>746</v>
      </c>
      <c r="D12312" s="361">
        <v>16</v>
      </c>
      <c r="E12312" s="590">
        <v>57925</v>
      </c>
      <c r="F12312" s="592">
        <v>187</v>
      </c>
    </row>
    <row r="12313" spans="1:6" x14ac:dyDescent="0.25">
      <c r="A12313" s="349" t="s">
        <v>752</v>
      </c>
      <c r="B12313" s="361" t="s">
        <v>763</v>
      </c>
      <c r="C12313" s="361" t="s">
        <v>745</v>
      </c>
      <c r="D12313" s="361">
        <v>16</v>
      </c>
      <c r="E12313" s="590">
        <v>57926</v>
      </c>
      <c r="F12313" s="592">
        <v>43</v>
      </c>
    </row>
    <row r="12314" spans="1:6" x14ac:dyDescent="0.25">
      <c r="A12314" s="349" t="s">
        <v>564</v>
      </c>
      <c r="B12314" s="361" t="s">
        <v>566</v>
      </c>
      <c r="C12314" s="361" t="s">
        <v>737</v>
      </c>
      <c r="D12314" s="361">
        <v>16</v>
      </c>
      <c r="E12314" s="590">
        <v>57928</v>
      </c>
      <c r="F12314" s="592">
        <v>28</v>
      </c>
    </row>
    <row r="12315" spans="1:6" x14ac:dyDescent="0.25">
      <c r="A12315" s="349" t="s">
        <v>733</v>
      </c>
      <c r="B12315" s="361" t="s">
        <v>736</v>
      </c>
      <c r="C12315" s="361" t="s">
        <v>737</v>
      </c>
      <c r="D12315" s="361">
        <v>8</v>
      </c>
      <c r="E12315" s="590">
        <v>57931</v>
      </c>
      <c r="F12315" s="592">
        <v>79</v>
      </c>
    </row>
    <row r="12316" spans="1:6" x14ac:dyDescent="0.25">
      <c r="A12316" s="349" t="s">
        <v>728</v>
      </c>
      <c r="B12316" s="361" t="s">
        <v>731</v>
      </c>
      <c r="C12316" s="361" t="s">
        <v>732</v>
      </c>
      <c r="D12316" s="361">
        <v>8</v>
      </c>
      <c r="E12316" s="350">
        <v>57931</v>
      </c>
      <c r="F12316" s="360">
        <v>173</v>
      </c>
    </row>
    <row r="12317" spans="1:6" x14ac:dyDescent="0.25">
      <c r="A12317" s="349" t="s">
        <v>752</v>
      </c>
      <c r="B12317" s="361" t="s">
        <v>759</v>
      </c>
      <c r="C12317" s="361" t="s">
        <v>737</v>
      </c>
      <c r="D12317" s="361">
        <v>16</v>
      </c>
      <c r="E12317" s="590">
        <v>57932</v>
      </c>
      <c r="F12317" s="592">
        <v>188</v>
      </c>
    </row>
    <row r="12318" spans="1:6" x14ac:dyDescent="0.25">
      <c r="A12318" s="349" t="s">
        <v>752</v>
      </c>
      <c r="B12318" s="361" t="s">
        <v>764</v>
      </c>
      <c r="C12318" s="361" t="s">
        <v>737</v>
      </c>
      <c r="D12318" s="361">
        <v>32</v>
      </c>
      <c r="E12318" s="590">
        <v>57937</v>
      </c>
      <c r="F12318" s="360">
        <v>76</v>
      </c>
    </row>
    <row r="12319" spans="1:6" x14ac:dyDescent="0.25">
      <c r="A12319" s="349" t="s">
        <v>564</v>
      </c>
      <c r="B12319" s="361" t="s">
        <v>569</v>
      </c>
      <c r="C12319" s="361" t="s">
        <v>744</v>
      </c>
      <c r="D12319" s="361">
        <v>16</v>
      </c>
      <c r="E12319" s="590">
        <v>57939</v>
      </c>
      <c r="F12319" s="592">
        <v>166</v>
      </c>
    </row>
    <row r="12320" spans="1:6" x14ac:dyDescent="0.25">
      <c r="A12320" s="349" t="s">
        <v>738</v>
      </c>
      <c r="B12320" s="361" t="s">
        <v>718</v>
      </c>
      <c r="C12320" s="361" t="s">
        <v>747</v>
      </c>
      <c r="D12320" s="361">
        <v>8</v>
      </c>
      <c r="E12320" s="350">
        <v>57942</v>
      </c>
      <c r="F12320" s="360">
        <v>187</v>
      </c>
    </row>
    <row r="12321" spans="1:6" x14ac:dyDescent="0.25">
      <c r="A12321" s="349" t="s">
        <v>564</v>
      </c>
      <c r="B12321" s="361" t="s">
        <v>567</v>
      </c>
      <c r="C12321" s="361" t="s">
        <v>737</v>
      </c>
      <c r="D12321" s="361">
        <v>16</v>
      </c>
      <c r="E12321" s="590">
        <v>57945</v>
      </c>
      <c r="F12321" s="592">
        <v>41</v>
      </c>
    </row>
    <row r="12322" spans="1:6" x14ac:dyDescent="0.25">
      <c r="A12322" s="349" t="s">
        <v>748</v>
      </c>
      <c r="B12322" s="361" t="s">
        <v>749</v>
      </c>
      <c r="C12322" s="361" t="s">
        <v>745</v>
      </c>
      <c r="D12322" s="361">
        <v>8</v>
      </c>
      <c r="E12322" s="590">
        <v>57946</v>
      </c>
      <c r="F12322" s="360">
        <v>89</v>
      </c>
    </row>
    <row r="12323" spans="1:6" x14ac:dyDescent="0.25">
      <c r="A12323" s="349" t="s">
        <v>738</v>
      </c>
      <c r="B12323" s="361" t="s">
        <v>715</v>
      </c>
      <c r="C12323" s="361" t="s">
        <v>745</v>
      </c>
      <c r="D12323" s="361">
        <v>16</v>
      </c>
      <c r="E12323" s="590">
        <v>57946</v>
      </c>
      <c r="F12323" s="592">
        <v>162</v>
      </c>
    </row>
    <row r="12324" spans="1:6" x14ac:dyDescent="0.25">
      <c r="A12324" s="349" t="s">
        <v>738</v>
      </c>
      <c r="B12324" s="361" t="s">
        <v>718</v>
      </c>
      <c r="C12324" s="361" t="s">
        <v>747</v>
      </c>
      <c r="D12324" s="361">
        <v>8</v>
      </c>
      <c r="E12324" s="590">
        <v>57949</v>
      </c>
      <c r="F12324" s="592">
        <v>54</v>
      </c>
    </row>
    <row r="12325" spans="1:6" x14ac:dyDescent="0.25">
      <c r="A12325" s="349" t="s">
        <v>752</v>
      </c>
      <c r="B12325" s="361" t="s">
        <v>762</v>
      </c>
      <c r="C12325" s="361" t="s">
        <v>761</v>
      </c>
      <c r="D12325" s="361">
        <v>16</v>
      </c>
      <c r="E12325" s="590">
        <v>57950</v>
      </c>
      <c r="F12325" s="592">
        <v>64</v>
      </c>
    </row>
    <row r="12326" spans="1:6" x14ac:dyDescent="0.25">
      <c r="A12326" s="349" t="s">
        <v>728</v>
      </c>
      <c r="B12326" s="361" t="s">
        <v>731</v>
      </c>
      <c r="C12326" s="361" t="s">
        <v>732</v>
      </c>
      <c r="D12326" s="361">
        <v>8</v>
      </c>
      <c r="E12326" s="590">
        <v>57952</v>
      </c>
      <c r="F12326" s="592">
        <v>11</v>
      </c>
    </row>
    <row r="12327" spans="1:6" x14ac:dyDescent="0.25">
      <c r="A12327" s="349" t="s">
        <v>733</v>
      </c>
      <c r="B12327" s="361" t="s">
        <v>736</v>
      </c>
      <c r="C12327" s="361" t="s">
        <v>737</v>
      </c>
      <c r="D12327" s="361">
        <v>8</v>
      </c>
      <c r="E12327" s="590">
        <v>57957</v>
      </c>
      <c r="F12327" s="592">
        <v>45</v>
      </c>
    </row>
    <row r="12328" spans="1:6" x14ac:dyDescent="0.25">
      <c r="A12328" s="349" t="s">
        <v>748</v>
      </c>
      <c r="B12328" s="361" t="s">
        <v>753</v>
      </c>
      <c r="C12328" s="361" t="s">
        <v>732</v>
      </c>
      <c r="D12328" s="361">
        <v>16</v>
      </c>
      <c r="E12328" s="590">
        <v>57958</v>
      </c>
      <c r="F12328" s="592">
        <v>139</v>
      </c>
    </row>
    <row r="12329" spans="1:6" x14ac:dyDescent="0.25">
      <c r="A12329" s="349" t="s">
        <v>738</v>
      </c>
      <c r="B12329" s="361" t="s">
        <v>713</v>
      </c>
      <c r="C12329" s="361" t="s">
        <v>746</v>
      </c>
      <c r="D12329" s="361">
        <v>16</v>
      </c>
      <c r="E12329" s="590">
        <v>57965</v>
      </c>
      <c r="F12329" s="360">
        <v>147</v>
      </c>
    </row>
    <row r="12330" spans="1:6" x14ac:dyDescent="0.25">
      <c r="A12330" s="349" t="s">
        <v>738</v>
      </c>
      <c r="B12330" s="361" t="s">
        <v>718</v>
      </c>
      <c r="C12330" s="361" t="s">
        <v>747</v>
      </c>
      <c r="D12330" s="361">
        <v>8</v>
      </c>
      <c r="E12330" s="590">
        <v>57967</v>
      </c>
      <c r="F12330" s="592">
        <v>170</v>
      </c>
    </row>
    <row r="12331" spans="1:6" x14ac:dyDescent="0.25">
      <c r="A12331" s="349" t="s">
        <v>752</v>
      </c>
      <c r="B12331" s="361" t="s">
        <v>759</v>
      </c>
      <c r="C12331" s="361" t="s">
        <v>737</v>
      </c>
      <c r="D12331" s="361">
        <v>16</v>
      </c>
      <c r="E12331" s="590">
        <v>57969</v>
      </c>
      <c r="F12331" s="360">
        <v>162</v>
      </c>
    </row>
    <row r="12332" spans="1:6" x14ac:dyDescent="0.25">
      <c r="A12332" s="349" t="s">
        <v>748</v>
      </c>
      <c r="B12332" s="361" t="s">
        <v>749</v>
      </c>
      <c r="C12332" s="361" t="s">
        <v>745</v>
      </c>
      <c r="D12332" s="361">
        <v>8</v>
      </c>
      <c r="E12332" s="590">
        <v>57971</v>
      </c>
      <c r="F12332" s="592">
        <v>65</v>
      </c>
    </row>
    <row r="12333" spans="1:6" x14ac:dyDescent="0.25">
      <c r="A12333" s="349" t="s">
        <v>752</v>
      </c>
      <c r="B12333" s="361" t="s">
        <v>759</v>
      </c>
      <c r="C12333" s="361" t="s">
        <v>737</v>
      </c>
      <c r="D12333" s="361">
        <v>16</v>
      </c>
      <c r="E12333" s="590">
        <v>57973</v>
      </c>
      <c r="F12333" s="592">
        <v>30</v>
      </c>
    </row>
    <row r="12334" spans="1:6" x14ac:dyDescent="0.25">
      <c r="A12334" s="349" t="s">
        <v>752</v>
      </c>
      <c r="B12334" s="361" t="s">
        <v>759</v>
      </c>
      <c r="C12334" s="361" t="s">
        <v>737</v>
      </c>
      <c r="D12334" s="361">
        <v>16</v>
      </c>
      <c r="E12334" s="590">
        <v>57980</v>
      </c>
      <c r="F12334" s="592">
        <v>29</v>
      </c>
    </row>
    <row r="12335" spans="1:6" x14ac:dyDescent="0.25">
      <c r="A12335" s="349" t="s">
        <v>738</v>
      </c>
      <c r="B12335" s="361" t="s">
        <v>718</v>
      </c>
      <c r="C12335" s="361" t="s">
        <v>747</v>
      </c>
      <c r="D12335" s="361">
        <v>8</v>
      </c>
      <c r="E12335" s="590">
        <v>57981</v>
      </c>
      <c r="F12335" s="360">
        <v>94</v>
      </c>
    </row>
    <row r="12336" spans="1:6" x14ac:dyDescent="0.25">
      <c r="A12336" s="349" t="s">
        <v>752</v>
      </c>
      <c r="B12336" s="361" t="s">
        <v>760</v>
      </c>
      <c r="C12336" s="361" t="s">
        <v>761</v>
      </c>
      <c r="D12336" s="361">
        <v>16</v>
      </c>
      <c r="E12336" s="350">
        <v>57984</v>
      </c>
      <c r="F12336" s="360">
        <v>112</v>
      </c>
    </row>
    <row r="12337" spans="1:6" x14ac:dyDescent="0.25">
      <c r="A12337" s="349" t="s">
        <v>767</v>
      </c>
      <c r="B12337" s="361" t="s">
        <v>768</v>
      </c>
      <c r="C12337" s="361" t="s">
        <v>737</v>
      </c>
      <c r="D12337" s="361">
        <v>16</v>
      </c>
      <c r="E12337" s="590">
        <v>57991</v>
      </c>
      <c r="F12337" s="592">
        <v>28</v>
      </c>
    </row>
    <row r="12338" spans="1:6" x14ac:dyDescent="0.25">
      <c r="A12338" s="349" t="s">
        <v>564</v>
      </c>
      <c r="B12338" s="361" t="s">
        <v>566</v>
      </c>
      <c r="C12338" s="361" t="s">
        <v>737</v>
      </c>
      <c r="D12338" s="361">
        <v>16</v>
      </c>
      <c r="E12338" s="590">
        <v>57991</v>
      </c>
      <c r="F12338" s="592">
        <v>179</v>
      </c>
    </row>
    <row r="12339" spans="1:6" x14ac:dyDescent="0.25">
      <c r="A12339" s="349" t="s">
        <v>564</v>
      </c>
      <c r="B12339" s="361" t="s">
        <v>569</v>
      </c>
      <c r="C12339" s="361" t="s">
        <v>744</v>
      </c>
      <c r="D12339" s="361">
        <v>16</v>
      </c>
      <c r="E12339" s="590">
        <v>57996</v>
      </c>
      <c r="F12339" s="592">
        <v>142</v>
      </c>
    </row>
    <row r="12340" spans="1:6" x14ac:dyDescent="0.25">
      <c r="A12340" s="349" t="s">
        <v>564</v>
      </c>
      <c r="B12340" s="361" t="s">
        <v>569</v>
      </c>
      <c r="C12340" s="361" t="s">
        <v>744</v>
      </c>
      <c r="D12340" s="361">
        <v>16</v>
      </c>
      <c r="E12340" s="590">
        <v>57999</v>
      </c>
      <c r="F12340" s="592">
        <v>61</v>
      </c>
    </row>
    <row r="12341" spans="1:6" x14ac:dyDescent="0.25">
      <c r="A12341" s="349" t="s">
        <v>564</v>
      </c>
      <c r="B12341" s="361" t="s">
        <v>569</v>
      </c>
      <c r="C12341" s="361" t="s">
        <v>744</v>
      </c>
      <c r="D12341" s="361">
        <v>16</v>
      </c>
      <c r="E12341" s="590">
        <v>58003</v>
      </c>
      <c r="F12341" s="592">
        <v>121</v>
      </c>
    </row>
    <row r="12342" spans="1:6" x14ac:dyDescent="0.25">
      <c r="A12342" s="349" t="s">
        <v>756</v>
      </c>
      <c r="B12342" s="361" t="s">
        <v>758</v>
      </c>
      <c r="C12342" s="361" t="s">
        <v>746</v>
      </c>
      <c r="D12342" s="361">
        <v>16</v>
      </c>
      <c r="E12342" s="590">
        <v>58003</v>
      </c>
      <c r="F12342" s="592">
        <v>90</v>
      </c>
    </row>
    <row r="12343" spans="1:6" x14ac:dyDescent="0.25">
      <c r="A12343" s="349" t="s">
        <v>738</v>
      </c>
      <c r="B12343" s="361" t="s">
        <v>712</v>
      </c>
      <c r="C12343" s="361" t="s">
        <v>744</v>
      </c>
      <c r="D12343" s="361">
        <v>8</v>
      </c>
      <c r="E12343" s="350">
        <v>58004</v>
      </c>
      <c r="F12343" s="360">
        <v>167</v>
      </c>
    </row>
    <row r="12344" spans="1:6" x14ac:dyDescent="0.25">
      <c r="A12344" s="349" t="s">
        <v>738</v>
      </c>
      <c r="B12344" s="361" t="s">
        <v>717</v>
      </c>
      <c r="C12344" s="361" t="s">
        <v>745</v>
      </c>
      <c r="D12344" s="361">
        <v>16</v>
      </c>
      <c r="E12344" s="590">
        <v>58005</v>
      </c>
      <c r="F12344" s="592">
        <v>14</v>
      </c>
    </row>
    <row r="12345" spans="1:6" x14ac:dyDescent="0.25">
      <c r="A12345" s="349" t="s">
        <v>742</v>
      </c>
      <c r="B12345" s="361" t="s">
        <v>743</v>
      </c>
      <c r="C12345" s="361" t="s">
        <v>744</v>
      </c>
      <c r="D12345" s="361">
        <v>8</v>
      </c>
      <c r="E12345" s="590">
        <v>58006</v>
      </c>
      <c r="F12345" s="360">
        <v>87</v>
      </c>
    </row>
    <row r="12346" spans="1:6" x14ac:dyDescent="0.25">
      <c r="A12346" s="349" t="s">
        <v>752</v>
      </c>
      <c r="B12346" s="361" t="s">
        <v>760</v>
      </c>
      <c r="C12346" s="361" t="s">
        <v>761</v>
      </c>
      <c r="D12346" s="361">
        <v>16</v>
      </c>
      <c r="E12346" s="590">
        <v>58007</v>
      </c>
      <c r="F12346" s="592">
        <v>155</v>
      </c>
    </row>
    <row r="12347" spans="1:6" x14ac:dyDescent="0.25">
      <c r="A12347" s="349" t="s">
        <v>752</v>
      </c>
      <c r="B12347" s="361" t="s">
        <v>759</v>
      </c>
      <c r="C12347" s="361" t="s">
        <v>737</v>
      </c>
      <c r="D12347" s="361">
        <v>16</v>
      </c>
      <c r="E12347" s="590">
        <v>58009</v>
      </c>
      <c r="F12347" s="592">
        <v>181</v>
      </c>
    </row>
    <row r="12348" spans="1:6" x14ac:dyDescent="0.25">
      <c r="A12348" s="349" t="s">
        <v>752</v>
      </c>
      <c r="B12348" s="361" t="s">
        <v>760</v>
      </c>
      <c r="C12348" s="361" t="s">
        <v>761</v>
      </c>
      <c r="D12348" s="361">
        <v>16</v>
      </c>
      <c r="E12348" s="590">
        <v>58015</v>
      </c>
      <c r="F12348" s="592">
        <v>147</v>
      </c>
    </row>
    <row r="12349" spans="1:6" x14ac:dyDescent="0.25">
      <c r="A12349" s="349" t="s">
        <v>733</v>
      </c>
      <c r="B12349" s="361" t="s">
        <v>734</v>
      </c>
      <c r="C12349" s="361" t="s">
        <v>735</v>
      </c>
      <c r="D12349" s="361">
        <v>8</v>
      </c>
      <c r="E12349" s="590">
        <v>58015</v>
      </c>
      <c r="F12349" s="592">
        <v>123</v>
      </c>
    </row>
    <row r="12350" spans="1:6" x14ac:dyDescent="0.25">
      <c r="A12350" s="349" t="s">
        <v>748</v>
      </c>
      <c r="B12350" s="361" t="s">
        <v>749</v>
      </c>
      <c r="C12350" s="361" t="s">
        <v>745</v>
      </c>
      <c r="D12350" s="361">
        <v>8</v>
      </c>
      <c r="E12350" s="590">
        <v>58023</v>
      </c>
      <c r="F12350" s="592">
        <v>162</v>
      </c>
    </row>
    <row r="12351" spans="1:6" x14ac:dyDescent="0.25">
      <c r="A12351" s="349" t="s">
        <v>771</v>
      </c>
      <c r="B12351" s="361" t="s">
        <v>773</v>
      </c>
      <c r="C12351" s="361" t="s">
        <v>747</v>
      </c>
      <c r="D12351" s="361">
        <v>8</v>
      </c>
      <c r="E12351" s="590">
        <v>58024</v>
      </c>
      <c r="F12351" s="592">
        <v>159</v>
      </c>
    </row>
    <row r="12352" spans="1:6" x14ac:dyDescent="0.25">
      <c r="A12352" s="349" t="s">
        <v>733</v>
      </c>
      <c r="B12352" s="361" t="s">
        <v>734</v>
      </c>
      <c r="C12352" s="361" t="s">
        <v>735</v>
      </c>
      <c r="D12352" s="361">
        <v>8</v>
      </c>
      <c r="E12352" s="590">
        <v>58030</v>
      </c>
      <c r="F12352" s="592">
        <v>70</v>
      </c>
    </row>
    <row r="12353" spans="1:6" x14ac:dyDescent="0.25">
      <c r="A12353" s="349" t="s">
        <v>748</v>
      </c>
      <c r="B12353" s="361" t="s">
        <v>750</v>
      </c>
      <c r="C12353" s="361" t="s">
        <v>737</v>
      </c>
      <c r="D12353" s="361">
        <v>16</v>
      </c>
      <c r="E12353" s="590">
        <v>58033</v>
      </c>
      <c r="F12353" s="592">
        <v>198</v>
      </c>
    </row>
    <row r="12354" spans="1:6" x14ac:dyDescent="0.25">
      <c r="A12354" s="349" t="s">
        <v>738</v>
      </c>
      <c r="B12354" s="361" t="s">
        <v>714</v>
      </c>
      <c r="C12354" s="361" t="s">
        <v>744</v>
      </c>
      <c r="D12354" s="361">
        <v>8</v>
      </c>
      <c r="E12354" s="590">
        <v>58038</v>
      </c>
      <c r="F12354" s="360">
        <v>46</v>
      </c>
    </row>
    <row r="12355" spans="1:6" x14ac:dyDescent="0.25">
      <c r="A12355" s="349" t="s">
        <v>771</v>
      </c>
      <c r="B12355" s="361" t="s">
        <v>772</v>
      </c>
      <c r="C12355" s="361" t="s">
        <v>747</v>
      </c>
      <c r="D12355" s="361">
        <v>12</v>
      </c>
      <c r="E12355" s="590">
        <v>58038</v>
      </c>
      <c r="F12355" s="592">
        <v>5</v>
      </c>
    </row>
    <row r="12356" spans="1:6" x14ac:dyDescent="0.25">
      <c r="A12356" s="349" t="s">
        <v>738</v>
      </c>
      <c r="B12356" s="361" t="s">
        <v>713</v>
      </c>
      <c r="C12356" s="361" t="s">
        <v>746</v>
      </c>
      <c r="D12356" s="361">
        <v>16</v>
      </c>
      <c r="E12356" s="350">
        <v>58042</v>
      </c>
      <c r="F12356" s="360">
        <v>96</v>
      </c>
    </row>
    <row r="12357" spans="1:6" x14ac:dyDescent="0.25">
      <c r="A12357" s="349" t="s">
        <v>739</v>
      </c>
      <c r="B12357" s="361" t="s">
        <v>740</v>
      </c>
      <c r="C12357" s="361" t="s">
        <v>741</v>
      </c>
      <c r="D12357" s="361">
        <v>8</v>
      </c>
      <c r="E12357" s="590">
        <v>58043</v>
      </c>
      <c r="F12357" s="360">
        <v>125</v>
      </c>
    </row>
    <row r="12358" spans="1:6" x14ac:dyDescent="0.25">
      <c r="A12358" s="349" t="s">
        <v>752</v>
      </c>
      <c r="B12358" s="361" t="s">
        <v>760</v>
      </c>
      <c r="C12358" s="361" t="s">
        <v>761</v>
      </c>
      <c r="D12358" s="361">
        <v>16</v>
      </c>
      <c r="E12358" s="590">
        <v>58050</v>
      </c>
      <c r="F12358" s="592">
        <v>7</v>
      </c>
    </row>
    <row r="12359" spans="1:6" x14ac:dyDescent="0.25">
      <c r="A12359" s="349" t="s">
        <v>733</v>
      </c>
      <c r="B12359" s="361" t="s">
        <v>734</v>
      </c>
      <c r="C12359" s="361" t="s">
        <v>735</v>
      </c>
      <c r="D12359" s="361">
        <v>8</v>
      </c>
      <c r="E12359" s="590">
        <v>58053</v>
      </c>
      <c r="F12359" s="360">
        <v>199</v>
      </c>
    </row>
    <row r="12360" spans="1:6" x14ac:dyDescent="0.25">
      <c r="A12360" s="349" t="s">
        <v>752</v>
      </c>
      <c r="B12360" s="361" t="s">
        <v>764</v>
      </c>
      <c r="C12360" s="361" t="s">
        <v>737</v>
      </c>
      <c r="D12360" s="361">
        <v>32</v>
      </c>
      <c r="E12360" s="590">
        <v>58059</v>
      </c>
      <c r="F12360" s="592">
        <v>60</v>
      </c>
    </row>
    <row r="12361" spans="1:6" x14ac:dyDescent="0.25">
      <c r="A12361" s="349" t="s">
        <v>752</v>
      </c>
      <c r="B12361" s="361" t="s">
        <v>760</v>
      </c>
      <c r="C12361" s="361" t="s">
        <v>761</v>
      </c>
      <c r="D12361" s="361">
        <v>16</v>
      </c>
      <c r="E12361" s="350">
        <v>58059</v>
      </c>
      <c r="F12361" s="360">
        <v>144</v>
      </c>
    </row>
    <row r="12362" spans="1:6" x14ac:dyDescent="0.25">
      <c r="A12362" s="349" t="s">
        <v>771</v>
      </c>
      <c r="B12362" s="361" t="s">
        <v>772</v>
      </c>
      <c r="C12362" s="361" t="s">
        <v>747</v>
      </c>
      <c r="D12362" s="361">
        <v>12</v>
      </c>
      <c r="E12362" s="590">
        <v>58062</v>
      </c>
      <c r="F12362" s="592">
        <v>168</v>
      </c>
    </row>
    <row r="12363" spans="1:6" x14ac:dyDescent="0.25">
      <c r="A12363" s="349" t="s">
        <v>752</v>
      </c>
      <c r="B12363" s="361" t="s">
        <v>762</v>
      </c>
      <c r="C12363" s="361" t="s">
        <v>761</v>
      </c>
      <c r="D12363" s="361">
        <v>16</v>
      </c>
      <c r="E12363" s="590">
        <v>58063</v>
      </c>
      <c r="F12363" s="592">
        <v>123</v>
      </c>
    </row>
    <row r="12364" spans="1:6" x14ac:dyDescent="0.25">
      <c r="A12364" s="349" t="s">
        <v>728</v>
      </c>
      <c r="B12364" s="361" t="s">
        <v>731</v>
      </c>
      <c r="C12364" s="361" t="s">
        <v>732</v>
      </c>
      <c r="D12364" s="361">
        <v>8</v>
      </c>
      <c r="E12364" s="590">
        <v>58066</v>
      </c>
      <c r="F12364" s="592">
        <v>115</v>
      </c>
    </row>
    <row r="12365" spans="1:6" x14ac:dyDescent="0.25">
      <c r="A12365" s="349" t="s">
        <v>738</v>
      </c>
      <c r="B12365" s="361" t="s">
        <v>723</v>
      </c>
      <c r="C12365" s="361" t="s">
        <v>745</v>
      </c>
      <c r="D12365" s="361">
        <v>8</v>
      </c>
      <c r="E12365" s="590">
        <v>58068</v>
      </c>
      <c r="F12365" s="592">
        <v>112</v>
      </c>
    </row>
    <row r="12366" spans="1:6" x14ac:dyDescent="0.25">
      <c r="A12366" s="349" t="s">
        <v>738</v>
      </c>
      <c r="B12366" s="361" t="s">
        <v>715</v>
      </c>
      <c r="C12366" s="361" t="s">
        <v>745</v>
      </c>
      <c r="D12366" s="361">
        <v>16</v>
      </c>
      <c r="E12366" s="350">
        <v>58070</v>
      </c>
      <c r="F12366" s="360">
        <v>93</v>
      </c>
    </row>
    <row r="12367" spans="1:6" x14ac:dyDescent="0.25">
      <c r="A12367" s="349" t="s">
        <v>739</v>
      </c>
      <c r="B12367" s="361" t="s">
        <v>740</v>
      </c>
      <c r="C12367" s="361" t="s">
        <v>741</v>
      </c>
      <c r="D12367" s="361">
        <v>8</v>
      </c>
      <c r="E12367" s="590">
        <v>58074</v>
      </c>
      <c r="F12367" s="592">
        <v>21</v>
      </c>
    </row>
    <row r="12368" spans="1:6" x14ac:dyDescent="0.25">
      <c r="A12368" s="349" t="s">
        <v>771</v>
      </c>
      <c r="B12368" s="361" t="s">
        <v>773</v>
      </c>
      <c r="C12368" s="361" t="s">
        <v>747</v>
      </c>
      <c r="D12368" s="361">
        <v>8</v>
      </c>
      <c r="E12368" s="590">
        <v>58076</v>
      </c>
      <c r="F12368" s="592">
        <v>190</v>
      </c>
    </row>
    <row r="12369" spans="1:6" x14ac:dyDescent="0.25">
      <c r="A12369" s="349" t="s">
        <v>767</v>
      </c>
      <c r="B12369" s="361" t="s">
        <v>768</v>
      </c>
      <c r="C12369" s="361" t="s">
        <v>737</v>
      </c>
      <c r="D12369" s="361">
        <v>16</v>
      </c>
      <c r="E12369" s="590">
        <v>58082</v>
      </c>
      <c r="F12369" s="592">
        <v>106</v>
      </c>
    </row>
    <row r="12370" spans="1:6" x14ac:dyDescent="0.25">
      <c r="A12370" s="349" t="s">
        <v>756</v>
      </c>
      <c r="B12370" s="361" t="s">
        <v>757</v>
      </c>
      <c r="C12370" s="361" t="s">
        <v>755</v>
      </c>
      <c r="D12370" s="361">
        <v>16</v>
      </c>
      <c r="E12370" s="590">
        <v>58082</v>
      </c>
      <c r="F12370" s="592">
        <v>79</v>
      </c>
    </row>
    <row r="12371" spans="1:6" x14ac:dyDescent="0.25">
      <c r="A12371" s="349" t="s">
        <v>733</v>
      </c>
      <c r="B12371" s="361" t="s">
        <v>736</v>
      </c>
      <c r="C12371" s="361" t="s">
        <v>737</v>
      </c>
      <c r="D12371" s="361">
        <v>8</v>
      </c>
      <c r="E12371" s="590">
        <v>58083</v>
      </c>
      <c r="F12371" s="592">
        <v>122</v>
      </c>
    </row>
    <row r="12372" spans="1:6" x14ac:dyDescent="0.25">
      <c r="A12372" s="349" t="s">
        <v>738</v>
      </c>
      <c r="B12372" s="361" t="s">
        <v>717</v>
      </c>
      <c r="C12372" s="361" t="s">
        <v>745</v>
      </c>
      <c r="D12372" s="361">
        <v>16</v>
      </c>
      <c r="E12372" s="590">
        <v>58087</v>
      </c>
      <c r="F12372" s="592">
        <v>160</v>
      </c>
    </row>
    <row r="12373" spans="1:6" x14ac:dyDescent="0.25">
      <c r="A12373" s="349" t="s">
        <v>738</v>
      </c>
      <c r="B12373" s="361" t="s">
        <v>722</v>
      </c>
      <c r="C12373" s="361" t="s">
        <v>747</v>
      </c>
      <c r="D12373" s="361">
        <v>8</v>
      </c>
      <c r="E12373" s="590">
        <v>58089</v>
      </c>
      <c r="F12373" s="592">
        <v>95</v>
      </c>
    </row>
    <row r="12374" spans="1:6" x14ac:dyDescent="0.25">
      <c r="A12374" s="349" t="s">
        <v>756</v>
      </c>
      <c r="B12374" s="361" t="s">
        <v>757</v>
      </c>
      <c r="C12374" s="361" t="s">
        <v>755</v>
      </c>
      <c r="D12374" s="361">
        <v>16</v>
      </c>
      <c r="E12374" s="590">
        <v>58091</v>
      </c>
      <c r="F12374" s="592">
        <v>12</v>
      </c>
    </row>
    <row r="12375" spans="1:6" x14ac:dyDescent="0.25">
      <c r="A12375" s="349" t="s">
        <v>733</v>
      </c>
      <c r="B12375" s="361" t="s">
        <v>734</v>
      </c>
      <c r="C12375" s="361" t="s">
        <v>735</v>
      </c>
      <c r="D12375" s="361">
        <v>8</v>
      </c>
      <c r="E12375" s="590">
        <v>58091</v>
      </c>
      <c r="F12375" s="360">
        <v>64</v>
      </c>
    </row>
    <row r="12376" spans="1:6" x14ac:dyDescent="0.25">
      <c r="A12376" s="349" t="s">
        <v>771</v>
      </c>
      <c r="B12376" s="361" t="s">
        <v>772</v>
      </c>
      <c r="C12376" s="361" t="s">
        <v>747</v>
      </c>
      <c r="D12376" s="361">
        <v>12</v>
      </c>
      <c r="E12376" s="590">
        <v>58093</v>
      </c>
      <c r="F12376" s="360">
        <v>143</v>
      </c>
    </row>
    <row r="12377" spans="1:6" x14ac:dyDescent="0.25">
      <c r="A12377" s="349" t="s">
        <v>769</v>
      </c>
      <c r="B12377" s="361" t="s">
        <v>770</v>
      </c>
      <c r="C12377" s="361" t="s">
        <v>745</v>
      </c>
      <c r="D12377" s="361">
        <v>16</v>
      </c>
      <c r="E12377" s="590">
        <v>58093</v>
      </c>
      <c r="F12377" s="592">
        <v>117</v>
      </c>
    </row>
    <row r="12378" spans="1:6" x14ac:dyDescent="0.25">
      <c r="A12378" s="349" t="s">
        <v>738</v>
      </c>
      <c r="B12378" s="361" t="s">
        <v>714</v>
      </c>
      <c r="C12378" s="361" t="s">
        <v>744</v>
      </c>
      <c r="D12378" s="361">
        <v>8</v>
      </c>
      <c r="E12378" s="590">
        <v>58094</v>
      </c>
      <c r="F12378" s="592">
        <v>12</v>
      </c>
    </row>
    <row r="12379" spans="1:6" x14ac:dyDescent="0.25">
      <c r="A12379" s="349" t="s">
        <v>742</v>
      </c>
      <c r="B12379" s="361" t="s">
        <v>743</v>
      </c>
      <c r="C12379" s="361" t="s">
        <v>744</v>
      </c>
      <c r="D12379" s="361">
        <v>8</v>
      </c>
      <c r="E12379" s="590">
        <v>58094</v>
      </c>
      <c r="F12379" s="592">
        <v>151</v>
      </c>
    </row>
    <row r="12380" spans="1:6" x14ac:dyDescent="0.25">
      <c r="A12380" s="349" t="s">
        <v>769</v>
      </c>
      <c r="B12380" s="361" t="s">
        <v>770</v>
      </c>
      <c r="C12380" s="361" t="s">
        <v>745</v>
      </c>
      <c r="D12380" s="361">
        <v>16</v>
      </c>
      <c r="E12380" s="590">
        <v>58096</v>
      </c>
      <c r="F12380" s="592">
        <v>85</v>
      </c>
    </row>
    <row r="12381" spans="1:6" x14ac:dyDescent="0.25">
      <c r="A12381" s="349" t="s">
        <v>748</v>
      </c>
      <c r="B12381" s="361" t="s">
        <v>750</v>
      </c>
      <c r="C12381" s="361" t="s">
        <v>737</v>
      </c>
      <c r="D12381" s="361">
        <v>16</v>
      </c>
      <c r="E12381" s="590">
        <v>58097</v>
      </c>
      <c r="F12381" s="592">
        <v>200</v>
      </c>
    </row>
    <row r="12382" spans="1:6" x14ac:dyDescent="0.25">
      <c r="A12382" s="349" t="s">
        <v>756</v>
      </c>
      <c r="B12382" s="361" t="s">
        <v>757</v>
      </c>
      <c r="C12382" s="361" t="s">
        <v>755</v>
      </c>
      <c r="D12382" s="361">
        <v>16</v>
      </c>
      <c r="E12382" s="590">
        <v>58097</v>
      </c>
      <c r="F12382" s="592">
        <v>122</v>
      </c>
    </row>
    <row r="12383" spans="1:6" x14ac:dyDescent="0.25">
      <c r="A12383" s="349" t="s">
        <v>748</v>
      </c>
      <c r="B12383" s="361" t="s">
        <v>750</v>
      </c>
      <c r="C12383" s="361" t="s">
        <v>737</v>
      </c>
      <c r="D12383" s="361">
        <v>16</v>
      </c>
      <c r="E12383" s="590">
        <v>58101</v>
      </c>
      <c r="F12383" s="360">
        <v>156</v>
      </c>
    </row>
    <row r="12384" spans="1:6" x14ac:dyDescent="0.25">
      <c r="A12384" s="349" t="s">
        <v>752</v>
      </c>
      <c r="B12384" s="361" t="s">
        <v>762</v>
      </c>
      <c r="C12384" s="361" t="s">
        <v>761</v>
      </c>
      <c r="D12384" s="361">
        <v>16</v>
      </c>
      <c r="E12384" s="590">
        <v>58104</v>
      </c>
      <c r="F12384" s="592">
        <v>51</v>
      </c>
    </row>
    <row r="12385" spans="1:6" x14ac:dyDescent="0.25">
      <c r="A12385" s="349" t="s">
        <v>742</v>
      </c>
      <c r="B12385" s="361" t="s">
        <v>743</v>
      </c>
      <c r="C12385" s="361" t="s">
        <v>744</v>
      </c>
      <c r="D12385" s="361">
        <v>8</v>
      </c>
      <c r="E12385" s="590">
        <v>58104</v>
      </c>
      <c r="F12385" s="592">
        <v>198</v>
      </c>
    </row>
    <row r="12386" spans="1:6" x14ac:dyDescent="0.25">
      <c r="A12386" s="349" t="s">
        <v>765</v>
      </c>
      <c r="B12386" s="361" t="s">
        <v>766</v>
      </c>
      <c r="C12386" s="361" t="s">
        <v>744</v>
      </c>
      <c r="D12386" s="361">
        <v>16</v>
      </c>
      <c r="E12386" s="590">
        <v>58104</v>
      </c>
      <c r="F12386" s="592">
        <v>197</v>
      </c>
    </row>
    <row r="12387" spans="1:6" x14ac:dyDescent="0.25">
      <c r="A12387" s="349" t="s">
        <v>738</v>
      </c>
      <c r="B12387" s="361" t="s">
        <v>722</v>
      </c>
      <c r="C12387" s="361" t="s">
        <v>747</v>
      </c>
      <c r="D12387" s="361">
        <v>8</v>
      </c>
      <c r="E12387" s="590">
        <v>58106</v>
      </c>
      <c r="F12387" s="592">
        <v>159</v>
      </c>
    </row>
    <row r="12388" spans="1:6" x14ac:dyDescent="0.25">
      <c r="A12388" s="349" t="s">
        <v>739</v>
      </c>
      <c r="B12388" s="361" t="s">
        <v>740</v>
      </c>
      <c r="C12388" s="361" t="s">
        <v>741</v>
      </c>
      <c r="D12388" s="361">
        <v>8</v>
      </c>
      <c r="E12388" s="590">
        <v>58109</v>
      </c>
      <c r="F12388" s="592">
        <v>108</v>
      </c>
    </row>
    <row r="12389" spans="1:6" x14ac:dyDescent="0.25">
      <c r="A12389" s="349" t="s">
        <v>738</v>
      </c>
      <c r="B12389" s="361" t="s">
        <v>720</v>
      </c>
      <c r="C12389" s="361" t="s">
        <v>747</v>
      </c>
      <c r="D12389" s="361">
        <v>8</v>
      </c>
      <c r="E12389" s="590">
        <v>58111</v>
      </c>
      <c r="F12389" s="592">
        <v>53</v>
      </c>
    </row>
    <row r="12390" spans="1:6" x14ac:dyDescent="0.25">
      <c r="A12390" s="349" t="s">
        <v>738</v>
      </c>
      <c r="B12390" s="361" t="s">
        <v>713</v>
      </c>
      <c r="C12390" s="361" t="s">
        <v>746</v>
      </c>
      <c r="D12390" s="361">
        <v>16</v>
      </c>
      <c r="E12390" s="590">
        <v>58111</v>
      </c>
      <c r="F12390" s="592">
        <v>160</v>
      </c>
    </row>
    <row r="12391" spans="1:6" x14ac:dyDescent="0.25">
      <c r="A12391" s="349" t="s">
        <v>765</v>
      </c>
      <c r="B12391" s="361" t="s">
        <v>766</v>
      </c>
      <c r="C12391" s="361" t="s">
        <v>744</v>
      </c>
      <c r="D12391" s="361">
        <v>16</v>
      </c>
      <c r="E12391" s="590">
        <v>58118</v>
      </c>
      <c r="F12391" s="592">
        <v>64</v>
      </c>
    </row>
    <row r="12392" spans="1:6" x14ac:dyDescent="0.25">
      <c r="A12392" s="349" t="s">
        <v>564</v>
      </c>
      <c r="B12392" s="361" t="s">
        <v>566</v>
      </c>
      <c r="C12392" s="361" t="s">
        <v>737</v>
      </c>
      <c r="D12392" s="361">
        <v>16</v>
      </c>
      <c r="E12392" s="590">
        <v>58124</v>
      </c>
      <c r="F12392" s="592">
        <v>46</v>
      </c>
    </row>
    <row r="12393" spans="1:6" x14ac:dyDescent="0.25">
      <c r="A12393" s="349" t="s">
        <v>728</v>
      </c>
      <c r="B12393" s="361" t="s">
        <v>731</v>
      </c>
      <c r="C12393" s="361" t="s">
        <v>732</v>
      </c>
      <c r="D12393" s="361">
        <v>8</v>
      </c>
      <c r="E12393" s="590">
        <v>58124</v>
      </c>
      <c r="F12393" s="592">
        <v>95</v>
      </c>
    </row>
    <row r="12394" spans="1:6" x14ac:dyDescent="0.25">
      <c r="A12394" s="349" t="s">
        <v>752</v>
      </c>
      <c r="B12394" s="361" t="s">
        <v>762</v>
      </c>
      <c r="C12394" s="361" t="s">
        <v>761</v>
      </c>
      <c r="D12394" s="361">
        <v>16</v>
      </c>
      <c r="E12394" s="590">
        <v>58126</v>
      </c>
      <c r="F12394" s="592">
        <v>145</v>
      </c>
    </row>
    <row r="12395" spans="1:6" x14ac:dyDescent="0.25">
      <c r="A12395" s="349" t="s">
        <v>564</v>
      </c>
      <c r="B12395" s="361" t="s">
        <v>568</v>
      </c>
      <c r="C12395" s="361" t="s">
        <v>745</v>
      </c>
      <c r="D12395" s="361">
        <v>16</v>
      </c>
      <c r="E12395" s="590">
        <v>58130</v>
      </c>
      <c r="F12395" s="592">
        <v>90</v>
      </c>
    </row>
    <row r="12396" spans="1:6" x14ac:dyDescent="0.25">
      <c r="A12396" s="349" t="s">
        <v>752</v>
      </c>
      <c r="B12396" s="361" t="s">
        <v>759</v>
      </c>
      <c r="C12396" s="361" t="s">
        <v>737</v>
      </c>
      <c r="D12396" s="361">
        <v>16</v>
      </c>
      <c r="E12396" s="590">
        <v>58131</v>
      </c>
      <c r="F12396" s="592">
        <v>73</v>
      </c>
    </row>
    <row r="12397" spans="1:6" x14ac:dyDescent="0.25">
      <c r="A12397" s="349" t="s">
        <v>752</v>
      </c>
      <c r="B12397" s="361" t="s">
        <v>762</v>
      </c>
      <c r="C12397" s="361" t="s">
        <v>761</v>
      </c>
      <c r="D12397" s="361">
        <v>16</v>
      </c>
      <c r="E12397" s="590">
        <v>58131</v>
      </c>
      <c r="F12397" s="592">
        <v>166</v>
      </c>
    </row>
    <row r="12398" spans="1:6" x14ac:dyDescent="0.25">
      <c r="A12398" s="349" t="s">
        <v>752</v>
      </c>
      <c r="B12398" s="361" t="s">
        <v>764</v>
      </c>
      <c r="C12398" s="361" t="s">
        <v>737</v>
      </c>
      <c r="D12398" s="361">
        <v>32</v>
      </c>
      <c r="E12398" s="590">
        <v>58134</v>
      </c>
      <c r="F12398" s="592">
        <v>143</v>
      </c>
    </row>
    <row r="12399" spans="1:6" x14ac:dyDescent="0.25">
      <c r="A12399" s="349" t="s">
        <v>738</v>
      </c>
      <c r="B12399" s="361" t="s">
        <v>713</v>
      </c>
      <c r="C12399" s="361" t="s">
        <v>746</v>
      </c>
      <c r="D12399" s="361">
        <v>16</v>
      </c>
      <c r="E12399" s="590">
        <v>58135</v>
      </c>
      <c r="F12399" s="592">
        <v>105</v>
      </c>
    </row>
    <row r="12400" spans="1:6" x14ac:dyDescent="0.25">
      <c r="A12400" s="349" t="s">
        <v>756</v>
      </c>
      <c r="B12400" s="361" t="s">
        <v>757</v>
      </c>
      <c r="C12400" s="361" t="s">
        <v>755</v>
      </c>
      <c r="D12400" s="361">
        <v>16</v>
      </c>
      <c r="E12400" s="590">
        <v>58135</v>
      </c>
      <c r="F12400" s="592">
        <v>12</v>
      </c>
    </row>
    <row r="12401" spans="1:6" x14ac:dyDescent="0.25">
      <c r="A12401" s="349" t="s">
        <v>738</v>
      </c>
      <c r="B12401" s="361" t="s">
        <v>715</v>
      </c>
      <c r="C12401" s="361" t="s">
        <v>745</v>
      </c>
      <c r="D12401" s="361">
        <v>16</v>
      </c>
      <c r="E12401" s="350">
        <v>58139</v>
      </c>
      <c r="F12401" s="360">
        <v>69</v>
      </c>
    </row>
    <row r="12402" spans="1:6" x14ac:dyDescent="0.25">
      <c r="A12402" s="349" t="s">
        <v>564</v>
      </c>
      <c r="B12402" s="361" t="s">
        <v>565</v>
      </c>
      <c r="C12402" s="361" t="s">
        <v>745</v>
      </c>
      <c r="D12402" s="361">
        <v>16</v>
      </c>
      <c r="E12402" s="590">
        <v>58140</v>
      </c>
      <c r="F12402" s="360">
        <v>110</v>
      </c>
    </row>
    <row r="12403" spans="1:6" x14ac:dyDescent="0.25">
      <c r="A12403" s="349" t="s">
        <v>738</v>
      </c>
      <c r="B12403" s="361" t="s">
        <v>716</v>
      </c>
      <c r="C12403" s="361" t="s">
        <v>745</v>
      </c>
      <c r="D12403" s="361">
        <v>16</v>
      </c>
      <c r="E12403" s="590">
        <v>58143</v>
      </c>
      <c r="F12403" s="360">
        <v>132</v>
      </c>
    </row>
    <row r="12404" spans="1:6" x14ac:dyDescent="0.25">
      <c r="A12404" s="349" t="s">
        <v>752</v>
      </c>
      <c r="B12404" s="361" t="s">
        <v>763</v>
      </c>
      <c r="C12404" s="361" t="s">
        <v>745</v>
      </c>
      <c r="D12404" s="361">
        <v>16</v>
      </c>
      <c r="E12404" s="590">
        <v>58144</v>
      </c>
      <c r="F12404" s="592">
        <v>184</v>
      </c>
    </row>
    <row r="12405" spans="1:6" x14ac:dyDescent="0.25">
      <c r="A12405" s="349" t="s">
        <v>738</v>
      </c>
      <c r="B12405" s="361" t="s">
        <v>722</v>
      </c>
      <c r="C12405" s="361" t="s">
        <v>747</v>
      </c>
      <c r="D12405" s="361">
        <v>8</v>
      </c>
      <c r="E12405" s="590">
        <v>58146</v>
      </c>
      <c r="F12405" s="592">
        <v>11</v>
      </c>
    </row>
    <row r="12406" spans="1:6" x14ac:dyDescent="0.25">
      <c r="A12406" s="349" t="s">
        <v>771</v>
      </c>
      <c r="B12406" s="361" t="s">
        <v>773</v>
      </c>
      <c r="C12406" s="361" t="s">
        <v>747</v>
      </c>
      <c r="D12406" s="361">
        <v>8</v>
      </c>
      <c r="E12406" s="590">
        <v>58148</v>
      </c>
      <c r="F12406" s="592">
        <v>172</v>
      </c>
    </row>
    <row r="12407" spans="1:6" x14ac:dyDescent="0.25">
      <c r="A12407" s="349" t="s">
        <v>728</v>
      </c>
      <c r="B12407" s="361" t="s">
        <v>731</v>
      </c>
      <c r="C12407" s="361" t="s">
        <v>732</v>
      </c>
      <c r="D12407" s="361">
        <v>8</v>
      </c>
      <c r="E12407" s="590">
        <v>58149</v>
      </c>
      <c r="F12407" s="592">
        <v>115</v>
      </c>
    </row>
    <row r="12408" spans="1:6" x14ac:dyDescent="0.25">
      <c r="A12408" s="349" t="s">
        <v>738</v>
      </c>
      <c r="B12408" s="361" t="s">
        <v>722</v>
      </c>
      <c r="C12408" s="361" t="s">
        <v>747</v>
      </c>
      <c r="D12408" s="361">
        <v>8</v>
      </c>
      <c r="E12408" s="590">
        <v>58152</v>
      </c>
      <c r="F12408" s="592">
        <v>111</v>
      </c>
    </row>
    <row r="12409" spans="1:6" x14ac:dyDescent="0.25">
      <c r="A12409" s="349" t="s">
        <v>771</v>
      </c>
      <c r="B12409" s="361" t="s">
        <v>773</v>
      </c>
      <c r="C12409" s="361" t="s">
        <v>747</v>
      </c>
      <c r="D12409" s="361">
        <v>8</v>
      </c>
      <c r="E12409" s="590">
        <v>58154</v>
      </c>
      <c r="F12409" s="360">
        <v>158</v>
      </c>
    </row>
    <row r="12410" spans="1:6" x14ac:dyDescent="0.25">
      <c r="A12410" s="349" t="s">
        <v>756</v>
      </c>
      <c r="B12410" s="361" t="s">
        <v>757</v>
      </c>
      <c r="C12410" s="361" t="s">
        <v>755</v>
      </c>
      <c r="D12410" s="361">
        <v>16</v>
      </c>
      <c r="E12410" s="590">
        <v>58158</v>
      </c>
      <c r="F12410" s="592">
        <v>108</v>
      </c>
    </row>
    <row r="12411" spans="1:6" x14ac:dyDescent="0.25">
      <c r="A12411" s="349" t="s">
        <v>769</v>
      </c>
      <c r="B12411" s="361" t="s">
        <v>770</v>
      </c>
      <c r="C12411" s="361" t="s">
        <v>745</v>
      </c>
      <c r="D12411" s="361">
        <v>16</v>
      </c>
      <c r="E12411" s="350">
        <v>58159</v>
      </c>
      <c r="F12411" s="360">
        <v>7</v>
      </c>
    </row>
    <row r="12412" spans="1:6" x14ac:dyDescent="0.25">
      <c r="A12412" s="349" t="s">
        <v>765</v>
      </c>
      <c r="B12412" s="361" t="s">
        <v>766</v>
      </c>
      <c r="C12412" s="361" t="s">
        <v>744</v>
      </c>
      <c r="D12412" s="361">
        <v>16</v>
      </c>
      <c r="E12412" s="590">
        <v>58160</v>
      </c>
      <c r="F12412" s="360">
        <v>17</v>
      </c>
    </row>
    <row r="12413" spans="1:6" x14ac:dyDescent="0.25">
      <c r="A12413" s="354" t="s">
        <v>738</v>
      </c>
      <c r="B12413" s="353" t="s">
        <v>718</v>
      </c>
      <c r="C12413" s="353" t="s">
        <v>747</v>
      </c>
      <c r="D12413" s="353">
        <v>8</v>
      </c>
      <c r="E12413" s="591">
        <v>58161</v>
      </c>
      <c r="F12413" s="593">
        <v>96</v>
      </c>
    </row>
    <row r="12414" spans="1:6" x14ac:dyDescent="0.25">
      <c r="A12414" s="349" t="s">
        <v>769</v>
      </c>
      <c r="B12414" s="361" t="s">
        <v>770</v>
      </c>
      <c r="C12414" s="361" t="s">
        <v>745</v>
      </c>
      <c r="D12414" s="361">
        <v>16</v>
      </c>
      <c r="E12414" s="590">
        <v>58166</v>
      </c>
      <c r="F12414" s="592">
        <v>183</v>
      </c>
    </row>
    <row r="12415" spans="1:6" x14ac:dyDescent="0.25">
      <c r="A12415" s="349" t="s">
        <v>738</v>
      </c>
      <c r="B12415" s="361" t="s">
        <v>713</v>
      </c>
      <c r="C12415" s="361" t="s">
        <v>746</v>
      </c>
      <c r="D12415" s="361">
        <v>16</v>
      </c>
      <c r="E12415" s="590">
        <v>58170</v>
      </c>
      <c r="F12415" s="592">
        <v>20</v>
      </c>
    </row>
    <row r="12416" spans="1:6" x14ac:dyDescent="0.25">
      <c r="A12416" s="349" t="s">
        <v>738</v>
      </c>
      <c r="B12416" s="361" t="s">
        <v>716</v>
      </c>
      <c r="C12416" s="361" t="s">
        <v>745</v>
      </c>
      <c r="D12416" s="361">
        <v>16</v>
      </c>
      <c r="E12416" s="590">
        <v>58172</v>
      </c>
      <c r="F12416" s="592">
        <v>128</v>
      </c>
    </row>
    <row r="12417" spans="1:6" x14ac:dyDescent="0.25">
      <c r="A12417" s="349" t="s">
        <v>738</v>
      </c>
      <c r="B12417" s="361" t="s">
        <v>715</v>
      </c>
      <c r="C12417" s="361" t="s">
        <v>745</v>
      </c>
      <c r="D12417" s="361">
        <v>16</v>
      </c>
      <c r="E12417" s="590">
        <v>58173</v>
      </c>
      <c r="F12417" s="592">
        <v>139</v>
      </c>
    </row>
    <row r="12418" spans="1:6" x14ac:dyDescent="0.25">
      <c r="A12418" s="349" t="s">
        <v>756</v>
      </c>
      <c r="B12418" s="361" t="s">
        <v>758</v>
      </c>
      <c r="C12418" s="361" t="s">
        <v>746</v>
      </c>
      <c r="D12418" s="361">
        <v>16</v>
      </c>
      <c r="E12418" s="590">
        <v>58173</v>
      </c>
      <c r="F12418" s="592">
        <v>123</v>
      </c>
    </row>
    <row r="12419" spans="1:6" x14ac:dyDescent="0.25">
      <c r="A12419" s="349" t="s">
        <v>748</v>
      </c>
      <c r="B12419" s="361" t="s">
        <v>751</v>
      </c>
      <c r="C12419" s="361" t="s">
        <v>747</v>
      </c>
      <c r="D12419" s="361">
        <v>8</v>
      </c>
      <c r="E12419" s="350">
        <v>58175</v>
      </c>
      <c r="F12419" s="360">
        <v>98</v>
      </c>
    </row>
    <row r="12420" spans="1:6" x14ac:dyDescent="0.25">
      <c r="A12420" s="349" t="s">
        <v>748</v>
      </c>
      <c r="B12420" s="361" t="s">
        <v>749</v>
      </c>
      <c r="C12420" s="361" t="s">
        <v>745</v>
      </c>
      <c r="D12420" s="361">
        <v>8</v>
      </c>
      <c r="E12420" s="350">
        <v>58177</v>
      </c>
      <c r="F12420" s="360">
        <v>25</v>
      </c>
    </row>
    <row r="12421" spans="1:6" x14ac:dyDescent="0.25">
      <c r="A12421" s="349" t="s">
        <v>738</v>
      </c>
      <c r="B12421" s="361" t="s">
        <v>718</v>
      </c>
      <c r="C12421" s="361" t="s">
        <v>747</v>
      </c>
      <c r="D12421" s="361">
        <v>8</v>
      </c>
      <c r="E12421" s="590">
        <v>58178</v>
      </c>
      <c r="F12421" s="592">
        <v>13</v>
      </c>
    </row>
    <row r="12422" spans="1:6" x14ac:dyDescent="0.25">
      <c r="A12422" s="349" t="s">
        <v>739</v>
      </c>
      <c r="B12422" s="361" t="s">
        <v>740</v>
      </c>
      <c r="C12422" s="361" t="s">
        <v>741</v>
      </c>
      <c r="D12422" s="361">
        <v>8</v>
      </c>
      <c r="E12422" s="590">
        <v>58178</v>
      </c>
      <c r="F12422" s="592">
        <v>69</v>
      </c>
    </row>
    <row r="12423" spans="1:6" x14ac:dyDescent="0.25">
      <c r="A12423" s="349" t="s">
        <v>738</v>
      </c>
      <c r="B12423" s="361" t="s">
        <v>713</v>
      </c>
      <c r="C12423" s="361" t="s">
        <v>746</v>
      </c>
      <c r="D12423" s="361">
        <v>16</v>
      </c>
      <c r="E12423" s="590">
        <v>58179</v>
      </c>
      <c r="F12423" s="592">
        <v>70</v>
      </c>
    </row>
    <row r="12424" spans="1:6" x14ac:dyDescent="0.25">
      <c r="A12424" s="349" t="s">
        <v>738</v>
      </c>
      <c r="B12424" s="361" t="s">
        <v>716</v>
      </c>
      <c r="C12424" s="361" t="s">
        <v>745</v>
      </c>
      <c r="D12424" s="361">
        <v>16</v>
      </c>
      <c r="E12424" s="590">
        <v>58185</v>
      </c>
      <c r="F12424" s="592">
        <v>145</v>
      </c>
    </row>
    <row r="12425" spans="1:6" x14ac:dyDescent="0.25">
      <c r="A12425" s="349" t="s">
        <v>765</v>
      </c>
      <c r="B12425" s="361" t="s">
        <v>766</v>
      </c>
      <c r="C12425" s="361" t="s">
        <v>744</v>
      </c>
      <c r="D12425" s="361">
        <v>16</v>
      </c>
      <c r="E12425" s="590">
        <v>58187</v>
      </c>
      <c r="F12425" s="592">
        <v>68</v>
      </c>
    </row>
    <row r="12426" spans="1:6" x14ac:dyDescent="0.25">
      <c r="A12426" s="349" t="s">
        <v>739</v>
      </c>
      <c r="B12426" s="361" t="s">
        <v>740</v>
      </c>
      <c r="C12426" s="361" t="s">
        <v>741</v>
      </c>
      <c r="D12426" s="361">
        <v>8</v>
      </c>
      <c r="E12426" s="590">
        <v>58188</v>
      </c>
      <c r="F12426" s="592">
        <v>54</v>
      </c>
    </row>
    <row r="12427" spans="1:6" x14ac:dyDescent="0.25">
      <c r="A12427" s="349" t="s">
        <v>738</v>
      </c>
      <c r="B12427" s="361" t="s">
        <v>714</v>
      </c>
      <c r="C12427" s="361" t="s">
        <v>744</v>
      </c>
      <c r="D12427" s="361">
        <v>8</v>
      </c>
      <c r="E12427" s="590">
        <v>58191</v>
      </c>
      <c r="F12427" s="592">
        <v>133</v>
      </c>
    </row>
    <row r="12428" spans="1:6" x14ac:dyDescent="0.25">
      <c r="A12428" s="349" t="s">
        <v>748</v>
      </c>
      <c r="B12428" s="361" t="s">
        <v>753</v>
      </c>
      <c r="C12428" s="361" t="s">
        <v>732</v>
      </c>
      <c r="D12428" s="361">
        <v>16</v>
      </c>
      <c r="E12428" s="590">
        <v>58202</v>
      </c>
      <c r="F12428" s="360">
        <v>106</v>
      </c>
    </row>
    <row r="12429" spans="1:6" x14ac:dyDescent="0.25">
      <c r="A12429" s="349" t="s">
        <v>738</v>
      </c>
      <c r="B12429" s="361" t="s">
        <v>719</v>
      </c>
      <c r="C12429" s="361" t="s">
        <v>744</v>
      </c>
      <c r="D12429" s="361">
        <v>8</v>
      </c>
      <c r="E12429" s="590">
        <v>58203</v>
      </c>
      <c r="F12429" s="592">
        <v>181</v>
      </c>
    </row>
    <row r="12430" spans="1:6" x14ac:dyDescent="0.25">
      <c r="A12430" s="349" t="s">
        <v>733</v>
      </c>
      <c r="B12430" s="361" t="s">
        <v>736</v>
      </c>
      <c r="C12430" s="361" t="s">
        <v>737</v>
      </c>
      <c r="D12430" s="361">
        <v>8</v>
      </c>
      <c r="E12430" s="590">
        <v>58208</v>
      </c>
      <c r="F12430" s="592">
        <v>43</v>
      </c>
    </row>
    <row r="12431" spans="1:6" x14ac:dyDescent="0.25">
      <c r="A12431" s="349" t="s">
        <v>738</v>
      </c>
      <c r="B12431" s="361" t="s">
        <v>722</v>
      </c>
      <c r="C12431" s="361" t="s">
        <v>747</v>
      </c>
      <c r="D12431" s="361">
        <v>8</v>
      </c>
      <c r="E12431" s="590">
        <v>58213</v>
      </c>
      <c r="F12431" s="592">
        <v>58</v>
      </c>
    </row>
    <row r="12432" spans="1:6" x14ac:dyDescent="0.25">
      <c r="A12432" s="349" t="s">
        <v>738</v>
      </c>
      <c r="B12432" s="361" t="s">
        <v>713</v>
      </c>
      <c r="C12432" s="361" t="s">
        <v>746</v>
      </c>
      <c r="D12432" s="361">
        <v>16</v>
      </c>
      <c r="E12432" s="590">
        <v>58217</v>
      </c>
      <c r="F12432" s="592">
        <v>143</v>
      </c>
    </row>
    <row r="12433" spans="1:6" x14ac:dyDescent="0.25">
      <c r="A12433" s="349" t="s">
        <v>738</v>
      </c>
      <c r="B12433" s="361" t="s">
        <v>722</v>
      </c>
      <c r="C12433" s="361" t="s">
        <v>747</v>
      </c>
      <c r="D12433" s="361">
        <v>8</v>
      </c>
      <c r="E12433" s="590">
        <v>58218</v>
      </c>
      <c r="F12433" s="592">
        <v>30</v>
      </c>
    </row>
    <row r="12434" spans="1:6" x14ac:dyDescent="0.25">
      <c r="A12434" s="349" t="s">
        <v>748</v>
      </c>
      <c r="B12434" s="361" t="s">
        <v>749</v>
      </c>
      <c r="C12434" s="361" t="s">
        <v>745</v>
      </c>
      <c r="D12434" s="361">
        <v>8</v>
      </c>
      <c r="E12434" s="590">
        <v>58227</v>
      </c>
      <c r="F12434" s="592">
        <v>116</v>
      </c>
    </row>
    <row r="12435" spans="1:6" x14ac:dyDescent="0.25">
      <c r="A12435" s="349" t="s">
        <v>738</v>
      </c>
      <c r="B12435" s="361" t="s">
        <v>723</v>
      </c>
      <c r="C12435" s="361" t="s">
        <v>745</v>
      </c>
      <c r="D12435" s="361">
        <v>8</v>
      </c>
      <c r="E12435" s="590">
        <v>58231</v>
      </c>
      <c r="F12435" s="592">
        <v>23</v>
      </c>
    </row>
    <row r="12436" spans="1:6" x14ac:dyDescent="0.25">
      <c r="A12436" s="349" t="s">
        <v>564</v>
      </c>
      <c r="B12436" s="361" t="s">
        <v>566</v>
      </c>
      <c r="C12436" s="361" t="s">
        <v>737</v>
      </c>
      <c r="D12436" s="361">
        <v>16</v>
      </c>
      <c r="E12436" s="590">
        <v>58232</v>
      </c>
      <c r="F12436" s="592">
        <v>49</v>
      </c>
    </row>
    <row r="12437" spans="1:6" x14ac:dyDescent="0.25">
      <c r="A12437" s="349" t="s">
        <v>738</v>
      </c>
      <c r="B12437" s="361" t="s">
        <v>723</v>
      </c>
      <c r="C12437" s="361" t="s">
        <v>745</v>
      </c>
      <c r="D12437" s="361">
        <v>8</v>
      </c>
      <c r="E12437" s="590">
        <v>58233</v>
      </c>
      <c r="F12437" s="592">
        <v>173</v>
      </c>
    </row>
    <row r="12438" spans="1:6" x14ac:dyDescent="0.25">
      <c r="A12438" s="349" t="s">
        <v>738</v>
      </c>
      <c r="B12438" s="361" t="s">
        <v>721</v>
      </c>
      <c r="C12438" s="361" t="s">
        <v>747</v>
      </c>
      <c r="D12438" s="361">
        <v>8</v>
      </c>
      <c r="E12438" s="590">
        <v>58247</v>
      </c>
      <c r="F12438" s="592">
        <v>98</v>
      </c>
    </row>
    <row r="12439" spans="1:6" x14ac:dyDescent="0.25">
      <c r="A12439" s="349" t="s">
        <v>728</v>
      </c>
      <c r="B12439" s="361" t="s">
        <v>731</v>
      </c>
      <c r="C12439" s="361" t="s">
        <v>732</v>
      </c>
      <c r="D12439" s="361">
        <v>8</v>
      </c>
      <c r="E12439" s="590">
        <v>58247</v>
      </c>
      <c r="F12439" s="592">
        <v>14</v>
      </c>
    </row>
    <row r="12440" spans="1:6" x14ac:dyDescent="0.25">
      <c r="A12440" s="349" t="s">
        <v>738</v>
      </c>
      <c r="B12440" s="361" t="s">
        <v>723</v>
      </c>
      <c r="C12440" s="361" t="s">
        <v>745</v>
      </c>
      <c r="D12440" s="361">
        <v>8</v>
      </c>
      <c r="E12440" s="590">
        <v>58248</v>
      </c>
      <c r="F12440" s="592">
        <v>8</v>
      </c>
    </row>
    <row r="12441" spans="1:6" x14ac:dyDescent="0.25">
      <c r="A12441" s="349" t="s">
        <v>738</v>
      </c>
      <c r="B12441" s="361" t="s">
        <v>722</v>
      </c>
      <c r="C12441" s="361" t="s">
        <v>747</v>
      </c>
      <c r="D12441" s="361">
        <v>8</v>
      </c>
      <c r="E12441" s="590">
        <v>58249</v>
      </c>
      <c r="F12441" s="592">
        <v>142</v>
      </c>
    </row>
    <row r="12442" spans="1:6" x14ac:dyDescent="0.25">
      <c r="A12442" s="349" t="s">
        <v>756</v>
      </c>
      <c r="B12442" s="361" t="s">
        <v>757</v>
      </c>
      <c r="C12442" s="361" t="s">
        <v>755</v>
      </c>
      <c r="D12442" s="361">
        <v>16</v>
      </c>
      <c r="E12442" s="590">
        <v>58256</v>
      </c>
      <c r="F12442" s="592">
        <v>167</v>
      </c>
    </row>
    <row r="12443" spans="1:6" x14ac:dyDescent="0.25">
      <c r="A12443" s="349" t="s">
        <v>738</v>
      </c>
      <c r="B12443" s="361" t="s">
        <v>713</v>
      </c>
      <c r="C12443" s="361" t="s">
        <v>746</v>
      </c>
      <c r="D12443" s="361">
        <v>16</v>
      </c>
      <c r="E12443" s="590">
        <v>58269</v>
      </c>
      <c r="F12443" s="592">
        <v>173</v>
      </c>
    </row>
    <row r="12444" spans="1:6" x14ac:dyDescent="0.25">
      <c r="A12444" s="349" t="s">
        <v>738</v>
      </c>
      <c r="B12444" s="361" t="s">
        <v>715</v>
      </c>
      <c r="C12444" s="361" t="s">
        <v>745</v>
      </c>
      <c r="D12444" s="361">
        <v>16</v>
      </c>
      <c r="E12444" s="590">
        <v>58275</v>
      </c>
      <c r="F12444" s="592">
        <v>189</v>
      </c>
    </row>
    <row r="12445" spans="1:6" x14ac:dyDescent="0.25">
      <c r="A12445" s="349" t="s">
        <v>728</v>
      </c>
      <c r="B12445" s="361" t="s">
        <v>729</v>
      </c>
      <c r="C12445" s="361" t="s">
        <v>730</v>
      </c>
      <c r="D12445" s="361">
        <v>10</v>
      </c>
      <c r="E12445" s="590">
        <v>58278</v>
      </c>
      <c r="F12445" s="592">
        <v>174</v>
      </c>
    </row>
    <row r="12446" spans="1:6" x14ac:dyDescent="0.25">
      <c r="A12446" s="349" t="s">
        <v>771</v>
      </c>
      <c r="B12446" s="361" t="s">
        <v>772</v>
      </c>
      <c r="C12446" s="361" t="s">
        <v>747</v>
      </c>
      <c r="D12446" s="361">
        <v>12</v>
      </c>
      <c r="E12446" s="590">
        <v>58280</v>
      </c>
      <c r="F12446" s="592">
        <v>162</v>
      </c>
    </row>
    <row r="12447" spans="1:6" x14ac:dyDescent="0.25">
      <c r="A12447" s="349" t="s">
        <v>728</v>
      </c>
      <c r="B12447" s="361" t="s">
        <v>729</v>
      </c>
      <c r="C12447" s="361" t="s">
        <v>730</v>
      </c>
      <c r="D12447" s="361">
        <v>10</v>
      </c>
      <c r="E12447" s="590">
        <v>58283</v>
      </c>
      <c r="F12447" s="592">
        <v>137</v>
      </c>
    </row>
    <row r="12448" spans="1:6" x14ac:dyDescent="0.25">
      <c r="A12448" s="349" t="s">
        <v>752</v>
      </c>
      <c r="B12448" s="361" t="s">
        <v>762</v>
      </c>
      <c r="C12448" s="361" t="s">
        <v>761</v>
      </c>
      <c r="D12448" s="361">
        <v>16</v>
      </c>
      <c r="E12448" s="590">
        <v>58286</v>
      </c>
      <c r="F12448" s="592">
        <v>74</v>
      </c>
    </row>
    <row r="12449" spans="1:6" x14ac:dyDescent="0.25">
      <c r="A12449" s="349" t="s">
        <v>767</v>
      </c>
      <c r="B12449" s="361" t="s">
        <v>768</v>
      </c>
      <c r="C12449" s="361" t="s">
        <v>737</v>
      </c>
      <c r="D12449" s="361">
        <v>16</v>
      </c>
      <c r="E12449" s="590">
        <v>58288</v>
      </c>
      <c r="F12449" s="592">
        <v>20</v>
      </c>
    </row>
    <row r="12450" spans="1:6" x14ac:dyDescent="0.25">
      <c r="A12450" s="349" t="s">
        <v>564</v>
      </c>
      <c r="B12450" s="361" t="s">
        <v>565</v>
      </c>
      <c r="C12450" s="361" t="s">
        <v>745</v>
      </c>
      <c r="D12450" s="361">
        <v>16</v>
      </c>
      <c r="E12450" s="590">
        <v>58288</v>
      </c>
      <c r="F12450" s="592">
        <v>17</v>
      </c>
    </row>
    <row r="12451" spans="1:6" x14ac:dyDescent="0.25">
      <c r="A12451" s="349" t="s">
        <v>738</v>
      </c>
      <c r="B12451" s="361" t="s">
        <v>723</v>
      </c>
      <c r="C12451" s="361" t="s">
        <v>745</v>
      </c>
      <c r="D12451" s="361">
        <v>8</v>
      </c>
      <c r="E12451" s="590">
        <v>58290</v>
      </c>
      <c r="F12451" s="592">
        <v>39</v>
      </c>
    </row>
    <row r="12452" spans="1:6" x14ac:dyDescent="0.25">
      <c r="A12452" s="349" t="s">
        <v>733</v>
      </c>
      <c r="B12452" s="361" t="s">
        <v>736</v>
      </c>
      <c r="C12452" s="361" t="s">
        <v>737</v>
      </c>
      <c r="D12452" s="361">
        <v>8</v>
      </c>
      <c r="E12452" s="350">
        <v>58290</v>
      </c>
      <c r="F12452" s="360">
        <v>42</v>
      </c>
    </row>
    <row r="12453" spans="1:6" x14ac:dyDescent="0.25">
      <c r="A12453" s="354" t="s">
        <v>771</v>
      </c>
      <c r="B12453" s="353" t="s">
        <v>773</v>
      </c>
      <c r="C12453" s="353" t="s">
        <v>747</v>
      </c>
      <c r="D12453" s="353">
        <v>8</v>
      </c>
      <c r="E12453" s="591">
        <v>58291</v>
      </c>
      <c r="F12453" s="351">
        <v>115</v>
      </c>
    </row>
    <row r="12454" spans="1:6" x14ac:dyDescent="0.25">
      <c r="A12454" s="349" t="s">
        <v>733</v>
      </c>
      <c r="B12454" s="361" t="s">
        <v>736</v>
      </c>
      <c r="C12454" s="361" t="s">
        <v>737</v>
      </c>
      <c r="D12454" s="361">
        <v>8</v>
      </c>
      <c r="E12454" s="350">
        <v>58293</v>
      </c>
      <c r="F12454" s="360">
        <v>164</v>
      </c>
    </row>
    <row r="12455" spans="1:6" x14ac:dyDescent="0.25">
      <c r="A12455" s="349" t="s">
        <v>738</v>
      </c>
      <c r="B12455" s="361" t="s">
        <v>713</v>
      </c>
      <c r="C12455" s="361" t="s">
        <v>746</v>
      </c>
      <c r="D12455" s="361">
        <v>16</v>
      </c>
      <c r="E12455" s="590">
        <v>58298</v>
      </c>
      <c r="F12455" s="592">
        <v>34</v>
      </c>
    </row>
    <row r="12456" spans="1:6" x14ac:dyDescent="0.25">
      <c r="A12456" s="349" t="s">
        <v>564</v>
      </c>
      <c r="B12456" s="361" t="s">
        <v>565</v>
      </c>
      <c r="C12456" s="361" t="s">
        <v>745</v>
      </c>
      <c r="D12456" s="361">
        <v>16</v>
      </c>
      <c r="E12456" s="590">
        <v>58301</v>
      </c>
      <c r="F12456" s="592">
        <v>143</v>
      </c>
    </row>
    <row r="12457" spans="1:6" x14ac:dyDescent="0.25">
      <c r="A12457" s="349" t="s">
        <v>769</v>
      </c>
      <c r="B12457" s="361" t="s">
        <v>770</v>
      </c>
      <c r="C12457" s="361" t="s">
        <v>745</v>
      </c>
      <c r="D12457" s="361">
        <v>16</v>
      </c>
      <c r="E12457" s="590">
        <v>58301</v>
      </c>
      <c r="F12457" s="592">
        <v>191</v>
      </c>
    </row>
    <row r="12458" spans="1:6" x14ac:dyDescent="0.25">
      <c r="A12458" s="349" t="s">
        <v>752</v>
      </c>
      <c r="B12458" s="361" t="s">
        <v>759</v>
      </c>
      <c r="C12458" s="361" t="s">
        <v>737</v>
      </c>
      <c r="D12458" s="361">
        <v>16</v>
      </c>
      <c r="E12458" s="590">
        <v>58302</v>
      </c>
      <c r="F12458" s="360">
        <v>115</v>
      </c>
    </row>
    <row r="12459" spans="1:6" x14ac:dyDescent="0.25">
      <c r="A12459" s="349" t="s">
        <v>738</v>
      </c>
      <c r="B12459" s="361" t="s">
        <v>715</v>
      </c>
      <c r="C12459" s="361" t="s">
        <v>745</v>
      </c>
      <c r="D12459" s="361">
        <v>16</v>
      </c>
      <c r="E12459" s="590">
        <v>58303</v>
      </c>
      <c r="F12459" s="592">
        <v>187</v>
      </c>
    </row>
    <row r="12460" spans="1:6" x14ac:dyDescent="0.25">
      <c r="A12460" s="349" t="s">
        <v>738</v>
      </c>
      <c r="B12460" s="361" t="s">
        <v>716</v>
      </c>
      <c r="C12460" s="361" t="s">
        <v>745</v>
      </c>
      <c r="D12460" s="361">
        <v>16</v>
      </c>
      <c r="E12460" s="590">
        <v>58303</v>
      </c>
      <c r="F12460" s="592">
        <v>89</v>
      </c>
    </row>
    <row r="12461" spans="1:6" x14ac:dyDescent="0.25">
      <c r="A12461" s="349" t="s">
        <v>564</v>
      </c>
      <c r="B12461" s="361" t="s">
        <v>568</v>
      </c>
      <c r="C12461" s="361" t="s">
        <v>745</v>
      </c>
      <c r="D12461" s="361">
        <v>16</v>
      </c>
      <c r="E12461" s="350">
        <v>58303</v>
      </c>
      <c r="F12461" s="360">
        <v>198</v>
      </c>
    </row>
    <row r="12462" spans="1:6" x14ac:dyDescent="0.25">
      <c r="A12462" s="349" t="s">
        <v>756</v>
      </c>
      <c r="B12462" s="361" t="s">
        <v>758</v>
      </c>
      <c r="C12462" s="361" t="s">
        <v>746</v>
      </c>
      <c r="D12462" s="361">
        <v>16</v>
      </c>
      <c r="E12462" s="590">
        <v>58304</v>
      </c>
      <c r="F12462" s="592">
        <v>116</v>
      </c>
    </row>
    <row r="12463" spans="1:6" x14ac:dyDescent="0.25">
      <c r="A12463" s="349" t="s">
        <v>738</v>
      </c>
      <c r="B12463" s="361" t="s">
        <v>716</v>
      </c>
      <c r="C12463" s="361" t="s">
        <v>745</v>
      </c>
      <c r="D12463" s="361">
        <v>16</v>
      </c>
      <c r="E12463" s="590">
        <v>58305</v>
      </c>
      <c r="F12463" s="592">
        <v>156</v>
      </c>
    </row>
    <row r="12464" spans="1:6" x14ac:dyDescent="0.25">
      <c r="A12464" s="349" t="s">
        <v>756</v>
      </c>
      <c r="B12464" s="361" t="s">
        <v>757</v>
      </c>
      <c r="C12464" s="361" t="s">
        <v>755</v>
      </c>
      <c r="D12464" s="361">
        <v>16</v>
      </c>
      <c r="E12464" s="590">
        <v>58306</v>
      </c>
      <c r="F12464" s="592">
        <v>111</v>
      </c>
    </row>
    <row r="12465" spans="1:6" x14ac:dyDescent="0.25">
      <c r="A12465" s="349" t="s">
        <v>738</v>
      </c>
      <c r="B12465" s="361" t="s">
        <v>717</v>
      </c>
      <c r="C12465" s="361" t="s">
        <v>745</v>
      </c>
      <c r="D12465" s="361">
        <v>16</v>
      </c>
      <c r="E12465" s="590">
        <v>58308</v>
      </c>
      <c r="F12465" s="592">
        <v>186</v>
      </c>
    </row>
    <row r="12466" spans="1:6" x14ac:dyDescent="0.25">
      <c r="A12466" s="349" t="s">
        <v>564</v>
      </c>
      <c r="B12466" s="361" t="s">
        <v>569</v>
      </c>
      <c r="C12466" s="361" t="s">
        <v>744</v>
      </c>
      <c r="D12466" s="361">
        <v>16</v>
      </c>
      <c r="E12466" s="590">
        <v>58308</v>
      </c>
      <c r="F12466" s="592">
        <v>121</v>
      </c>
    </row>
    <row r="12467" spans="1:6" x14ac:dyDescent="0.25">
      <c r="A12467" s="349" t="s">
        <v>738</v>
      </c>
      <c r="B12467" s="361" t="s">
        <v>719</v>
      </c>
      <c r="C12467" s="361" t="s">
        <v>744</v>
      </c>
      <c r="D12467" s="361">
        <v>8</v>
      </c>
      <c r="E12467" s="590">
        <v>58311</v>
      </c>
      <c r="F12467" s="592">
        <v>129</v>
      </c>
    </row>
    <row r="12468" spans="1:6" x14ac:dyDescent="0.25">
      <c r="A12468" s="349" t="s">
        <v>738</v>
      </c>
      <c r="B12468" s="361" t="s">
        <v>713</v>
      </c>
      <c r="C12468" s="361" t="s">
        <v>746</v>
      </c>
      <c r="D12468" s="361">
        <v>16</v>
      </c>
      <c r="E12468" s="590">
        <v>58312</v>
      </c>
      <c r="F12468" s="592">
        <v>76</v>
      </c>
    </row>
    <row r="12469" spans="1:6" x14ac:dyDescent="0.25">
      <c r="A12469" s="349" t="s">
        <v>767</v>
      </c>
      <c r="B12469" s="361" t="s">
        <v>768</v>
      </c>
      <c r="C12469" s="361" t="s">
        <v>737</v>
      </c>
      <c r="D12469" s="361">
        <v>16</v>
      </c>
      <c r="E12469" s="590">
        <v>58313</v>
      </c>
      <c r="F12469" s="592">
        <v>78</v>
      </c>
    </row>
    <row r="12470" spans="1:6" x14ac:dyDescent="0.25">
      <c r="A12470" s="349" t="s">
        <v>564</v>
      </c>
      <c r="B12470" s="361" t="s">
        <v>568</v>
      </c>
      <c r="C12470" s="361" t="s">
        <v>745</v>
      </c>
      <c r="D12470" s="361">
        <v>16</v>
      </c>
      <c r="E12470" s="590">
        <v>58321</v>
      </c>
      <c r="F12470" s="592">
        <v>96</v>
      </c>
    </row>
    <row r="12471" spans="1:6" x14ac:dyDescent="0.25">
      <c r="A12471" s="349" t="s">
        <v>756</v>
      </c>
      <c r="B12471" s="361" t="s">
        <v>757</v>
      </c>
      <c r="C12471" s="361" t="s">
        <v>755</v>
      </c>
      <c r="D12471" s="361">
        <v>16</v>
      </c>
      <c r="E12471" s="590">
        <v>58323</v>
      </c>
      <c r="F12471" s="592">
        <v>36</v>
      </c>
    </row>
    <row r="12472" spans="1:6" x14ac:dyDescent="0.25">
      <c r="A12472" s="349" t="s">
        <v>742</v>
      </c>
      <c r="B12472" s="361" t="s">
        <v>743</v>
      </c>
      <c r="C12472" s="361" t="s">
        <v>744</v>
      </c>
      <c r="D12472" s="361">
        <v>8</v>
      </c>
      <c r="E12472" s="590">
        <v>58326</v>
      </c>
      <c r="F12472" s="592">
        <v>72</v>
      </c>
    </row>
    <row r="12473" spans="1:6" x14ac:dyDescent="0.25">
      <c r="A12473" s="349" t="s">
        <v>748</v>
      </c>
      <c r="B12473" s="361" t="s">
        <v>749</v>
      </c>
      <c r="C12473" s="361" t="s">
        <v>745</v>
      </c>
      <c r="D12473" s="361">
        <v>8</v>
      </c>
      <c r="E12473" s="590">
        <v>58330</v>
      </c>
      <c r="F12473" s="592">
        <v>123</v>
      </c>
    </row>
    <row r="12474" spans="1:6" x14ac:dyDescent="0.25">
      <c r="A12474" s="349" t="s">
        <v>738</v>
      </c>
      <c r="B12474" s="361" t="s">
        <v>719</v>
      </c>
      <c r="C12474" s="361" t="s">
        <v>744</v>
      </c>
      <c r="D12474" s="361">
        <v>8</v>
      </c>
      <c r="E12474" s="590">
        <v>58336</v>
      </c>
      <c r="F12474" s="592">
        <v>56</v>
      </c>
    </row>
    <row r="12475" spans="1:6" x14ac:dyDescent="0.25">
      <c r="A12475" s="349" t="s">
        <v>742</v>
      </c>
      <c r="B12475" s="361" t="s">
        <v>743</v>
      </c>
      <c r="C12475" s="361" t="s">
        <v>744</v>
      </c>
      <c r="D12475" s="361">
        <v>8</v>
      </c>
      <c r="E12475" s="590">
        <v>58336</v>
      </c>
      <c r="F12475" s="592">
        <v>139</v>
      </c>
    </row>
    <row r="12476" spans="1:6" x14ac:dyDescent="0.25">
      <c r="A12476" s="349" t="s">
        <v>742</v>
      </c>
      <c r="B12476" s="361" t="s">
        <v>743</v>
      </c>
      <c r="C12476" s="361" t="s">
        <v>744</v>
      </c>
      <c r="D12476" s="361">
        <v>8</v>
      </c>
      <c r="E12476" s="590">
        <v>58339</v>
      </c>
      <c r="F12476" s="592">
        <v>154</v>
      </c>
    </row>
    <row r="12477" spans="1:6" x14ac:dyDescent="0.25">
      <c r="A12477" s="349" t="s">
        <v>752</v>
      </c>
      <c r="B12477" s="361" t="s">
        <v>763</v>
      </c>
      <c r="C12477" s="361" t="s">
        <v>745</v>
      </c>
      <c r="D12477" s="361">
        <v>16</v>
      </c>
      <c r="E12477" s="590">
        <v>58348</v>
      </c>
      <c r="F12477" s="592">
        <v>104</v>
      </c>
    </row>
    <row r="12478" spans="1:6" x14ac:dyDescent="0.25">
      <c r="A12478" s="349" t="s">
        <v>564</v>
      </c>
      <c r="B12478" s="361" t="s">
        <v>569</v>
      </c>
      <c r="C12478" s="361" t="s">
        <v>744</v>
      </c>
      <c r="D12478" s="361">
        <v>16</v>
      </c>
      <c r="E12478" s="590">
        <v>58349</v>
      </c>
      <c r="F12478" s="592">
        <v>154</v>
      </c>
    </row>
    <row r="12479" spans="1:6" x14ac:dyDescent="0.25">
      <c r="A12479" s="349" t="s">
        <v>752</v>
      </c>
      <c r="B12479" s="361" t="s">
        <v>759</v>
      </c>
      <c r="C12479" s="361" t="s">
        <v>737</v>
      </c>
      <c r="D12479" s="361">
        <v>16</v>
      </c>
      <c r="E12479" s="590">
        <v>58349</v>
      </c>
      <c r="F12479" s="592">
        <v>141</v>
      </c>
    </row>
    <row r="12480" spans="1:6" x14ac:dyDescent="0.25">
      <c r="A12480" s="349" t="s">
        <v>738</v>
      </c>
      <c r="B12480" s="361" t="s">
        <v>712</v>
      </c>
      <c r="C12480" s="361" t="s">
        <v>744</v>
      </c>
      <c r="D12480" s="361">
        <v>8</v>
      </c>
      <c r="E12480" s="590">
        <v>58350</v>
      </c>
      <c r="F12480" s="592">
        <v>193</v>
      </c>
    </row>
    <row r="12481" spans="1:6" x14ac:dyDescent="0.25">
      <c r="A12481" s="349" t="s">
        <v>742</v>
      </c>
      <c r="B12481" s="361" t="s">
        <v>743</v>
      </c>
      <c r="C12481" s="361" t="s">
        <v>744</v>
      </c>
      <c r="D12481" s="361">
        <v>8</v>
      </c>
      <c r="E12481" s="590">
        <v>58350</v>
      </c>
      <c r="F12481" s="592">
        <v>75</v>
      </c>
    </row>
    <row r="12482" spans="1:6" x14ac:dyDescent="0.25">
      <c r="A12482" s="349" t="s">
        <v>738</v>
      </c>
      <c r="B12482" s="361" t="s">
        <v>719</v>
      </c>
      <c r="C12482" s="361" t="s">
        <v>744</v>
      </c>
      <c r="D12482" s="361">
        <v>8</v>
      </c>
      <c r="E12482" s="590">
        <v>58355</v>
      </c>
      <c r="F12482" s="592">
        <v>30</v>
      </c>
    </row>
    <row r="12483" spans="1:6" x14ac:dyDescent="0.25">
      <c r="A12483" s="349" t="s">
        <v>752</v>
      </c>
      <c r="B12483" s="361" t="s">
        <v>759</v>
      </c>
      <c r="C12483" s="361" t="s">
        <v>737</v>
      </c>
      <c r="D12483" s="361">
        <v>16</v>
      </c>
      <c r="E12483" s="590">
        <v>58362</v>
      </c>
      <c r="F12483" s="592">
        <v>134</v>
      </c>
    </row>
    <row r="12484" spans="1:6" x14ac:dyDescent="0.25">
      <c r="A12484" s="349" t="s">
        <v>752</v>
      </c>
      <c r="B12484" s="361" t="s">
        <v>763</v>
      </c>
      <c r="C12484" s="361" t="s">
        <v>745</v>
      </c>
      <c r="D12484" s="361">
        <v>16</v>
      </c>
      <c r="E12484" s="590">
        <v>58368</v>
      </c>
      <c r="F12484" s="592">
        <v>30</v>
      </c>
    </row>
    <row r="12485" spans="1:6" x14ac:dyDescent="0.25">
      <c r="A12485" s="349" t="s">
        <v>738</v>
      </c>
      <c r="B12485" s="361" t="s">
        <v>717</v>
      </c>
      <c r="C12485" s="361" t="s">
        <v>745</v>
      </c>
      <c r="D12485" s="361">
        <v>16</v>
      </c>
      <c r="E12485" s="590">
        <v>58369</v>
      </c>
      <c r="F12485" s="592">
        <v>19</v>
      </c>
    </row>
    <row r="12486" spans="1:6" x14ac:dyDescent="0.25">
      <c r="A12486" s="349" t="s">
        <v>752</v>
      </c>
      <c r="B12486" s="361" t="s">
        <v>759</v>
      </c>
      <c r="C12486" s="361" t="s">
        <v>737</v>
      </c>
      <c r="D12486" s="361">
        <v>16</v>
      </c>
      <c r="E12486" s="590">
        <v>58380</v>
      </c>
      <c r="F12486" s="592">
        <v>22</v>
      </c>
    </row>
    <row r="12487" spans="1:6" x14ac:dyDescent="0.25">
      <c r="A12487" s="349" t="s">
        <v>738</v>
      </c>
      <c r="B12487" s="361" t="s">
        <v>720</v>
      </c>
      <c r="C12487" s="361" t="s">
        <v>747</v>
      </c>
      <c r="D12487" s="361">
        <v>8</v>
      </c>
      <c r="E12487" s="590">
        <v>58384</v>
      </c>
      <c r="F12487" s="592">
        <v>192</v>
      </c>
    </row>
    <row r="12488" spans="1:6" x14ac:dyDescent="0.25">
      <c r="A12488" s="349" t="s">
        <v>738</v>
      </c>
      <c r="B12488" s="361" t="s">
        <v>716</v>
      </c>
      <c r="C12488" s="361" t="s">
        <v>745</v>
      </c>
      <c r="D12488" s="361">
        <v>16</v>
      </c>
      <c r="E12488" s="590">
        <v>58385</v>
      </c>
      <c r="F12488" s="592">
        <v>168</v>
      </c>
    </row>
    <row r="12489" spans="1:6" x14ac:dyDescent="0.25">
      <c r="A12489" s="349" t="s">
        <v>738</v>
      </c>
      <c r="B12489" s="361" t="s">
        <v>714</v>
      </c>
      <c r="C12489" s="361" t="s">
        <v>744</v>
      </c>
      <c r="D12489" s="361">
        <v>8</v>
      </c>
      <c r="E12489" s="590">
        <v>58386</v>
      </c>
      <c r="F12489" s="592">
        <v>32</v>
      </c>
    </row>
    <row r="12490" spans="1:6" x14ac:dyDescent="0.25">
      <c r="A12490" s="349" t="s">
        <v>756</v>
      </c>
      <c r="B12490" s="361" t="s">
        <v>757</v>
      </c>
      <c r="C12490" s="361" t="s">
        <v>755</v>
      </c>
      <c r="D12490" s="361">
        <v>16</v>
      </c>
      <c r="E12490" s="590">
        <v>58388</v>
      </c>
      <c r="F12490" s="360">
        <v>24</v>
      </c>
    </row>
    <row r="12491" spans="1:6" x14ac:dyDescent="0.25">
      <c r="A12491" s="349" t="s">
        <v>733</v>
      </c>
      <c r="B12491" s="361" t="s">
        <v>736</v>
      </c>
      <c r="C12491" s="361" t="s">
        <v>737</v>
      </c>
      <c r="D12491" s="361">
        <v>8</v>
      </c>
      <c r="E12491" s="590">
        <v>58388</v>
      </c>
      <c r="F12491" s="592">
        <v>87</v>
      </c>
    </row>
    <row r="12492" spans="1:6" x14ac:dyDescent="0.25">
      <c r="A12492" s="349" t="s">
        <v>728</v>
      </c>
      <c r="B12492" s="361" t="s">
        <v>731</v>
      </c>
      <c r="C12492" s="361" t="s">
        <v>732</v>
      </c>
      <c r="D12492" s="361">
        <v>8</v>
      </c>
      <c r="E12492" s="590">
        <v>58388</v>
      </c>
      <c r="F12492" s="592">
        <v>114</v>
      </c>
    </row>
    <row r="12493" spans="1:6" x14ac:dyDescent="0.25">
      <c r="A12493" s="349" t="s">
        <v>738</v>
      </c>
      <c r="B12493" s="361" t="s">
        <v>722</v>
      </c>
      <c r="C12493" s="361" t="s">
        <v>747</v>
      </c>
      <c r="D12493" s="361">
        <v>8</v>
      </c>
      <c r="E12493" s="590">
        <v>58389</v>
      </c>
      <c r="F12493" s="592">
        <v>147</v>
      </c>
    </row>
    <row r="12494" spans="1:6" x14ac:dyDescent="0.25">
      <c r="A12494" s="349" t="s">
        <v>738</v>
      </c>
      <c r="B12494" s="361" t="s">
        <v>720</v>
      </c>
      <c r="C12494" s="361" t="s">
        <v>747</v>
      </c>
      <c r="D12494" s="361">
        <v>8</v>
      </c>
      <c r="E12494" s="590">
        <v>58389</v>
      </c>
      <c r="F12494" s="592">
        <v>43</v>
      </c>
    </row>
    <row r="12495" spans="1:6" x14ac:dyDescent="0.25">
      <c r="A12495" s="349" t="s">
        <v>752</v>
      </c>
      <c r="B12495" s="361" t="s">
        <v>763</v>
      </c>
      <c r="C12495" s="361" t="s">
        <v>745</v>
      </c>
      <c r="D12495" s="361">
        <v>16</v>
      </c>
      <c r="E12495" s="590">
        <v>58389</v>
      </c>
      <c r="F12495" s="592">
        <v>139</v>
      </c>
    </row>
    <row r="12496" spans="1:6" x14ac:dyDescent="0.25">
      <c r="A12496" s="349" t="s">
        <v>738</v>
      </c>
      <c r="B12496" s="361" t="s">
        <v>716</v>
      </c>
      <c r="C12496" s="361" t="s">
        <v>745</v>
      </c>
      <c r="D12496" s="361">
        <v>16</v>
      </c>
      <c r="E12496" s="590">
        <v>58394</v>
      </c>
      <c r="F12496" s="592">
        <v>72</v>
      </c>
    </row>
    <row r="12497" spans="1:6" x14ac:dyDescent="0.25">
      <c r="A12497" s="349" t="s">
        <v>748</v>
      </c>
      <c r="B12497" s="361" t="s">
        <v>750</v>
      </c>
      <c r="C12497" s="361" t="s">
        <v>737</v>
      </c>
      <c r="D12497" s="361">
        <v>16</v>
      </c>
      <c r="E12497" s="590">
        <v>58396</v>
      </c>
      <c r="F12497" s="592">
        <v>198</v>
      </c>
    </row>
    <row r="12498" spans="1:6" x14ac:dyDescent="0.25">
      <c r="A12498" s="349" t="s">
        <v>756</v>
      </c>
      <c r="B12498" s="361" t="s">
        <v>757</v>
      </c>
      <c r="C12498" s="361" t="s">
        <v>755</v>
      </c>
      <c r="D12498" s="361">
        <v>16</v>
      </c>
      <c r="E12498" s="590">
        <v>58396</v>
      </c>
      <c r="F12498" s="592">
        <v>149</v>
      </c>
    </row>
    <row r="12499" spans="1:6" x14ac:dyDescent="0.25">
      <c r="A12499" s="349" t="s">
        <v>564</v>
      </c>
      <c r="B12499" s="361" t="s">
        <v>567</v>
      </c>
      <c r="C12499" s="361" t="s">
        <v>737</v>
      </c>
      <c r="D12499" s="361">
        <v>16</v>
      </c>
      <c r="E12499" s="590">
        <v>58396</v>
      </c>
      <c r="F12499" s="592">
        <v>116</v>
      </c>
    </row>
    <row r="12500" spans="1:6" x14ac:dyDescent="0.25">
      <c r="A12500" s="349" t="s">
        <v>752</v>
      </c>
      <c r="B12500" s="361" t="s">
        <v>759</v>
      </c>
      <c r="C12500" s="361" t="s">
        <v>737</v>
      </c>
      <c r="D12500" s="361">
        <v>16</v>
      </c>
      <c r="E12500" s="590">
        <v>58399</v>
      </c>
      <c r="F12500" s="592">
        <v>9</v>
      </c>
    </row>
    <row r="12501" spans="1:6" x14ac:dyDescent="0.25">
      <c r="A12501" s="349" t="s">
        <v>564</v>
      </c>
      <c r="B12501" s="361" t="s">
        <v>566</v>
      </c>
      <c r="C12501" s="361" t="s">
        <v>737</v>
      </c>
      <c r="D12501" s="361">
        <v>16</v>
      </c>
      <c r="E12501" s="590">
        <v>58401</v>
      </c>
      <c r="F12501" s="592">
        <v>142</v>
      </c>
    </row>
    <row r="12502" spans="1:6" x14ac:dyDescent="0.25">
      <c r="A12502" s="349" t="s">
        <v>738</v>
      </c>
      <c r="B12502" s="361" t="s">
        <v>722</v>
      </c>
      <c r="C12502" s="361" t="s">
        <v>747</v>
      </c>
      <c r="D12502" s="361">
        <v>8</v>
      </c>
      <c r="E12502" s="590">
        <v>58402</v>
      </c>
      <c r="F12502" s="592">
        <v>46</v>
      </c>
    </row>
    <row r="12503" spans="1:6" x14ac:dyDescent="0.25">
      <c r="A12503" s="349" t="s">
        <v>748</v>
      </c>
      <c r="B12503" s="361" t="s">
        <v>754</v>
      </c>
      <c r="C12503" s="361" t="s">
        <v>755</v>
      </c>
      <c r="D12503" s="361">
        <v>16</v>
      </c>
      <c r="E12503" s="590">
        <v>58402</v>
      </c>
      <c r="F12503" s="592">
        <v>96</v>
      </c>
    </row>
    <row r="12504" spans="1:6" x14ac:dyDescent="0.25">
      <c r="A12504" s="349" t="s">
        <v>771</v>
      </c>
      <c r="B12504" s="361" t="s">
        <v>773</v>
      </c>
      <c r="C12504" s="361" t="s">
        <v>747</v>
      </c>
      <c r="D12504" s="361">
        <v>8</v>
      </c>
      <c r="E12504" s="590">
        <v>58405</v>
      </c>
      <c r="F12504" s="592">
        <v>95</v>
      </c>
    </row>
    <row r="12505" spans="1:6" x14ac:dyDescent="0.25">
      <c r="A12505" s="349" t="s">
        <v>564</v>
      </c>
      <c r="B12505" s="361" t="s">
        <v>565</v>
      </c>
      <c r="C12505" s="361" t="s">
        <v>745</v>
      </c>
      <c r="D12505" s="361">
        <v>16</v>
      </c>
      <c r="E12505" s="590">
        <v>58406</v>
      </c>
      <c r="F12505" s="592">
        <v>38</v>
      </c>
    </row>
    <row r="12506" spans="1:6" x14ac:dyDescent="0.25">
      <c r="A12506" s="349" t="s">
        <v>738</v>
      </c>
      <c r="B12506" s="361" t="s">
        <v>721</v>
      </c>
      <c r="C12506" s="361" t="s">
        <v>747</v>
      </c>
      <c r="D12506" s="361">
        <v>8</v>
      </c>
      <c r="E12506" s="590">
        <v>58409</v>
      </c>
      <c r="F12506" s="592">
        <v>125</v>
      </c>
    </row>
    <row r="12507" spans="1:6" x14ac:dyDescent="0.25">
      <c r="A12507" s="349" t="s">
        <v>752</v>
      </c>
      <c r="B12507" s="361" t="s">
        <v>759</v>
      </c>
      <c r="C12507" s="361" t="s">
        <v>737</v>
      </c>
      <c r="D12507" s="361">
        <v>16</v>
      </c>
      <c r="E12507" s="590">
        <v>58409</v>
      </c>
      <c r="F12507" s="592">
        <v>165</v>
      </c>
    </row>
    <row r="12508" spans="1:6" x14ac:dyDescent="0.25">
      <c r="A12508" s="349" t="s">
        <v>738</v>
      </c>
      <c r="B12508" s="361" t="s">
        <v>713</v>
      </c>
      <c r="C12508" s="361" t="s">
        <v>746</v>
      </c>
      <c r="D12508" s="361">
        <v>16</v>
      </c>
      <c r="E12508" s="590">
        <v>58411</v>
      </c>
      <c r="F12508" s="592">
        <v>28</v>
      </c>
    </row>
    <row r="12509" spans="1:6" x14ac:dyDescent="0.25">
      <c r="A12509" s="349" t="s">
        <v>738</v>
      </c>
      <c r="B12509" s="361" t="s">
        <v>721</v>
      </c>
      <c r="C12509" s="361" t="s">
        <v>747</v>
      </c>
      <c r="D12509" s="361">
        <v>8</v>
      </c>
      <c r="E12509" s="590">
        <v>58413</v>
      </c>
      <c r="F12509" s="592">
        <v>103</v>
      </c>
    </row>
    <row r="12510" spans="1:6" x14ac:dyDescent="0.25">
      <c r="A12510" s="349" t="s">
        <v>564</v>
      </c>
      <c r="B12510" s="361" t="s">
        <v>565</v>
      </c>
      <c r="C12510" s="361" t="s">
        <v>745</v>
      </c>
      <c r="D12510" s="361">
        <v>16</v>
      </c>
      <c r="E12510" s="590">
        <v>58419</v>
      </c>
      <c r="F12510" s="592">
        <v>101</v>
      </c>
    </row>
    <row r="12511" spans="1:6" x14ac:dyDescent="0.25">
      <c r="A12511" s="349" t="s">
        <v>564</v>
      </c>
      <c r="B12511" s="361" t="s">
        <v>565</v>
      </c>
      <c r="C12511" s="361" t="s">
        <v>745</v>
      </c>
      <c r="D12511" s="361">
        <v>16</v>
      </c>
      <c r="E12511" s="590">
        <v>58420</v>
      </c>
      <c r="F12511" s="592">
        <v>27</v>
      </c>
    </row>
    <row r="12512" spans="1:6" x14ac:dyDescent="0.25">
      <c r="A12512" s="349" t="s">
        <v>728</v>
      </c>
      <c r="B12512" s="361" t="s">
        <v>729</v>
      </c>
      <c r="C12512" s="361" t="s">
        <v>730</v>
      </c>
      <c r="D12512" s="361">
        <v>10</v>
      </c>
      <c r="E12512" s="590">
        <v>58422</v>
      </c>
      <c r="F12512" s="592">
        <v>132</v>
      </c>
    </row>
    <row r="12513" spans="1:6" x14ac:dyDescent="0.25">
      <c r="A12513" s="349" t="s">
        <v>733</v>
      </c>
      <c r="B12513" s="361" t="s">
        <v>736</v>
      </c>
      <c r="C12513" s="361" t="s">
        <v>737</v>
      </c>
      <c r="D12513" s="361">
        <v>8</v>
      </c>
      <c r="E12513" s="350">
        <v>58429</v>
      </c>
      <c r="F12513" s="360">
        <v>56</v>
      </c>
    </row>
    <row r="12514" spans="1:6" x14ac:dyDescent="0.25">
      <c r="A12514" s="349" t="s">
        <v>733</v>
      </c>
      <c r="B12514" s="361" t="s">
        <v>736</v>
      </c>
      <c r="C12514" s="361" t="s">
        <v>737</v>
      </c>
      <c r="D12514" s="361">
        <v>8</v>
      </c>
      <c r="E12514" s="590">
        <v>58431</v>
      </c>
      <c r="F12514" s="592">
        <v>15</v>
      </c>
    </row>
    <row r="12515" spans="1:6" x14ac:dyDescent="0.25">
      <c r="A12515" s="349" t="s">
        <v>765</v>
      </c>
      <c r="B12515" s="361" t="s">
        <v>766</v>
      </c>
      <c r="C12515" s="361" t="s">
        <v>744</v>
      </c>
      <c r="D12515" s="361">
        <v>16</v>
      </c>
      <c r="E12515" s="350">
        <v>58434</v>
      </c>
      <c r="F12515" s="360">
        <v>137</v>
      </c>
    </row>
    <row r="12516" spans="1:6" x14ac:dyDescent="0.25">
      <c r="A12516" s="349" t="s">
        <v>738</v>
      </c>
      <c r="B12516" s="361" t="s">
        <v>716</v>
      </c>
      <c r="C12516" s="361" t="s">
        <v>745</v>
      </c>
      <c r="D12516" s="361">
        <v>16</v>
      </c>
      <c r="E12516" s="590">
        <v>58438</v>
      </c>
      <c r="F12516" s="592">
        <v>49</v>
      </c>
    </row>
    <row r="12517" spans="1:6" x14ac:dyDescent="0.25">
      <c r="A12517" s="349" t="s">
        <v>738</v>
      </c>
      <c r="B12517" s="361" t="s">
        <v>722</v>
      </c>
      <c r="C12517" s="361" t="s">
        <v>747</v>
      </c>
      <c r="D12517" s="361">
        <v>8</v>
      </c>
      <c r="E12517" s="350">
        <v>58439</v>
      </c>
      <c r="F12517" s="360">
        <v>181</v>
      </c>
    </row>
    <row r="12518" spans="1:6" x14ac:dyDescent="0.25">
      <c r="A12518" s="349" t="s">
        <v>564</v>
      </c>
      <c r="B12518" s="361" t="s">
        <v>569</v>
      </c>
      <c r="C12518" s="361" t="s">
        <v>744</v>
      </c>
      <c r="D12518" s="361">
        <v>16</v>
      </c>
      <c r="E12518" s="590">
        <v>58439</v>
      </c>
      <c r="F12518" s="592">
        <v>198</v>
      </c>
    </row>
    <row r="12519" spans="1:6" x14ac:dyDescent="0.25">
      <c r="A12519" s="349" t="s">
        <v>738</v>
      </c>
      <c r="B12519" s="361" t="s">
        <v>712</v>
      </c>
      <c r="C12519" s="361" t="s">
        <v>744</v>
      </c>
      <c r="D12519" s="361">
        <v>8</v>
      </c>
      <c r="E12519" s="590">
        <v>58443</v>
      </c>
      <c r="F12519" s="592">
        <v>49</v>
      </c>
    </row>
    <row r="12520" spans="1:6" x14ac:dyDescent="0.25">
      <c r="A12520" s="349" t="s">
        <v>742</v>
      </c>
      <c r="B12520" s="361" t="s">
        <v>743</v>
      </c>
      <c r="C12520" s="361" t="s">
        <v>744</v>
      </c>
      <c r="D12520" s="361">
        <v>8</v>
      </c>
      <c r="E12520" s="590">
        <v>58443</v>
      </c>
      <c r="F12520" s="592">
        <v>77</v>
      </c>
    </row>
    <row r="12521" spans="1:6" x14ac:dyDescent="0.25">
      <c r="A12521" s="349" t="s">
        <v>564</v>
      </c>
      <c r="B12521" s="361" t="s">
        <v>565</v>
      </c>
      <c r="C12521" s="361" t="s">
        <v>745</v>
      </c>
      <c r="D12521" s="361">
        <v>16</v>
      </c>
      <c r="E12521" s="590">
        <v>58447</v>
      </c>
      <c r="F12521" s="592">
        <v>120</v>
      </c>
    </row>
    <row r="12522" spans="1:6" x14ac:dyDescent="0.25">
      <c r="A12522" s="349" t="s">
        <v>752</v>
      </c>
      <c r="B12522" s="361" t="s">
        <v>762</v>
      </c>
      <c r="C12522" s="361" t="s">
        <v>761</v>
      </c>
      <c r="D12522" s="361">
        <v>16</v>
      </c>
      <c r="E12522" s="590">
        <v>58449</v>
      </c>
      <c r="F12522" s="592">
        <v>91</v>
      </c>
    </row>
    <row r="12523" spans="1:6" x14ac:dyDescent="0.25">
      <c r="A12523" s="349" t="s">
        <v>748</v>
      </c>
      <c r="B12523" s="361" t="s">
        <v>754</v>
      </c>
      <c r="C12523" s="361" t="s">
        <v>755</v>
      </c>
      <c r="D12523" s="361">
        <v>16</v>
      </c>
      <c r="E12523" s="350">
        <v>58452</v>
      </c>
      <c r="F12523" s="360">
        <v>49</v>
      </c>
    </row>
    <row r="12524" spans="1:6" x14ac:dyDescent="0.25">
      <c r="A12524" s="349" t="s">
        <v>752</v>
      </c>
      <c r="B12524" s="361" t="s">
        <v>759</v>
      </c>
      <c r="C12524" s="361" t="s">
        <v>737</v>
      </c>
      <c r="D12524" s="361">
        <v>16</v>
      </c>
      <c r="E12524" s="590">
        <v>58452</v>
      </c>
      <c r="F12524" s="592">
        <v>53</v>
      </c>
    </row>
    <row r="12525" spans="1:6" x14ac:dyDescent="0.25">
      <c r="A12525" s="349" t="s">
        <v>728</v>
      </c>
      <c r="B12525" s="361" t="s">
        <v>731</v>
      </c>
      <c r="C12525" s="361" t="s">
        <v>732</v>
      </c>
      <c r="D12525" s="361">
        <v>8</v>
      </c>
      <c r="E12525" s="590">
        <v>58454</v>
      </c>
      <c r="F12525" s="592">
        <v>198</v>
      </c>
    </row>
    <row r="12526" spans="1:6" x14ac:dyDescent="0.25">
      <c r="A12526" s="349" t="s">
        <v>756</v>
      </c>
      <c r="B12526" s="361" t="s">
        <v>758</v>
      </c>
      <c r="C12526" s="361" t="s">
        <v>746</v>
      </c>
      <c r="D12526" s="361">
        <v>16</v>
      </c>
      <c r="E12526" s="590">
        <v>58456</v>
      </c>
      <c r="F12526" s="592">
        <v>49</v>
      </c>
    </row>
    <row r="12527" spans="1:6" x14ac:dyDescent="0.25">
      <c r="A12527" s="349" t="s">
        <v>738</v>
      </c>
      <c r="B12527" s="361" t="s">
        <v>720</v>
      </c>
      <c r="C12527" s="361" t="s">
        <v>747</v>
      </c>
      <c r="D12527" s="361">
        <v>8</v>
      </c>
      <c r="E12527" s="590">
        <v>58457</v>
      </c>
      <c r="F12527" s="592">
        <v>62</v>
      </c>
    </row>
    <row r="12528" spans="1:6" x14ac:dyDescent="0.25">
      <c r="A12528" s="349" t="s">
        <v>752</v>
      </c>
      <c r="B12528" s="361" t="s">
        <v>760</v>
      </c>
      <c r="C12528" s="361" t="s">
        <v>761</v>
      </c>
      <c r="D12528" s="361">
        <v>16</v>
      </c>
      <c r="E12528" s="590">
        <v>58459</v>
      </c>
      <c r="F12528" s="592">
        <v>18</v>
      </c>
    </row>
    <row r="12529" spans="1:6" x14ac:dyDescent="0.25">
      <c r="A12529" s="349" t="s">
        <v>739</v>
      </c>
      <c r="B12529" s="361" t="s">
        <v>740</v>
      </c>
      <c r="C12529" s="361" t="s">
        <v>741</v>
      </c>
      <c r="D12529" s="361">
        <v>8</v>
      </c>
      <c r="E12529" s="590">
        <v>58464</v>
      </c>
      <c r="F12529" s="592">
        <v>7</v>
      </c>
    </row>
    <row r="12530" spans="1:6" x14ac:dyDescent="0.25">
      <c r="A12530" s="349" t="s">
        <v>742</v>
      </c>
      <c r="B12530" s="361" t="s">
        <v>743</v>
      </c>
      <c r="C12530" s="361" t="s">
        <v>744</v>
      </c>
      <c r="D12530" s="361">
        <v>8</v>
      </c>
      <c r="E12530" s="590">
        <v>58470</v>
      </c>
      <c r="F12530" s="592">
        <v>165</v>
      </c>
    </row>
    <row r="12531" spans="1:6" x14ac:dyDescent="0.25">
      <c r="A12531" s="349" t="s">
        <v>748</v>
      </c>
      <c r="B12531" s="361" t="s">
        <v>754</v>
      </c>
      <c r="C12531" s="361" t="s">
        <v>755</v>
      </c>
      <c r="D12531" s="361">
        <v>16</v>
      </c>
      <c r="E12531" s="590">
        <v>58471</v>
      </c>
      <c r="F12531" s="360">
        <v>29</v>
      </c>
    </row>
    <row r="12532" spans="1:6" x14ac:dyDescent="0.25">
      <c r="A12532" s="349" t="s">
        <v>738</v>
      </c>
      <c r="B12532" s="361" t="s">
        <v>722</v>
      </c>
      <c r="C12532" s="361" t="s">
        <v>747</v>
      </c>
      <c r="D12532" s="361">
        <v>8</v>
      </c>
      <c r="E12532" s="590">
        <v>58473</v>
      </c>
      <c r="F12532" s="592">
        <v>151</v>
      </c>
    </row>
    <row r="12533" spans="1:6" x14ac:dyDescent="0.25">
      <c r="A12533" s="354" t="s">
        <v>771</v>
      </c>
      <c r="B12533" s="353" t="s">
        <v>772</v>
      </c>
      <c r="C12533" s="353" t="s">
        <v>747</v>
      </c>
      <c r="D12533" s="353">
        <v>12</v>
      </c>
      <c r="E12533" s="591">
        <v>58473</v>
      </c>
      <c r="F12533" s="593">
        <v>96</v>
      </c>
    </row>
    <row r="12534" spans="1:6" x14ac:dyDescent="0.25">
      <c r="A12534" s="349" t="s">
        <v>748</v>
      </c>
      <c r="B12534" s="361" t="s">
        <v>750</v>
      </c>
      <c r="C12534" s="361" t="s">
        <v>737</v>
      </c>
      <c r="D12534" s="361">
        <v>16</v>
      </c>
      <c r="E12534" s="590">
        <v>58474</v>
      </c>
      <c r="F12534" s="592">
        <v>57</v>
      </c>
    </row>
    <row r="12535" spans="1:6" x14ac:dyDescent="0.25">
      <c r="A12535" s="349" t="s">
        <v>738</v>
      </c>
      <c r="B12535" s="361" t="s">
        <v>721</v>
      </c>
      <c r="C12535" s="361" t="s">
        <v>747</v>
      </c>
      <c r="D12535" s="361">
        <v>8</v>
      </c>
      <c r="E12535" s="590">
        <v>58477</v>
      </c>
      <c r="F12535" s="592">
        <v>72</v>
      </c>
    </row>
    <row r="12536" spans="1:6" x14ac:dyDescent="0.25">
      <c r="A12536" s="349" t="s">
        <v>564</v>
      </c>
      <c r="B12536" s="361" t="s">
        <v>566</v>
      </c>
      <c r="C12536" s="361" t="s">
        <v>737</v>
      </c>
      <c r="D12536" s="361">
        <v>16</v>
      </c>
      <c r="E12536" s="590">
        <v>58480</v>
      </c>
      <c r="F12536" s="592">
        <v>127</v>
      </c>
    </row>
    <row r="12537" spans="1:6" x14ac:dyDescent="0.25">
      <c r="A12537" s="349" t="s">
        <v>748</v>
      </c>
      <c r="B12537" s="361" t="s">
        <v>754</v>
      </c>
      <c r="C12537" s="361" t="s">
        <v>755</v>
      </c>
      <c r="D12537" s="361">
        <v>16</v>
      </c>
      <c r="E12537" s="590">
        <v>58481</v>
      </c>
      <c r="F12537" s="592">
        <v>128</v>
      </c>
    </row>
    <row r="12538" spans="1:6" x14ac:dyDescent="0.25">
      <c r="A12538" s="349" t="s">
        <v>742</v>
      </c>
      <c r="B12538" s="361" t="s">
        <v>743</v>
      </c>
      <c r="C12538" s="361" t="s">
        <v>744</v>
      </c>
      <c r="D12538" s="361">
        <v>8</v>
      </c>
      <c r="E12538" s="590">
        <v>58481</v>
      </c>
      <c r="F12538" s="592">
        <v>174</v>
      </c>
    </row>
    <row r="12539" spans="1:6" x14ac:dyDescent="0.25">
      <c r="A12539" s="349" t="s">
        <v>738</v>
      </c>
      <c r="B12539" s="361" t="s">
        <v>719</v>
      </c>
      <c r="C12539" s="361" t="s">
        <v>744</v>
      </c>
      <c r="D12539" s="361">
        <v>8</v>
      </c>
      <c r="E12539" s="590">
        <v>58483</v>
      </c>
      <c r="F12539" s="592">
        <v>49</v>
      </c>
    </row>
    <row r="12540" spans="1:6" x14ac:dyDescent="0.25">
      <c r="A12540" s="349" t="s">
        <v>564</v>
      </c>
      <c r="B12540" s="361" t="s">
        <v>567</v>
      </c>
      <c r="C12540" s="361" t="s">
        <v>737</v>
      </c>
      <c r="D12540" s="361">
        <v>16</v>
      </c>
      <c r="E12540" s="590">
        <v>58484</v>
      </c>
      <c r="F12540" s="592">
        <v>200</v>
      </c>
    </row>
    <row r="12541" spans="1:6" x14ac:dyDescent="0.25">
      <c r="A12541" s="349" t="s">
        <v>733</v>
      </c>
      <c r="B12541" s="361" t="s">
        <v>734</v>
      </c>
      <c r="C12541" s="361" t="s">
        <v>735</v>
      </c>
      <c r="D12541" s="361">
        <v>8</v>
      </c>
      <c r="E12541" s="590">
        <v>58485</v>
      </c>
      <c r="F12541" s="592">
        <v>99</v>
      </c>
    </row>
    <row r="12542" spans="1:6" x14ac:dyDescent="0.25">
      <c r="A12542" s="349" t="s">
        <v>738</v>
      </c>
      <c r="B12542" s="361" t="s">
        <v>717</v>
      </c>
      <c r="C12542" s="361" t="s">
        <v>745</v>
      </c>
      <c r="D12542" s="361">
        <v>16</v>
      </c>
      <c r="E12542" s="590">
        <v>58495</v>
      </c>
      <c r="F12542" s="592">
        <v>16</v>
      </c>
    </row>
    <row r="12543" spans="1:6" x14ac:dyDescent="0.25">
      <c r="A12543" s="349" t="s">
        <v>738</v>
      </c>
      <c r="B12543" s="361" t="s">
        <v>719</v>
      </c>
      <c r="C12543" s="361" t="s">
        <v>744</v>
      </c>
      <c r="D12543" s="361">
        <v>8</v>
      </c>
      <c r="E12543" s="590">
        <v>58496</v>
      </c>
      <c r="F12543" s="592">
        <v>12</v>
      </c>
    </row>
    <row r="12544" spans="1:6" x14ac:dyDescent="0.25">
      <c r="A12544" s="349" t="s">
        <v>738</v>
      </c>
      <c r="B12544" s="361" t="s">
        <v>713</v>
      </c>
      <c r="C12544" s="361" t="s">
        <v>746</v>
      </c>
      <c r="D12544" s="361">
        <v>16</v>
      </c>
      <c r="E12544" s="590">
        <v>58498</v>
      </c>
      <c r="F12544" s="360">
        <v>55</v>
      </c>
    </row>
    <row r="12545" spans="1:6" x14ac:dyDescent="0.25">
      <c r="A12545" s="349" t="s">
        <v>738</v>
      </c>
      <c r="B12545" s="361" t="s">
        <v>715</v>
      </c>
      <c r="C12545" s="361" t="s">
        <v>745</v>
      </c>
      <c r="D12545" s="361">
        <v>16</v>
      </c>
      <c r="E12545" s="590">
        <v>58502</v>
      </c>
      <c r="F12545" s="592">
        <v>127</v>
      </c>
    </row>
    <row r="12546" spans="1:6" x14ac:dyDescent="0.25">
      <c r="A12546" s="349" t="s">
        <v>748</v>
      </c>
      <c r="B12546" s="361" t="s">
        <v>751</v>
      </c>
      <c r="C12546" s="361" t="s">
        <v>747</v>
      </c>
      <c r="D12546" s="361">
        <v>8</v>
      </c>
      <c r="E12546" s="590">
        <v>58502</v>
      </c>
      <c r="F12546" s="592">
        <v>6</v>
      </c>
    </row>
    <row r="12547" spans="1:6" x14ac:dyDescent="0.25">
      <c r="A12547" s="349" t="s">
        <v>738</v>
      </c>
      <c r="B12547" s="361" t="s">
        <v>719</v>
      </c>
      <c r="C12547" s="361" t="s">
        <v>744</v>
      </c>
      <c r="D12547" s="361">
        <v>8</v>
      </c>
      <c r="E12547" s="590">
        <v>58508</v>
      </c>
      <c r="F12547" s="592">
        <v>195</v>
      </c>
    </row>
    <row r="12548" spans="1:6" x14ac:dyDescent="0.25">
      <c r="A12548" s="349" t="s">
        <v>752</v>
      </c>
      <c r="B12548" s="361" t="s">
        <v>759</v>
      </c>
      <c r="C12548" s="361" t="s">
        <v>737</v>
      </c>
      <c r="D12548" s="361">
        <v>16</v>
      </c>
      <c r="E12548" s="590">
        <v>58510</v>
      </c>
      <c r="F12548" s="592">
        <v>175</v>
      </c>
    </row>
    <row r="12549" spans="1:6" x14ac:dyDescent="0.25">
      <c r="A12549" s="349" t="s">
        <v>564</v>
      </c>
      <c r="B12549" s="361" t="s">
        <v>568</v>
      </c>
      <c r="C12549" s="361" t="s">
        <v>745</v>
      </c>
      <c r="D12549" s="361">
        <v>16</v>
      </c>
      <c r="E12549" s="590">
        <v>58513</v>
      </c>
      <c r="F12549" s="592">
        <v>151</v>
      </c>
    </row>
    <row r="12550" spans="1:6" x14ac:dyDescent="0.25">
      <c r="A12550" s="349" t="s">
        <v>738</v>
      </c>
      <c r="B12550" s="361" t="s">
        <v>721</v>
      </c>
      <c r="C12550" s="361" t="s">
        <v>747</v>
      </c>
      <c r="D12550" s="361">
        <v>8</v>
      </c>
      <c r="E12550" s="590">
        <v>58515</v>
      </c>
      <c r="F12550" s="592">
        <v>172</v>
      </c>
    </row>
    <row r="12551" spans="1:6" x14ac:dyDescent="0.25">
      <c r="A12551" s="349" t="s">
        <v>769</v>
      </c>
      <c r="B12551" s="361" t="s">
        <v>770</v>
      </c>
      <c r="C12551" s="361" t="s">
        <v>745</v>
      </c>
      <c r="D12551" s="361">
        <v>16</v>
      </c>
      <c r="E12551" s="590">
        <v>58516</v>
      </c>
      <c r="F12551" s="592">
        <v>194</v>
      </c>
    </row>
    <row r="12552" spans="1:6" x14ac:dyDescent="0.25">
      <c r="A12552" s="349" t="s">
        <v>564</v>
      </c>
      <c r="B12552" s="361" t="s">
        <v>568</v>
      </c>
      <c r="C12552" s="361" t="s">
        <v>745</v>
      </c>
      <c r="D12552" s="361">
        <v>16</v>
      </c>
      <c r="E12552" s="590">
        <v>58520</v>
      </c>
      <c r="F12552" s="592">
        <v>40</v>
      </c>
    </row>
    <row r="12553" spans="1:6" x14ac:dyDescent="0.25">
      <c r="A12553" s="349" t="s">
        <v>752</v>
      </c>
      <c r="B12553" s="361" t="s">
        <v>760</v>
      </c>
      <c r="C12553" s="361" t="s">
        <v>761</v>
      </c>
      <c r="D12553" s="361">
        <v>16</v>
      </c>
      <c r="E12553" s="590">
        <v>58526</v>
      </c>
      <c r="F12553" s="592">
        <v>23</v>
      </c>
    </row>
    <row r="12554" spans="1:6" x14ac:dyDescent="0.25">
      <c r="A12554" s="349" t="s">
        <v>738</v>
      </c>
      <c r="B12554" s="361" t="s">
        <v>713</v>
      </c>
      <c r="C12554" s="361" t="s">
        <v>746</v>
      </c>
      <c r="D12554" s="361">
        <v>16</v>
      </c>
      <c r="E12554" s="590">
        <v>58528</v>
      </c>
      <c r="F12554" s="592">
        <v>117</v>
      </c>
    </row>
    <row r="12555" spans="1:6" x14ac:dyDescent="0.25">
      <c r="A12555" s="349" t="s">
        <v>738</v>
      </c>
      <c r="B12555" s="361" t="s">
        <v>721</v>
      </c>
      <c r="C12555" s="361" t="s">
        <v>747</v>
      </c>
      <c r="D12555" s="361">
        <v>8</v>
      </c>
      <c r="E12555" s="590">
        <v>58529</v>
      </c>
      <c r="F12555" s="360">
        <v>92</v>
      </c>
    </row>
    <row r="12556" spans="1:6" x14ac:dyDescent="0.25">
      <c r="A12556" s="349" t="s">
        <v>738</v>
      </c>
      <c r="B12556" s="361" t="s">
        <v>718</v>
      </c>
      <c r="C12556" s="361" t="s">
        <v>747</v>
      </c>
      <c r="D12556" s="361">
        <v>8</v>
      </c>
      <c r="E12556" s="590">
        <v>58529</v>
      </c>
      <c r="F12556" s="592">
        <v>83</v>
      </c>
    </row>
    <row r="12557" spans="1:6" x14ac:dyDescent="0.25">
      <c r="A12557" s="349" t="s">
        <v>738</v>
      </c>
      <c r="B12557" s="361" t="s">
        <v>712</v>
      </c>
      <c r="C12557" s="361" t="s">
        <v>744</v>
      </c>
      <c r="D12557" s="361">
        <v>8</v>
      </c>
      <c r="E12557" s="590">
        <v>58533</v>
      </c>
      <c r="F12557" s="592">
        <v>59</v>
      </c>
    </row>
    <row r="12558" spans="1:6" x14ac:dyDescent="0.25">
      <c r="A12558" s="349" t="s">
        <v>733</v>
      </c>
      <c r="B12558" s="361" t="s">
        <v>734</v>
      </c>
      <c r="C12558" s="361" t="s">
        <v>735</v>
      </c>
      <c r="D12558" s="361">
        <v>8</v>
      </c>
      <c r="E12558" s="350">
        <v>58533</v>
      </c>
      <c r="F12558" s="360">
        <v>143</v>
      </c>
    </row>
    <row r="12559" spans="1:6" x14ac:dyDescent="0.25">
      <c r="A12559" s="349" t="s">
        <v>771</v>
      </c>
      <c r="B12559" s="361" t="s">
        <v>773</v>
      </c>
      <c r="C12559" s="361" t="s">
        <v>747</v>
      </c>
      <c r="D12559" s="361">
        <v>8</v>
      </c>
      <c r="E12559" s="590">
        <v>58536</v>
      </c>
      <c r="F12559" s="592">
        <v>164</v>
      </c>
    </row>
    <row r="12560" spans="1:6" x14ac:dyDescent="0.25">
      <c r="A12560" s="349" t="s">
        <v>752</v>
      </c>
      <c r="B12560" s="361" t="s">
        <v>759</v>
      </c>
      <c r="C12560" s="361" t="s">
        <v>737</v>
      </c>
      <c r="D12560" s="361">
        <v>16</v>
      </c>
      <c r="E12560" s="590">
        <v>58537</v>
      </c>
      <c r="F12560" s="360">
        <v>53</v>
      </c>
    </row>
    <row r="12561" spans="1:6" x14ac:dyDescent="0.25">
      <c r="A12561" s="349" t="s">
        <v>738</v>
      </c>
      <c r="B12561" s="361" t="s">
        <v>716</v>
      </c>
      <c r="C12561" s="361" t="s">
        <v>745</v>
      </c>
      <c r="D12561" s="361">
        <v>16</v>
      </c>
      <c r="E12561" s="590">
        <v>58540</v>
      </c>
      <c r="F12561" s="592">
        <v>169</v>
      </c>
    </row>
    <row r="12562" spans="1:6" x14ac:dyDescent="0.25">
      <c r="A12562" s="349" t="s">
        <v>738</v>
      </c>
      <c r="B12562" s="361" t="s">
        <v>717</v>
      </c>
      <c r="C12562" s="361" t="s">
        <v>745</v>
      </c>
      <c r="D12562" s="361">
        <v>16</v>
      </c>
      <c r="E12562" s="350">
        <v>58541</v>
      </c>
      <c r="F12562" s="360">
        <v>14</v>
      </c>
    </row>
    <row r="12563" spans="1:6" x14ac:dyDescent="0.25">
      <c r="A12563" s="349" t="s">
        <v>748</v>
      </c>
      <c r="B12563" s="361" t="s">
        <v>753</v>
      </c>
      <c r="C12563" s="361" t="s">
        <v>732</v>
      </c>
      <c r="D12563" s="361">
        <v>16</v>
      </c>
      <c r="E12563" s="350">
        <v>58556</v>
      </c>
      <c r="F12563" s="360">
        <v>98</v>
      </c>
    </row>
    <row r="12564" spans="1:6" x14ac:dyDescent="0.25">
      <c r="A12564" s="349" t="s">
        <v>733</v>
      </c>
      <c r="B12564" s="361" t="s">
        <v>734</v>
      </c>
      <c r="C12564" s="361" t="s">
        <v>735</v>
      </c>
      <c r="D12564" s="361">
        <v>8</v>
      </c>
      <c r="E12564" s="590">
        <v>58557</v>
      </c>
      <c r="F12564" s="592">
        <v>97</v>
      </c>
    </row>
    <row r="12565" spans="1:6" x14ac:dyDescent="0.25">
      <c r="A12565" s="349" t="s">
        <v>756</v>
      </c>
      <c r="B12565" s="361" t="s">
        <v>758</v>
      </c>
      <c r="C12565" s="361" t="s">
        <v>746</v>
      </c>
      <c r="D12565" s="361">
        <v>16</v>
      </c>
      <c r="E12565" s="590">
        <v>58559</v>
      </c>
      <c r="F12565" s="592">
        <v>197</v>
      </c>
    </row>
    <row r="12566" spans="1:6" x14ac:dyDescent="0.25">
      <c r="A12566" s="349" t="s">
        <v>738</v>
      </c>
      <c r="B12566" s="361" t="s">
        <v>715</v>
      </c>
      <c r="C12566" s="361" t="s">
        <v>745</v>
      </c>
      <c r="D12566" s="361">
        <v>16</v>
      </c>
      <c r="E12566" s="590">
        <v>58560</v>
      </c>
      <c r="F12566" s="592">
        <v>136</v>
      </c>
    </row>
    <row r="12567" spans="1:6" x14ac:dyDescent="0.25">
      <c r="A12567" s="349" t="s">
        <v>748</v>
      </c>
      <c r="B12567" s="361" t="s">
        <v>751</v>
      </c>
      <c r="C12567" s="361" t="s">
        <v>747</v>
      </c>
      <c r="D12567" s="361">
        <v>8</v>
      </c>
      <c r="E12567" s="590">
        <v>58560</v>
      </c>
      <c r="F12567" s="360">
        <v>121</v>
      </c>
    </row>
    <row r="12568" spans="1:6" x14ac:dyDescent="0.25">
      <c r="A12568" s="349" t="s">
        <v>564</v>
      </c>
      <c r="B12568" s="361" t="s">
        <v>565</v>
      </c>
      <c r="C12568" s="361" t="s">
        <v>745</v>
      </c>
      <c r="D12568" s="361">
        <v>16</v>
      </c>
      <c r="E12568" s="590">
        <v>58562</v>
      </c>
      <c r="F12568" s="592">
        <v>115</v>
      </c>
    </row>
    <row r="12569" spans="1:6" x14ac:dyDescent="0.25">
      <c r="A12569" s="349" t="s">
        <v>767</v>
      </c>
      <c r="B12569" s="361" t="s">
        <v>768</v>
      </c>
      <c r="C12569" s="361" t="s">
        <v>737</v>
      </c>
      <c r="D12569" s="361">
        <v>16</v>
      </c>
      <c r="E12569" s="590">
        <v>58565</v>
      </c>
      <c r="F12569" s="592">
        <v>160</v>
      </c>
    </row>
    <row r="12570" spans="1:6" x14ac:dyDescent="0.25">
      <c r="A12570" s="349" t="s">
        <v>765</v>
      </c>
      <c r="B12570" s="361" t="s">
        <v>766</v>
      </c>
      <c r="C12570" s="361" t="s">
        <v>744</v>
      </c>
      <c r="D12570" s="361">
        <v>16</v>
      </c>
      <c r="E12570" s="590">
        <v>58565</v>
      </c>
      <c r="F12570" s="592">
        <v>121</v>
      </c>
    </row>
    <row r="12571" spans="1:6" x14ac:dyDescent="0.25">
      <c r="A12571" s="349" t="s">
        <v>738</v>
      </c>
      <c r="B12571" s="361" t="s">
        <v>717</v>
      </c>
      <c r="C12571" s="361" t="s">
        <v>745</v>
      </c>
      <c r="D12571" s="361">
        <v>16</v>
      </c>
      <c r="E12571" s="350">
        <v>58566</v>
      </c>
      <c r="F12571" s="360">
        <v>151</v>
      </c>
    </row>
    <row r="12572" spans="1:6" x14ac:dyDescent="0.25">
      <c r="A12572" s="349" t="s">
        <v>756</v>
      </c>
      <c r="B12572" s="361" t="s">
        <v>758</v>
      </c>
      <c r="C12572" s="361" t="s">
        <v>746</v>
      </c>
      <c r="D12572" s="361">
        <v>16</v>
      </c>
      <c r="E12572" s="590">
        <v>58568</v>
      </c>
      <c r="F12572" s="592">
        <v>174</v>
      </c>
    </row>
    <row r="12573" spans="1:6" x14ac:dyDescent="0.25">
      <c r="A12573" s="349" t="s">
        <v>756</v>
      </c>
      <c r="B12573" s="361" t="s">
        <v>757</v>
      </c>
      <c r="C12573" s="361" t="s">
        <v>755</v>
      </c>
      <c r="D12573" s="361">
        <v>16</v>
      </c>
      <c r="E12573" s="590">
        <v>58570</v>
      </c>
      <c r="F12573" s="592">
        <v>43</v>
      </c>
    </row>
    <row r="12574" spans="1:6" x14ac:dyDescent="0.25">
      <c r="A12574" s="349" t="s">
        <v>752</v>
      </c>
      <c r="B12574" s="361" t="s">
        <v>760</v>
      </c>
      <c r="C12574" s="361" t="s">
        <v>761</v>
      </c>
      <c r="D12574" s="361">
        <v>16</v>
      </c>
      <c r="E12574" s="590">
        <v>58572</v>
      </c>
      <c r="F12574" s="592">
        <v>124</v>
      </c>
    </row>
    <row r="12575" spans="1:6" x14ac:dyDescent="0.25">
      <c r="A12575" s="349" t="s">
        <v>752</v>
      </c>
      <c r="B12575" s="361" t="s">
        <v>763</v>
      </c>
      <c r="C12575" s="361" t="s">
        <v>745</v>
      </c>
      <c r="D12575" s="361">
        <v>16</v>
      </c>
      <c r="E12575" s="590">
        <v>58573</v>
      </c>
      <c r="F12575" s="592">
        <v>125</v>
      </c>
    </row>
    <row r="12576" spans="1:6" x14ac:dyDescent="0.25">
      <c r="A12576" s="349" t="s">
        <v>742</v>
      </c>
      <c r="B12576" s="361" t="s">
        <v>743</v>
      </c>
      <c r="C12576" s="361" t="s">
        <v>744</v>
      </c>
      <c r="D12576" s="361">
        <v>8</v>
      </c>
      <c r="E12576" s="590">
        <v>58574</v>
      </c>
      <c r="F12576" s="592">
        <v>92</v>
      </c>
    </row>
    <row r="12577" spans="1:6" x14ac:dyDescent="0.25">
      <c r="A12577" s="349" t="s">
        <v>738</v>
      </c>
      <c r="B12577" s="361" t="s">
        <v>714</v>
      </c>
      <c r="C12577" s="361" t="s">
        <v>744</v>
      </c>
      <c r="D12577" s="361">
        <v>8</v>
      </c>
      <c r="E12577" s="590">
        <v>58575</v>
      </c>
      <c r="F12577" s="592">
        <v>144</v>
      </c>
    </row>
    <row r="12578" spans="1:6" x14ac:dyDescent="0.25">
      <c r="A12578" s="349" t="s">
        <v>771</v>
      </c>
      <c r="B12578" s="361" t="s">
        <v>772</v>
      </c>
      <c r="C12578" s="361" t="s">
        <v>747</v>
      </c>
      <c r="D12578" s="361">
        <v>12</v>
      </c>
      <c r="E12578" s="590">
        <v>58576</v>
      </c>
      <c r="F12578" s="592">
        <v>187</v>
      </c>
    </row>
    <row r="12579" spans="1:6" x14ac:dyDescent="0.25">
      <c r="A12579" s="349" t="s">
        <v>738</v>
      </c>
      <c r="B12579" s="361" t="s">
        <v>712</v>
      </c>
      <c r="C12579" s="361" t="s">
        <v>744</v>
      </c>
      <c r="D12579" s="361">
        <v>8</v>
      </c>
      <c r="E12579" s="590">
        <v>58578</v>
      </c>
      <c r="F12579" s="592">
        <v>68</v>
      </c>
    </row>
    <row r="12580" spans="1:6" x14ac:dyDescent="0.25">
      <c r="A12580" s="349" t="s">
        <v>752</v>
      </c>
      <c r="B12580" s="361" t="s">
        <v>764</v>
      </c>
      <c r="C12580" s="361" t="s">
        <v>737</v>
      </c>
      <c r="D12580" s="361">
        <v>32</v>
      </c>
      <c r="E12580" s="590">
        <v>58579</v>
      </c>
      <c r="F12580" s="592">
        <v>126</v>
      </c>
    </row>
    <row r="12581" spans="1:6" x14ac:dyDescent="0.25">
      <c r="A12581" s="349" t="s">
        <v>756</v>
      </c>
      <c r="B12581" s="361" t="s">
        <v>757</v>
      </c>
      <c r="C12581" s="361" t="s">
        <v>755</v>
      </c>
      <c r="D12581" s="361">
        <v>16</v>
      </c>
      <c r="E12581" s="590">
        <v>58582</v>
      </c>
      <c r="F12581" s="592">
        <v>200</v>
      </c>
    </row>
    <row r="12582" spans="1:6" x14ac:dyDescent="0.25">
      <c r="A12582" s="349" t="s">
        <v>756</v>
      </c>
      <c r="B12582" s="361" t="s">
        <v>758</v>
      </c>
      <c r="C12582" s="361" t="s">
        <v>746</v>
      </c>
      <c r="D12582" s="361">
        <v>16</v>
      </c>
      <c r="E12582" s="350">
        <v>58593</v>
      </c>
      <c r="F12582" s="360">
        <v>155</v>
      </c>
    </row>
    <row r="12583" spans="1:6" x14ac:dyDescent="0.25">
      <c r="A12583" s="349" t="s">
        <v>738</v>
      </c>
      <c r="B12583" s="361" t="s">
        <v>718</v>
      </c>
      <c r="C12583" s="361" t="s">
        <v>747</v>
      </c>
      <c r="D12583" s="361">
        <v>8</v>
      </c>
      <c r="E12583" s="590">
        <v>58603</v>
      </c>
      <c r="F12583" s="592">
        <v>58</v>
      </c>
    </row>
    <row r="12584" spans="1:6" x14ac:dyDescent="0.25">
      <c r="A12584" s="349" t="s">
        <v>738</v>
      </c>
      <c r="B12584" s="361" t="s">
        <v>723</v>
      </c>
      <c r="C12584" s="361" t="s">
        <v>745</v>
      </c>
      <c r="D12584" s="361">
        <v>8</v>
      </c>
      <c r="E12584" s="590">
        <v>58613</v>
      </c>
      <c r="F12584" s="592">
        <v>111</v>
      </c>
    </row>
    <row r="12585" spans="1:6" x14ac:dyDescent="0.25">
      <c r="A12585" s="349" t="s">
        <v>748</v>
      </c>
      <c r="B12585" s="361" t="s">
        <v>750</v>
      </c>
      <c r="C12585" s="361" t="s">
        <v>737</v>
      </c>
      <c r="D12585" s="361">
        <v>16</v>
      </c>
      <c r="E12585" s="590">
        <v>58614</v>
      </c>
      <c r="F12585" s="592">
        <v>21</v>
      </c>
    </row>
    <row r="12586" spans="1:6" x14ac:dyDescent="0.25">
      <c r="A12586" s="349" t="s">
        <v>756</v>
      </c>
      <c r="B12586" s="361" t="s">
        <v>757</v>
      </c>
      <c r="C12586" s="361" t="s">
        <v>755</v>
      </c>
      <c r="D12586" s="361">
        <v>16</v>
      </c>
      <c r="E12586" s="590">
        <v>58615</v>
      </c>
      <c r="F12586" s="592">
        <v>72</v>
      </c>
    </row>
    <row r="12587" spans="1:6" x14ac:dyDescent="0.25">
      <c r="A12587" s="349" t="s">
        <v>564</v>
      </c>
      <c r="B12587" s="361" t="s">
        <v>566</v>
      </c>
      <c r="C12587" s="361" t="s">
        <v>737</v>
      </c>
      <c r="D12587" s="361">
        <v>16</v>
      </c>
      <c r="E12587" s="590">
        <v>58617</v>
      </c>
      <c r="F12587" s="592">
        <v>198</v>
      </c>
    </row>
    <row r="12588" spans="1:6" x14ac:dyDescent="0.25">
      <c r="A12588" s="349" t="s">
        <v>771</v>
      </c>
      <c r="B12588" s="361" t="s">
        <v>772</v>
      </c>
      <c r="C12588" s="361" t="s">
        <v>747</v>
      </c>
      <c r="D12588" s="361">
        <v>12</v>
      </c>
      <c r="E12588" s="590">
        <v>58625</v>
      </c>
      <c r="F12588" s="592">
        <v>57</v>
      </c>
    </row>
    <row r="12589" spans="1:6" x14ac:dyDescent="0.25">
      <c r="A12589" s="349" t="s">
        <v>733</v>
      </c>
      <c r="B12589" s="361" t="s">
        <v>736</v>
      </c>
      <c r="C12589" s="361" t="s">
        <v>737</v>
      </c>
      <c r="D12589" s="361">
        <v>8</v>
      </c>
      <c r="E12589" s="590">
        <v>58626</v>
      </c>
      <c r="F12589" s="360">
        <v>37</v>
      </c>
    </row>
    <row r="12590" spans="1:6" x14ac:dyDescent="0.25">
      <c r="A12590" s="349" t="s">
        <v>739</v>
      </c>
      <c r="B12590" s="361" t="s">
        <v>740</v>
      </c>
      <c r="C12590" s="361" t="s">
        <v>741</v>
      </c>
      <c r="D12590" s="361">
        <v>8</v>
      </c>
      <c r="E12590" s="590">
        <v>58630</v>
      </c>
      <c r="F12590" s="592">
        <v>162</v>
      </c>
    </row>
    <row r="12591" spans="1:6" x14ac:dyDescent="0.25">
      <c r="A12591" s="349" t="s">
        <v>748</v>
      </c>
      <c r="B12591" s="361" t="s">
        <v>751</v>
      </c>
      <c r="C12591" s="361" t="s">
        <v>747</v>
      </c>
      <c r="D12591" s="361">
        <v>8</v>
      </c>
      <c r="E12591" s="590">
        <v>58631</v>
      </c>
      <c r="F12591" s="592">
        <v>57</v>
      </c>
    </row>
    <row r="12592" spans="1:6" x14ac:dyDescent="0.25">
      <c r="A12592" s="349" t="s">
        <v>738</v>
      </c>
      <c r="B12592" s="361" t="s">
        <v>715</v>
      </c>
      <c r="C12592" s="361" t="s">
        <v>745</v>
      </c>
      <c r="D12592" s="361">
        <v>16</v>
      </c>
      <c r="E12592" s="590">
        <v>58632</v>
      </c>
      <c r="F12592" s="360">
        <v>172</v>
      </c>
    </row>
    <row r="12593" spans="1:6" x14ac:dyDescent="0.25">
      <c r="A12593" s="349" t="s">
        <v>738</v>
      </c>
      <c r="B12593" s="361" t="s">
        <v>714</v>
      </c>
      <c r="C12593" s="361" t="s">
        <v>744</v>
      </c>
      <c r="D12593" s="361">
        <v>8</v>
      </c>
      <c r="E12593" s="590">
        <v>58632</v>
      </c>
      <c r="F12593" s="592">
        <v>82</v>
      </c>
    </row>
    <row r="12594" spans="1:6" x14ac:dyDescent="0.25">
      <c r="A12594" s="349" t="s">
        <v>738</v>
      </c>
      <c r="B12594" s="361" t="s">
        <v>714</v>
      </c>
      <c r="C12594" s="361" t="s">
        <v>744</v>
      </c>
      <c r="D12594" s="361">
        <v>8</v>
      </c>
      <c r="E12594" s="590">
        <v>58633</v>
      </c>
      <c r="F12594" s="592">
        <v>131</v>
      </c>
    </row>
    <row r="12595" spans="1:6" x14ac:dyDescent="0.25">
      <c r="A12595" s="349" t="s">
        <v>738</v>
      </c>
      <c r="B12595" s="361" t="s">
        <v>713</v>
      </c>
      <c r="C12595" s="361" t="s">
        <v>746</v>
      </c>
      <c r="D12595" s="361">
        <v>16</v>
      </c>
      <c r="E12595" s="590">
        <v>58634</v>
      </c>
      <c r="F12595" s="592">
        <v>189</v>
      </c>
    </row>
    <row r="12596" spans="1:6" x14ac:dyDescent="0.25">
      <c r="A12596" s="349" t="s">
        <v>564</v>
      </c>
      <c r="B12596" s="361" t="s">
        <v>569</v>
      </c>
      <c r="C12596" s="361" t="s">
        <v>744</v>
      </c>
      <c r="D12596" s="361">
        <v>16</v>
      </c>
      <c r="E12596" s="350">
        <v>58634</v>
      </c>
      <c r="F12596" s="360">
        <v>38</v>
      </c>
    </row>
    <row r="12597" spans="1:6" x14ac:dyDescent="0.25">
      <c r="A12597" s="349" t="s">
        <v>738</v>
      </c>
      <c r="B12597" s="361" t="s">
        <v>716</v>
      </c>
      <c r="C12597" s="361" t="s">
        <v>745</v>
      </c>
      <c r="D12597" s="361">
        <v>16</v>
      </c>
      <c r="E12597" s="590">
        <v>58636</v>
      </c>
      <c r="F12597" s="592">
        <v>157</v>
      </c>
    </row>
    <row r="12598" spans="1:6" x14ac:dyDescent="0.25">
      <c r="A12598" s="349" t="s">
        <v>738</v>
      </c>
      <c r="B12598" s="361" t="s">
        <v>714</v>
      </c>
      <c r="C12598" s="361" t="s">
        <v>744</v>
      </c>
      <c r="D12598" s="361">
        <v>8</v>
      </c>
      <c r="E12598" s="590">
        <v>58639</v>
      </c>
      <c r="F12598" s="360">
        <v>148</v>
      </c>
    </row>
    <row r="12599" spans="1:6" x14ac:dyDescent="0.25">
      <c r="A12599" s="349" t="s">
        <v>738</v>
      </c>
      <c r="B12599" s="361" t="s">
        <v>712</v>
      </c>
      <c r="C12599" s="361" t="s">
        <v>744</v>
      </c>
      <c r="D12599" s="361">
        <v>8</v>
      </c>
      <c r="E12599" s="590">
        <v>58641</v>
      </c>
      <c r="F12599" s="592">
        <v>197</v>
      </c>
    </row>
    <row r="12600" spans="1:6" x14ac:dyDescent="0.25">
      <c r="A12600" s="349" t="s">
        <v>733</v>
      </c>
      <c r="B12600" s="361" t="s">
        <v>736</v>
      </c>
      <c r="C12600" s="361" t="s">
        <v>737</v>
      </c>
      <c r="D12600" s="361">
        <v>8</v>
      </c>
      <c r="E12600" s="590">
        <v>58642</v>
      </c>
      <c r="F12600" s="592">
        <v>115</v>
      </c>
    </row>
    <row r="12601" spans="1:6" x14ac:dyDescent="0.25">
      <c r="A12601" s="349" t="s">
        <v>765</v>
      </c>
      <c r="B12601" s="361" t="s">
        <v>766</v>
      </c>
      <c r="C12601" s="361" t="s">
        <v>744</v>
      </c>
      <c r="D12601" s="361">
        <v>16</v>
      </c>
      <c r="E12601" s="590">
        <v>58646</v>
      </c>
      <c r="F12601" s="592">
        <v>148</v>
      </c>
    </row>
    <row r="12602" spans="1:6" x14ac:dyDescent="0.25">
      <c r="A12602" s="349" t="s">
        <v>771</v>
      </c>
      <c r="B12602" s="361" t="s">
        <v>773</v>
      </c>
      <c r="C12602" s="361" t="s">
        <v>747</v>
      </c>
      <c r="D12602" s="361">
        <v>8</v>
      </c>
      <c r="E12602" s="590">
        <v>58651</v>
      </c>
      <c r="F12602" s="592">
        <v>195</v>
      </c>
    </row>
    <row r="12603" spans="1:6" x14ac:dyDescent="0.25">
      <c r="A12603" s="349" t="s">
        <v>771</v>
      </c>
      <c r="B12603" s="361" t="s">
        <v>773</v>
      </c>
      <c r="C12603" s="361" t="s">
        <v>747</v>
      </c>
      <c r="D12603" s="361">
        <v>8</v>
      </c>
      <c r="E12603" s="350">
        <v>58654</v>
      </c>
      <c r="F12603" s="360">
        <v>132</v>
      </c>
    </row>
    <row r="12604" spans="1:6" x14ac:dyDescent="0.25">
      <c r="A12604" s="349" t="s">
        <v>752</v>
      </c>
      <c r="B12604" s="361" t="s">
        <v>762</v>
      </c>
      <c r="C12604" s="361" t="s">
        <v>761</v>
      </c>
      <c r="D12604" s="361">
        <v>16</v>
      </c>
      <c r="E12604" s="590">
        <v>58654</v>
      </c>
      <c r="F12604" s="592">
        <v>106</v>
      </c>
    </row>
    <row r="12605" spans="1:6" x14ac:dyDescent="0.25">
      <c r="A12605" s="349" t="s">
        <v>765</v>
      </c>
      <c r="B12605" s="361" t="s">
        <v>766</v>
      </c>
      <c r="C12605" s="361" t="s">
        <v>744</v>
      </c>
      <c r="D12605" s="361">
        <v>16</v>
      </c>
      <c r="E12605" s="590">
        <v>58656</v>
      </c>
      <c r="F12605" s="592">
        <v>8</v>
      </c>
    </row>
    <row r="12606" spans="1:6" x14ac:dyDescent="0.25">
      <c r="A12606" s="349" t="s">
        <v>748</v>
      </c>
      <c r="B12606" s="361" t="s">
        <v>754</v>
      </c>
      <c r="C12606" s="361" t="s">
        <v>755</v>
      </c>
      <c r="D12606" s="361">
        <v>16</v>
      </c>
      <c r="E12606" s="590">
        <v>58658</v>
      </c>
      <c r="F12606" s="592">
        <v>23</v>
      </c>
    </row>
    <row r="12607" spans="1:6" x14ac:dyDescent="0.25">
      <c r="A12607" s="349" t="s">
        <v>742</v>
      </c>
      <c r="B12607" s="361" t="s">
        <v>743</v>
      </c>
      <c r="C12607" s="361" t="s">
        <v>744</v>
      </c>
      <c r="D12607" s="361">
        <v>8</v>
      </c>
      <c r="E12607" s="590">
        <v>58667</v>
      </c>
      <c r="F12607" s="592">
        <v>123</v>
      </c>
    </row>
    <row r="12608" spans="1:6" x14ac:dyDescent="0.25">
      <c r="A12608" s="349" t="s">
        <v>728</v>
      </c>
      <c r="B12608" s="361" t="s">
        <v>729</v>
      </c>
      <c r="C12608" s="361" t="s">
        <v>730</v>
      </c>
      <c r="D12608" s="361">
        <v>10</v>
      </c>
      <c r="E12608" s="590">
        <v>58668</v>
      </c>
      <c r="F12608" s="592">
        <v>51</v>
      </c>
    </row>
    <row r="12609" spans="1:6" x14ac:dyDescent="0.25">
      <c r="A12609" s="349" t="s">
        <v>769</v>
      </c>
      <c r="B12609" s="361" t="s">
        <v>770</v>
      </c>
      <c r="C12609" s="361" t="s">
        <v>745</v>
      </c>
      <c r="D12609" s="361">
        <v>16</v>
      </c>
      <c r="E12609" s="590">
        <v>58673</v>
      </c>
      <c r="F12609" s="592">
        <v>181</v>
      </c>
    </row>
    <row r="12610" spans="1:6" x14ac:dyDescent="0.25">
      <c r="A12610" s="349" t="s">
        <v>765</v>
      </c>
      <c r="B12610" s="361" t="s">
        <v>766</v>
      </c>
      <c r="C12610" s="361" t="s">
        <v>744</v>
      </c>
      <c r="D12610" s="361">
        <v>16</v>
      </c>
      <c r="E12610" s="590">
        <v>58673</v>
      </c>
      <c r="F12610" s="592">
        <v>164</v>
      </c>
    </row>
    <row r="12611" spans="1:6" x14ac:dyDescent="0.25">
      <c r="A12611" s="349" t="s">
        <v>738</v>
      </c>
      <c r="B12611" s="361" t="s">
        <v>718</v>
      </c>
      <c r="C12611" s="361" t="s">
        <v>747</v>
      </c>
      <c r="D12611" s="361">
        <v>8</v>
      </c>
      <c r="E12611" s="590">
        <v>58675</v>
      </c>
      <c r="F12611" s="592">
        <v>167</v>
      </c>
    </row>
    <row r="12612" spans="1:6" x14ac:dyDescent="0.25">
      <c r="A12612" s="349" t="s">
        <v>564</v>
      </c>
      <c r="B12612" s="361" t="s">
        <v>568</v>
      </c>
      <c r="C12612" s="361" t="s">
        <v>745</v>
      </c>
      <c r="D12612" s="361">
        <v>16</v>
      </c>
      <c r="E12612" s="590">
        <v>58675</v>
      </c>
      <c r="F12612" s="592">
        <v>111</v>
      </c>
    </row>
    <row r="12613" spans="1:6" x14ac:dyDescent="0.25">
      <c r="A12613" s="354" t="s">
        <v>748</v>
      </c>
      <c r="B12613" s="353" t="s">
        <v>751</v>
      </c>
      <c r="C12613" s="353" t="s">
        <v>747</v>
      </c>
      <c r="D12613" s="353">
        <v>8</v>
      </c>
      <c r="E12613" s="591">
        <v>58676</v>
      </c>
      <c r="F12613" s="593">
        <v>20</v>
      </c>
    </row>
    <row r="12614" spans="1:6" x14ac:dyDescent="0.25">
      <c r="A12614" s="349" t="s">
        <v>738</v>
      </c>
      <c r="B12614" s="361" t="s">
        <v>718</v>
      </c>
      <c r="C12614" s="361" t="s">
        <v>747</v>
      </c>
      <c r="D12614" s="361">
        <v>8</v>
      </c>
      <c r="E12614" s="590">
        <v>58682</v>
      </c>
      <c r="F12614" s="592">
        <v>19</v>
      </c>
    </row>
    <row r="12615" spans="1:6" x14ac:dyDescent="0.25">
      <c r="A12615" s="349" t="s">
        <v>728</v>
      </c>
      <c r="B12615" s="361" t="s">
        <v>729</v>
      </c>
      <c r="C12615" s="361" t="s">
        <v>730</v>
      </c>
      <c r="D12615" s="361">
        <v>10</v>
      </c>
      <c r="E12615" s="590">
        <v>58687</v>
      </c>
      <c r="F12615" s="592">
        <v>178</v>
      </c>
    </row>
    <row r="12616" spans="1:6" x14ac:dyDescent="0.25">
      <c r="A12616" s="349" t="s">
        <v>564</v>
      </c>
      <c r="B12616" s="361" t="s">
        <v>565</v>
      </c>
      <c r="C12616" s="361" t="s">
        <v>745</v>
      </c>
      <c r="D12616" s="361">
        <v>16</v>
      </c>
      <c r="E12616" s="590">
        <v>58692</v>
      </c>
      <c r="F12616" s="592">
        <v>179</v>
      </c>
    </row>
    <row r="12617" spans="1:6" x14ac:dyDescent="0.25">
      <c r="A12617" s="349" t="s">
        <v>728</v>
      </c>
      <c r="B12617" s="361" t="s">
        <v>729</v>
      </c>
      <c r="C12617" s="361" t="s">
        <v>730</v>
      </c>
      <c r="D12617" s="361">
        <v>10</v>
      </c>
      <c r="E12617" s="590">
        <v>58695</v>
      </c>
      <c r="F12617" s="592">
        <v>191</v>
      </c>
    </row>
    <row r="12618" spans="1:6" x14ac:dyDescent="0.25">
      <c r="A12618" s="349" t="s">
        <v>748</v>
      </c>
      <c r="B12618" s="361" t="s">
        <v>754</v>
      </c>
      <c r="C12618" s="361" t="s">
        <v>755</v>
      </c>
      <c r="D12618" s="361">
        <v>16</v>
      </c>
      <c r="E12618" s="590">
        <v>58701</v>
      </c>
      <c r="F12618" s="592">
        <v>129</v>
      </c>
    </row>
    <row r="12619" spans="1:6" x14ac:dyDescent="0.25">
      <c r="A12619" s="349" t="s">
        <v>738</v>
      </c>
      <c r="B12619" s="361" t="s">
        <v>721</v>
      </c>
      <c r="C12619" s="361" t="s">
        <v>747</v>
      </c>
      <c r="D12619" s="361">
        <v>8</v>
      </c>
      <c r="E12619" s="350">
        <v>58703</v>
      </c>
      <c r="F12619" s="360">
        <v>159</v>
      </c>
    </row>
    <row r="12620" spans="1:6" x14ac:dyDescent="0.25">
      <c r="A12620" s="349" t="s">
        <v>738</v>
      </c>
      <c r="B12620" s="361" t="s">
        <v>720</v>
      </c>
      <c r="C12620" s="361" t="s">
        <v>747</v>
      </c>
      <c r="D12620" s="361">
        <v>8</v>
      </c>
      <c r="E12620" s="590">
        <v>58713</v>
      </c>
      <c r="F12620" s="592">
        <v>172</v>
      </c>
    </row>
    <row r="12621" spans="1:6" x14ac:dyDescent="0.25">
      <c r="A12621" s="349" t="s">
        <v>738</v>
      </c>
      <c r="B12621" s="361" t="s">
        <v>715</v>
      </c>
      <c r="C12621" s="361" t="s">
        <v>745</v>
      </c>
      <c r="D12621" s="361">
        <v>16</v>
      </c>
      <c r="E12621" s="590">
        <v>58720</v>
      </c>
      <c r="F12621" s="592">
        <v>124</v>
      </c>
    </row>
    <row r="12622" spans="1:6" x14ac:dyDescent="0.25">
      <c r="A12622" s="349" t="s">
        <v>738</v>
      </c>
      <c r="B12622" s="361" t="s">
        <v>720</v>
      </c>
      <c r="C12622" s="361" t="s">
        <v>747</v>
      </c>
      <c r="D12622" s="361">
        <v>8</v>
      </c>
      <c r="E12622" s="590">
        <v>58721</v>
      </c>
      <c r="F12622" s="592">
        <v>49</v>
      </c>
    </row>
    <row r="12623" spans="1:6" x14ac:dyDescent="0.25">
      <c r="A12623" s="349" t="s">
        <v>738</v>
      </c>
      <c r="B12623" s="361" t="s">
        <v>715</v>
      </c>
      <c r="C12623" s="361" t="s">
        <v>745</v>
      </c>
      <c r="D12623" s="361">
        <v>16</v>
      </c>
      <c r="E12623" s="590">
        <v>58725</v>
      </c>
      <c r="F12623" s="592">
        <v>13</v>
      </c>
    </row>
    <row r="12624" spans="1:6" x14ac:dyDescent="0.25">
      <c r="A12624" s="349" t="s">
        <v>738</v>
      </c>
      <c r="B12624" s="361" t="s">
        <v>714</v>
      </c>
      <c r="C12624" s="361" t="s">
        <v>744</v>
      </c>
      <c r="D12624" s="361">
        <v>8</v>
      </c>
      <c r="E12624" s="590">
        <v>58725</v>
      </c>
      <c r="F12624" s="592">
        <v>145</v>
      </c>
    </row>
    <row r="12625" spans="1:6" x14ac:dyDescent="0.25">
      <c r="A12625" s="349" t="s">
        <v>564</v>
      </c>
      <c r="B12625" s="361" t="s">
        <v>566</v>
      </c>
      <c r="C12625" s="361" t="s">
        <v>737</v>
      </c>
      <c r="D12625" s="361">
        <v>16</v>
      </c>
      <c r="E12625" s="590">
        <v>58730</v>
      </c>
      <c r="F12625" s="592">
        <v>11</v>
      </c>
    </row>
    <row r="12626" spans="1:6" x14ac:dyDescent="0.25">
      <c r="A12626" s="349" t="s">
        <v>738</v>
      </c>
      <c r="B12626" s="361" t="s">
        <v>715</v>
      </c>
      <c r="C12626" s="361" t="s">
        <v>745</v>
      </c>
      <c r="D12626" s="361">
        <v>16</v>
      </c>
      <c r="E12626" s="590">
        <v>58735</v>
      </c>
      <c r="F12626" s="592">
        <v>113</v>
      </c>
    </row>
    <row r="12627" spans="1:6" x14ac:dyDescent="0.25">
      <c r="A12627" s="349" t="s">
        <v>733</v>
      </c>
      <c r="B12627" s="361" t="s">
        <v>734</v>
      </c>
      <c r="C12627" s="361" t="s">
        <v>735</v>
      </c>
      <c r="D12627" s="361">
        <v>8</v>
      </c>
      <c r="E12627" s="590">
        <v>58746</v>
      </c>
      <c r="F12627" s="592">
        <v>186</v>
      </c>
    </row>
    <row r="12628" spans="1:6" x14ac:dyDescent="0.25">
      <c r="A12628" s="349" t="s">
        <v>738</v>
      </c>
      <c r="B12628" s="361" t="s">
        <v>716</v>
      </c>
      <c r="C12628" s="361" t="s">
        <v>745</v>
      </c>
      <c r="D12628" s="361">
        <v>16</v>
      </c>
      <c r="E12628" s="590">
        <v>58747</v>
      </c>
      <c r="F12628" s="592">
        <v>55</v>
      </c>
    </row>
    <row r="12629" spans="1:6" x14ac:dyDescent="0.25">
      <c r="A12629" s="349" t="s">
        <v>738</v>
      </c>
      <c r="B12629" s="361" t="s">
        <v>717</v>
      </c>
      <c r="C12629" s="361" t="s">
        <v>745</v>
      </c>
      <c r="D12629" s="361">
        <v>16</v>
      </c>
      <c r="E12629" s="590">
        <v>58753</v>
      </c>
      <c r="F12629" s="592">
        <v>124</v>
      </c>
    </row>
    <row r="12630" spans="1:6" x14ac:dyDescent="0.25">
      <c r="A12630" s="349" t="s">
        <v>752</v>
      </c>
      <c r="B12630" s="361" t="s">
        <v>763</v>
      </c>
      <c r="C12630" s="361" t="s">
        <v>745</v>
      </c>
      <c r="D12630" s="361">
        <v>16</v>
      </c>
      <c r="E12630" s="590">
        <v>58757</v>
      </c>
      <c r="F12630" s="592">
        <v>65</v>
      </c>
    </row>
    <row r="12631" spans="1:6" x14ac:dyDescent="0.25">
      <c r="A12631" s="349" t="s">
        <v>564</v>
      </c>
      <c r="B12631" s="361" t="s">
        <v>568</v>
      </c>
      <c r="C12631" s="361" t="s">
        <v>745</v>
      </c>
      <c r="D12631" s="361">
        <v>16</v>
      </c>
      <c r="E12631" s="590">
        <v>58758</v>
      </c>
      <c r="F12631" s="592">
        <v>150</v>
      </c>
    </row>
    <row r="12632" spans="1:6" x14ac:dyDescent="0.25">
      <c r="A12632" s="349" t="s">
        <v>738</v>
      </c>
      <c r="B12632" s="361" t="s">
        <v>722</v>
      </c>
      <c r="C12632" s="361" t="s">
        <v>747</v>
      </c>
      <c r="D12632" s="361">
        <v>8</v>
      </c>
      <c r="E12632" s="590">
        <v>58759</v>
      </c>
      <c r="F12632" s="592">
        <v>124</v>
      </c>
    </row>
    <row r="12633" spans="1:6" x14ac:dyDescent="0.25">
      <c r="A12633" s="349" t="s">
        <v>756</v>
      </c>
      <c r="B12633" s="361" t="s">
        <v>758</v>
      </c>
      <c r="C12633" s="361" t="s">
        <v>746</v>
      </c>
      <c r="D12633" s="361">
        <v>16</v>
      </c>
      <c r="E12633" s="590">
        <v>58759</v>
      </c>
      <c r="F12633" s="592">
        <v>107</v>
      </c>
    </row>
    <row r="12634" spans="1:6" x14ac:dyDescent="0.25">
      <c r="A12634" s="349" t="s">
        <v>756</v>
      </c>
      <c r="B12634" s="361" t="s">
        <v>757</v>
      </c>
      <c r="C12634" s="361" t="s">
        <v>755</v>
      </c>
      <c r="D12634" s="361">
        <v>16</v>
      </c>
      <c r="E12634" s="590">
        <v>58767</v>
      </c>
      <c r="F12634" s="592">
        <v>125</v>
      </c>
    </row>
    <row r="12635" spans="1:6" x14ac:dyDescent="0.25">
      <c r="A12635" s="349" t="s">
        <v>564</v>
      </c>
      <c r="B12635" s="361" t="s">
        <v>566</v>
      </c>
      <c r="C12635" s="361" t="s">
        <v>737</v>
      </c>
      <c r="D12635" s="361">
        <v>16</v>
      </c>
      <c r="E12635" s="590">
        <v>58769</v>
      </c>
      <c r="F12635" s="592">
        <v>14</v>
      </c>
    </row>
    <row r="12636" spans="1:6" x14ac:dyDescent="0.25">
      <c r="A12636" s="349" t="s">
        <v>733</v>
      </c>
      <c r="B12636" s="361" t="s">
        <v>736</v>
      </c>
      <c r="C12636" s="361" t="s">
        <v>737</v>
      </c>
      <c r="D12636" s="361">
        <v>8</v>
      </c>
      <c r="E12636" s="350">
        <v>58773</v>
      </c>
      <c r="F12636" s="360">
        <v>72</v>
      </c>
    </row>
    <row r="12637" spans="1:6" x14ac:dyDescent="0.25">
      <c r="A12637" s="349" t="s">
        <v>771</v>
      </c>
      <c r="B12637" s="361" t="s">
        <v>772</v>
      </c>
      <c r="C12637" s="361" t="s">
        <v>747</v>
      </c>
      <c r="D12637" s="361">
        <v>12</v>
      </c>
      <c r="E12637" s="590">
        <v>58777</v>
      </c>
      <c r="F12637" s="592">
        <v>195</v>
      </c>
    </row>
    <row r="12638" spans="1:6" x14ac:dyDescent="0.25">
      <c r="A12638" s="349" t="s">
        <v>739</v>
      </c>
      <c r="B12638" s="361" t="s">
        <v>740</v>
      </c>
      <c r="C12638" s="361" t="s">
        <v>741</v>
      </c>
      <c r="D12638" s="361">
        <v>8</v>
      </c>
      <c r="E12638" s="590">
        <v>58778</v>
      </c>
      <c r="F12638" s="592">
        <v>80</v>
      </c>
    </row>
    <row r="12639" spans="1:6" x14ac:dyDescent="0.25">
      <c r="A12639" s="349" t="s">
        <v>738</v>
      </c>
      <c r="B12639" s="361" t="s">
        <v>721</v>
      </c>
      <c r="C12639" s="361" t="s">
        <v>747</v>
      </c>
      <c r="D12639" s="361">
        <v>8</v>
      </c>
      <c r="E12639" s="590">
        <v>58779</v>
      </c>
      <c r="F12639" s="592">
        <v>185</v>
      </c>
    </row>
    <row r="12640" spans="1:6" x14ac:dyDescent="0.25">
      <c r="A12640" s="349" t="s">
        <v>756</v>
      </c>
      <c r="B12640" s="361" t="s">
        <v>758</v>
      </c>
      <c r="C12640" s="361" t="s">
        <v>746</v>
      </c>
      <c r="D12640" s="361">
        <v>16</v>
      </c>
      <c r="E12640" s="590">
        <v>58785</v>
      </c>
      <c r="F12640" s="592">
        <v>44</v>
      </c>
    </row>
    <row r="12641" spans="1:6" x14ac:dyDescent="0.25">
      <c r="A12641" s="349" t="s">
        <v>756</v>
      </c>
      <c r="B12641" s="361" t="s">
        <v>757</v>
      </c>
      <c r="C12641" s="361" t="s">
        <v>755</v>
      </c>
      <c r="D12641" s="361">
        <v>16</v>
      </c>
      <c r="E12641" s="590">
        <v>58786</v>
      </c>
      <c r="F12641" s="592">
        <v>156</v>
      </c>
    </row>
    <row r="12642" spans="1:6" x14ac:dyDescent="0.25">
      <c r="A12642" s="349" t="s">
        <v>765</v>
      </c>
      <c r="B12642" s="361" t="s">
        <v>766</v>
      </c>
      <c r="C12642" s="361" t="s">
        <v>744</v>
      </c>
      <c r="D12642" s="361">
        <v>16</v>
      </c>
      <c r="E12642" s="590">
        <v>58792</v>
      </c>
      <c r="F12642" s="592">
        <v>114</v>
      </c>
    </row>
    <row r="12643" spans="1:6" x14ac:dyDescent="0.25">
      <c r="A12643" s="349" t="s">
        <v>752</v>
      </c>
      <c r="B12643" s="361" t="s">
        <v>764</v>
      </c>
      <c r="C12643" s="361" t="s">
        <v>737</v>
      </c>
      <c r="D12643" s="361">
        <v>32</v>
      </c>
      <c r="E12643" s="590">
        <v>58795</v>
      </c>
      <c r="F12643" s="592">
        <v>72</v>
      </c>
    </row>
    <row r="12644" spans="1:6" x14ac:dyDescent="0.25">
      <c r="A12644" s="349" t="s">
        <v>738</v>
      </c>
      <c r="B12644" s="361" t="s">
        <v>712</v>
      </c>
      <c r="C12644" s="361" t="s">
        <v>744</v>
      </c>
      <c r="D12644" s="361">
        <v>8</v>
      </c>
      <c r="E12644" s="590">
        <v>58796</v>
      </c>
      <c r="F12644" s="592">
        <v>11</v>
      </c>
    </row>
    <row r="12645" spans="1:6" x14ac:dyDescent="0.25">
      <c r="A12645" s="349" t="s">
        <v>767</v>
      </c>
      <c r="B12645" s="361" t="s">
        <v>768</v>
      </c>
      <c r="C12645" s="361" t="s">
        <v>737</v>
      </c>
      <c r="D12645" s="361">
        <v>16</v>
      </c>
      <c r="E12645" s="590">
        <v>58797</v>
      </c>
      <c r="F12645" s="592">
        <v>119</v>
      </c>
    </row>
    <row r="12646" spans="1:6" x14ac:dyDescent="0.25">
      <c r="A12646" s="349" t="s">
        <v>738</v>
      </c>
      <c r="B12646" s="361" t="s">
        <v>713</v>
      </c>
      <c r="C12646" s="361" t="s">
        <v>746</v>
      </c>
      <c r="D12646" s="361">
        <v>16</v>
      </c>
      <c r="E12646" s="350">
        <v>58799</v>
      </c>
      <c r="F12646" s="360">
        <v>175</v>
      </c>
    </row>
    <row r="12647" spans="1:6" x14ac:dyDescent="0.25">
      <c r="A12647" s="349" t="s">
        <v>752</v>
      </c>
      <c r="B12647" s="361" t="s">
        <v>763</v>
      </c>
      <c r="C12647" s="361" t="s">
        <v>745</v>
      </c>
      <c r="D12647" s="361">
        <v>16</v>
      </c>
      <c r="E12647" s="590">
        <v>58800</v>
      </c>
      <c r="F12647" s="592">
        <v>146</v>
      </c>
    </row>
    <row r="12648" spans="1:6" x14ac:dyDescent="0.25">
      <c r="A12648" s="349" t="s">
        <v>739</v>
      </c>
      <c r="B12648" s="361" t="s">
        <v>740</v>
      </c>
      <c r="C12648" s="361" t="s">
        <v>741</v>
      </c>
      <c r="D12648" s="361">
        <v>8</v>
      </c>
      <c r="E12648" s="590">
        <v>58800</v>
      </c>
      <c r="F12648" s="592">
        <v>137</v>
      </c>
    </row>
    <row r="12649" spans="1:6" x14ac:dyDescent="0.25">
      <c r="A12649" s="349" t="s">
        <v>765</v>
      </c>
      <c r="B12649" s="361" t="s">
        <v>766</v>
      </c>
      <c r="C12649" s="361" t="s">
        <v>744</v>
      </c>
      <c r="D12649" s="361">
        <v>16</v>
      </c>
      <c r="E12649" s="590">
        <v>58802</v>
      </c>
      <c r="F12649" s="592">
        <v>26</v>
      </c>
    </row>
    <row r="12650" spans="1:6" x14ac:dyDescent="0.25">
      <c r="A12650" s="349" t="s">
        <v>738</v>
      </c>
      <c r="B12650" s="361" t="s">
        <v>714</v>
      </c>
      <c r="C12650" s="361" t="s">
        <v>744</v>
      </c>
      <c r="D12650" s="361">
        <v>8</v>
      </c>
      <c r="E12650" s="590">
        <v>58804</v>
      </c>
      <c r="F12650" s="592">
        <v>171</v>
      </c>
    </row>
    <row r="12651" spans="1:6" x14ac:dyDescent="0.25">
      <c r="A12651" s="349" t="s">
        <v>738</v>
      </c>
      <c r="B12651" s="361" t="s">
        <v>719</v>
      </c>
      <c r="C12651" s="361" t="s">
        <v>744</v>
      </c>
      <c r="D12651" s="361">
        <v>8</v>
      </c>
      <c r="E12651" s="590">
        <v>58806</v>
      </c>
      <c r="F12651" s="592">
        <v>180</v>
      </c>
    </row>
    <row r="12652" spans="1:6" x14ac:dyDescent="0.25">
      <c r="A12652" s="349" t="s">
        <v>738</v>
      </c>
      <c r="B12652" s="361" t="s">
        <v>718</v>
      </c>
      <c r="C12652" s="361" t="s">
        <v>747</v>
      </c>
      <c r="D12652" s="361">
        <v>8</v>
      </c>
      <c r="E12652" s="590">
        <v>58807</v>
      </c>
      <c r="F12652" s="592">
        <v>94</v>
      </c>
    </row>
    <row r="12653" spans="1:6" x14ac:dyDescent="0.25">
      <c r="A12653" s="349" t="s">
        <v>738</v>
      </c>
      <c r="B12653" s="361" t="s">
        <v>720</v>
      </c>
      <c r="C12653" s="361" t="s">
        <v>747</v>
      </c>
      <c r="D12653" s="361">
        <v>8</v>
      </c>
      <c r="E12653" s="590">
        <v>58809</v>
      </c>
      <c r="F12653" s="592">
        <v>63</v>
      </c>
    </row>
    <row r="12654" spans="1:6" x14ac:dyDescent="0.25">
      <c r="A12654" s="349" t="s">
        <v>564</v>
      </c>
      <c r="B12654" s="361" t="s">
        <v>568</v>
      </c>
      <c r="C12654" s="361" t="s">
        <v>745</v>
      </c>
      <c r="D12654" s="361">
        <v>16</v>
      </c>
      <c r="E12654" s="590">
        <v>58810</v>
      </c>
      <c r="F12654" s="592">
        <v>123</v>
      </c>
    </row>
    <row r="12655" spans="1:6" x14ac:dyDescent="0.25">
      <c r="A12655" s="349" t="s">
        <v>767</v>
      </c>
      <c r="B12655" s="361" t="s">
        <v>768</v>
      </c>
      <c r="C12655" s="361" t="s">
        <v>737</v>
      </c>
      <c r="D12655" s="361">
        <v>16</v>
      </c>
      <c r="E12655" s="590">
        <v>58824</v>
      </c>
      <c r="F12655" s="360">
        <v>168</v>
      </c>
    </row>
    <row r="12656" spans="1:6" x14ac:dyDescent="0.25">
      <c r="A12656" s="349" t="s">
        <v>771</v>
      </c>
      <c r="B12656" s="361" t="s">
        <v>773</v>
      </c>
      <c r="C12656" s="361" t="s">
        <v>747</v>
      </c>
      <c r="D12656" s="361">
        <v>8</v>
      </c>
      <c r="E12656" s="590">
        <v>58829</v>
      </c>
      <c r="F12656" s="592">
        <v>148</v>
      </c>
    </row>
    <row r="12657" spans="1:6" x14ac:dyDescent="0.25">
      <c r="A12657" s="349" t="s">
        <v>728</v>
      </c>
      <c r="B12657" s="361" t="s">
        <v>731</v>
      </c>
      <c r="C12657" s="361" t="s">
        <v>732</v>
      </c>
      <c r="D12657" s="361">
        <v>8</v>
      </c>
      <c r="E12657" s="590">
        <v>58831</v>
      </c>
      <c r="F12657" s="592">
        <v>166</v>
      </c>
    </row>
    <row r="12658" spans="1:6" x14ac:dyDescent="0.25">
      <c r="A12658" s="349" t="s">
        <v>738</v>
      </c>
      <c r="B12658" s="361" t="s">
        <v>719</v>
      </c>
      <c r="C12658" s="361" t="s">
        <v>744</v>
      </c>
      <c r="D12658" s="361">
        <v>8</v>
      </c>
      <c r="E12658" s="590">
        <v>58832</v>
      </c>
      <c r="F12658" s="592">
        <v>106</v>
      </c>
    </row>
    <row r="12659" spans="1:6" x14ac:dyDescent="0.25">
      <c r="A12659" s="349" t="s">
        <v>733</v>
      </c>
      <c r="B12659" s="361" t="s">
        <v>734</v>
      </c>
      <c r="C12659" s="361" t="s">
        <v>735</v>
      </c>
      <c r="D12659" s="361">
        <v>8</v>
      </c>
      <c r="E12659" s="590">
        <v>58832</v>
      </c>
      <c r="F12659" s="592">
        <v>95</v>
      </c>
    </row>
    <row r="12660" spans="1:6" x14ac:dyDescent="0.25">
      <c r="A12660" s="349" t="s">
        <v>748</v>
      </c>
      <c r="B12660" s="361" t="s">
        <v>751</v>
      </c>
      <c r="C12660" s="361" t="s">
        <v>747</v>
      </c>
      <c r="D12660" s="361">
        <v>8</v>
      </c>
      <c r="E12660" s="590">
        <v>58835</v>
      </c>
      <c r="F12660" s="592">
        <v>186</v>
      </c>
    </row>
    <row r="12661" spans="1:6" x14ac:dyDescent="0.25">
      <c r="A12661" s="349" t="s">
        <v>756</v>
      </c>
      <c r="B12661" s="361" t="s">
        <v>758</v>
      </c>
      <c r="C12661" s="361" t="s">
        <v>746</v>
      </c>
      <c r="D12661" s="361">
        <v>16</v>
      </c>
      <c r="E12661" s="590">
        <v>58835</v>
      </c>
      <c r="F12661" s="592">
        <v>103</v>
      </c>
    </row>
    <row r="12662" spans="1:6" x14ac:dyDescent="0.25">
      <c r="A12662" s="349" t="s">
        <v>752</v>
      </c>
      <c r="B12662" s="361" t="s">
        <v>763</v>
      </c>
      <c r="C12662" s="361" t="s">
        <v>745</v>
      </c>
      <c r="D12662" s="361">
        <v>16</v>
      </c>
      <c r="E12662" s="590">
        <v>58839</v>
      </c>
      <c r="F12662" s="592">
        <v>49</v>
      </c>
    </row>
    <row r="12663" spans="1:6" x14ac:dyDescent="0.25">
      <c r="A12663" s="349" t="s">
        <v>748</v>
      </c>
      <c r="B12663" s="361" t="s">
        <v>749</v>
      </c>
      <c r="C12663" s="361" t="s">
        <v>745</v>
      </c>
      <c r="D12663" s="361">
        <v>8</v>
      </c>
      <c r="E12663" s="590">
        <v>58851</v>
      </c>
      <c r="F12663" s="360">
        <v>101</v>
      </c>
    </row>
    <row r="12664" spans="1:6" x14ac:dyDescent="0.25">
      <c r="A12664" s="349" t="s">
        <v>738</v>
      </c>
      <c r="B12664" s="361" t="s">
        <v>715</v>
      </c>
      <c r="C12664" s="361" t="s">
        <v>745</v>
      </c>
      <c r="D12664" s="361">
        <v>16</v>
      </c>
      <c r="E12664" s="590">
        <v>58856</v>
      </c>
      <c r="F12664" s="592">
        <v>161</v>
      </c>
    </row>
    <row r="12665" spans="1:6" x14ac:dyDescent="0.25">
      <c r="A12665" s="349" t="s">
        <v>564</v>
      </c>
      <c r="B12665" s="361" t="s">
        <v>569</v>
      </c>
      <c r="C12665" s="361" t="s">
        <v>744</v>
      </c>
      <c r="D12665" s="361">
        <v>16</v>
      </c>
      <c r="E12665" s="590">
        <v>58856</v>
      </c>
      <c r="F12665" s="592">
        <v>66</v>
      </c>
    </row>
    <row r="12666" spans="1:6" x14ac:dyDescent="0.25">
      <c r="A12666" s="349" t="s">
        <v>739</v>
      </c>
      <c r="B12666" s="361" t="s">
        <v>740</v>
      </c>
      <c r="C12666" s="361" t="s">
        <v>741</v>
      </c>
      <c r="D12666" s="361">
        <v>8</v>
      </c>
      <c r="E12666" s="590">
        <v>58856</v>
      </c>
      <c r="F12666" s="592">
        <v>190</v>
      </c>
    </row>
    <row r="12667" spans="1:6" x14ac:dyDescent="0.25">
      <c r="A12667" s="349" t="s">
        <v>728</v>
      </c>
      <c r="B12667" s="361" t="s">
        <v>729</v>
      </c>
      <c r="C12667" s="361" t="s">
        <v>730</v>
      </c>
      <c r="D12667" s="361">
        <v>10</v>
      </c>
      <c r="E12667" s="590">
        <v>58856</v>
      </c>
      <c r="F12667" s="592">
        <v>199</v>
      </c>
    </row>
    <row r="12668" spans="1:6" x14ac:dyDescent="0.25">
      <c r="A12668" s="349" t="s">
        <v>752</v>
      </c>
      <c r="B12668" s="361" t="s">
        <v>762</v>
      </c>
      <c r="C12668" s="361" t="s">
        <v>761</v>
      </c>
      <c r="D12668" s="361">
        <v>16</v>
      </c>
      <c r="E12668" s="590">
        <v>58858</v>
      </c>
      <c r="F12668" s="360">
        <v>148</v>
      </c>
    </row>
    <row r="12669" spans="1:6" x14ac:dyDescent="0.25">
      <c r="A12669" s="349" t="s">
        <v>738</v>
      </c>
      <c r="B12669" s="361" t="s">
        <v>722</v>
      </c>
      <c r="C12669" s="361" t="s">
        <v>747</v>
      </c>
      <c r="D12669" s="361">
        <v>8</v>
      </c>
      <c r="E12669" s="590">
        <v>58859</v>
      </c>
      <c r="F12669" s="592">
        <v>41</v>
      </c>
    </row>
    <row r="12670" spans="1:6" x14ac:dyDescent="0.25">
      <c r="A12670" s="349" t="s">
        <v>738</v>
      </c>
      <c r="B12670" s="361" t="s">
        <v>720</v>
      </c>
      <c r="C12670" s="361" t="s">
        <v>747</v>
      </c>
      <c r="D12670" s="361">
        <v>8</v>
      </c>
      <c r="E12670" s="590">
        <v>58864</v>
      </c>
      <c r="F12670" s="592">
        <v>94</v>
      </c>
    </row>
    <row r="12671" spans="1:6" x14ac:dyDescent="0.25">
      <c r="A12671" s="349" t="s">
        <v>733</v>
      </c>
      <c r="B12671" s="361" t="s">
        <v>734</v>
      </c>
      <c r="C12671" s="361" t="s">
        <v>735</v>
      </c>
      <c r="D12671" s="361">
        <v>8</v>
      </c>
      <c r="E12671" s="350">
        <v>58864</v>
      </c>
      <c r="F12671" s="360">
        <v>84</v>
      </c>
    </row>
    <row r="12672" spans="1:6" x14ac:dyDescent="0.25">
      <c r="A12672" s="349" t="s">
        <v>752</v>
      </c>
      <c r="B12672" s="361" t="s">
        <v>762</v>
      </c>
      <c r="C12672" s="361" t="s">
        <v>761</v>
      </c>
      <c r="D12672" s="361">
        <v>16</v>
      </c>
      <c r="E12672" s="590">
        <v>58867</v>
      </c>
      <c r="F12672" s="360">
        <v>138</v>
      </c>
    </row>
    <row r="12673" spans="1:6" x14ac:dyDescent="0.25">
      <c r="A12673" s="349" t="s">
        <v>733</v>
      </c>
      <c r="B12673" s="361" t="s">
        <v>734</v>
      </c>
      <c r="C12673" s="361" t="s">
        <v>735</v>
      </c>
      <c r="D12673" s="361">
        <v>8</v>
      </c>
      <c r="E12673" s="590">
        <v>58867</v>
      </c>
      <c r="F12673" s="592">
        <v>88</v>
      </c>
    </row>
    <row r="12674" spans="1:6" x14ac:dyDescent="0.25">
      <c r="A12674" s="349" t="s">
        <v>728</v>
      </c>
      <c r="B12674" s="361" t="s">
        <v>731</v>
      </c>
      <c r="C12674" s="361" t="s">
        <v>732</v>
      </c>
      <c r="D12674" s="361">
        <v>8</v>
      </c>
      <c r="E12674" s="590">
        <v>58867</v>
      </c>
      <c r="F12674" s="592">
        <v>175</v>
      </c>
    </row>
    <row r="12675" spans="1:6" x14ac:dyDescent="0.25">
      <c r="A12675" s="349" t="s">
        <v>752</v>
      </c>
      <c r="B12675" s="361" t="s">
        <v>762</v>
      </c>
      <c r="C12675" s="361" t="s">
        <v>761</v>
      </c>
      <c r="D12675" s="361">
        <v>16</v>
      </c>
      <c r="E12675" s="590">
        <v>58868</v>
      </c>
      <c r="F12675" s="592">
        <v>109</v>
      </c>
    </row>
    <row r="12676" spans="1:6" x14ac:dyDescent="0.25">
      <c r="A12676" s="349" t="s">
        <v>728</v>
      </c>
      <c r="B12676" s="361" t="s">
        <v>729</v>
      </c>
      <c r="C12676" s="361" t="s">
        <v>730</v>
      </c>
      <c r="D12676" s="361">
        <v>10</v>
      </c>
      <c r="E12676" s="590">
        <v>58871</v>
      </c>
      <c r="F12676" s="592">
        <v>33</v>
      </c>
    </row>
    <row r="12677" spans="1:6" x14ac:dyDescent="0.25">
      <c r="A12677" s="349" t="s">
        <v>771</v>
      </c>
      <c r="B12677" s="361" t="s">
        <v>772</v>
      </c>
      <c r="C12677" s="361" t="s">
        <v>747</v>
      </c>
      <c r="D12677" s="361">
        <v>12</v>
      </c>
      <c r="E12677" s="590">
        <v>58878</v>
      </c>
      <c r="F12677" s="592">
        <v>20</v>
      </c>
    </row>
    <row r="12678" spans="1:6" x14ac:dyDescent="0.25">
      <c r="A12678" s="349" t="s">
        <v>738</v>
      </c>
      <c r="B12678" s="361" t="s">
        <v>723</v>
      </c>
      <c r="C12678" s="361" t="s">
        <v>745</v>
      </c>
      <c r="D12678" s="361">
        <v>8</v>
      </c>
      <c r="E12678" s="590">
        <v>58882</v>
      </c>
      <c r="F12678" s="592">
        <v>115</v>
      </c>
    </row>
    <row r="12679" spans="1:6" x14ac:dyDescent="0.25">
      <c r="A12679" s="349" t="s">
        <v>739</v>
      </c>
      <c r="B12679" s="361" t="s">
        <v>740</v>
      </c>
      <c r="C12679" s="361" t="s">
        <v>741</v>
      </c>
      <c r="D12679" s="361">
        <v>8</v>
      </c>
      <c r="E12679" s="590">
        <v>58883</v>
      </c>
      <c r="F12679" s="592">
        <v>61</v>
      </c>
    </row>
    <row r="12680" spans="1:6" x14ac:dyDescent="0.25">
      <c r="A12680" s="349" t="s">
        <v>769</v>
      </c>
      <c r="B12680" s="361" t="s">
        <v>770</v>
      </c>
      <c r="C12680" s="361" t="s">
        <v>745</v>
      </c>
      <c r="D12680" s="361">
        <v>16</v>
      </c>
      <c r="E12680" s="590">
        <v>58883</v>
      </c>
      <c r="F12680" s="592">
        <v>93</v>
      </c>
    </row>
    <row r="12681" spans="1:6" x14ac:dyDescent="0.25">
      <c r="A12681" s="349" t="s">
        <v>728</v>
      </c>
      <c r="B12681" s="361" t="s">
        <v>729</v>
      </c>
      <c r="C12681" s="361" t="s">
        <v>730</v>
      </c>
      <c r="D12681" s="361">
        <v>10</v>
      </c>
      <c r="E12681" s="590">
        <v>58889</v>
      </c>
      <c r="F12681" s="592">
        <v>152</v>
      </c>
    </row>
    <row r="12682" spans="1:6" x14ac:dyDescent="0.25">
      <c r="A12682" s="349" t="s">
        <v>752</v>
      </c>
      <c r="B12682" s="361" t="s">
        <v>759</v>
      </c>
      <c r="C12682" s="361" t="s">
        <v>737</v>
      </c>
      <c r="D12682" s="361">
        <v>16</v>
      </c>
      <c r="E12682" s="590">
        <v>58890</v>
      </c>
      <c r="F12682" s="592">
        <v>37</v>
      </c>
    </row>
    <row r="12683" spans="1:6" x14ac:dyDescent="0.25">
      <c r="A12683" s="349" t="s">
        <v>748</v>
      </c>
      <c r="B12683" s="361" t="s">
        <v>749</v>
      </c>
      <c r="C12683" s="361" t="s">
        <v>745</v>
      </c>
      <c r="D12683" s="361">
        <v>8</v>
      </c>
      <c r="E12683" s="590">
        <v>58892</v>
      </c>
      <c r="F12683" s="360">
        <v>111</v>
      </c>
    </row>
    <row r="12684" spans="1:6" x14ac:dyDescent="0.25">
      <c r="A12684" s="349" t="s">
        <v>748</v>
      </c>
      <c r="B12684" s="361" t="s">
        <v>753</v>
      </c>
      <c r="C12684" s="361" t="s">
        <v>732</v>
      </c>
      <c r="D12684" s="361">
        <v>16</v>
      </c>
      <c r="E12684" s="590">
        <v>58896</v>
      </c>
      <c r="F12684" s="592">
        <v>45</v>
      </c>
    </row>
    <row r="12685" spans="1:6" x14ac:dyDescent="0.25">
      <c r="A12685" s="349" t="s">
        <v>564</v>
      </c>
      <c r="B12685" s="361" t="s">
        <v>567</v>
      </c>
      <c r="C12685" s="361" t="s">
        <v>737</v>
      </c>
      <c r="D12685" s="361">
        <v>16</v>
      </c>
      <c r="E12685" s="590">
        <v>58896</v>
      </c>
      <c r="F12685" s="592">
        <v>183</v>
      </c>
    </row>
    <row r="12686" spans="1:6" x14ac:dyDescent="0.25">
      <c r="A12686" s="349" t="s">
        <v>728</v>
      </c>
      <c r="B12686" s="361" t="s">
        <v>729</v>
      </c>
      <c r="C12686" s="361" t="s">
        <v>730</v>
      </c>
      <c r="D12686" s="361">
        <v>10</v>
      </c>
      <c r="E12686" s="590">
        <v>58897</v>
      </c>
      <c r="F12686" s="592">
        <v>34</v>
      </c>
    </row>
    <row r="12687" spans="1:6" x14ac:dyDescent="0.25">
      <c r="A12687" s="349" t="s">
        <v>756</v>
      </c>
      <c r="B12687" s="361" t="s">
        <v>757</v>
      </c>
      <c r="C12687" s="361" t="s">
        <v>755</v>
      </c>
      <c r="D12687" s="361">
        <v>16</v>
      </c>
      <c r="E12687" s="590">
        <v>58898</v>
      </c>
      <c r="F12687" s="592">
        <v>144</v>
      </c>
    </row>
    <row r="12688" spans="1:6" x14ac:dyDescent="0.25">
      <c r="A12688" s="349" t="s">
        <v>738</v>
      </c>
      <c r="B12688" s="361" t="s">
        <v>722</v>
      </c>
      <c r="C12688" s="361" t="s">
        <v>747</v>
      </c>
      <c r="D12688" s="361">
        <v>8</v>
      </c>
      <c r="E12688" s="590">
        <v>58900</v>
      </c>
      <c r="F12688" s="592">
        <v>61</v>
      </c>
    </row>
    <row r="12689" spans="1:6" x14ac:dyDescent="0.25">
      <c r="A12689" s="349" t="s">
        <v>748</v>
      </c>
      <c r="B12689" s="361" t="s">
        <v>754</v>
      </c>
      <c r="C12689" s="361" t="s">
        <v>755</v>
      </c>
      <c r="D12689" s="361">
        <v>16</v>
      </c>
      <c r="E12689" s="590">
        <v>58900</v>
      </c>
      <c r="F12689" s="360">
        <v>110</v>
      </c>
    </row>
    <row r="12690" spans="1:6" x14ac:dyDescent="0.25">
      <c r="A12690" s="349" t="s">
        <v>765</v>
      </c>
      <c r="B12690" s="361" t="s">
        <v>766</v>
      </c>
      <c r="C12690" s="361" t="s">
        <v>744</v>
      </c>
      <c r="D12690" s="361">
        <v>16</v>
      </c>
      <c r="E12690" s="590">
        <v>58900</v>
      </c>
      <c r="F12690" s="592">
        <v>13</v>
      </c>
    </row>
    <row r="12691" spans="1:6" x14ac:dyDescent="0.25">
      <c r="A12691" s="349" t="s">
        <v>738</v>
      </c>
      <c r="B12691" s="361" t="s">
        <v>720</v>
      </c>
      <c r="C12691" s="361" t="s">
        <v>747</v>
      </c>
      <c r="D12691" s="361">
        <v>8</v>
      </c>
      <c r="E12691" s="590">
        <v>58910</v>
      </c>
      <c r="F12691" s="592">
        <v>121</v>
      </c>
    </row>
    <row r="12692" spans="1:6" x14ac:dyDescent="0.25">
      <c r="A12692" s="349" t="s">
        <v>748</v>
      </c>
      <c r="B12692" s="361" t="s">
        <v>753</v>
      </c>
      <c r="C12692" s="361" t="s">
        <v>732</v>
      </c>
      <c r="D12692" s="361">
        <v>16</v>
      </c>
      <c r="E12692" s="590">
        <v>58911</v>
      </c>
      <c r="F12692" s="592">
        <v>16</v>
      </c>
    </row>
    <row r="12693" spans="1:6" x14ac:dyDescent="0.25">
      <c r="A12693" s="354" t="s">
        <v>752</v>
      </c>
      <c r="B12693" s="353" t="s">
        <v>764</v>
      </c>
      <c r="C12693" s="353" t="s">
        <v>737</v>
      </c>
      <c r="D12693" s="353">
        <v>32</v>
      </c>
      <c r="E12693" s="591">
        <v>58915</v>
      </c>
      <c r="F12693" s="593">
        <v>169</v>
      </c>
    </row>
    <row r="12694" spans="1:6" x14ac:dyDescent="0.25">
      <c r="A12694" s="349" t="s">
        <v>748</v>
      </c>
      <c r="B12694" s="361" t="s">
        <v>749</v>
      </c>
      <c r="C12694" s="361" t="s">
        <v>745</v>
      </c>
      <c r="D12694" s="361">
        <v>8</v>
      </c>
      <c r="E12694" s="350">
        <v>58918</v>
      </c>
      <c r="F12694" s="360">
        <v>122</v>
      </c>
    </row>
    <row r="12695" spans="1:6" x14ac:dyDescent="0.25">
      <c r="A12695" s="349" t="s">
        <v>728</v>
      </c>
      <c r="B12695" s="361" t="s">
        <v>729</v>
      </c>
      <c r="C12695" s="361" t="s">
        <v>730</v>
      </c>
      <c r="D12695" s="361">
        <v>10</v>
      </c>
      <c r="E12695" s="590">
        <v>58922</v>
      </c>
      <c r="F12695" s="592">
        <v>189</v>
      </c>
    </row>
    <row r="12696" spans="1:6" x14ac:dyDescent="0.25">
      <c r="A12696" s="349" t="s">
        <v>738</v>
      </c>
      <c r="B12696" s="361" t="s">
        <v>720</v>
      </c>
      <c r="C12696" s="361" t="s">
        <v>747</v>
      </c>
      <c r="D12696" s="361">
        <v>8</v>
      </c>
      <c r="E12696" s="590">
        <v>58923</v>
      </c>
      <c r="F12696" s="592">
        <v>134</v>
      </c>
    </row>
    <row r="12697" spans="1:6" x14ac:dyDescent="0.25">
      <c r="A12697" s="349" t="s">
        <v>733</v>
      </c>
      <c r="B12697" s="361" t="s">
        <v>736</v>
      </c>
      <c r="C12697" s="361" t="s">
        <v>737</v>
      </c>
      <c r="D12697" s="361">
        <v>8</v>
      </c>
      <c r="E12697" s="590">
        <v>58923</v>
      </c>
      <c r="F12697" s="592">
        <v>176</v>
      </c>
    </row>
    <row r="12698" spans="1:6" x14ac:dyDescent="0.25">
      <c r="A12698" s="349" t="s">
        <v>564</v>
      </c>
      <c r="B12698" s="361" t="s">
        <v>566</v>
      </c>
      <c r="C12698" s="361" t="s">
        <v>737</v>
      </c>
      <c r="D12698" s="361">
        <v>16</v>
      </c>
      <c r="E12698" s="590">
        <v>58924</v>
      </c>
      <c r="F12698" s="592">
        <v>53</v>
      </c>
    </row>
    <row r="12699" spans="1:6" x14ac:dyDescent="0.25">
      <c r="A12699" s="349" t="s">
        <v>564</v>
      </c>
      <c r="B12699" s="361" t="s">
        <v>568</v>
      </c>
      <c r="C12699" s="361" t="s">
        <v>745</v>
      </c>
      <c r="D12699" s="361">
        <v>16</v>
      </c>
      <c r="E12699" s="590">
        <v>58926</v>
      </c>
      <c r="F12699" s="592">
        <v>77</v>
      </c>
    </row>
    <row r="12700" spans="1:6" x14ac:dyDescent="0.25">
      <c r="A12700" s="349" t="s">
        <v>738</v>
      </c>
      <c r="B12700" s="361" t="s">
        <v>721</v>
      </c>
      <c r="C12700" s="361" t="s">
        <v>747</v>
      </c>
      <c r="D12700" s="361">
        <v>8</v>
      </c>
      <c r="E12700" s="590">
        <v>58929</v>
      </c>
      <c r="F12700" s="592">
        <v>135</v>
      </c>
    </row>
    <row r="12701" spans="1:6" x14ac:dyDescent="0.25">
      <c r="A12701" s="349" t="s">
        <v>771</v>
      </c>
      <c r="B12701" s="361" t="s">
        <v>772</v>
      </c>
      <c r="C12701" s="361" t="s">
        <v>747</v>
      </c>
      <c r="D12701" s="361">
        <v>12</v>
      </c>
      <c r="E12701" s="590">
        <v>58930</v>
      </c>
      <c r="F12701" s="592">
        <v>52</v>
      </c>
    </row>
    <row r="12702" spans="1:6" x14ac:dyDescent="0.25">
      <c r="A12702" s="349" t="s">
        <v>738</v>
      </c>
      <c r="B12702" s="361" t="s">
        <v>712</v>
      </c>
      <c r="C12702" s="361" t="s">
        <v>744</v>
      </c>
      <c r="D12702" s="361">
        <v>8</v>
      </c>
      <c r="E12702" s="590">
        <v>58932</v>
      </c>
      <c r="F12702" s="592">
        <v>134</v>
      </c>
    </row>
    <row r="12703" spans="1:6" x14ac:dyDescent="0.25">
      <c r="A12703" s="349" t="s">
        <v>752</v>
      </c>
      <c r="B12703" s="361" t="s">
        <v>759</v>
      </c>
      <c r="C12703" s="361" t="s">
        <v>737</v>
      </c>
      <c r="D12703" s="361">
        <v>16</v>
      </c>
      <c r="E12703" s="590">
        <v>58932</v>
      </c>
      <c r="F12703" s="592">
        <v>123</v>
      </c>
    </row>
    <row r="12704" spans="1:6" x14ac:dyDescent="0.25">
      <c r="A12704" s="349" t="s">
        <v>752</v>
      </c>
      <c r="B12704" s="361" t="s">
        <v>763</v>
      </c>
      <c r="C12704" s="361" t="s">
        <v>745</v>
      </c>
      <c r="D12704" s="361">
        <v>16</v>
      </c>
      <c r="E12704" s="590">
        <v>58933</v>
      </c>
      <c r="F12704" s="592">
        <v>28</v>
      </c>
    </row>
    <row r="12705" spans="1:6" x14ac:dyDescent="0.25">
      <c r="A12705" s="349" t="s">
        <v>728</v>
      </c>
      <c r="B12705" s="361" t="s">
        <v>731</v>
      </c>
      <c r="C12705" s="361" t="s">
        <v>732</v>
      </c>
      <c r="D12705" s="361">
        <v>8</v>
      </c>
      <c r="E12705" s="590">
        <v>58934</v>
      </c>
      <c r="F12705" s="592">
        <v>112</v>
      </c>
    </row>
    <row r="12706" spans="1:6" x14ac:dyDescent="0.25">
      <c r="A12706" s="349" t="s">
        <v>564</v>
      </c>
      <c r="B12706" s="361" t="s">
        <v>568</v>
      </c>
      <c r="C12706" s="361" t="s">
        <v>745</v>
      </c>
      <c r="D12706" s="361">
        <v>16</v>
      </c>
      <c r="E12706" s="590">
        <v>58935</v>
      </c>
      <c r="F12706" s="592">
        <v>99</v>
      </c>
    </row>
    <row r="12707" spans="1:6" x14ac:dyDescent="0.25">
      <c r="A12707" s="349" t="s">
        <v>728</v>
      </c>
      <c r="B12707" s="361" t="s">
        <v>731</v>
      </c>
      <c r="C12707" s="361" t="s">
        <v>732</v>
      </c>
      <c r="D12707" s="361">
        <v>8</v>
      </c>
      <c r="E12707" s="590">
        <v>58937</v>
      </c>
      <c r="F12707" s="592">
        <v>25</v>
      </c>
    </row>
    <row r="12708" spans="1:6" x14ac:dyDescent="0.25">
      <c r="A12708" s="349" t="s">
        <v>738</v>
      </c>
      <c r="B12708" s="361" t="s">
        <v>723</v>
      </c>
      <c r="C12708" s="361" t="s">
        <v>745</v>
      </c>
      <c r="D12708" s="361">
        <v>8</v>
      </c>
      <c r="E12708" s="590">
        <v>58940</v>
      </c>
      <c r="F12708" s="592">
        <v>61</v>
      </c>
    </row>
    <row r="12709" spans="1:6" x14ac:dyDescent="0.25">
      <c r="A12709" s="349" t="s">
        <v>748</v>
      </c>
      <c r="B12709" s="361" t="s">
        <v>751</v>
      </c>
      <c r="C12709" s="361" t="s">
        <v>747</v>
      </c>
      <c r="D12709" s="361">
        <v>8</v>
      </c>
      <c r="E12709" s="590">
        <v>58941</v>
      </c>
      <c r="F12709" s="592">
        <v>195</v>
      </c>
    </row>
    <row r="12710" spans="1:6" x14ac:dyDescent="0.25">
      <c r="A12710" s="349" t="s">
        <v>742</v>
      </c>
      <c r="B12710" s="361" t="s">
        <v>743</v>
      </c>
      <c r="C12710" s="361" t="s">
        <v>744</v>
      </c>
      <c r="D12710" s="361">
        <v>8</v>
      </c>
      <c r="E12710" s="590">
        <v>58943</v>
      </c>
      <c r="F12710" s="592">
        <v>53</v>
      </c>
    </row>
    <row r="12711" spans="1:6" x14ac:dyDescent="0.25">
      <c r="A12711" s="349" t="s">
        <v>748</v>
      </c>
      <c r="B12711" s="361" t="s">
        <v>753</v>
      </c>
      <c r="C12711" s="361" t="s">
        <v>732</v>
      </c>
      <c r="D12711" s="361">
        <v>16</v>
      </c>
      <c r="E12711" s="350">
        <v>58945</v>
      </c>
      <c r="F12711" s="360">
        <v>191</v>
      </c>
    </row>
    <row r="12712" spans="1:6" x14ac:dyDescent="0.25">
      <c r="A12712" s="349" t="s">
        <v>564</v>
      </c>
      <c r="B12712" s="361" t="s">
        <v>565</v>
      </c>
      <c r="C12712" s="361" t="s">
        <v>745</v>
      </c>
      <c r="D12712" s="361">
        <v>16</v>
      </c>
      <c r="E12712" s="590">
        <v>58947</v>
      </c>
      <c r="F12712" s="360">
        <v>59</v>
      </c>
    </row>
    <row r="12713" spans="1:6" x14ac:dyDescent="0.25">
      <c r="A12713" s="349" t="s">
        <v>738</v>
      </c>
      <c r="B12713" s="361" t="s">
        <v>723</v>
      </c>
      <c r="C12713" s="361" t="s">
        <v>745</v>
      </c>
      <c r="D12713" s="361">
        <v>8</v>
      </c>
      <c r="E12713" s="590">
        <v>58963</v>
      </c>
      <c r="F12713" s="592">
        <v>89</v>
      </c>
    </row>
    <row r="12714" spans="1:6" x14ac:dyDescent="0.25">
      <c r="A12714" s="349" t="s">
        <v>738</v>
      </c>
      <c r="B12714" s="361" t="s">
        <v>717</v>
      </c>
      <c r="C12714" s="361" t="s">
        <v>745</v>
      </c>
      <c r="D12714" s="361">
        <v>16</v>
      </c>
      <c r="E12714" s="590">
        <v>58970</v>
      </c>
      <c r="F12714" s="592">
        <v>71</v>
      </c>
    </row>
    <row r="12715" spans="1:6" x14ac:dyDescent="0.25">
      <c r="A12715" s="349" t="s">
        <v>738</v>
      </c>
      <c r="B12715" s="361" t="s">
        <v>712</v>
      </c>
      <c r="C12715" s="361" t="s">
        <v>744</v>
      </c>
      <c r="D12715" s="361">
        <v>8</v>
      </c>
      <c r="E12715" s="590">
        <v>58972</v>
      </c>
      <c r="F12715" s="592">
        <v>62</v>
      </c>
    </row>
    <row r="12716" spans="1:6" x14ac:dyDescent="0.25">
      <c r="A12716" s="349" t="s">
        <v>738</v>
      </c>
      <c r="B12716" s="361" t="s">
        <v>719</v>
      </c>
      <c r="C12716" s="361" t="s">
        <v>744</v>
      </c>
      <c r="D12716" s="361">
        <v>8</v>
      </c>
      <c r="E12716" s="590">
        <v>58973</v>
      </c>
      <c r="F12716" s="592">
        <v>168</v>
      </c>
    </row>
    <row r="12717" spans="1:6" x14ac:dyDescent="0.25">
      <c r="A12717" s="349" t="s">
        <v>738</v>
      </c>
      <c r="B12717" s="361" t="s">
        <v>712</v>
      </c>
      <c r="C12717" s="361" t="s">
        <v>744</v>
      </c>
      <c r="D12717" s="361">
        <v>8</v>
      </c>
      <c r="E12717" s="590">
        <v>58973</v>
      </c>
      <c r="F12717" s="592">
        <v>97</v>
      </c>
    </row>
    <row r="12718" spans="1:6" x14ac:dyDescent="0.25">
      <c r="A12718" s="349" t="s">
        <v>738</v>
      </c>
      <c r="B12718" s="361" t="s">
        <v>712</v>
      </c>
      <c r="C12718" s="361" t="s">
        <v>744</v>
      </c>
      <c r="D12718" s="361">
        <v>8</v>
      </c>
      <c r="E12718" s="590">
        <v>58974</v>
      </c>
      <c r="F12718" s="592">
        <v>97</v>
      </c>
    </row>
    <row r="12719" spans="1:6" x14ac:dyDescent="0.25">
      <c r="A12719" s="349" t="s">
        <v>771</v>
      </c>
      <c r="B12719" s="361" t="s">
        <v>773</v>
      </c>
      <c r="C12719" s="361" t="s">
        <v>747</v>
      </c>
      <c r="D12719" s="361">
        <v>8</v>
      </c>
      <c r="E12719" s="590">
        <v>58977</v>
      </c>
      <c r="F12719" s="592">
        <v>178</v>
      </c>
    </row>
    <row r="12720" spans="1:6" x14ac:dyDescent="0.25">
      <c r="A12720" s="349" t="s">
        <v>771</v>
      </c>
      <c r="B12720" s="361" t="s">
        <v>773</v>
      </c>
      <c r="C12720" s="361" t="s">
        <v>747</v>
      </c>
      <c r="D12720" s="361">
        <v>8</v>
      </c>
      <c r="E12720" s="590">
        <v>58978</v>
      </c>
      <c r="F12720" s="592">
        <v>35</v>
      </c>
    </row>
    <row r="12721" spans="1:6" x14ac:dyDescent="0.25">
      <c r="A12721" s="349" t="s">
        <v>771</v>
      </c>
      <c r="B12721" s="361" t="s">
        <v>773</v>
      </c>
      <c r="C12721" s="361" t="s">
        <v>747</v>
      </c>
      <c r="D12721" s="361">
        <v>8</v>
      </c>
      <c r="E12721" s="590">
        <v>58979</v>
      </c>
      <c r="F12721" s="592">
        <v>151</v>
      </c>
    </row>
    <row r="12722" spans="1:6" x14ac:dyDescent="0.25">
      <c r="A12722" s="349" t="s">
        <v>728</v>
      </c>
      <c r="B12722" s="361" t="s">
        <v>729</v>
      </c>
      <c r="C12722" s="361" t="s">
        <v>730</v>
      </c>
      <c r="D12722" s="361">
        <v>10</v>
      </c>
      <c r="E12722" s="350">
        <v>58979</v>
      </c>
      <c r="F12722" s="360">
        <v>81</v>
      </c>
    </row>
    <row r="12723" spans="1:6" x14ac:dyDescent="0.25">
      <c r="A12723" s="349" t="s">
        <v>738</v>
      </c>
      <c r="B12723" s="361" t="s">
        <v>723</v>
      </c>
      <c r="C12723" s="361" t="s">
        <v>745</v>
      </c>
      <c r="D12723" s="361">
        <v>8</v>
      </c>
      <c r="E12723" s="590">
        <v>58983</v>
      </c>
      <c r="F12723" s="592">
        <v>21</v>
      </c>
    </row>
    <row r="12724" spans="1:6" x14ac:dyDescent="0.25">
      <c r="A12724" s="349" t="s">
        <v>738</v>
      </c>
      <c r="B12724" s="361" t="s">
        <v>717</v>
      </c>
      <c r="C12724" s="361" t="s">
        <v>745</v>
      </c>
      <c r="D12724" s="361">
        <v>16</v>
      </c>
      <c r="E12724" s="590">
        <v>58984</v>
      </c>
      <c r="F12724" s="592">
        <v>89</v>
      </c>
    </row>
    <row r="12725" spans="1:6" x14ac:dyDescent="0.25">
      <c r="A12725" s="349" t="s">
        <v>728</v>
      </c>
      <c r="B12725" s="361" t="s">
        <v>729</v>
      </c>
      <c r="C12725" s="361" t="s">
        <v>730</v>
      </c>
      <c r="D12725" s="361">
        <v>10</v>
      </c>
      <c r="E12725" s="590">
        <v>58985</v>
      </c>
      <c r="F12725" s="592">
        <v>143</v>
      </c>
    </row>
    <row r="12726" spans="1:6" x14ac:dyDescent="0.25">
      <c r="A12726" s="349" t="s">
        <v>771</v>
      </c>
      <c r="B12726" s="361" t="s">
        <v>773</v>
      </c>
      <c r="C12726" s="361" t="s">
        <v>747</v>
      </c>
      <c r="D12726" s="361">
        <v>8</v>
      </c>
      <c r="E12726" s="590">
        <v>58987</v>
      </c>
      <c r="F12726" s="592">
        <v>194</v>
      </c>
    </row>
    <row r="12727" spans="1:6" x14ac:dyDescent="0.25">
      <c r="A12727" s="349" t="s">
        <v>756</v>
      </c>
      <c r="B12727" s="361" t="s">
        <v>757</v>
      </c>
      <c r="C12727" s="361" t="s">
        <v>755</v>
      </c>
      <c r="D12727" s="361">
        <v>16</v>
      </c>
      <c r="E12727" s="590">
        <v>58987</v>
      </c>
      <c r="F12727" s="592">
        <v>98</v>
      </c>
    </row>
    <row r="12728" spans="1:6" x14ac:dyDescent="0.25">
      <c r="A12728" s="349" t="s">
        <v>728</v>
      </c>
      <c r="B12728" s="361" t="s">
        <v>729</v>
      </c>
      <c r="C12728" s="361" t="s">
        <v>730</v>
      </c>
      <c r="D12728" s="361">
        <v>10</v>
      </c>
      <c r="E12728" s="590">
        <v>58992</v>
      </c>
      <c r="F12728" s="360">
        <v>153</v>
      </c>
    </row>
    <row r="12729" spans="1:6" x14ac:dyDescent="0.25">
      <c r="A12729" s="349" t="s">
        <v>767</v>
      </c>
      <c r="B12729" s="361" t="s">
        <v>768</v>
      </c>
      <c r="C12729" s="361" t="s">
        <v>737</v>
      </c>
      <c r="D12729" s="361">
        <v>16</v>
      </c>
      <c r="E12729" s="590">
        <v>58995</v>
      </c>
      <c r="F12729" s="592">
        <v>72</v>
      </c>
    </row>
    <row r="12730" spans="1:6" x14ac:dyDescent="0.25">
      <c r="A12730" s="349" t="s">
        <v>767</v>
      </c>
      <c r="B12730" s="361" t="s">
        <v>768</v>
      </c>
      <c r="C12730" s="361" t="s">
        <v>737</v>
      </c>
      <c r="D12730" s="361">
        <v>16</v>
      </c>
      <c r="E12730" s="590">
        <v>58998</v>
      </c>
      <c r="F12730" s="592">
        <v>137</v>
      </c>
    </row>
    <row r="12731" spans="1:6" x14ac:dyDescent="0.25">
      <c r="A12731" s="349" t="s">
        <v>769</v>
      </c>
      <c r="B12731" s="361" t="s">
        <v>770</v>
      </c>
      <c r="C12731" s="361" t="s">
        <v>745</v>
      </c>
      <c r="D12731" s="361">
        <v>16</v>
      </c>
      <c r="E12731" s="590">
        <v>58999</v>
      </c>
      <c r="F12731" s="592">
        <v>156</v>
      </c>
    </row>
    <row r="12732" spans="1:6" x14ac:dyDescent="0.25">
      <c r="A12732" s="349" t="s">
        <v>728</v>
      </c>
      <c r="B12732" s="361" t="s">
        <v>731</v>
      </c>
      <c r="C12732" s="361" t="s">
        <v>732</v>
      </c>
      <c r="D12732" s="361">
        <v>8</v>
      </c>
      <c r="E12732" s="590">
        <v>58999</v>
      </c>
      <c r="F12732" s="592">
        <v>192</v>
      </c>
    </row>
    <row r="12733" spans="1:6" x14ac:dyDescent="0.25">
      <c r="A12733" s="349" t="s">
        <v>756</v>
      </c>
      <c r="B12733" s="361" t="s">
        <v>757</v>
      </c>
      <c r="C12733" s="361" t="s">
        <v>755</v>
      </c>
      <c r="D12733" s="361">
        <v>16</v>
      </c>
      <c r="E12733" s="590">
        <v>59000</v>
      </c>
      <c r="F12733" s="592">
        <v>93</v>
      </c>
    </row>
    <row r="12734" spans="1:6" x14ac:dyDescent="0.25">
      <c r="A12734" s="349" t="s">
        <v>564</v>
      </c>
      <c r="B12734" s="361" t="s">
        <v>569</v>
      </c>
      <c r="C12734" s="361" t="s">
        <v>744</v>
      </c>
      <c r="D12734" s="361">
        <v>16</v>
      </c>
      <c r="E12734" s="590">
        <v>59001</v>
      </c>
      <c r="F12734" s="592">
        <v>71</v>
      </c>
    </row>
    <row r="12735" spans="1:6" x14ac:dyDescent="0.25">
      <c r="A12735" s="349" t="s">
        <v>756</v>
      </c>
      <c r="B12735" s="361" t="s">
        <v>757</v>
      </c>
      <c r="C12735" s="361" t="s">
        <v>755</v>
      </c>
      <c r="D12735" s="361">
        <v>16</v>
      </c>
      <c r="E12735" s="590">
        <v>59003</v>
      </c>
      <c r="F12735" s="592">
        <v>90</v>
      </c>
    </row>
    <row r="12736" spans="1:6" x14ac:dyDescent="0.25">
      <c r="A12736" s="349" t="s">
        <v>748</v>
      </c>
      <c r="B12736" s="361" t="s">
        <v>753</v>
      </c>
      <c r="C12736" s="361" t="s">
        <v>732</v>
      </c>
      <c r="D12736" s="361">
        <v>16</v>
      </c>
      <c r="E12736" s="590">
        <v>59004</v>
      </c>
      <c r="F12736" s="592">
        <v>118</v>
      </c>
    </row>
    <row r="12737" spans="1:6" x14ac:dyDescent="0.25">
      <c r="A12737" s="349" t="s">
        <v>752</v>
      </c>
      <c r="B12737" s="361" t="s">
        <v>760</v>
      </c>
      <c r="C12737" s="361" t="s">
        <v>761</v>
      </c>
      <c r="D12737" s="361">
        <v>16</v>
      </c>
      <c r="E12737" s="590">
        <v>59004</v>
      </c>
      <c r="F12737" s="592">
        <v>114</v>
      </c>
    </row>
    <row r="12738" spans="1:6" x14ac:dyDescent="0.25">
      <c r="A12738" s="349" t="s">
        <v>752</v>
      </c>
      <c r="B12738" s="361" t="s">
        <v>762</v>
      </c>
      <c r="C12738" s="361" t="s">
        <v>761</v>
      </c>
      <c r="D12738" s="361">
        <v>16</v>
      </c>
      <c r="E12738" s="590">
        <v>59005</v>
      </c>
      <c r="F12738" s="592">
        <v>13</v>
      </c>
    </row>
    <row r="12739" spans="1:6" x14ac:dyDescent="0.25">
      <c r="A12739" s="349" t="s">
        <v>733</v>
      </c>
      <c r="B12739" s="361" t="s">
        <v>736</v>
      </c>
      <c r="C12739" s="361" t="s">
        <v>737</v>
      </c>
      <c r="D12739" s="361">
        <v>8</v>
      </c>
      <c r="E12739" s="590">
        <v>59006</v>
      </c>
      <c r="F12739" s="592">
        <v>167</v>
      </c>
    </row>
    <row r="12740" spans="1:6" x14ac:dyDescent="0.25">
      <c r="A12740" s="349" t="s">
        <v>752</v>
      </c>
      <c r="B12740" s="361" t="s">
        <v>763</v>
      </c>
      <c r="C12740" s="361" t="s">
        <v>745</v>
      </c>
      <c r="D12740" s="361">
        <v>16</v>
      </c>
      <c r="E12740" s="350">
        <v>59012</v>
      </c>
      <c r="F12740" s="360">
        <v>13</v>
      </c>
    </row>
    <row r="12741" spans="1:6" x14ac:dyDescent="0.25">
      <c r="A12741" s="349" t="s">
        <v>564</v>
      </c>
      <c r="B12741" s="361" t="s">
        <v>566</v>
      </c>
      <c r="C12741" s="361" t="s">
        <v>737</v>
      </c>
      <c r="D12741" s="361">
        <v>16</v>
      </c>
      <c r="E12741" s="590">
        <v>59019</v>
      </c>
      <c r="F12741" s="592">
        <v>54</v>
      </c>
    </row>
    <row r="12742" spans="1:6" x14ac:dyDescent="0.25">
      <c r="A12742" s="349" t="s">
        <v>752</v>
      </c>
      <c r="B12742" s="361" t="s">
        <v>763</v>
      </c>
      <c r="C12742" s="361" t="s">
        <v>745</v>
      </c>
      <c r="D12742" s="361">
        <v>16</v>
      </c>
      <c r="E12742" s="590">
        <v>59019</v>
      </c>
      <c r="F12742" s="592">
        <v>57</v>
      </c>
    </row>
    <row r="12743" spans="1:6" x14ac:dyDescent="0.25">
      <c r="A12743" s="349" t="s">
        <v>752</v>
      </c>
      <c r="B12743" s="361" t="s">
        <v>763</v>
      </c>
      <c r="C12743" s="361" t="s">
        <v>745</v>
      </c>
      <c r="D12743" s="361">
        <v>16</v>
      </c>
      <c r="E12743" s="590">
        <v>59020</v>
      </c>
      <c r="F12743" s="592">
        <v>67</v>
      </c>
    </row>
    <row r="12744" spans="1:6" x14ac:dyDescent="0.25">
      <c r="A12744" s="349" t="s">
        <v>738</v>
      </c>
      <c r="B12744" s="361" t="s">
        <v>721</v>
      </c>
      <c r="C12744" s="361" t="s">
        <v>747</v>
      </c>
      <c r="D12744" s="361">
        <v>8</v>
      </c>
      <c r="E12744" s="590">
        <v>59021</v>
      </c>
      <c r="F12744" s="592">
        <v>110</v>
      </c>
    </row>
    <row r="12745" spans="1:6" x14ac:dyDescent="0.25">
      <c r="A12745" s="349" t="s">
        <v>738</v>
      </c>
      <c r="B12745" s="361" t="s">
        <v>715</v>
      </c>
      <c r="C12745" s="361" t="s">
        <v>745</v>
      </c>
      <c r="D12745" s="361">
        <v>16</v>
      </c>
      <c r="E12745" s="590">
        <v>59022</v>
      </c>
      <c r="F12745" s="592">
        <v>79</v>
      </c>
    </row>
    <row r="12746" spans="1:6" x14ac:dyDescent="0.25">
      <c r="A12746" s="349" t="s">
        <v>728</v>
      </c>
      <c r="B12746" s="361" t="s">
        <v>729</v>
      </c>
      <c r="C12746" s="361" t="s">
        <v>730</v>
      </c>
      <c r="D12746" s="361">
        <v>10</v>
      </c>
      <c r="E12746" s="590">
        <v>59027</v>
      </c>
      <c r="F12746" s="592">
        <v>7</v>
      </c>
    </row>
    <row r="12747" spans="1:6" x14ac:dyDescent="0.25">
      <c r="A12747" s="349" t="s">
        <v>733</v>
      </c>
      <c r="B12747" s="361" t="s">
        <v>736</v>
      </c>
      <c r="C12747" s="361" t="s">
        <v>737</v>
      </c>
      <c r="D12747" s="361">
        <v>8</v>
      </c>
      <c r="E12747" s="590">
        <v>59034</v>
      </c>
      <c r="F12747" s="592">
        <v>84</v>
      </c>
    </row>
    <row r="12748" spans="1:6" x14ac:dyDescent="0.25">
      <c r="A12748" s="349" t="s">
        <v>739</v>
      </c>
      <c r="B12748" s="361" t="s">
        <v>740</v>
      </c>
      <c r="C12748" s="361" t="s">
        <v>741</v>
      </c>
      <c r="D12748" s="361">
        <v>8</v>
      </c>
      <c r="E12748" s="590">
        <v>59037</v>
      </c>
      <c r="F12748" s="592">
        <v>27</v>
      </c>
    </row>
    <row r="12749" spans="1:6" x14ac:dyDescent="0.25">
      <c r="A12749" s="349" t="s">
        <v>738</v>
      </c>
      <c r="B12749" s="361" t="s">
        <v>720</v>
      </c>
      <c r="C12749" s="361" t="s">
        <v>747</v>
      </c>
      <c r="D12749" s="361">
        <v>8</v>
      </c>
      <c r="E12749" s="590">
        <v>59038</v>
      </c>
      <c r="F12749" s="592">
        <v>91</v>
      </c>
    </row>
    <row r="12750" spans="1:6" x14ac:dyDescent="0.25">
      <c r="A12750" s="349" t="s">
        <v>752</v>
      </c>
      <c r="B12750" s="361" t="s">
        <v>763</v>
      </c>
      <c r="C12750" s="361" t="s">
        <v>745</v>
      </c>
      <c r="D12750" s="361">
        <v>16</v>
      </c>
      <c r="E12750" s="590">
        <v>59038</v>
      </c>
      <c r="F12750" s="592">
        <v>187</v>
      </c>
    </row>
    <row r="12751" spans="1:6" x14ac:dyDescent="0.25">
      <c r="A12751" s="349" t="s">
        <v>728</v>
      </c>
      <c r="B12751" s="361" t="s">
        <v>729</v>
      </c>
      <c r="C12751" s="361" t="s">
        <v>730</v>
      </c>
      <c r="D12751" s="361">
        <v>10</v>
      </c>
      <c r="E12751" s="590">
        <v>59039</v>
      </c>
      <c r="F12751" s="592">
        <v>62</v>
      </c>
    </row>
    <row r="12752" spans="1:6" x14ac:dyDescent="0.25">
      <c r="A12752" s="349" t="s">
        <v>748</v>
      </c>
      <c r="B12752" s="361" t="s">
        <v>754</v>
      </c>
      <c r="C12752" s="361" t="s">
        <v>755</v>
      </c>
      <c r="D12752" s="361">
        <v>16</v>
      </c>
      <c r="E12752" s="590">
        <v>59040</v>
      </c>
      <c r="F12752" s="592">
        <v>54</v>
      </c>
    </row>
    <row r="12753" spans="1:6" x14ac:dyDescent="0.25">
      <c r="A12753" s="349" t="s">
        <v>564</v>
      </c>
      <c r="B12753" s="361" t="s">
        <v>566</v>
      </c>
      <c r="C12753" s="361" t="s">
        <v>737</v>
      </c>
      <c r="D12753" s="361">
        <v>16</v>
      </c>
      <c r="E12753" s="590">
        <v>59042</v>
      </c>
      <c r="F12753" s="592">
        <v>11</v>
      </c>
    </row>
    <row r="12754" spans="1:6" x14ac:dyDescent="0.25">
      <c r="A12754" s="349" t="s">
        <v>738</v>
      </c>
      <c r="B12754" s="361" t="s">
        <v>717</v>
      </c>
      <c r="C12754" s="361" t="s">
        <v>745</v>
      </c>
      <c r="D12754" s="361">
        <v>16</v>
      </c>
      <c r="E12754" s="590">
        <v>59043</v>
      </c>
      <c r="F12754" s="592">
        <v>9</v>
      </c>
    </row>
    <row r="12755" spans="1:6" x14ac:dyDescent="0.25">
      <c r="A12755" s="349" t="s">
        <v>748</v>
      </c>
      <c r="B12755" s="361" t="s">
        <v>749</v>
      </c>
      <c r="C12755" s="361" t="s">
        <v>745</v>
      </c>
      <c r="D12755" s="361">
        <v>8</v>
      </c>
      <c r="E12755" s="590">
        <v>59052</v>
      </c>
      <c r="F12755" s="592">
        <v>75</v>
      </c>
    </row>
    <row r="12756" spans="1:6" x14ac:dyDescent="0.25">
      <c r="A12756" s="349" t="s">
        <v>738</v>
      </c>
      <c r="B12756" s="361" t="s">
        <v>715</v>
      </c>
      <c r="C12756" s="361" t="s">
        <v>745</v>
      </c>
      <c r="D12756" s="361">
        <v>16</v>
      </c>
      <c r="E12756" s="590">
        <v>59055</v>
      </c>
      <c r="F12756" s="592">
        <v>111</v>
      </c>
    </row>
    <row r="12757" spans="1:6" x14ac:dyDescent="0.25">
      <c r="A12757" s="349" t="s">
        <v>756</v>
      </c>
      <c r="B12757" s="361" t="s">
        <v>757</v>
      </c>
      <c r="C12757" s="361" t="s">
        <v>755</v>
      </c>
      <c r="D12757" s="361">
        <v>16</v>
      </c>
      <c r="E12757" s="590">
        <v>59058</v>
      </c>
      <c r="F12757" s="360">
        <v>143</v>
      </c>
    </row>
    <row r="12758" spans="1:6" x14ac:dyDescent="0.25">
      <c r="A12758" s="349" t="s">
        <v>738</v>
      </c>
      <c r="B12758" s="361" t="s">
        <v>714</v>
      </c>
      <c r="C12758" s="361" t="s">
        <v>744</v>
      </c>
      <c r="D12758" s="361">
        <v>8</v>
      </c>
      <c r="E12758" s="590">
        <v>59061</v>
      </c>
      <c r="F12758" s="592">
        <v>168</v>
      </c>
    </row>
    <row r="12759" spans="1:6" x14ac:dyDescent="0.25">
      <c r="A12759" s="349" t="s">
        <v>738</v>
      </c>
      <c r="B12759" s="361" t="s">
        <v>717</v>
      </c>
      <c r="C12759" s="361" t="s">
        <v>745</v>
      </c>
      <c r="D12759" s="361">
        <v>16</v>
      </c>
      <c r="E12759" s="350">
        <v>59065</v>
      </c>
      <c r="F12759" s="360">
        <v>76</v>
      </c>
    </row>
    <row r="12760" spans="1:6" x14ac:dyDescent="0.25">
      <c r="A12760" s="349" t="s">
        <v>564</v>
      </c>
      <c r="B12760" s="361" t="s">
        <v>569</v>
      </c>
      <c r="C12760" s="361" t="s">
        <v>744</v>
      </c>
      <c r="D12760" s="361">
        <v>16</v>
      </c>
      <c r="E12760" s="590">
        <v>59065</v>
      </c>
      <c r="F12760" s="592">
        <v>164</v>
      </c>
    </row>
    <row r="12761" spans="1:6" x14ac:dyDescent="0.25">
      <c r="A12761" s="349" t="s">
        <v>748</v>
      </c>
      <c r="B12761" s="361" t="s">
        <v>754</v>
      </c>
      <c r="C12761" s="361" t="s">
        <v>755</v>
      </c>
      <c r="D12761" s="361">
        <v>16</v>
      </c>
      <c r="E12761" s="590">
        <v>59068</v>
      </c>
      <c r="F12761" s="592">
        <v>177</v>
      </c>
    </row>
    <row r="12762" spans="1:6" x14ac:dyDescent="0.25">
      <c r="A12762" s="349" t="s">
        <v>752</v>
      </c>
      <c r="B12762" s="361" t="s">
        <v>764</v>
      </c>
      <c r="C12762" s="361" t="s">
        <v>737</v>
      </c>
      <c r="D12762" s="361">
        <v>32</v>
      </c>
      <c r="E12762" s="590">
        <v>59073</v>
      </c>
      <c r="F12762" s="592">
        <v>66</v>
      </c>
    </row>
    <row r="12763" spans="1:6" x14ac:dyDescent="0.25">
      <c r="A12763" s="349" t="s">
        <v>564</v>
      </c>
      <c r="B12763" s="361" t="s">
        <v>569</v>
      </c>
      <c r="C12763" s="361" t="s">
        <v>744</v>
      </c>
      <c r="D12763" s="361">
        <v>16</v>
      </c>
      <c r="E12763" s="350">
        <v>59075</v>
      </c>
      <c r="F12763" s="360">
        <v>32</v>
      </c>
    </row>
    <row r="12764" spans="1:6" x14ac:dyDescent="0.25">
      <c r="A12764" s="349" t="s">
        <v>728</v>
      </c>
      <c r="B12764" s="361" t="s">
        <v>729</v>
      </c>
      <c r="C12764" s="361" t="s">
        <v>730</v>
      </c>
      <c r="D12764" s="361">
        <v>10</v>
      </c>
      <c r="E12764" s="590">
        <v>59080</v>
      </c>
      <c r="F12764" s="592">
        <v>126</v>
      </c>
    </row>
    <row r="12765" spans="1:6" x14ac:dyDescent="0.25">
      <c r="A12765" s="349" t="s">
        <v>738</v>
      </c>
      <c r="B12765" s="361" t="s">
        <v>718</v>
      </c>
      <c r="C12765" s="361" t="s">
        <v>747</v>
      </c>
      <c r="D12765" s="361">
        <v>8</v>
      </c>
      <c r="E12765" s="590">
        <v>59085</v>
      </c>
      <c r="F12765" s="592">
        <v>32</v>
      </c>
    </row>
    <row r="12766" spans="1:6" x14ac:dyDescent="0.25">
      <c r="A12766" s="349" t="s">
        <v>752</v>
      </c>
      <c r="B12766" s="361" t="s">
        <v>759</v>
      </c>
      <c r="C12766" s="361" t="s">
        <v>737</v>
      </c>
      <c r="D12766" s="361">
        <v>16</v>
      </c>
      <c r="E12766" s="590">
        <v>59088</v>
      </c>
      <c r="F12766" s="592">
        <v>93</v>
      </c>
    </row>
    <row r="12767" spans="1:6" x14ac:dyDescent="0.25">
      <c r="A12767" s="349" t="s">
        <v>748</v>
      </c>
      <c r="B12767" s="361" t="s">
        <v>749</v>
      </c>
      <c r="C12767" s="361" t="s">
        <v>745</v>
      </c>
      <c r="D12767" s="361">
        <v>8</v>
      </c>
      <c r="E12767" s="590">
        <v>59089</v>
      </c>
      <c r="F12767" s="592">
        <v>164</v>
      </c>
    </row>
    <row r="12768" spans="1:6" x14ac:dyDescent="0.25">
      <c r="A12768" s="349" t="s">
        <v>748</v>
      </c>
      <c r="B12768" s="361" t="s">
        <v>751</v>
      </c>
      <c r="C12768" s="361" t="s">
        <v>747</v>
      </c>
      <c r="D12768" s="361">
        <v>8</v>
      </c>
      <c r="E12768" s="590">
        <v>59090</v>
      </c>
      <c r="F12768" s="592">
        <v>114</v>
      </c>
    </row>
    <row r="12769" spans="1:6" x14ac:dyDescent="0.25">
      <c r="A12769" s="349" t="s">
        <v>738</v>
      </c>
      <c r="B12769" s="361" t="s">
        <v>712</v>
      </c>
      <c r="C12769" s="361" t="s">
        <v>744</v>
      </c>
      <c r="D12769" s="361">
        <v>8</v>
      </c>
      <c r="E12769" s="590">
        <v>59094</v>
      </c>
      <c r="F12769" s="360">
        <v>183</v>
      </c>
    </row>
    <row r="12770" spans="1:6" x14ac:dyDescent="0.25">
      <c r="A12770" s="349" t="s">
        <v>771</v>
      </c>
      <c r="B12770" s="361" t="s">
        <v>772</v>
      </c>
      <c r="C12770" s="361" t="s">
        <v>747</v>
      </c>
      <c r="D12770" s="361">
        <v>12</v>
      </c>
      <c r="E12770" s="590">
        <v>59099</v>
      </c>
      <c r="F12770" s="592">
        <v>73</v>
      </c>
    </row>
    <row r="12771" spans="1:6" x14ac:dyDescent="0.25">
      <c r="A12771" s="349" t="s">
        <v>756</v>
      </c>
      <c r="B12771" s="361" t="s">
        <v>758</v>
      </c>
      <c r="C12771" s="361" t="s">
        <v>746</v>
      </c>
      <c r="D12771" s="361">
        <v>16</v>
      </c>
      <c r="E12771" s="590">
        <v>59099</v>
      </c>
      <c r="F12771" s="592">
        <v>85</v>
      </c>
    </row>
    <row r="12772" spans="1:6" x14ac:dyDescent="0.25">
      <c r="A12772" s="349" t="s">
        <v>738</v>
      </c>
      <c r="B12772" s="361" t="s">
        <v>722</v>
      </c>
      <c r="C12772" s="361" t="s">
        <v>747</v>
      </c>
      <c r="D12772" s="361">
        <v>8</v>
      </c>
      <c r="E12772" s="590">
        <v>59102</v>
      </c>
      <c r="F12772" s="592">
        <v>39</v>
      </c>
    </row>
    <row r="12773" spans="1:6" x14ac:dyDescent="0.25">
      <c r="A12773" s="349" t="s">
        <v>564</v>
      </c>
      <c r="B12773" s="361" t="s">
        <v>565</v>
      </c>
      <c r="C12773" s="361" t="s">
        <v>745</v>
      </c>
      <c r="D12773" s="361">
        <v>16</v>
      </c>
      <c r="E12773" s="590">
        <v>59102</v>
      </c>
      <c r="F12773" s="592">
        <v>67</v>
      </c>
    </row>
    <row r="12774" spans="1:6" x14ac:dyDescent="0.25">
      <c r="A12774" s="349" t="s">
        <v>738</v>
      </c>
      <c r="B12774" s="361" t="s">
        <v>718</v>
      </c>
      <c r="C12774" s="361" t="s">
        <v>747</v>
      </c>
      <c r="D12774" s="361">
        <v>8</v>
      </c>
      <c r="E12774" s="590">
        <v>59104</v>
      </c>
      <c r="F12774" s="592">
        <v>128</v>
      </c>
    </row>
    <row r="12775" spans="1:6" x14ac:dyDescent="0.25">
      <c r="A12775" s="349" t="s">
        <v>733</v>
      </c>
      <c r="B12775" s="361" t="s">
        <v>736</v>
      </c>
      <c r="C12775" s="361" t="s">
        <v>737</v>
      </c>
      <c r="D12775" s="361">
        <v>8</v>
      </c>
      <c r="E12775" s="590">
        <v>59107</v>
      </c>
      <c r="F12775" s="592">
        <v>166</v>
      </c>
    </row>
    <row r="12776" spans="1:6" x14ac:dyDescent="0.25">
      <c r="A12776" s="349" t="s">
        <v>742</v>
      </c>
      <c r="B12776" s="361" t="s">
        <v>743</v>
      </c>
      <c r="C12776" s="361" t="s">
        <v>744</v>
      </c>
      <c r="D12776" s="361">
        <v>8</v>
      </c>
      <c r="E12776" s="350">
        <v>59108</v>
      </c>
      <c r="F12776" s="360">
        <v>42</v>
      </c>
    </row>
    <row r="12777" spans="1:6" x14ac:dyDescent="0.25">
      <c r="A12777" s="349" t="s">
        <v>733</v>
      </c>
      <c r="B12777" s="361" t="s">
        <v>736</v>
      </c>
      <c r="C12777" s="361" t="s">
        <v>737</v>
      </c>
      <c r="D12777" s="361">
        <v>8</v>
      </c>
      <c r="E12777" s="590">
        <v>59110</v>
      </c>
      <c r="F12777" s="592">
        <v>175</v>
      </c>
    </row>
    <row r="12778" spans="1:6" x14ac:dyDescent="0.25">
      <c r="A12778" s="349" t="s">
        <v>564</v>
      </c>
      <c r="B12778" s="361" t="s">
        <v>565</v>
      </c>
      <c r="C12778" s="361" t="s">
        <v>745</v>
      </c>
      <c r="D12778" s="361">
        <v>16</v>
      </c>
      <c r="E12778" s="350">
        <v>59112</v>
      </c>
      <c r="F12778" s="360">
        <v>102</v>
      </c>
    </row>
    <row r="12779" spans="1:6" x14ac:dyDescent="0.25">
      <c r="A12779" s="349" t="s">
        <v>738</v>
      </c>
      <c r="B12779" s="361" t="s">
        <v>718</v>
      </c>
      <c r="C12779" s="361" t="s">
        <v>747</v>
      </c>
      <c r="D12779" s="361">
        <v>8</v>
      </c>
      <c r="E12779" s="590">
        <v>59115</v>
      </c>
      <c r="F12779" s="592">
        <v>14</v>
      </c>
    </row>
    <row r="12780" spans="1:6" x14ac:dyDescent="0.25">
      <c r="A12780" s="349" t="s">
        <v>738</v>
      </c>
      <c r="B12780" s="361" t="s">
        <v>721</v>
      </c>
      <c r="C12780" s="361" t="s">
        <v>747</v>
      </c>
      <c r="D12780" s="361">
        <v>8</v>
      </c>
      <c r="E12780" s="590">
        <v>59118</v>
      </c>
      <c r="F12780" s="360">
        <v>55</v>
      </c>
    </row>
    <row r="12781" spans="1:6" x14ac:dyDescent="0.25">
      <c r="A12781" s="349" t="s">
        <v>756</v>
      </c>
      <c r="B12781" s="361" t="s">
        <v>757</v>
      </c>
      <c r="C12781" s="361" t="s">
        <v>755</v>
      </c>
      <c r="D12781" s="361">
        <v>16</v>
      </c>
      <c r="E12781" s="350">
        <v>59118</v>
      </c>
      <c r="F12781" s="360">
        <v>180</v>
      </c>
    </row>
    <row r="12782" spans="1:6" x14ac:dyDescent="0.25">
      <c r="A12782" s="349" t="s">
        <v>733</v>
      </c>
      <c r="B12782" s="361" t="s">
        <v>734</v>
      </c>
      <c r="C12782" s="361" t="s">
        <v>735</v>
      </c>
      <c r="D12782" s="361">
        <v>8</v>
      </c>
      <c r="E12782" s="590">
        <v>59122</v>
      </c>
      <c r="F12782" s="592">
        <v>183</v>
      </c>
    </row>
    <row r="12783" spans="1:6" x14ac:dyDescent="0.25">
      <c r="A12783" s="349" t="s">
        <v>738</v>
      </c>
      <c r="B12783" s="361" t="s">
        <v>715</v>
      </c>
      <c r="C12783" s="361" t="s">
        <v>745</v>
      </c>
      <c r="D12783" s="361">
        <v>16</v>
      </c>
      <c r="E12783" s="350">
        <v>59128</v>
      </c>
      <c r="F12783" s="360">
        <v>133</v>
      </c>
    </row>
    <row r="12784" spans="1:6" x14ac:dyDescent="0.25">
      <c r="A12784" s="349" t="s">
        <v>771</v>
      </c>
      <c r="B12784" s="361" t="s">
        <v>772</v>
      </c>
      <c r="C12784" s="361" t="s">
        <v>747</v>
      </c>
      <c r="D12784" s="361">
        <v>12</v>
      </c>
      <c r="E12784" s="590">
        <v>59132</v>
      </c>
      <c r="F12784" s="592">
        <v>193</v>
      </c>
    </row>
    <row r="12785" spans="1:6" x14ac:dyDescent="0.25">
      <c r="A12785" s="349" t="s">
        <v>742</v>
      </c>
      <c r="B12785" s="361" t="s">
        <v>743</v>
      </c>
      <c r="C12785" s="361" t="s">
        <v>744</v>
      </c>
      <c r="D12785" s="361">
        <v>8</v>
      </c>
      <c r="E12785" s="590">
        <v>59132</v>
      </c>
      <c r="F12785" s="592">
        <v>33</v>
      </c>
    </row>
    <row r="12786" spans="1:6" x14ac:dyDescent="0.25">
      <c r="A12786" s="349" t="s">
        <v>748</v>
      </c>
      <c r="B12786" s="361" t="s">
        <v>751</v>
      </c>
      <c r="C12786" s="361" t="s">
        <v>747</v>
      </c>
      <c r="D12786" s="361">
        <v>8</v>
      </c>
      <c r="E12786" s="590">
        <v>59134</v>
      </c>
      <c r="F12786" s="592">
        <v>80</v>
      </c>
    </row>
    <row r="12787" spans="1:6" x14ac:dyDescent="0.25">
      <c r="A12787" s="349" t="s">
        <v>771</v>
      </c>
      <c r="B12787" s="361" t="s">
        <v>772</v>
      </c>
      <c r="C12787" s="361" t="s">
        <v>747</v>
      </c>
      <c r="D12787" s="361">
        <v>12</v>
      </c>
      <c r="E12787" s="590">
        <v>59134</v>
      </c>
      <c r="F12787" s="592">
        <v>78</v>
      </c>
    </row>
    <row r="12788" spans="1:6" x14ac:dyDescent="0.25">
      <c r="A12788" s="349" t="s">
        <v>738</v>
      </c>
      <c r="B12788" s="361" t="s">
        <v>716</v>
      </c>
      <c r="C12788" s="361" t="s">
        <v>745</v>
      </c>
      <c r="D12788" s="361">
        <v>16</v>
      </c>
      <c r="E12788" s="590">
        <v>59136</v>
      </c>
      <c r="F12788" s="592">
        <v>155</v>
      </c>
    </row>
    <row r="12789" spans="1:6" x14ac:dyDescent="0.25">
      <c r="A12789" s="349" t="s">
        <v>728</v>
      </c>
      <c r="B12789" s="361" t="s">
        <v>731</v>
      </c>
      <c r="C12789" s="361" t="s">
        <v>732</v>
      </c>
      <c r="D12789" s="361">
        <v>8</v>
      </c>
      <c r="E12789" s="590">
        <v>59137</v>
      </c>
      <c r="F12789" s="592">
        <v>162</v>
      </c>
    </row>
    <row r="12790" spans="1:6" x14ac:dyDescent="0.25">
      <c r="A12790" s="349" t="s">
        <v>752</v>
      </c>
      <c r="B12790" s="361" t="s">
        <v>762</v>
      </c>
      <c r="C12790" s="361" t="s">
        <v>761</v>
      </c>
      <c r="D12790" s="361">
        <v>16</v>
      </c>
      <c r="E12790" s="590">
        <v>59138</v>
      </c>
      <c r="F12790" s="592">
        <v>153</v>
      </c>
    </row>
    <row r="12791" spans="1:6" x14ac:dyDescent="0.25">
      <c r="A12791" s="349" t="s">
        <v>733</v>
      </c>
      <c r="B12791" s="361" t="s">
        <v>734</v>
      </c>
      <c r="C12791" s="361" t="s">
        <v>735</v>
      </c>
      <c r="D12791" s="361">
        <v>8</v>
      </c>
      <c r="E12791" s="590">
        <v>59141</v>
      </c>
      <c r="F12791" s="592">
        <v>52</v>
      </c>
    </row>
    <row r="12792" spans="1:6" x14ac:dyDescent="0.25">
      <c r="A12792" s="349" t="s">
        <v>564</v>
      </c>
      <c r="B12792" s="361" t="s">
        <v>568</v>
      </c>
      <c r="C12792" s="361" t="s">
        <v>745</v>
      </c>
      <c r="D12792" s="361">
        <v>16</v>
      </c>
      <c r="E12792" s="590">
        <v>59142</v>
      </c>
      <c r="F12792" s="592">
        <v>79</v>
      </c>
    </row>
    <row r="12793" spans="1:6" x14ac:dyDescent="0.25">
      <c r="A12793" s="349" t="s">
        <v>728</v>
      </c>
      <c r="B12793" s="361" t="s">
        <v>731</v>
      </c>
      <c r="C12793" s="361" t="s">
        <v>732</v>
      </c>
      <c r="D12793" s="361">
        <v>8</v>
      </c>
      <c r="E12793" s="590">
        <v>59142</v>
      </c>
      <c r="F12793" s="592">
        <v>109</v>
      </c>
    </row>
    <row r="12794" spans="1:6" x14ac:dyDescent="0.25">
      <c r="A12794" s="349" t="s">
        <v>742</v>
      </c>
      <c r="B12794" s="361" t="s">
        <v>743</v>
      </c>
      <c r="C12794" s="361" t="s">
        <v>744</v>
      </c>
      <c r="D12794" s="361">
        <v>8</v>
      </c>
      <c r="E12794" s="350">
        <v>59144</v>
      </c>
      <c r="F12794" s="360">
        <v>82</v>
      </c>
    </row>
    <row r="12795" spans="1:6" x14ac:dyDescent="0.25">
      <c r="A12795" s="349" t="s">
        <v>752</v>
      </c>
      <c r="B12795" s="361" t="s">
        <v>759</v>
      </c>
      <c r="C12795" s="361" t="s">
        <v>737</v>
      </c>
      <c r="D12795" s="361">
        <v>16</v>
      </c>
      <c r="E12795" s="590">
        <v>59147</v>
      </c>
      <c r="F12795" s="592">
        <v>172</v>
      </c>
    </row>
    <row r="12796" spans="1:6" x14ac:dyDescent="0.25">
      <c r="A12796" s="349" t="s">
        <v>738</v>
      </c>
      <c r="B12796" s="361" t="s">
        <v>720</v>
      </c>
      <c r="C12796" s="361" t="s">
        <v>747</v>
      </c>
      <c r="D12796" s="361">
        <v>8</v>
      </c>
      <c r="E12796" s="590">
        <v>59151</v>
      </c>
      <c r="F12796" s="592">
        <v>182</v>
      </c>
    </row>
    <row r="12797" spans="1:6" x14ac:dyDescent="0.25">
      <c r="A12797" s="349" t="s">
        <v>748</v>
      </c>
      <c r="B12797" s="361" t="s">
        <v>754</v>
      </c>
      <c r="C12797" s="361" t="s">
        <v>755</v>
      </c>
      <c r="D12797" s="361">
        <v>16</v>
      </c>
      <c r="E12797" s="590">
        <v>59153</v>
      </c>
      <c r="F12797" s="592">
        <v>119</v>
      </c>
    </row>
    <row r="12798" spans="1:6" x14ac:dyDescent="0.25">
      <c r="A12798" s="349" t="s">
        <v>748</v>
      </c>
      <c r="B12798" s="361" t="s">
        <v>750</v>
      </c>
      <c r="C12798" s="361" t="s">
        <v>737</v>
      </c>
      <c r="D12798" s="361">
        <v>16</v>
      </c>
      <c r="E12798" s="590">
        <v>59156</v>
      </c>
      <c r="F12798" s="592">
        <v>70</v>
      </c>
    </row>
    <row r="12799" spans="1:6" x14ac:dyDescent="0.25">
      <c r="A12799" s="349" t="s">
        <v>756</v>
      </c>
      <c r="B12799" s="361" t="s">
        <v>758</v>
      </c>
      <c r="C12799" s="361" t="s">
        <v>746</v>
      </c>
      <c r="D12799" s="361">
        <v>16</v>
      </c>
      <c r="E12799" s="350">
        <v>59156</v>
      </c>
      <c r="F12799" s="360">
        <v>116</v>
      </c>
    </row>
    <row r="12800" spans="1:6" x14ac:dyDescent="0.25">
      <c r="A12800" s="349" t="s">
        <v>738</v>
      </c>
      <c r="B12800" s="361" t="s">
        <v>719</v>
      </c>
      <c r="C12800" s="361" t="s">
        <v>744</v>
      </c>
      <c r="D12800" s="361">
        <v>8</v>
      </c>
      <c r="E12800" s="590">
        <v>59157</v>
      </c>
      <c r="F12800" s="592">
        <v>135</v>
      </c>
    </row>
    <row r="12801" spans="1:6" x14ac:dyDescent="0.25">
      <c r="A12801" s="349" t="s">
        <v>748</v>
      </c>
      <c r="B12801" s="361" t="s">
        <v>749</v>
      </c>
      <c r="C12801" s="361" t="s">
        <v>745</v>
      </c>
      <c r="D12801" s="361">
        <v>8</v>
      </c>
      <c r="E12801" s="590">
        <v>59158</v>
      </c>
      <c r="F12801" s="592">
        <v>87</v>
      </c>
    </row>
    <row r="12802" spans="1:6" x14ac:dyDescent="0.25">
      <c r="A12802" s="349" t="s">
        <v>728</v>
      </c>
      <c r="B12802" s="361" t="s">
        <v>729</v>
      </c>
      <c r="C12802" s="361" t="s">
        <v>730</v>
      </c>
      <c r="D12802" s="361">
        <v>10</v>
      </c>
      <c r="E12802" s="590">
        <v>59158</v>
      </c>
      <c r="F12802" s="592">
        <v>77</v>
      </c>
    </row>
    <row r="12803" spans="1:6" x14ac:dyDescent="0.25">
      <c r="A12803" s="349" t="s">
        <v>738</v>
      </c>
      <c r="B12803" s="361" t="s">
        <v>718</v>
      </c>
      <c r="C12803" s="361" t="s">
        <v>747</v>
      </c>
      <c r="D12803" s="361">
        <v>8</v>
      </c>
      <c r="E12803" s="590">
        <v>59160</v>
      </c>
      <c r="F12803" s="592">
        <v>20</v>
      </c>
    </row>
    <row r="12804" spans="1:6" x14ac:dyDescent="0.25">
      <c r="A12804" s="349" t="s">
        <v>752</v>
      </c>
      <c r="B12804" s="361" t="s">
        <v>759</v>
      </c>
      <c r="C12804" s="361" t="s">
        <v>737</v>
      </c>
      <c r="D12804" s="361">
        <v>16</v>
      </c>
      <c r="E12804" s="590">
        <v>59169</v>
      </c>
      <c r="F12804" s="592">
        <v>5</v>
      </c>
    </row>
    <row r="12805" spans="1:6" x14ac:dyDescent="0.25">
      <c r="A12805" s="349" t="s">
        <v>742</v>
      </c>
      <c r="B12805" s="361" t="s">
        <v>743</v>
      </c>
      <c r="C12805" s="361" t="s">
        <v>744</v>
      </c>
      <c r="D12805" s="361">
        <v>8</v>
      </c>
      <c r="E12805" s="590">
        <v>59171</v>
      </c>
      <c r="F12805" s="592">
        <v>20</v>
      </c>
    </row>
    <row r="12806" spans="1:6" x14ac:dyDescent="0.25">
      <c r="A12806" s="349" t="s">
        <v>564</v>
      </c>
      <c r="B12806" s="361" t="s">
        <v>565</v>
      </c>
      <c r="C12806" s="361" t="s">
        <v>745</v>
      </c>
      <c r="D12806" s="361">
        <v>16</v>
      </c>
      <c r="E12806" s="590">
        <v>59174</v>
      </c>
      <c r="F12806" s="360">
        <v>153</v>
      </c>
    </row>
    <row r="12807" spans="1:6" x14ac:dyDescent="0.25">
      <c r="A12807" s="349" t="s">
        <v>564</v>
      </c>
      <c r="B12807" s="361" t="s">
        <v>567</v>
      </c>
      <c r="C12807" s="361" t="s">
        <v>737</v>
      </c>
      <c r="D12807" s="361">
        <v>16</v>
      </c>
      <c r="E12807" s="590">
        <v>59175</v>
      </c>
      <c r="F12807" s="592">
        <v>186</v>
      </c>
    </row>
    <row r="12808" spans="1:6" x14ac:dyDescent="0.25">
      <c r="A12808" s="349" t="s">
        <v>564</v>
      </c>
      <c r="B12808" s="361" t="s">
        <v>566</v>
      </c>
      <c r="C12808" s="361" t="s">
        <v>737</v>
      </c>
      <c r="D12808" s="361">
        <v>16</v>
      </c>
      <c r="E12808" s="590">
        <v>59177</v>
      </c>
      <c r="F12808" s="592">
        <v>147</v>
      </c>
    </row>
    <row r="12809" spans="1:6" x14ac:dyDescent="0.25">
      <c r="A12809" s="349" t="s">
        <v>748</v>
      </c>
      <c r="B12809" s="361" t="s">
        <v>751</v>
      </c>
      <c r="C12809" s="361" t="s">
        <v>747</v>
      </c>
      <c r="D12809" s="361">
        <v>8</v>
      </c>
      <c r="E12809" s="590">
        <v>59177</v>
      </c>
      <c r="F12809" s="592">
        <v>44</v>
      </c>
    </row>
    <row r="12810" spans="1:6" x14ac:dyDescent="0.25">
      <c r="A12810" s="349" t="s">
        <v>564</v>
      </c>
      <c r="B12810" s="361" t="s">
        <v>569</v>
      </c>
      <c r="C12810" s="361" t="s">
        <v>744</v>
      </c>
      <c r="D12810" s="361">
        <v>16</v>
      </c>
      <c r="E12810" s="590">
        <v>59178</v>
      </c>
      <c r="F12810" s="592">
        <v>126</v>
      </c>
    </row>
    <row r="12811" spans="1:6" x14ac:dyDescent="0.25">
      <c r="A12811" s="349" t="s">
        <v>756</v>
      </c>
      <c r="B12811" s="361" t="s">
        <v>757</v>
      </c>
      <c r="C12811" s="361" t="s">
        <v>755</v>
      </c>
      <c r="D12811" s="361">
        <v>16</v>
      </c>
      <c r="E12811" s="590">
        <v>59179</v>
      </c>
      <c r="F12811" s="592">
        <v>173</v>
      </c>
    </row>
    <row r="12812" spans="1:6" x14ac:dyDescent="0.25">
      <c r="A12812" s="354" t="s">
        <v>738</v>
      </c>
      <c r="B12812" s="353" t="s">
        <v>723</v>
      </c>
      <c r="C12812" s="353" t="s">
        <v>745</v>
      </c>
      <c r="D12812" s="353">
        <v>8</v>
      </c>
      <c r="E12812" s="591">
        <v>59180</v>
      </c>
      <c r="F12812" s="351">
        <v>7</v>
      </c>
    </row>
    <row r="12813" spans="1:6" x14ac:dyDescent="0.25">
      <c r="A12813" s="349" t="s">
        <v>738</v>
      </c>
      <c r="B12813" s="361" t="s">
        <v>718</v>
      </c>
      <c r="C12813" s="361" t="s">
        <v>747</v>
      </c>
      <c r="D12813" s="361">
        <v>8</v>
      </c>
      <c r="E12813" s="590">
        <v>59182</v>
      </c>
      <c r="F12813" s="592">
        <v>42</v>
      </c>
    </row>
    <row r="12814" spans="1:6" x14ac:dyDescent="0.25">
      <c r="A12814" s="349" t="s">
        <v>733</v>
      </c>
      <c r="B12814" s="361" t="s">
        <v>734</v>
      </c>
      <c r="C12814" s="361" t="s">
        <v>735</v>
      </c>
      <c r="D12814" s="361">
        <v>8</v>
      </c>
      <c r="E12814" s="590">
        <v>59185</v>
      </c>
      <c r="F12814" s="592">
        <v>49</v>
      </c>
    </row>
    <row r="12815" spans="1:6" x14ac:dyDescent="0.25">
      <c r="A12815" s="349" t="s">
        <v>738</v>
      </c>
      <c r="B12815" s="361" t="s">
        <v>723</v>
      </c>
      <c r="C12815" s="361" t="s">
        <v>745</v>
      </c>
      <c r="D12815" s="361">
        <v>8</v>
      </c>
      <c r="E12815" s="590">
        <v>59196</v>
      </c>
      <c r="F12815" s="592">
        <v>133</v>
      </c>
    </row>
    <row r="12816" spans="1:6" x14ac:dyDescent="0.25">
      <c r="A12816" s="349" t="s">
        <v>752</v>
      </c>
      <c r="B12816" s="361" t="s">
        <v>762</v>
      </c>
      <c r="C12816" s="361" t="s">
        <v>761</v>
      </c>
      <c r="D12816" s="361">
        <v>16</v>
      </c>
      <c r="E12816" s="590">
        <v>59196</v>
      </c>
      <c r="F12816" s="592">
        <v>199</v>
      </c>
    </row>
    <row r="12817" spans="1:6" x14ac:dyDescent="0.25">
      <c r="A12817" s="349" t="s">
        <v>728</v>
      </c>
      <c r="B12817" s="361" t="s">
        <v>731</v>
      </c>
      <c r="C12817" s="361" t="s">
        <v>732</v>
      </c>
      <c r="D12817" s="361">
        <v>8</v>
      </c>
      <c r="E12817" s="590">
        <v>59198</v>
      </c>
      <c r="F12817" s="592">
        <v>120</v>
      </c>
    </row>
    <row r="12818" spans="1:6" x14ac:dyDescent="0.25">
      <c r="A12818" s="349" t="s">
        <v>738</v>
      </c>
      <c r="B12818" s="361" t="s">
        <v>717</v>
      </c>
      <c r="C12818" s="361" t="s">
        <v>745</v>
      </c>
      <c r="D12818" s="361">
        <v>16</v>
      </c>
      <c r="E12818" s="590">
        <v>59203</v>
      </c>
      <c r="F12818" s="592">
        <v>92</v>
      </c>
    </row>
    <row r="12819" spans="1:6" x14ac:dyDescent="0.25">
      <c r="A12819" s="349" t="s">
        <v>748</v>
      </c>
      <c r="B12819" s="361" t="s">
        <v>753</v>
      </c>
      <c r="C12819" s="361" t="s">
        <v>732</v>
      </c>
      <c r="D12819" s="361">
        <v>16</v>
      </c>
      <c r="E12819" s="590">
        <v>59204</v>
      </c>
      <c r="F12819" s="592">
        <v>193</v>
      </c>
    </row>
    <row r="12820" spans="1:6" x14ac:dyDescent="0.25">
      <c r="A12820" s="349" t="s">
        <v>756</v>
      </c>
      <c r="B12820" s="361" t="s">
        <v>758</v>
      </c>
      <c r="C12820" s="361" t="s">
        <v>746</v>
      </c>
      <c r="D12820" s="361">
        <v>16</v>
      </c>
      <c r="E12820" s="590">
        <v>59209</v>
      </c>
      <c r="F12820" s="592">
        <v>143</v>
      </c>
    </row>
    <row r="12821" spans="1:6" x14ac:dyDescent="0.25">
      <c r="A12821" s="349" t="s">
        <v>765</v>
      </c>
      <c r="B12821" s="361" t="s">
        <v>766</v>
      </c>
      <c r="C12821" s="361" t="s">
        <v>744</v>
      </c>
      <c r="D12821" s="361">
        <v>16</v>
      </c>
      <c r="E12821" s="590">
        <v>59209</v>
      </c>
      <c r="F12821" s="592">
        <v>55</v>
      </c>
    </row>
    <row r="12822" spans="1:6" x14ac:dyDescent="0.25">
      <c r="A12822" s="349" t="s">
        <v>748</v>
      </c>
      <c r="B12822" s="361" t="s">
        <v>753</v>
      </c>
      <c r="C12822" s="361" t="s">
        <v>732</v>
      </c>
      <c r="D12822" s="361">
        <v>16</v>
      </c>
      <c r="E12822" s="590">
        <v>59210</v>
      </c>
      <c r="F12822" s="592">
        <v>80</v>
      </c>
    </row>
    <row r="12823" spans="1:6" x14ac:dyDescent="0.25">
      <c r="A12823" s="349" t="s">
        <v>748</v>
      </c>
      <c r="B12823" s="361" t="s">
        <v>751</v>
      </c>
      <c r="C12823" s="361" t="s">
        <v>747</v>
      </c>
      <c r="D12823" s="361">
        <v>8</v>
      </c>
      <c r="E12823" s="590">
        <v>59210</v>
      </c>
      <c r="F12823" s="592">
        <v>63</v>
      </c>
    </row>
    <row r="12824" spans="1:6" x14ac:dyDescent="0.25">
      <c r="A12824" s="349" t="s">
        <v>738</v>
      </c>
      <c r="B12824" s="361" t="s">
        <v>722</v>
      </c>
      <c r="C12824" s="361" t="s">
        <v>747</v>
      </c>
      <c r="D12824" s="361">
        <v>8</v>
      </c>
      <c r="E12824" s="590">
        <v>59211</v>
      </c>
      <c r="F12824" s="592">
        <v>99</v>
      </c>
    </row>
    <row r="12825" spans="1:6" x14ac:dyDescent="0.25">
      <c r="A12825" s="349" t="s">
        <v>738</v>
      </c>
      <c r="B12825" s="361" t="s">
        <v>720</v>
      </c>
      <c r="C12825" s="361" t="s">
        <v>747</v>
      </c>
      <c r="D12825" s="361">
        <v>8</v>
      </c>
      <c r="E12825" s="590">
        <v>59211</v>
      </c>
      <c r="F12825" s="592">
        <v>156</v>
      </c>
    </row>
    <row r="12826" spans="1:6" x14ac:dyDescent="0.25">
      <c r="A12826" s="349" t="s">
        <v>728</v>
      </c>
      <c r="B12826" s="361" t="s">
        <v>729</v>
      </c>
      <c r="C12826" s="361" t="s">
        <v>730</v>
      </c>
      <c r="D12826" s="361">
        <v>10</v>
      </c>
      <c r="E12826" s="590">
        <v>59213</v>
      </c>
      <c r="F12826" s="592">
        <v>32</v>
      </c>
    </row>
    <row r="12827" spans="1:6" x14ac:dyDescent="0.25">
      <c r="A12827" s="349" t="s">
        <v>738</v>
      </c>
      <c r="B12827" s="361" t="s">
        <v>712</v>
      </c>
      <c r="C12827" s="361" t="s">
        <v>744</v>
      </c>
      <c r="D12827" s="361">
        <v>8</v>
      </c>
      <c r="E12827" s="590">
        <v>59214</v>
      </c>
      <c r="F12827" s="592">
        <v>132</v>
      </c>
    </row>
    <row r="12828" spans="1:6" x14ac:dyDescent="0.25">
      <c r="A12828" s="349" t="s">
        <v>733</v>
      </c>
      <c r="B12828" s="361" t="s">
        <v>734</v>
      </c>
      <c r="C12828" s="361" t="s">
        <v>735</v>
      </c>
      <c r="D12828" s="361">
        <v>8</v>
      </c>
      <c r="E12828" s="590">
        <v>59215</v>
      </c>
      <c r="F12828" s="592">
        <v>173</v>
      </c>
    </row>
    <row r="12829" spans="1:6" x14ac:dyDescent="0.25">
      <c r="A12829" s="349" t="s">
        <v>752</v>
      </c>
      <c r="B12829" s="361" t="s">
        <v>760</v>
      </c>
      <c r="C12829" s="361" t="s">
        <v>761</v>
      </c>
      <c r="D12829" s="361">
        <v>16</v>
      </c>
      <c r="E12829" s="590">
        <v>59221</v>
      </c>
      <c r="F12829" s="592">
        <v>158</v>
      </c>
    </row>
    <row r="12830" spans="1:6" x14ac:dyDescent="0.25">
      <c r="A12830" s="349" t="s">
        <v>738</v>
      </c>
      <c r="B12830" s="361" t="s">
        <v>719</v>
      </c>
      <c r="C12830" s="361" t="s">
        <v>744</v>
      </c>
      <c r="D12830" s="361">
        <v>8</v>
      </c>
      <c r="E12830" s="590">
        <v>59224</v>
      </c>
      <c r="F12830" s="360">
        <v>135</v>
      </c>
    </row>
    <row r="12831" spans="1:6" x14ac:dyDescent="0.25">
      <c r="A12831" s="349" t="s">
        <v>771</v>
      </c>
      <c r="B12831" s="361" t="s">
        <v>772</v>
      </c>
      <c r="C12831" s="361" t="s">
        <v>747</v>
      </c>
      <c r="D12831" s="361">
        <v>12</v>
      </c>
      <c r="E12831" s="590">
        <v>59225</v>
      </c>
      <c r="F12831" s="592">
        <v>121</v>
      </c>
    </row>
    <row r="12832" spans="1:6" x14ac:dyDescent="0.25">
      <c r="A12832" s="349" t="s">
        <v>564</v>
      </c>
      <c r="B12832" s="361" t="s">
        <v>566</v>
      </c>
      <c r="C12832" s="361" t="s">
        <v>737</v>
      </c>
      <c r="D12832" s="361">
        <v>16</v>
      </c>
      <c r="E12832" s="590">
        <v>59226</v>
      </c>
      <c r="F12832" s="592">
        <v>24</v>
      </c>
    </row>
    <row r="12833" spans="1:6" x14ac:dyDescent="0.25">
      <c r="A12833" s="349" t="s">
        <v>748</v>
      </c>
      <c r="B12833" s="361" t="s">
        <v>751</v>
      </c>
      <c r="C12833" s="361" t="s">
        <v>747</v>
      </c>
      <c r="D12833" s="361">
        <v>8</v>
      </c>
      <c r="E12833" s="590">
        <v>59226</v>
      </c>
      <c r="F12833" s="592">
        <v>78</v>
      </c>
    </row>
    <row r="12834" spans="1:6" x14ac:dyDescent="0.25">
      <c r="A12834" s="349" t="s">
        <v>738</v>
      </c>
      <c r="B12834" s="361" t="s">
        <v>719</v>
      </c>
      <c r="C12834" s="361" t="s">
        <v>744</v>
      </c>
      <c r="D12834" s="361">
        <v>8</v>
      </c>
      <c r="E12834" s="590">
        <v>59227</v>
      </c>
      <c r="F12834" s="592">
        <v>188</v>
      </c>
    </row>
    <row r="12835" spans="1:6" x14ac:dyDescent="0.25">
      <c r="A12835" s="349" t="s">
        <v>738</v>
      </c>
      <c r="B12835" s="361" t="s">
        <v>718</v>
      </c>
      <c r="C12835" s="361" t="s">
        <v>747</v>
      </c>
      <c r="D12835" s="361">
        <v>8</v>
      </c>
      <c r="E12835" s="590">
        <v>59229</v>
      </c>
      <c r="F12835" s="592">
        <v>73</v>
      </c>
    </row>
    <row r="12836" spans="1:6" x14ac:dyDescent="0.25">
      <c r="A12836" s="349" t="s">
        <v>771</v>
      </c>
      <c r="B12836" s="361" t="s">
        <v>773</v>
      </c>
      <c r="C12836" s="361" t="s">
        <v>747</v>
      </c>
      <c r="D12836" s="361">
        <v>8</v>
      </c>
      <c r="E12836" s="590">
        <v>59231</v>
      </c>
      <c r="F12836" s="592">
        <v>19</v>
      </c>
    </row>
    <row r="12837" spans="1:6" x14ac:dyDescent="0.25">
      <c r="A12837" s="349" t="s">
        <v>738</v>
      </c>
      <c r="B12837" s="361" t="s">
        <v>720</v>
      </c>
      <c r="C12837" s="361" t="s">
        <v>747</v>
      </c>
      <c r="D12837" s="361">
        <v>8</v>
      </c>
      <c r="E12837" s="590">
        <v>59233</v>
      </c>
      <c r="F12837" s="592">
        <v>110</v>
      </c>
    </row>
    <row r="12838" spans="1:6" x14ac:dyDescent="0.25">
      <c r="A12838" s="349" t="s">
        <v>765</v>
      </c>
      <c r="B12838" s="361" t="s">
        <v>766</v>
      </c>
      <c r="C12838" s="361" t="s">
        <v>744</v>
      </c>
      <c r="D12838" s="361">
        <v>16</v>
      </c>
      <c r="E12838" s="590">
        <v>59236</v>
      </c>
      <c r="F12838" s="592">
        <v>32</v>
      </c>
    </row>
    <row r="12839" spans="1:6" x14ac:dyDescent="0.25">
      <c r="A12839" s="349" t="s">
        <v>738</v>
      </c>
      <c r="B12839" s="361" t="s">
        <v>719</v>
      </c>
      <c r="C12839" s="361" t="s">
        <v>744</v>
      </c>
      <c r="D12839" s="361">
        <v>8</v>
      </c>
      <c r="E12839" s="590">
        <v>59237</v>
      </c>
      <c r="F12839" s="592">
        <v>27</v>
      </c>
    </row>
    <row r="12840" spans="1:6" x14ac:dyDescent="0.25">
      <c r="A12840" s="349" t="s">
        <v>728</v>
      </c>
      <c r="B12840" s="361" t="s">
        <v>731</v>
      </c>
      <c r="C12840" s="361" t="s">
        <v>732</v>
      </c>
      <c r="D12840" s="361">
        <v>8</v>
      </c>
      <c r="E12840" s="590">
        <v>59240</v>
      </c>
      <c r="F12840" s="592">
        <v>33</v>
      </c>
    </row>
    <row r="12841" spans="1:6" x14ac:dyDescent="0.25">
      <c r="A12841" s="349" t="s">
        <v>738</v>
      </c>
      <c r="B12841" s="361" t="s">
        <v>717</v>
      </c>
      <c r="C12841" s="361" t="s">
        <v>745</v>
      </c>
      <c r="D12841" s="361">
        <v>16</v>
      </c>
      <c r="E12841" s="590">
        <v>59241</v>
      </c>
      <c r="F12841" s="592">
        <v>44</v>
      </c>
    </row>
    <row r="12842" spans="1:6" x14ac:dyDescent="0.25">
      <c r="A12842" s="349" t="s">
        <v>739</v>
      </c>
      <c r="B12842" s="361" t="s">
        <v>740</v>
      </c>
      <c r="C12842" s="361" t="s">
        <v>741</v>
      </c>
      <c r="D12842" s="361">
        <v>8</v>
      </c>
      <c r="E12842" s="590">
        <v>59244</v>
      </c>
      <c r="F12842" s="592">
        <v>61</v>
      </c>
    </row>
    <row r="12843" spans="1:6" x14ac:dyDescent="0.25">
      <c r="A12843" s="349" t="s">
        <v>752</v>
      </c>
      <c r="B12843" s="361" t="s">
        <v>760</v>
      </c>
      <c r="C12843" s="361" t="s">
        <v>761</v>
      </c>
      <c r="D12843" s="361">
        <v>16</v>
      </c>
      <c r="E12843" s="590">
        <v>59244</v>
      </c>
      <c r="F12843" s="592">
        <v>102</v>
      </c>
    </row>
    <row r="12844" spans="1:6" x14ac:dyDescent="0.25">
      <c r="A12844" s="349" t="s">
        <v>738</v>
      </c>
      <c r="B12844" s="361" t="s">
        <v>717</v>
      </c>
      <c r="C12844" s="361" t="s">
        <v>745</v>
      </c>
      <c r="D12844" s="361">
        <v>16</v>
      </c>
      <c r="E12844" s="350">
        <v>59248</v>
      </c>
      <c r="F12844" s="360">
        <v>10</v>
      </c>
    </row>
    <row r="12845" spans="1:6" x14ac:dyDescent="0.25">
      <c r="A12845" s="349" t="s">
        <v>767</v>
      </c>
      <c r="B12845" s="361" t="s">
        <v>768</v>
      </c>
      <c r="C12845" s="361" t="s">
        <v>737</v>
      </c>
      <c r="D12845" s="361">
        <v>16</v>
      </c>
      <c r="E12845" s="590">
        <v>59249</v>
      </c>
      <c r="F12845" s="360">
        <v>149</v>
      </c>
    </row>
    <row r="12846" spans="1:6" x14ac:dyDescent="0.25">
      <c r="A12846" s="349" t="s">
        <v>564</v>
      </c>
      <c r="B12846" s="361" t="s">
        <v>567</v>
      </c>
      <c r="C12846" s="361" t="s">
        <v>737</v>
      </c>
      <c r="D12846" s="361">
        <v>16</v>
      </c>
      <c r="E12846" s="590">
        <v>59249</v>
      </c>
      <c r="F12846" s="592">
        <v>156</v>
      </c>
    </row>
    <row r="12847" spans="1:6" x14ac:dyDescent="0.25">
      <c r="A12847" s="349" t="s">
        <v>756</v>
      </c>
      <c r="B12847" s="361" t="s">
        <v>757</v>
      </c>
      <c r="C12847" s="361" t="s">
        <v>755</v>
      </c>
      <c r="D12847" s="361">
        <v>16</v>
      </c>
      <c r="E12847" s="350">
        <v>59251</v>
      </c>
      <c r="F12847" s="360">
        <v>110</v>
      </c>
    </row>
    <row r="12848" spans="1:6" x14ac:dyDescent="0.25">
      <c r="A12848" s="349" t="s">
        <v>748</v>
      </c>
      <c r="B12848" s="361" t="s">
        <v>754</v>
      </c>
      <c r="C12848" s="361" t="s">
        <v>755</v>
      </c>
      <c r="D12848" s="361">
        <v>16</v>
      </c>
      <c r="E12848" s="590">
        <v>59253</v>
      </c>
      <c r="F12848" s="592">
        <v>68</v>
      </c>
    </row>
    <row r="12849" spans="1:6" x14ac:dyDescent="0.25">
      <c r="A12849" s="349" t="s">
        <v>564</v>
      </c>
      <c r="B12849" s="361" t="s">
        <v>567</v>
      </c>
      <c r="C12849" s="361" t="s">
        <v>737</v>
      </c>
      <c r="D12849" s="361">
        <v>16</v>
      </c>
      <c r="E12849" s="590">
        <v>59260</v>
      </c>
      <c r="F12849" s="592">
        <v>110</v>
      </c>
    </row>
    <row r="12850" spans="1:6" x14ac:dyDescent="0.25">
      <c r="A12850" s="349" t="s">
        <v>738</v>
      </c>
      <c r="B12850" s="361" t="s">
        <v>719</v>
      </c>
      <c r="C12850" s="361" t="s">
        <v>744</v>
      </c>
      <c r="D12850" s="361">
        <v>8</v>
      </c>
      <c r="E12850" s="590">
        <v>59262</v>
      </c>
      <c r="F12850" s="592">
        <v>163</v>
      </c>
    </row>
    <row r="12851" spans="1:6" x14ac:dyDescent="0.25">
      <c r="A12851" s="349" t="s">
        <v>769</v>
      </c>
      <c r="B12851" s="361" t="s">
        <v>770</v>
      </c>
      <c r="C12851" s="361" t="s">
        <v>745</v>
      </c>
      <c r="D12851" s="361">
        <v>16</v>
      </c>
      <c r="E12851" s="590">
        <v>59263</v>
      </c>
      <c r="F12851" s="360">
        <v>155</v>
      </c>
    </row>
    <row r="12852" spans="1:6" x14ac:dyDescent="0.25">
      <c r="A12852" s="354" t="s">
        <v>748</v>
      </c>
      <c r="B12852" s="353" t="s">
        <v>750</v>
      </c>
      <c r="C12852" s="353" t="s">
        <v>737</v>
      </c>
      <c r="D12852" s="353">
        <v>16</v>
      </c>
      <c r="E12852" s="591">
        <v>59265</v>
      </c>
      <c r="F12852" s="593">
        <v>138</v>
      </c>
    </row>
    <row r="12853" spans="1:6" x14ac:dyDescent="0.25">
      <c r="A12853" s="349" t="s">
        <v>756</v>
      </c>
      <c r="B12853" s="361" t="s">
        <v>757</v>
      </c>
      <c r="C12853" s="361" t="s">
        <v>755</v>
      </c>
      <c r="D12853" s="361">
        <v>16</v>
      </c>
      <c r="E12853" s="590">
        <v>59271</v>
      </c>
      <c r="F12853" s="592">
        <v>33</v>
      </c>
    </row>
    <row r="12854" spans="1:6" x14ac:dyDescent="0.25">
      <c r="A12854" s="349" t="s">
        <v>752</v>
      </c>
      <c r="B12854" s="361" t="s">
        <v>762</v>
      </c>
      <c r="C12854" s="361" t="s">
        <v>761</v>
      </c>
      <c r="D12854" s="361">
        <v>16</v>
      </c>
      <c r="E12854" s="590">
        <v>59272</v>
      </c>
      <c r="F12854" s="592">
        <v>142</v>
      </c>
    </row>
    <row r="12855" spans="1:6" x14ac:dyDescent="0.25">
      <c r="A12855" s="349" t="s">
        <v>733</v>
      </c>
      <c r="B12855" s="361" t="s">
        <v>736</v>
      </c>
      <c r="C12855" s="361" t="s">
        <v>737</v>
      </c>
      <c r="D12855" s="361">
        <v>8</v>
      </c>
      <c r="E12855" s="590">
        <v>59276</v>
      </c>
      <c r="F12855" s="592">
        <v>31</v>
      </c>
    </row>
    <row r="12856" spans="1:6" x14ac:dyDescent="0.25">
      <c r="A12856" s="349" t="s">
        <v>752</v>
      </c>
      <c r="B12856" s="361" t="s">
        <v>764</v>
      </c>
      <c r="C12856" s="361" t="s">
        <v>737</v>
      </c>
      <c r="D12856" s="361">
        <v>32</v>
      </c>
      <c r="E12856" s="590">
        <v>59279</v>
      </c>
      <c r="F12856" s="592">
        <v>27</v>
      </c>
    </row>
    <row r="12857" spans="1:6" x14ac:dyDescent="0.25">
      <c r="A12857" s="349" t="s">
        <v>738</v>
      </c>
      <c r="B12857" s="361" t="s">
        <v>719</v>
      </c>
      <c r="C12857" s="361" t="s">
        <v>744</v>
      </c>
      <c r="D12857" s="361">
        <v>8</v>
      </c>
      <c r="E12857" s="590">
        <v>59280</v>
      </c>
      <c r="F12857" s="592">
        <v>76</v>
      </c>
    </row>
    <row r="12858" spans="1:6" x14ac:dyDescent="0.25">
      <c r="A12858" s="349" t="s">
        <v>564</v>
      </c>
      <c r="B12858" s="361" t="s">
        <v>569</v>
      </c>
      <c r="C12858" s="361" t="s">
        <v>744</v>
      </c>
      <c r="D12858" s="361">
        <v>16</v>
      </c>
      <c r="E12858" s="590">
        <v>59284</v>
      </c>
      <c r="F12858" s="592">
        <v>137</v>
      </c>
    </row>
    <row r="12859" spans="1:6" x14ac:dyDescent="0.25">
      <c r="A12859" s="349" t="s">
        <v>728</v>
      </c>
      <c r="B12859" s="361" t="s">
        <v>731</v>
      </c>
      <c r="C12859" s="361" t="s">
        <v>732</v>
      </c>
      <c r="D12859" s="361">
        <v>8</v>
      </c>
      <c r="E12859" s="590">
        <v>59286</v>
      </c>
      <c r="F12859" s="592">
        <v>89</v>
      </c>
    </row>
    <row r="12860" spans="1:6" x14ac:dyDescent="0.25">
      <c r="A12860" s="349" t="s">
        <v>564</v>
      </c>
      <c r="B12860" s="361" t="s">
        <v>567</v>
      </c>
      <c r="C12860" s="361" t="s">
        <v>737</v>
      </c>
      <c r="D12860" s="361">
        <v>16</v>
      </c>
      <c r="E12860" s="590">
        <v>59287</v>
      </c>
      <c r="F12860" s="592">
        <v>51</v>
      </c>
    </row>
    <row r="12861" spans="1:6" x14ac:dyDescent="0.25">
      <c r="A12861" s="349" t="s">
        <v>767</v>
      </c>
      <c r="B12861" s="361" t="s">
        <v>768</v>
      </c>
      <c r="C12861" s="361" t="s">
        <v>737</v>
      </c>
      <c r="D12861" s="361">
        <v>16</v>
      </c>
      <c r="E12861" s="590">
        <v>59289</v>
      </c>
      <c r="F12861" s="592">
        <v>51</v>
      </c>
    </row>
    <row r="12862" spans="1:6" x14ac:dyDescent="0.25">
      <c r="A12862" s="349" t="s">
        <v>733</v>
      </c>
      <c r="B12862" s="361" t="s">
        <v>734</v>
      </c>
      <c r="C12862" s="361" t="s">
        <v>735</v>
      </c>
      <c r="D12862" s="361">
        <v>8</v>
      </c>
      <c r="E12862" s="590">
        <v>59289</v>
      </c>
      <c r="F12862" s="360">
        <v>137</v>
      </c>
    </row>
    <row r="12863" spans="1:6" x14ac:dyDescent="0.25">
      <c r="A12863" s="349" t="s">
        <v>769</v>
      </c>
      <c r="B12863" s="361" t="s">
        <v>770</v>
      </c>
      <c r="C12863" s="361" t="s">
        <v>745</v>
      </c>
      <c r="D12863" s="361">
        <v>16</v>
      </c>
      <c r="E12863" s="590">
        <v>59293</v>
      </c>
      <c r="F12863" s="360">
        <v>159</v>
      </c>
    </row>
    <row r="12864" spans="1:6" x14ac:dyDescent="0.25">
      <c r="A12864" s="349" t="s">
        <v>728</v>
      </c>
      <c r="B12864" s="361" t="s">
        <v>731</v>
      </c>
      <c r="C12864" s="361" t="s">
        <v>732</v>
      </c>
      <c r="D12864" s="361">
        <v>8</v>
      </c>
      <c r="E12864" s="590">
        <v>59295</v>
      </c>
      <c r="F12864" s="592">
        <v>185</v>
      </c>
    </row>
    <row r="12865" spans="1:6" x14ac:dyDescent="0.25">
      <c r="A12865" s="349" t="s">
        <v>752</v>
      </c>
      <c r="B12865" s="361" t="s">
        <v>762</v>
      </c>
      <c r="C12865" s="361" t="s">
        <v>761</v>
      </c>
      <c r="D12865" s="361">
        <v>16</v>
      </c>
      <c r="E12865" s="590">
        <v>59298</v>
      </c>
      <c r="F12865" s="592">
        <v>93</v>
      </c>
    </row>
    <row r="12866" spans="1:6" x14ac:dyDescent="0.25">
      <c r="A12866" s="349" t="s">
        <v>756</v>
      </c>
      <c r="B12866" s="361" t="s">
        <v>758</v>
      </c>
      <c r="C12866" s="361" t="s">
        <v>746</v>
      </c>
      <c r="D12866" s="361">
        <v>16</v>
      </c>
      <c r="E12866" s="350">
        <v>59300</v>
      </c>
      <c r="F12866" s="360">
        <v>110</v>
      </c>
    </row>
    <row r="12867" spans="1:6" x14ac:dyDescent="0.25">
      <c r="A12867" s="349" t="s">
        <v>728</v>
      </c>
      <c r="B12867" s="361" t="s">
        <v>729</v>
      </c>
      <c r="C12867" s="361" t="s">
        <v>730</v>
      </c>
      <c r="D12867" s="361">
        <v>10</v>
      </c>
      <c r="E12867" s="590">
        <v>59300</v>
      </c>
      <c r="F12867" s="592">
        <v>164</v>
      </c>
    </row>
    <row r="12868" spans="1:6" x14ac:dyDescent="0.25">
      <c r="A12868" s="349" t="s">
        <v>748</v>
      </c>
      <c r="B12868" s="361" t="s">
        <v>751</v>
      </c>
      <c r="C12868" s="361" t="s">
        <v>747</v>
      </c>
      <c r="D12868" s="361">
        <v>8</v>
      </c>
      <c r="E12868" s="590">
        <v>59302</v>
      </c>
      <c r="F12868" s="592">
        <v>176</v>
      </c>
    </row>
    <row r="12869" spans="1:6" x14ac:dyDescent="0.25">
      <c r="A12869" s="349" t="s">
        <v>752</v>
      </c>
      <c r="B12869" s="361" t="s">
        <v>763</v>
      </c>
      <c r="C12869" s="361" t="s">
        <v>745</v>
      </c>
      <c r="D12869" s="361">
        <v>16</v>
      </c>
      <c r="E12869" s="590">
        <v>59303</v>
      </c>
      <c r="F12869" s="592">
        <v>110</v>
      </c>
    </row>
    <row r="12870" spans="1:6" x14ac:dyDescent="0.25">
      <c r="A12870" s="349" t="s">
        <v>738</v>
      </c>
      <c r="B12870" s="361" t="s">
        <v>716</v>
      </c>
      <c r="C12870" s="361" t="s">
        <v>745</v>
      </c>
      <c r="D12870" s="361">
        <v>16</v>
      </c>
      <c r="E12870" s="590">
        <v>59309</v>
      </c>
      <c r="F12870" s="592">
        <v>115</v>
      </c>
    </row>
    <row r="12871" spans="1:6" x14ac:dyDescent="0.25">
      <c r="A12871" s="349" t="s">
        <v>769</v>
      </c>
      <c r="B12871" s="361" t="s">
        <v>770</v>
      </c>
      <c r="C12871" s="361" t="s">
        <v>745</v>
      </c>
      <c r="D12871" s="361">
        <v>16</v>
      </c>
      <c r="E12871" s="590">
        <v>59309</v>
      </c>
      <c r="F12871" s="592">
        <v>156</v>
      </c>
    </row>
    <row r="12872" spans="1:6" x14ac:dyDescent="0.25">
      <c r="A12872" s="349" t="s">
        <v>738</v>
      </c>
      <c r="B12872" s="361" t="s">
        <v>716</v>
      </c>
      <c r="C12872" s="361" t="s">
        <v>745</v>
      </c>
      <c r="D12872" s="361">
        <v>16</v>
      </c>
      <c r="E12872" s="590">
        <v>59313</v>
      </c>
      <c r="F12872" s="592">
        <v>167</v>
      </c>
    </row>
    <row r="12873" spans="1:6" x14ac:dyDescent="0.25">
      <c r="A12873" s="349" t="s">
        <v>738</v>
      </c>
      <c r="B12873" s="361" t="s">
        <v>721</v>
      </c>
      <c r="C12873" s="361" t="s">
        <v>747</v>
      </c>
      <c r="D12873" s="361">
        <v>8</v>
      </c>
      <c r="E12873" s="590">
        <v>59314</v>
      </c>
      <c r="F12873" s="592">
        <v>75</v>
      </c>
    </row>
    <row r="12874" spans="1:6" x14ac:dyDescent="0.25">
      <c r="A12874" s="349" t="s">
        <v>738</v>
      </c>
      <c r="B12874" s="361" t="s">
        <v>717</v>
      </c>
      <c r="C12874" s="361" t="s">
        <v>745</v>
      </c>
      <c r="D12874" s="361">
        <v>16</v>
      </c>
      <c r="E12874" s="350">
        <v>59316</v>
      </c>
      <c r="F12874" s="360">
        <v>199</v>
      </c>
    </row>
    <row r="12875" spans="1:6" x14ac:dyDescent="0.25">
      <c r="A12875" s="349" t="s">
        <v>738</v>
      </c>
      <c r="B12875" s="361" t="s">
        <v>712</v>
      </c>
      <c r="C12875" s="361" t="s">
        <v>744</v>
      </c>
      <c r="D12875" s="361">
        <v>8</v>
      </c>
      <c r="E12875" s="590">
        <v>59318</v>
      </c>
      <c r="F12875" s="592">
        <v>107</v>
      </c>
    </row>
    <row r="12876" spans="1:6" x14ac:dyDescent="0.25">
      <c r="A12876" s="349" t="s">
        <v>564</v>
      </c>
      <c r="B12876" s="361" t="s">
        <v>565</v>
      </c>
      <c r="C12876" s="361" t="s">
        <v>745</v>
      </c>
      <c r="D12876" s="361">
        <v>16</v>
      </c>
      <c r="E12876" s="590">
        <v>59322</v>
      </c>
      <c r="F12876" s="592">
        <v>16</v>
      </c>
    </row>
    <row r="12877" spans="1:6" x14ac:dyDescent="0.25">
      <c r="A12877" s="349" t="s">
        <v>564</v>
      </c>
      <c r="B12877" s="361" t="s">
        <v>565</v>
      </c>
      <c r="C12877" s="361" t="s">
        <v>745</v>
      </c>
      <c r="D12877" s="361">
        <v>16</v>
      </c>
      <c r="E12877" s="590">
        <v>59332</v>
      </c>
      <c r="F12877" s="592">
        <v>86</v>
      </c>
    </row>
    <row r="12878" spans="1:6" x14ac:dyDescent="0.25">
      <c r="A12878" s="349" t="s">
        <v>767</v>
      </c>
      <c r="B12878" s="361" t="s">
        <v>768</v>
      </c>
      <c r="C12878" s="361" t="s">
        <v>737</v>
      </c>
      <c r="D12878" s="361">
        <v>16</v>
      </c>
      <c r="E12878" s="590">
        <v>59334</v>
      </c>
      <c r="F12878" s="592">
        <v>164</v>
      </c>
    </row>
    <row r="12879" spans="1:6" x14ac:dyDescent="0.25">
      <c r="A12879" s="349" t="s">
        <v>752</v>
      </c>
      <c r="B12879" s="361" t="s">
        <v>760</v>
      </c>
      <c r="C12879" s="361" t="s">
        <v>761</v>
      </c>
      <c r="D12879" s="361">
        <v>16</v>
      </c>
      <c r="E12879" s="590">
        <v>59334</v>
      </c>
      <c r="F12879" s="592">
        <v>31</v>
      </c>
    </row>
    <row r="12880" spans="1:6" x14ac:dyDescent="0.25">
      <c r="A12880" s="349" t="s">
        <v>752</v>
      </c>
      <c r="B12880" s="361" t="s">
        <v>759</v>
      </c>
      <c r="C12880" s="361" t="s">
        <v>737</v>
      </c>
      <c r="D12880" s="361">
        <v>16</v>
      </c>
      <c r="E12880" s="590">
        <v>59338</v>
      </c>
      <c r="F12880" s="592">
        <v>171</v>
      </c>
    </row>
    <row r="12881" spans="1:6" x14ac:dyDescent="0.25">
      <c r="A12881" s="349" t="s">
        <v>771</v>
      </c>
      <c r="B12881" s="361" t="s">
        <v>773</v>
      </c>
      <c r="C12881" s="361" t="s">
        <v>747</v>
      </c>
      <c r="D12881" s="361">
        <v>8</v>
      </c>
      <c r="E12881" s="350">
        <v>59339</v>
      </c>
      <c r="F12881" s="360">
        <v>39</v>
      </c>
    </row>
    <row r="12882" spans="1:6" x14ac:dyDescent="0.25">
      <c r="A12882" s="349" t="s">
        <v>756</v>
      </c>
      <c r="B12882" s="361" t="s">
        <v>758</v>
      </c>
      <c r="C12882" s="361" t="s">
        <v>746</v>
      </c>
      <c r="D12882" s="361">
        <v>16</v>
      </c>
      <c r="E12882" s="350">
        <v>59343</v>
      </c>
      <c r="F12882" s="360">
        <v>86</v>
      </c>
    </row>
    <row r="12883" spans="1:6" x14ac:dyDescent="0.25">
      <c r="A12883" s="349" t="s">
        <v>738</v>
      </c>
      <c r="B12883" s="361" t="s">
        <v>722</v>
      </c>
      <c r="C12883" s="361" t="s">
        <v>747</v>
      </c>
      <c r="D12883" s="361">
        <v>8</v>
      </c>
      <c r="E12883" s="590">
        <v>59345</v>
      </c>
      <c r="F12883" s="592">
        <v>124</v>
      </c>
    </row>
    <row r="12884" spans="1:6" x14ac:dyDescent="0.25">
      <c r="A12884" s="349" t="s">
        <v>739</v>
      </c>
      <c r="B12884" s="361" t="s">
        <v>740</v>
      </c>
      <c r="C12884" s="361" t="s">
        <v>741</v>
      </c>
      <c r="D12884" s="361">
        <v>8</v>
      </c>
      <c r="E12884" s="590">
        <v>59345</v>
      </c>
      <c r="F12884" s="592">
        <v>127</v>
      </c>
    </row>
    <row r="12885" spans="1:6" x14ac:dyDescent="0.25">
      <c r="A12885" s="349" t="s">
        <v>752</v>
      </c>
      <c r="B12885" s="361" t="s">
        <v>760</v>
      </c>
      <c r="C12885" s="361" t="s">
        <v>761</v>
      </c>
      <c r="D12885" s="361">
        <v>16</v>
      </c>
      <c r="E12885" s="590">
        <v>59345</v>
      </c>
      <c r="F12885" s="592">
        <v>148</v>
      </c>
    </row>
    <row r="12886" spans="1:6" x14ac:dyDescent="0.25">
      <c r="A12886" s="349" t="s">
        <v>769</v>
      </c>
      <c r="B12886" s="361" t="s">
        <v>770</v>
      </c>
      <c r="C12886" s="361" t="s">
        <v>745</v>
      </c>
      <c r="D12886" s="361">
        <v>16</v>
      </c>
      <c r="E12886" s="350">
        <v>59346</v>
      </c>
      <c r="F12886" s="360">
        <v>188</v>
      </c>
    </row>
    <row r="12887" spans="1:6" x14ac:dyDescent="0.25">
      <c r="A12887" s="349" t="s">
        <v>748</v>
      </c>
      <c r="B12887" s="361" t="s">
        <v>751</v>
      </c>
      <c r="C12887" s="361" t="s">
        <v>747</v>
      </c>
      <c r="D12887" s="361">
        <v>8</v>
      </c>
      <c r="E12887" s="590">
        <v>59349</v>
      </c>
      <c r="F12887" s="592">
        <v>17</v>
      </c>
    </row>
    <row r="12888" spans="1:6" x14ac:dyDescent="0.25">
      <c r="A12888" s="349" t="s">
        <v>769</v>
      </c>
      <c r="B12888" s="361" t="s">
        <v>770</v>
      </c>
      <c r="C12888" s="361" t="s">
        <v>745</v>
      </c>
      <c r="D12888" s="361">
        <v>16</v>
      </c>
      <c r="E12888" s="590">
        <v>59350</v>
      </c>
      <c r="F12888" s="592">
        <v>68</v>
      </c>
    </row>
    <row r="12889" spans="1:6" x14ac:dyDescent="0.25">
      <c r="A12889" s="349" t="s">
        <v>564</v>
      </c>
      <c r="B12889" s="361" t="s">
        <v>569</v>
      </c>
      <c r="C12889" s="361" t="s">
        <v>744</v>
      </c>
      <c r="D12889" s="361">
        <v>16</v>
      </c>
      <c r="E12889" s="590">
        <v>59358</v>
      </c>
      <c r="F12889" s="592">
        <v>73</v>
      </c>
    </row>
    <row r="12890" spans="1:6" x14ac:dyDescent="0.25">
      <c r="A12890" s="349" t="s">
        <v>733</v>
      </c>
      <c r="B12890" s="361" t="s">
        <v>734</v>
      </c>
      <c r="C12890" s="361" t="s">
        <v>735</v>
      </c>
      <c r="D12890" s="361">
        <v>8</v>
      </c>
      <c r="E12890" s="590">
        <v>59360</v>
      </c>
      <c r="F12890" s="592">
        <v>107</v>
      </c>
    </row>
    <row r="12891" spans="1:6" x14ac:dyDescent="0.25">
      <c r="A12891" s="349" t="s">
        <v>771</v>
      </c>
      <c r="B12891" s="361" t="s">
        <v>773</v>
      </c>
      <c r="C12891" s="361" t="s">
        <v>747</v>
      </c>
      <c r="D12891" s="361">
        <v>8</v>
      </c>
      <c r="E12891" s="590">
        <v>59361</v>
      </c>
      <c r="F12891" s="360">
        <v>130</v>
      </c>
    </row>
    <row r="12892" spans="1:6" x14ac:dyDescent="0.25">
      <c r="A12892" s="349" t="s">
        <v>765</v>
      </c>
      <c r="B12892" s="361" t="s">
        <v>766</v>
      </c>
      <c r="C12892" s="361" t="s">
        <v>744</v>
      </c>
      <c r="D12892" s="361">
        <v>16</v>
      </c>
      <c r="E12892" s="590">
        <v>59361</v>
      </c>
      <c r="F12892" s="592">
        <v>139</v>
      </c>
    </row>
    <row r="12893" spans="1:6" x14ac:dyDescent="0.25">
      <c r="A12893" s="349" t="s">
        <v>752</v>
      </c>
      <c r="B12893" s="361" t="s">
        <v>762</v>
      </c>
      <c r="C12893" s="361" t="s">
        <v>761</v>
      </c>
      <c r="D12893" s="361">
        <v>16</v>
      </c>
      <c r="E12893" s="350">
        <v>59362</v>
      </c>
      <c r="F12893" s="360">
        <v>33</v>
      </c>
    </row>
    <row r="12894" spans="1:6" x14ac:dyDescent="0.25">
      <c r="A12894" s="349" t="s">
        <v>752</v>
      </c>
      <c r="B12894" s="361" t="s">
        <v>762</v>
      </c>
      <c r="C12894" s="361" t="s">
        <v>761</v>
      </c>
      <c r="D12894" s="361">
        <v>16</v>
      </c>
      <c r="E12894" s="590">
        <v>59373</v>
      </c>
      <c r="F12894" s="592">
        <v>39</v>
      </c>
    </row>
    <row r="12895" spans="1:6" x14ac:dyDescent="0.25">
      <c r="A12895" s="349" t="s">
        <v>748</v>
      </c>
      <c r="B12895" s="361" t="s">
        <v>749</v>
      </c>
      <c r="C12895" s="361" t="s">
        <v>745</v>
      </c>
      <c r="D12895" s="361">
        <v>8</v>
      </c>
      <c r="E12895" s="590">
        <v>59376</v>
      </c>
      <c r="F12895" s="592">
        <v>63</v>
      </c>
    </row>
    <row r="12896" spans="1:6" x14ac:dyDescent="0.25">
      <c r="A12896" s="349" t="s">
        <v>728</v>
      </c>
      <c r="B12896" s="361" t="s">
        <v>729</v>
      </c>
      <c r="C12896" s="361" t="s">
        <v>730</v>
      </c>
      <c r="D12896" s="361">
        <v>10</v>
      </c>
      <c r="E12896" s="590">
        <v>59376</v>
      </c>
      <c r="F12896" s="592">
        <v>111</v>
      </c>
    </row>
    <row r="12897" spans="1:6" x14ac:dyDescent="0.25">
      <c r="A12897" s="349" t="s">
        <v>733</v>
      </c>
      <c r="B12897" s="361" t="s">
        <v>736</v>
      </c>
      <c r="C12897" s="361" t="s">
        <v>737</v>
      </c>
      <c r="D12897" s="361">
        <v>8</v>
      </c>
      <c r="E12897" s="590">
        <v>59376</v>
      </c>
      <c r="F12897" s="592">
        <v>54</v>
      </c>
    </row>
    <row r="12898" spans="1:6" x14ac:dyDescent="0.25">
      <c r="A12898" s="349" t="s">
        <v>728</v>
      </c>
      <c r="B12898" s="361" t="s">
        <v>731</v>
      </c>
      <c r="C12898" s="361" t="s">
        <v>732</v>
      </c>
      <c r="D12898" s="361">
        <v>8</v>
      </c>
      <c r="E12898" s="590">
        <v>59379</v>
      </c>
      <c r="F12898" s="592">
        <v>22</v>
      </c>
    </row>
    <row r="12899" spans="1:6" x14ac:dyDescent="0.25">
      <c r="A12899" s="349" t="s">
        <v>728</v>
      </c>
      <c r="B12899" s="361" t="s">
        <v>731</v>
      </c>
      <c r="C12899" s="361" t="s">
        <v>732</v>
      </c>
      <c r="D12899" s="361">
        <v>8</v>
      </c>
      <c r="E12899" s="590">
        <v>59388</v>
      </c>
      <c r="F12899" s="360">
        <v>19</v>
      </c>
    </row>
    <row r="12900" spans="1:6" x14ac:dyDescent="0.25">
      <c r="A12900" s="349" t="s">
        <v>728</v>
      </c>
      <c r="B12900" s="361" t="s">
        <v>731</v>
      </c>
      <c r="C12900" s="361" t="s">
        <v>732</v>
      </c>
      <c r="D12900" s="361">
        <v>8</v>
      </c>
      <c r="E12900" s="590">
        <v>59389</v>
      </c>
      <c r="F12900" s="592">
        <v>175</v>
      </c>
    </row>
    <row r="12901" spans="1:6" x14ac:dyDescent="0.25">
      <c r="A12901" s="349" t="s">
        <v>739</v>
      </c>
      <c r="B12901" s="361" t="s">
        <v>740</v>
      </c>
      <c r="C12901" s="361" t="s">
        <v>741</v>
      </c>
      <c r="D12901" s="361">
        <v>8</v>
      </c>
      <c r="E12901" s="350">
        <v>59400</v>
      </c>
      <c r="F12901" s="360">
        <v>194</v>
      </c>
    </row>
    <row r="12902" spans="1:6" x14ac:dyDescent="0.25">
      <c r="A12902" s="349" t="s">
        <v>564</v>
      </c>
      <c r="B12902" s="361" t="s">
        <v>569</v>
      </c>
      <c r="C12902" s="361" t="s">
        <v>744</v>
      </c>
      <c r="D12902" s="361">
        <v>16</v>
      </c>
      <c r="E12902" s="590">
        <v>59401</v>
      </c>
      <c r="F12902" s="592">
        <v>109</v>
      </c>
    </row>
    <row r="12903" spans="1:6" x14ac:dyDescent="0.25">
      <c r="A12903" s="349" t="s">
        <v>728</v>
      </c>
      <c r="B12903" s="361" t="s">
        <v>729</v>
      </c>
      <c r="C12903" s="361" t="s">
        <v>730</v>
      </c>
      <c r="D12903" s="361">
        <v>10</v>
      </c>
      <c r="E12903" s="590">
        <v>59402</v>
      </c>
      <c r="F12903" s="592">
        <v>190</v>
      </c>
    </row>
    <row r="12904" spans="1:6" x14ac:dyDescent="0.25">
      <c r="A12904" s="349" t="s">
        <v>738</v>
      </c>
      <c r="B12904" s="361" t="s">
        <v>720</v>
      </c>
      <c r="C12904" s="361" t="s">
        <v>747</v>
      </c>
      <c r="D12904" s="361">
        <v>8</v>
      </c>
      <c r="E12904" s="590">
        <v>59407</v>
      </c>
      <c r="F12904" s="592">
        <v>90</v>
      </c>
    </row>
    <row r="12905" spans="1:6" x14ac:dyDescent="0.25">
      <c r="A12905" s="349" t="s">
        <v>756</v>
      </c>
      <c r="B12905" s="361" t="s">
        <v>757</v>
      </c>
      <c r="C12905" s="361" t="s">
        <v>755</v>
      </c>
      <c r="D12905" s="361">
        <v>16</v>
      </c>
      <c r="E12905" s="590">
        <v>59407</v>
      </c>
      <c r="F12905" s="592">
        <v>159</v>
      </c>
    </row>
    <row r="12906" spans="1:6" x14ac:dyDescent="0.25">
      <c r="A12906" s="349" t="s">
        <v>752</v>
      </c>
      <c r="B12906" s="361" t="s">
        <v>760</v>
      </c>
      <c r="C12906" s="361" t="s">
        <v>761</v>
      </c>
      <c r="D12906" s="361">
        <v>16</v>
      </c>
      <c r="E12906" s="590">
        <v>59407</v>
      </c>
      <c r="F12906" s="592">
        <v>32</v>
      </c>
    </row>
    <row r="12907" spans="1:6" x14ac:dyDescent="0.25">
      <c r="A12907" s="349" t="s">
        <v>564</v>
      </c>
      <c r="B12907" s="361" t="s">
        <v>567</v>
      </c>
      <c r="C12907" s="361" t="s">
        <v>737</v>
      </c>
      <c r="D12907" s="361">
        <v>16</v>
      </c>
      <c r="E12907" s="590">
        <v>59411</v>
      </c>
      <c r="F12907" s="592">
        <v>76</v>
      </c>
    </row>
    <row r="12908" spans="1:6" x14ac:dyDescent="0.25">
      <c r="A12908" s="349" t="s">
        <v>756</v>
      </c>
      <c r="B12908" s="361" t="s">
        <v>757</v>
      </c>
      <c r="C12908" s="361" t="s">
        <v>755</v>
      </c>
      <c r="D12908" s="361">
        <v>16</v>
      </c>
      <c r="E12908" s="590">
        <v>59412</v>
      </c>
      <c r="F12908" s="592">
        <v>23</v>
      </c>
    </row>
    <row r="12909" spans="1:6" x14ac:dyDescent="0.25">
      <c r="A12909" s="349" t="s">
        <v>738</v>
      </c>
      <c r="B12909" s="361" t="s">
        <v>712</v>
      </c>
      <c r="C12909" s="361" t="s">
        <v>744</v>
      </c>
      <c r="D12909" s="361">
        <v>8</v>
      </c>
      <c r="E12909" s="590">
        <v>59412</v>
      </c>
      <c r="F12909" s="592">
        <v>99</v>
      </c>
    </row>
    <row r="12910" spans="1:6" x14ac:dyDescent="0.25">
      <c r="A12910" s="349" t="s">
        <v>738</v>
      </c>
      <c r="B12910" s="361" t="s">
        <v>718</v>
      </c>
      <c r="C12910" s="361" t="s">
        <v>747</v>
      </c>
      <c r="D12910" s="361">
        <v>8</v>
      </c>
      <c r="E12910" s="590">
        <v>59414</v>
      </c>
      <c r="F12910" s="592">
        <v>166</v>
      </c>
    </row>
    <row r="12911" spans="1:6" x14ac:dyDescent="0.25">
      <c r="A12911" s="349" t="s">
        <v>733</v>
      </c>
      <c r="B12911" s="361" t="s">
        <v>734</v>
      </c>
      <c r="C12911" s="361" t="s">
        <v>735</v>
      </c>
      <c r="D12911" s="361">
        <v>8</v>
      </c>
      <c r="E12911" s="350">
        <v>59417</v>
      </c>
      <c r="F12911" s="360">
        <v>104</v>
      </c>
    </row>
    <row r="12912" spans="1:6" x14ac:dyDescent="0.25">
      <c r="A12912" s="349" t="s">
        <v>738</v>
      </c>
      <c r="B12912" s="361" t="s">
        <v>714</v>
      </c>
      <c r="C12912" s="361" t="s">
        <v>744</v>
      </c>
      <c r="D12912" s="361">
        <v>8</v>
      </c>
      <c r="E12912" s="590">
        <v>59418</v>
      </c>
      <c r="F12912" s="592">
        <v>181</v>
      </c>
    </row>
    <row r="12913" spans="1:6" x14ac:dyDescent="0.25">
      <c r="A12913" s="349" t="s">
        <v>564</v>
      </c>
      <c r="B12913" s="361" t="s">
        <v>567</v>
      </c>
      <c r="C12913" s="361" t="s">
        <v>737</v>
      </c>
      <c r="D12913" s="361">
        <v>16</v>
      </c>
      <c r="E12913" s="590">
        <v>59420</v>
      </c>
      <c r="F12913" s="592">
        <v>79</v>
      </c>
    </row>
    <row r="12914" spans="1:6" x14ac:dyDescent="0.25">
      <c r="A12914" s="349" t="s">
        <v>564</v>
      </c>
      <c r="B12914" s="361" t="s">
        <v>568</v>
      </c>
      <c r="C12914" s="361" t="s">
        <v>745</v>
      </c>
      <c r="D12914" s="361">
        <v>16</v>
      </c>
      <c r="E12914" s="590">
        <v>59421</v>
      </c>
      <c r="F12914" s="592">
        <v>118</v>
      </c>
    </row>
    <row r="12915" spans="1:6" x14ac:dyDescent="0.25">
      <c r="A12915" s="349" t="s">
        <v>771</v>
      </c>
      <c r="B12915" s="361" t="s">
        <v>773</v>
      </c>
      <c r="C12915" s="361" t="s">
        <v>747</v>
      </c>
      <c r="D12915" s="361">
        <v>8</v>
      </c>
      <c r="E12915" s="590">
        <v>59422</v>
      </c>
      <c r="F12915" s="360">
        <v>72</v>
      </c>
    </row>
    <row r="12916" spans="1:6" x14ac:dyDescent="0.25">
      <c r="A12916" s="349" t="s">
        <v>564</v>
      </c>
      <c r="B12916" s="361" t="s">
        <v>569</v>
      </c>
      <c r="C12916" s="361" t="s">
        <v>744</v>
      </c>
      <c r="D12916" s="361">
        <v>16</v>
      </c>
      <c r="E12916" s="590">
        <v>59422</v>
      </c>
      <c r="F12916" s="592">
        <v>181</v>
      </c>
    </row>
    <row r="12917" spans="1:6" x14ac:dyDescent="0.25">
      <c r="A12917" s="349" t="s">
        <v>748</v>
      </c>
      <c r="B12917" s="361" t="s">
        <v>753</v>
      </c>
      <c r="C12917" s="361" t="s">
        <v>732</v>
      </c>
      <c r="D12917" s="361">
        <v>16</v>
      </c>
      <c r="E12917" s="350">
        <v>59424</v>
      </c>
      <c r="F12917" s="360">
        <v>35</v>
      </c>
    </row>
    <row r="12918" spans="1:6" x14ac:dyDescent="0.25">
      <c r="A12918" s="349" t="s">
        <v>564</v>
      </c>
      <c r="B12918" s="361" t="s">
        <v>565</v>
      </c>
      <c r="C12918" s="361" t="s">
        <v>745</v>
      </c>
      <c r="D12918" s="361">
        <v>16</v>
      </c>
      <c r="E12918" s="590">
        <v>59426</v>
      </c>
      <c r="F12918" s="592">
        <v>186</v>
      </c>
    </row>
    <row r="12919" spans="1:6" x14ac:dyDescent="0.25">
      <c r="A12919" s="349" t="s">
        <v>771</v>
      </c>
      <c r="B12919" s="361" t="s">
        <v>773</v>
      </c>
      <c r="C12919" s="361" t="s">
        <v>747</v>
      </c>
      <c r="D12919" s="361">
        <v>8</v>
      </c>
      <c r="E12919" s="590">
        <v>59426</v>
      </c>
      <c r="F12919" s="592">
        <v>174</v>
      </c>
    </row>
    <row r="12920" spans="1:6" x14ac:dyDescent="0.25">
      <c r="A12920" s="349" t="s">
        <v>748</v>
      </c>
      <c r="B12920" s="361" t="s">
        <v>750</v>
      </c>
      <c r="C12920" s="361" t="s">
        <v>737</v>
      </c>
      <c r="D12920" s="361">
        <v>16</v>
      </c>
      <c r="E12920" s="590">
        <v>59427</v>
      </c>
      <c r="F12920" s="592">
        <v>140</v>
      </c>
    </row>
    <row r="12921" spans="1:6" x14ac:dyDescent="0.25">
      <c r="A12921" s="349" t="s">
        <v>564</v>
      </c>
      <c r="B12921" s="361" t="s">
        <v>567</v>
      </c>
      <c r="C12921" s="361" t="s">
        <v>737</v>
      </c>
      <c r="D12921" s="361">
        <v>16</v>
      </c>
      <c r="E12921" s="590">
        <v>59428</v>
      </c>
      <c r="F12921" s="592">
        <v>112</v>
      </c>
    </row>
    <row r="12922" spans="1:6" x14ac:dyDescent="0.25">
      <c r="A12922" s="349" t="s">
        <v>728</v>
      </c>
      <c r="B12922" s="361" t="s">
        <v>729</v>
      </c>
      <c r="C12922" s="361" t="s">
        <v>730</v>
      </c>
      <c r="D12922" s="361">
        <v>10</v>
      </c>
      <c r="E12922" s="590">
        <v>59432</v>
      </c>
      <c r="F12922" s="592">
        <v>39</v>
      </c>
    </row>
    <row r="12923" spans="1:6" x14ac:dyDescent="0.25">
      <c r="A12923" s="349" t="s">
        <v>756</v>
      </c>
      <c r="B12923" s="361" t="s">
        <v>758</v>
      </c>
      <c r="C12923" s="361" t="s">
        <v>746</v>
      </c>
      <c r="D12923" s="361">
        <v>16</v>
      </c>
      <c r="E12923" s="590">
        <v>59433</v>
      </c>
      <c r="F12923" s="592">
        <v>170</v>
      </c>
    </row>
    <row r="12924" spans="1:6" x14ac:dyDescent="0.25">
      <c r="A12924" s="349" t="s">
        <v>765</v>
      </c>
      <c r="B12924" s="361" t="s">
        <v>766</v>
      </c>
      <c r="C12924" s="361" t="s">
        <v>744</v>
      </c>
      <c r="D12924" s="361">
        <v>16</v>
      </c>
      <c r="E12924" s="590">
        <v>59437</v>
      </c>
      <c r="F12924" s="592">
        <v>195</v>
      </c>
    </row>
    <row r="12925" spans="1:6" x14ac:dyDescent="0.25">
      <c r="A12925" s="349" t="s">
        <v>738</v>
      </c>
      <c r="B12925" s="361" t="s">
        <v>718</v>
      </c>
      <c r="C12925" s="361" t="s">
        <v>747</v>
      </c>
      <c r="D12925" s="361">
        <v>8</v>
      </c>
      <c r="E12925" s="590">
        <v>59442</v>
      </c>
      <c r="F12925" s="592">
        <v>194</v>
      </c>
    </row>
    <row r="12926" spans="1:6" x14ac:dyDescent="0.25">
      <c r="A12926" s="349" t="s">
        <v>756</v>
      </c>
      <c r="B12926" s="361" t="s">
        <v>757</v>
      </c>
      <c r="C12926" s="361" t="s">
        <v>755</v>
      </c>
      <c r="D12926" s="361">
        <v>16</v>
      </c>
      <c r="E12926" s="590">
        <v>59442</v>
      </c>
      <c r="F12926" s="592">
        <v>80</v>
      </c>
    </row>
    <row r="12927" spans="1:6" x14ac:dyDescent="0.25">
      <c r="A12927" s="349" t="s">
        <v>739</v>
      </c>
      <c r="B12927" s="361" t="s">
        <v>740</v>
      </c>
      <c r="C12927" s="361" t="s">
        <v>741</v>
      </c>
      <c r="D12927" s="361">
        <v>8</v>
      </c>
      <c r="E12927" s="590">
        <v>59442</v>
      </c>
      <c r="F12927" s="592">
        <v>91</v>
      </c>
    </row>
    <row r="12928" spans="1:6" x14ac:dyDescent="0.25">
      <c r="A12928" s="349" t="s">
        <v>738</v>
      </c>
      <c r="B12928" s="361" t="s">
        <v>712</v>
      </c>
      <c r="C12928" s="361" t="s">
        <v>744</v>
      </c>
      <c r="D12928" s="361">
        <v>8</v>
      </c>
      <c r="E12928" s="590">
        <v>59443</v>
      </c>
      <c r="F12928" s="592">
        <v>62</v>
      </c>
    </row>
    <row r="12929" spans="1:6" x14ac:dyDescent="0.25">
      <c r="A12929" s="349" t="s">
        <v>752</v>
      </c>
      <c r="B12929" s="361" t="s">
        <v>760</v>
      </c>
      <c r="C12929" s="361" t="s">
        <v>761</v>
      </c>
      <c r="D12929" s="361">
        <v>16</v>
      </c>
      <c r="E12929" s="590">
        <v>59443</v>
      </c>
      <c r="F12929" s="592">
        <v>98</v>
      </c>
    </row>
    <row r="12930" spans="1:6" x14ac:dyDescent="0.25">
      <c r="A12930" s="349" t="s">
        <v>738</v>
      </c>
      <c r="B12930" s="361" t="s">
        <v>717</v>
      </c>
      <c r="C12930" s="361" t="s">
        <v>745</v>
      </c>
      <c r="D12930" s="361">
        <v>16</v>
      </c>
      <c r="E12930" s="590">
        <v>59444</v>
      </c>
      <c r="F12930" s="592">
        <v>160</v>
      </c>
    </row>
    <row r="12931" spans="1:6" x14ac:dyDescent="0.25">
      <c r="A12931" s="349" t="s">
        <v>767</v>
      </c>
      <c r="B12931" s="361" t="s">
        <v>768</v>
      </c>
      <c r="C12931" s="361" t="s">
        <v>737</v>
      </c>
      <c r="D12931" s="361">
        <v>16</v>
      </c>
      <c r="E12931" s="590">
        <v>59448</v>
      </c>
      <c r="F12931" s="592">
        <v>32</v>
      </c>
    </row>
    <row r="12932" spans="1:6" x14ac:dyDescent="0.25">
      <c r="A12932" s="354" t="s">
        <v>728</v>
      </c>
      <c r="B12932" s="353" t="s">
        <v>729</v>
      </c>
      <c r="C12932" s="353" t="s">
        <v>730</v>
      </c>
      <c r="D12932" s="353">
        <v>10</v>
      </c>
      <c r="E12932" s="591">
        <v>59451</v>
      </c>
      <c r="F12932" s="593">
        <v>93</v>
      </c>
    </row>
    <row r="12933" spans="1:6" x14ac:dyDescent="0.25">
      <c r="A12933" s="349" t="s">
        <v>756</v>
      </c>
      <c r="B12933" s="361" t="s">
        <v>758</v>
      </c>
      <c r="C12933" s="361" t="s">
        <v>746</v>
      </c>
      <c r="D12933" s="361">
        <v>16</v>
      </c>
      <c r="E12933" s="590">
        <v>59452</v>
      </c>
      <c r="F12933" s="592">
        <v>191</v>
      </c>
    </row>
    <row r="12934" spans="1:6" x14ac:dyDescent="0.25">
      <c r="A12934" s="349" t="s">
        <v>765</v>
      </c>
      <c r="B12934" s="361" t="s">
        <v>766</v>
      </c>
      <c r="C12934" s="361" t="s">
        <v>744</v>
      </c>
      <c r="D12934" s="361">
        <v>16</v>
      </c>
      <c r="E12934" s="590">
        <v>59452</v>
      </c>
      <c r="F12934" s="592">
        <v>29</v>
      </c>
    </row>
    <row r="12935" spans="1:6" x14ac:dyDescent="0.25">
      <c r="A12935" s="349" t="s">
        <v>564</v>
      </c>
      <c r="B12935" s="361" t="s">
        <v>566</v>
      </c>
      <c r="C12935" s="361" t="s">
        <v>737</v>
      </c>
      <c r="D12935" s="361">
        <v>16</v>
      </c>
      <c r="E12935" s="590">
        <v>59453</v>
      </c>
      <c r="F12935" s="592">
        <v>116</v>
      </c>
    </row>
    <row r="12936" spans="1:6" x14ac:dyDescent="0.25">
      <c r="A12936" s="349" t="s">
        <v>564</v>
      </c>
      <c r="B12936" s="361" t="s">
        <v>565</v>
      </c>
      <c r="C12936" s="361" t="s">
        <v>745</v>
      </c>
      <c r="D12936" s="361">
        <v>16</v>
      </c>
      <c r="E12936" s="590">
        <v>59455</v>
      </c>
      <c r="F12936" s="592">
        <v>57</v>
      </c>
    </row>
    <row r="12937" spans="1:6" x14ac:dyDescent="0.25">
      <c r="A12937" s="349" t="s">
        <v>738</v>
      </c>
      <c r="B12937" s="361" t="s">
        <v>713</v>
      </c>
      <c r="C12937" s="361" t="s">
        <v>746</v>
      </c>
      <c r="D12937" s="361">
        <v>16</v>
      </c>
      <c r="E12937" s="590">
        <v>59458</v>
      </c>
      <c r="F12937" s="360">
        <v>144</v>
      </c>
    </row>
    <row r="12938" spans="1:6" x14ac:dyDescent="0.25">
      <c r="A12938" s="349" t="s">
        <v>564</v>
      </c>
      <c r="B12938" s="361" t="s">
        <v>565</v>
      </c>
      <c r="C12938" s="361" t="s">
        <v>745</v>
      </c>
      <c r="D12938" s="361">
        <v>16</v>
      </c>
      <c r="E12938" s="590">
        <v>59459</v>
      </c>
      <c r="F12938" s="592">
        <v>186</v>
      </c>
    </row>
    <row r="12939" spans="1:6" x14ac:dyDescent="0.25">
      <c r="A12939" s="349" t="s">
        <v>564</v>
      </c>
      <c r="B12939" s="361" t="s">
        <v>567</v>
      </c>
      <c r="C12939" s="361" t="s">
        <v>737</v>
      </c>
      <c r="D12939" s="361">
        <v>16</v>
      </c>
      <c r="E12939" s="590">
        <v>59459</v>
      </c>
      <c r="F12939" s="360">
        <v>28</v>
      </c>
    </row>
    <row r="12940" spans="1:6" x14ac:dyDescent="0.25">
      <c r="A12940" s="349" t="s">
        <v>733</v>
      </c>
      <c r="B12940" s="361" t="s">
        <v>736</v>
      </c>
      <c r="C12940" s="361" t="s">
        <v>737</v>
      </c>
      <c r="D12940" s="361">
        <v>8</v>
      </c>
      <c r="E12940" s="590">
        <v>59461</v>
      </c>
      <c r="F12940" s="592">
        <v>192</v>
      </c>
    </row>
    <row r="12941" spans="1:6" x14ac:dyDescent="0.25">
      <c r="A12941" s="349" t="s">
        <v>748</v>
      </c>
      <c r="B12941" s="361" t="s">
        <v>751</v>
      </c>
      <c r="C12941" s="361" t="s">
        <v>747</v>
      </c>
      <c r="D12941" s="361">
        <v>8</v>
      </c>
      <c r="E12941" s="590">
        <v>59462</v>
      </c>
      <c r="F12941" s="592">
        <v>50</v>
      </c>
    </row>
    <row r="12942" spans="1:6" x14ac:dyDescent="0.25">
      <c r="A12942" s="349" t="s">
        <v>738</v>
      </c>
      <c r="B12942" s="361" t="s">
        <v>715</v>
      </c>
      <c r="C12942" s="361" t="s">
        <v>745</v>
      </c>
      <c r="D12942" s="361">
        <v>16</v>
      </c>
      <c r="E12942" s="590">
        <v>59465</v>
      </c>
      <c r="F12942" s="592">
        <v>17</v>
      </c>
    </row>
    <row r="12943" spans="1:6" x14ac:dyDescent="0.25">
      <c r="A12943" s="349" t="s">
        <v>748</v>
      </c>
      <c r="B12943" s="361" t="s">
        <v>749</v>
      </c>
      <c r="C12943" s="361" t="s">
        <v>745</v>
      </c>
      <c r="D12943" s="361">
        <v>8</v>
      </c>
      <c r="E12943" s="590">
        <v>59467</v>
      </c>
      <c r="F12943" s="592">
        <v>195</v>
      </c>
    </row>
    <row r="12944" spans="1:6" x14ac:dyDescent="0.25">
      <c r="A12944" s="349" t="s">
        <v>752</v>
      </c>
      <c r="B12944" s="361" t="s">
        <v>764</v>
      </c>
      <c r="C12944" s="361" t="s">
        <v>737</v>
      </c>
      <c r="D12944" s="361">
        <v>32</v>
      </c>
      <c r="E12944" s="590">
        <v>59468</v>
      </c>
      <c r="F12944" s="592">
        <v>143</v>
      </c>
    </row>
    <row r="12945" spans="1:6" x14ac:dyDescent="0.25">
      <c r="A12945" s="349" t="s">
        <v>564</v>
      </c>
      <c r="B12945" s="361" t="s">
        <v>568</v>
      </c>
      <c r="C12945" s="361" t="s">
        <v>745</v>
      </c>
      <c r="D12945" s="361">
        <v>16</v>
      </c>
      <c r="E12945" s="590">
        <v>59468</v>
      </c>
      <c r="F12945" s="592">
        <v>76</v>
      </c>
    </row>
    <row r="12946" spans="1:6" x14ac:dyDescent="0.25">
      <c r="A12946" s="349" t="s">
        <v>738</v>
      </c>
      <c r="B12946" s="361" t="s">
        <v>723</v>
      </c>
      <c r="C12946" s="361" t="s">
        <v>745</v>
      </c>
      <c r="D12946" s="361">
        <v>8</v>
      </c>
      <c r="E12946" s="590">
        <v>59469</v>
      </c>
      <c r="F12946" s="592">
        <v>141</v>
      </c>
    </row>
    <row r="12947" spans="1:6" x14ac:dyDescent="0.25">
      <c r="A12947" s="349" t="s">
        <v>748</v>
      </c>
      <c r="B12947" s="361" t="s">
        <v>751</v>
      </c>
      <c r="C12947" s="361" t="s">
        <v>747</v>
      </c>
      <c r="D12947" s="361">
        <v>8</v>
      </c>
      <c r="E12947" s="590">
        <v>59473</v>
      </c>
      <c r="F12947" s="360">
        <v>161</v>
      </c>
    </row>
    <row r="12948" spans="1:6" x14ac:dyDescent="0.25">
      <c r="A12948" s="349" t="s">
        <v>738</v>
      </c>
      <c r="B12948" s="361" t="s">
        <v>716</v>
      </c>
      <c r="C12948" s="361" t="s">
        <v>745</v>
      </c>
      <c r="D12948" s="361">
        <v>16</v>
      </c>
      <c r="E12948" s="590">
        <v>59477</v>
      </c>
      <c r="F12948" s="592">
        <v>60</v>
      </c>
    </row>
    <row r="12949" spans="1:6" x14ac:dyDescent="0.25">
      <c r="A12949" s="349" t="s">
        <v>738</v>
      </c>
      <c r="B12949" s="361" t="s">
        <v>720</v>
      </c>
      <c r="C12949" s="361" t="s">
        <v>747</v>
      </c>
      <c r="D12949" s="361">
        <v>8</v>
      </c>
      <c r="E12949" s="590">
        <v>59480</v>
      </c>
      <c r="F12949" s="592">
        <v>137</v>
      </c>
    </row>
    <row r="12950" spans="1:6" x14ac:dyDescent="0.25">
      <c r="A12950" s="349" t="s">
        <v>739</v>
      </c>
      <c r="B12950" s="361" t="s">
        <v>740</v>
      </c>
      <c r="C12950" s="361" t="s">
        <v>741</v>
      </c>
      <c r="D12950" s="361">
        <v>8</v>
      </c>
      <c r="E12950" s="590">
        <v>59485</v>
      </c>
      <c r="F12950" s="592">
        <v>156</v>
      </c>
    </row>
    <row r="12951" spans="1:6" x14ac:dyDescent="0.25">
      <c r="A12951" s="349" t="s">
        <v>738</v>
      </c>
      <c r="B12951" s="361" t="s">
        <v>712</v>
      </c>
      <c r="C12951" s="361" t="s">
        <v>744</v>
      </c>
      <c r="D12951" s="361">
        <v>8</v>
      </c>
      <c r="E12951" s="590">
        <v>59487</v>
      </c>
      <c r="F12951" s="592">
        <v>41</v>
      </c>
    </row>
    <row r="12952" spans="1:6" x14ac:dyDescent="0.25">
      <c r="A12952" s="349" t="s">
        <v>564</v>
      </c>
      <c r="B12952" s="361" t="s">
        <v>568</v>
      </c>
      <c r="C12952" s="361" t="s">
        <v>745</v>
      </c>
      <c r="D12952" s="361">
        <v>16</v>
      </c>
      <c r="E12952" s="590">
        <v>59488</v>
      </c>
      <c r="F12952" s="592">
        <v>157</v>
      </c>
    </row>
    <row r="12953" spans="1:6" x14ac:dyDescent="0.25">
      <c r="A12953" s="349" t="s">
        <v>738</v>
      </c>
      <c r="B12953" s="361" t="s">
        <v>717</v>
      </c>
      <c r="C12953" s="361" t="s">
        <v>745</v>
      </c>
      <c r="D12953" s="361">
        <v>16</v>
      </c>
      <c r="E12953" s="350">
        <v>59489</v>
      </c>
      <c r="F12953" s="360">
        <v>172</v>
      </c>
    </row>
    <row r="12954" spans="1:6" x14ac:dyDescent="0.25">
      <c r="A12954" s="349" t="s">
        <v>738</v>
      </c>
      <c r="B12954" s="361" t="s">
        <v>721</v>
      </c>
      <c r="C12954" s="361" t="s">
        <v>747</v>
      </c>
      <c r="D12954" s="361">
        <v>8</v>
      </c>
      <c r="E12954" s="590">
        <v>59493</v>
      </c>
      <c r="F12954" s="592">
        <v>51</v>
      </c>
    </row>
    <row r="12955" spans="1:6" x14ac:dyDescent="0.25">
      <c r="A12955" s="349" t="s">
        <v>748</v>
      </c>
      <c r="B12955" s="361" t="s">
        <v>754</v>
      </c>
      <c r="C12955" s="361" t="s">
        <v>755</v>
      </c>
      <c r="D12955" s="361">
        <v>16</v>
      </c>
      <c r="E12955" s="590">
        <v>59504</v>
      </c>
      <c r="F12955" s="592">
        <v>60</v>
      </c>
    </row>
    <row r="12956" spans="1:6" x14ac:dyDescent="0.25">
      <c r="A12956" s="349" t="s">
        <v>738</v>
      </c>
      <c r="B12956" s="361" t="s">
        <v>717</v>
      </c>
      <c r="C12956" s="361" t="s">
        <v>745</v>
      </c>
      <c r="D12956" s="361">
        <v>16</v>
      </c>
      <c r="E12956" s="590">
        <v>59505</v>
      </c>
      <c r="F12956" s="592">
        <v>14</v>
      </c>
    </row>
    <row r="12957" spans="1:6" x14ac:dyDescent="0.25">
      <c r="A12957" s="349" t="s">
        <v>728</v>
      </c>
      <c r="B12957" s="361" t="s">
        <v>729</v>
      </c>
      <c r="C12957" s="361" t="s">
        <v>730</v>
      </c>
      <c r="D12957" s="361">
        <v>10</v>
      </c>
      <c r="E12957" s="350">
        <v>59508</v>
      </c>
      <c r="F12957" s="360">
        <v>28</v>
      </c>
    </row>
    <row r="12958" spans="1:6" x14ac:dyDescent="0.25">
      <c r="A12958" s="349" t="s">
        <v>748</v>
      </c>
      <c r="B12958" s="361" t="s">
        <v>754</v>
      </c>
      <c r="C12958" s="361" t="s">
        <v>755</v>
      </c>
      <c r="D12958" s="361">
        <v>16</v>
      </c>
      <c r="E12958" s="590">
        <v>59511</v>
      </c>
      <c r="F12958" s="592">
        <v>101</v>
      </c>
    </row>
    <row r="12959" spans="1:6" x14ac:dyDescent="0.25">
      <c r="A12959" s="349" t="s">
        <v>769</v>
      </c>
      <c r="B12959" s="361" t="s">
        <v>770</v>
      </c>
      <c r="C12959" s="361" t="s">
        <v>745</v>
      </c>
      <c r="D12959" s="361">
        <v>16</v>
      </c>
      <c r="E12959" s="590">
        <v>59511</v>
      </c>
      <c r="F12959" s="592">
        <v>55</v>
      </c>
    </row>
    <row r="12960" spans="1:6" x14ac:dyDescent="0.25">
      <c r="A12960" s="349" t="s">
        <v>738</v>
      </c>
      <c r="B12960" s="361" t="s">
        <v>714</v>
      </c>
      <c r="C12960" s="361" t="s">
        <v>744</v>
      </c>
      <c r="D12960" s="361">
        <v>8</v>
      </c>
      <c r="E12960" s="590">
        <v>59512</v>
      </c>
      <c r="F12960" s="592">
        <v>128</v>
      </c>
    </row>
    <row r="12961" spans="1:6" x14ac:dyDescent="0.25">
      <c r="A12961" s="349" t="s">
        <v>752</v>
      </c>
      <c r="B12961" s="361" t="s">
        <v>762</v>
      </c>
      <c r="C12961" s="361" t="s">
        <v>761</v>
      </c>
      <c r="D12961" s="361">
        <v>16</v>
      </c>
      <c r="E12961" s="590">
        <v>59516</v>
      </c>
      <c r="F12961" s="592">
        <v>163</v>
      </c>
    </row>
    <row r="12962" spans="1:6" x14ac:dyDescent="0.25">
      <c r="A12962" s="349" t="s">
        <v>756</v>
      </c>
      <c r="B12962" s="361" t="s">
        <v>758</v>
      </c>
      <c r="C12962" s="361" t="s">
        <v>746</v>
      </c>
      <c r="D12962" s="361">
        <v>16</v>
      </c>
      <c r="E12962" s="590">
        <v>59522</v>
      </c>
      <c r="F12962" s="592">
        <v>182</v>
      </c>
    </row>
    <row r="12963" spans="1:6" x14ac:dyDescent="0.25">
      <c r="A12963" s="349" t="s">
        <v>738</v>
      </c>
      <c r="B12963" s="361" t="s">
        <v>721</v>
      </c>
      <c r="C12963" s="361" t="s">
        <v>747</v>
      </c>
      <c r="D12963" s="361">
        <v>8</v>
      </c>
      <c r="E12963" s="350">
        <v>59524</v>
      </c>
      <c r="F12963" s="360">
        <v>103</v>
      </c>
    </row>
    <row r="12964" spans="1:6" x14ac:dyDescent="0.25">
      <c r="A12964" s="349" t="s">
        <v>738</v>
      </c>
      <c r="B12964" s="361" t="s">
        <v>719</v>
      </c>
      <c r="C12964" s="361" t="s">
        <v>744</v>
      </c>
      <c r="D12964" s="361">
        <v>8</v>
      </c>
      <c r="E12964" s="350">
        <v>59525</v>
      </c>
      <c r="F12964" s="360">
        <v>141</v>
      </c>
    </row>
    <row r="12965" spans="1:6" x14ac:dyDescent="0.25">
      <c r="A12965" s="349" t="s">
        <v>752</v>
      </c>
      <c r="B12965" s="361" t="s">
        <v>760</v>
      </c>
      <c r="C12965" s="361" t="s">
        <v>761</v>
      </c>
      <c r="D12965" s="361">
        <v>16</v>
      </c>
      <c r="E12965" s="590">
        <v>59526</v>
      </c>
      <c r="F12965" s="592">
        <v>90</v>
      </c>
    </row>
    <row r="12966" spans="1:6" x14ac:dyDescent="0.25">
      <c r="A12966" s="349" t="s">
        <v>767</v>
      </c>
      <c r="B12966" s="361" t="s">
        <v>768</v>
      </c>
      <c r="C12966" s="361" t="s">
        <v>737</v>
      </c>
      <c r="D12966" s="361">
        <v>16</v>
      </c>
      <c r="E12966" s="590">
        <v>59530</v>
      </c>
      <c r="F12966" s="592">
        <v>95</v>
      </c>
    </row>
    <row r="12967" spans="1:6" x14ac:dyDescent="0.25">
      <c r="A12967" s="349" t="s">
        <v>752</v>
      </c>
      <c r="B12967" s="361" t="s">
        <v>764</v>
      </c>
      <c r="C12967" s="361" t="s">
        <v>737</v>
      </c>
      <c r="D12967" s="361">
        <v>32</v>
      </c>
      <c r="E12967" s="590">
        <v>59530</v>
      </c>
      <c r="F12967" s="360">
        <v>165</v>
      </c>
    </row>
    <row r="12968" spans="1:6" x14ac:dyDescent="0.25">
      <c r="A12968" s="349" t="s">
        <v>769</v>
      </c>
      <c r="B12968" s="361" t="s">
        <v>770</v>
      </c>
      <c r="C12968" s="361" t="s">
        <v>745</v>
      </c>
      <c r="D12968" s="361">
        <v>16</v>
      </c>
      <c r="E12968" s="590">
        <v>59533</v>
      </c>
      <c r="F12968" s="592">
        <v>136</v>
      </c>
    </row>
    <row r="12969" spans="1:6" x14ac:dyDescent="0.25">
      <c r="A12969" s="349" t="s">
        <v>738</v>
      </c>
      <c r="B12969" s="361" t="s">
        <v>723</v>
      </c>
      <c r="C12969" s="361" t="s">
        <v>745</v>
      </c>
      <c r="D12969" s="361">
        <v>8</v>
      </c>
      <c r="E12969" s="590">
        <v>59535</v>
      </c>
      <c r="F12969" s="592">
        <v>36</v>
      </c>
    </row>
    <row r="12970" spans="1:6" x14ac:dyDescent="0.25">
      <c r="A12970" s="349" t="s">
        <v>748</v>
      </c>
      <c r="B12970" s="361" t="s">
        <v>750</v>
      </c>
      <c r="C12970" s="361" t="s">
        <v>737</v>
      </c>
      <c r="D12970" s="361">
        <v>16</v>
      </c>
      <c r="E12970" s="590">
        <v>59544</v>
      </c>
      <c r="F12970" s="592">
        <v>147</v>
      </c>
    </row>
    <row r="12971" spans="1:6" x14ac:dyDescent="0.25">
      <c r="A12971" s="349" t="s">
        <v>748</v>
      </c>
      <c r="B12971" s="361" t="s">
        <v>753</v>
      </c>
      <c r="C12971" s="361" t="s">
        <v>732</v>
      </c>
      <c r="D12971" s="361">
        <v>16</v>
      </c>
      <c r="E12971" s="590">
        <v>59545</v>
      </c>
      <c r="F12971" s="592">
        <v>187</v>
      </c>
    </row>
    <row r="12972" spans="1:6" x14ac:dyDescent="0.25">
      <c r="A12972" s="349" t="s">
        <v>733</v>
      </c>
      <c r="B12972" s="361" t="s">
        <v>736</v>
      </c>
      <c r="C12972" s="361" t="s">
        <v>737</v>
      </c>
      <c r="D12972" s="361">
        <v>8</v>
      </c>
      <c r="E12972" s="590">
        <v>59545</v>
      </c>
      <c r="F12972" s="592">
        <v>76</v>
      </c>
    </row>
    <row r="12973" spans="1:6" x14ac:dyDescent="0.25">
      <c r="A12973" s="349" t="s">
        <v>752</v>
      </c>
      <c r="B12973" s="361" t="s">
        <v>759</v>
      </c>
      <c r="C12973" s="361" t="s">
        <v>737</v>
      </c>
      <c r="D12973" s="361">
        <v>16</v>
      </c>
      <c r="E12973" s="590">
        <v>59546</v>
      </c>
      <c r="F12973" s="360">
        <v>24</v>
      </c>
    </row>
    <row r="12974" spans="1:6" x14ac:dyDescent="0.25">
      <c r="A12974" s="349" t="s">
        <v>771</v>
      </c>
      <c r="B12974" s="361" t="s">
        <v>773</v>
      </c>
      <c r="C12974" s="361" t="s">
        <v>747</v>
      </c>
      <c r="D12974" s="361">
        <v>8</v>
      </c>
      <c r="E12974" s="590">
        <v>59551</v>
      </c>
      <c r="F12974" s="592">
        <v>99</v>
      </c>
    </row>
    <row r="12975" spans="1:6" x14ac:dyDescent="0.25">
      <c r="A12975" s="349" t="s">
        <v>756</v>
      </c>
      <c r="B12975" s="361" t="s">
        <v>758</v>
      </c>
      <c r="C12975" s="361" t="s">
        <v>746</v>
      </c>
      <c r="D12975" s="361">
        <v>16</v>
      </c>
      <c r="E12975" s="590">
        <v>59551</v>
      </c>
      <c r="F12975" s="592">
        <v>141</v>
      </c>
    </row>
    <row r="12976" spans="1:6" x14ac:dyDescent="0.25">
      <c r="A12976" s="349" t="s">
        <v>738</v>
      </c>
      <c r="B12976" s="361" t="s">
        <v>717</v>
      </c>
      <c r="C12976" s="361" t="s">
        <v>745</v>
      </c>
      <c r="D12976" s="361">
        <v>16</v>
      </c>
      <c r="E12976" s="590">
        <v>59554</v>
      </c>
      <c r="F12976" s="592">
        <v>197</v>
      </c>
    </row>
    <row r="12977" spans="1:6" x14ac:dyDescent="0.25">
      <c r="A12977" s="349" t="s">
        <v>742</v>
      </c>
      <c r="B12977" s="361" t="s">
        <v>743</v>
      </c>
      <c r="C12977" s="361" t="s">
        <v>744</v>
      </c>
      <c r="D12977" s="361">
        <v>8</v>
      </c>
      <c r="E12977" s="590">
        <v>59555</v>
      </c>
      <c r="F12977" s="592">
        <v>169</v>
      </c>
    </row>
    <row r="12978" spans="1:6" x14ac:dyDescent="0.25">
      <c r="A12978" s="349" t="s">
        <v>738</v>
      </c>
      <c r="B12978" s="361" t="s">
        <v>718</v>
      </c>
      <c r="C12978" s="361" t="s">
        <v>747</v>
      </c>
      <c r="D12978" s="361">
        <v>8</v>
      </c>
      <c r="E12978" s="590">
        <v>59558</v>
      </c>
      <c r="F12978" s="592">
        <v>187</v>
      </c>
    </row>
    <row r="12979" spans="1:6" x14ac:dyDescent="0.25">
      <c r="A12979" s="349" t="s">
        <v>752</v>
      </c>
      <c r="B12979" s="361" t="s">
        <v>764</v>
      </c>
      <c r="C12979" s="361" t="s">
        <v>737</v>
      </c>
      <c r="D12979" s="361">
        <v>32</v>
      </c>
      <c r="E12979" s="590">
        <v>59558</v>
      </c>
      <c r="F12979" s="592">
        <v>140</v>
      </c>
    </row>
    <row r="12980" spans="1:6" x14ac:dyDescent="0.25">
      <c r="A12980" s="349" t="s">
        <v>756</v>
      </c>
      <c r="B12980" s="361" t="s">
        <v>758</v>
      </c>
      <c r="C12980" s="361" t="s">
        <v>746</v>
      </c>
      <c r="D12980" s="361">
        <v>16</v>
      </c>
      <c r="E12980" s="590">
        <v>59561</v>
      </c>
      <c r="F12980" s="592">
        <v>87</v>
      </c>
    </row>
    <row r="12981" spans="1:6" x14ac:dyDescent="0.25">
      <c r="A12981" s="349" t="s">
        <v>564</v>
      </c>
      <c r="B12981" s="361" t="s">
        <v>567</v>
      </c>
      <c r="C12981" s="361" t="s">
        <v>737</v>
      </c>
      <c r="D12981" s="361">
        <v>16</v>
      </c>
      <c r="E12981" s="590">
        <v>59562</v>
      </c>
      <c r="F12981" s="592">
        <v>64</v>
      </c>
    </row>
    <row r="12982" spans="1:6" x14ac:dyDescent="0.25">
      <c r="A12982" s="349" t="s">
        <v>756</v>
      </c>
      <c r="B12982" s="361" t="s">
        <v>757</v>
      </c>
      <c r="C12982" s="361" t="s">
        <v>755</v>
      </c>
      <c r="D12982" s="361">
        <v>16</v>
      </c>
      <c r="E12982" s="590">
        <v>59564</v>
      </c>
      <c r="F12982" s="592">
        <v>173</v>
      </c>
    </row>
    <row r="12983" spans="1:6" x14ac:dyDescent="0.25">
      <c r="A12983" s="349" t="s">
        <v>752</v>
      </c>
      <c r="B12983" s="361" t="s">
        <v>764</v>
      </c>
      <c r="C12983" s="361" t="s">
        <v>737</v>
      </c>
      <c r="D12983" s="361">
        <v>32</v>
      </c>
      <c r="E12983" s="590">
        <v>59566</v>
      </c>
      <c r="F12983" s="592">
        <v>23</v>
      </c>
    </row>
    <row r="12984" spans="1:6" x14ac:dyDescent="0.25">
      <c r="A12984" s="349" t="s">
        <v>564</v>
      </c>
      <c r="B12984" s="361" t="s">
        <v>568</v>
      </c>
      <c r="C12984" s="361" t="s">
        <v>745</v>
      </c>
      <c r="D12984" s="361">
        <v>16</v>
      </c>
      <c r="E12984" s="590">
        <v>59566</v>
      </c>
      <c r="F12984" s="592">
        <v>95</v>
      </c>
    </row>
    <row r="12985" spans="1:6" x14ac:dyDescent="0.25">
      <c r="A12985" s="349" t="s">
        <v>739</v>
      </c>
      <c r="B12985" s="361" t="s">
        <v>740</v>
      </c>
      <c r="C12985" s="361" t="s">
        <v>741</v>
      </c>
      <c r="D12985" s="361">
        <v>8</v>
      </c>
      <c r="E12985" s="590">
        <v>59567</v>
      </c>
      <c r="F12985" s="592">
        <v>51</v>
      </c>
    </row>
    <row r="12986" spans="1:6" x14ac:dyDescent="0.25">
      <c r="A12986" s="349" t="s">
        <v>564</v>
      </c>
      <c r="B12986" s="361" t="s">
        <v>567</v>
      </c>
      <c r="C12986" s="361" t="s">
        <v>737</v>
      </c>
      <c r="D12986" s="361">
        <v>16</v>
      </c>
      <c r="E12986" s="590">
        <v>59568</v>
      </c>
      <c r="F12986" s="592">
        <v>27</v>
      </c>
    </row>
    <row r="12987" spans="1:6" x14ac:dyDescent="0.25">
      <c r="A12987" s="349" t="s">
        <v>748</v>
      </c>
      <c r="B12987" s="361" t="s">
        <v>751</v>
      </c>
      <c r="C12987" s="361" t="s">
        <v>747</v>
      </c>
      <c r="D12987" s="361">
        <v>8</v>
      </c>
      <c r="E12987" s="590">
        <v>59569</v>
      </c>
      <c r="F12987" s="592">
        <v>125</v>
      </c>
    </row>
    <row r="12988" spans="1:6" x14ac:dyDescent="0.25">
      <c r="A12988" s="349" t="s">
        <v>733</v>
      </c>
      <c r="B12988" s="361" t="s">
        <v>734</v>
      </c>
      <c r="C12988" s="361" t="s">
        <v>735</v>
      </c>
      <c r="D12988" s="361">
        <v>8</v>
      </c>
      <c r="E12988" s="590">
        <v>59574</v>
      </c>
      <c r="F12988" s="360">
        <v>111</v>
      </c>
    </row>
    <row r="12989" spans="1:6" x14ac:dyDescent="0.25">
      <c r="A12989" s="349" t="s">
        <v>748</v>
      </c>
      <c r="B12989" s="361" t="s">
        <v>753</v>
      </c>
      <c r="C12989" s="361" t="s">
        <v>732</v>
      </c>
      <c r="D12989" s="361">
        <v>16</v>
      </c>
      <c r="E12989" s="590">
        <v>59576</v>
      </c>
      <c r="F12989" s="592">
        <v>19</v>
      </c>
    </row>
    <row r="12990" spans="1:6" x14ac:dyDescent="0.25">
      <c r="A12990" s="349" t="s">
        <v>738</v>
      </c>
      <c r="B12990" s="361" t="s">
        <v>714</v>
      </c>
      <c r="C12990" s="361" t="s">
        <v>744</v>
      </c>
      <c r="D12990" s="361">
        <v>8</v>
      </c>
      <c r="E12990" s="350">
        <v>59580</v>
      </c>
      <c r="F12990" s="360">
        <v>115</v>
      </c>
    </row>
    <row r="12991" spans="1:6" x14ac:dyDescent="0.25">
      <c r="A12991" s="349" t="s">
        <v>756</v>
      </c>
      <c r="B12991" s="361" t="s">
        <v>757</v>
      </c>
      <c r="C12991" s="361" t="s">
        <v>755</v>
      </c>
      <c r="D12991" s="361">
        <v>16</v>
      </c>
      <c r="E12991" s="350">
        <v>59580</v>
      </c>
      <c r="F12991" s="360">
        <v>196</v>
      </c>
    </row>
    <row r="12992" spans="1:6" x14ac:dyDescent="0.25">
      <c r="A12992" s="349" t="s">
        <v>748</v>
      </c>
      <c r="B12992" s="361" t="s">
        <v>754</v>
      </c>
      <c r="C12992" s="361" t="s">
        <v>755</v>
      </c>
      <c r="D12992" s="361">
        <v>16</v>
      </c>
      <c r="E12992" s="590">
        <v>59581</v>
      </c>
      <c r="F12992" s="592">
        <v>192</v>
      </c>
    </row>
    <row r="12993" spans="1:6" x14ac:dyDescent="0.25">
      <c r="A12993" s="349" t="s">
        <v>752</v>
      </c>
      <c r="B12993" s="361" t="s">
        <v>759</v>
      </c>
      <c r="C12993" s="361" t="s">
        <v>737</v>
      </c>
      <c r="D12993" s="361">
        <v>16</v>
      </c>
      <c r="E12993" s="590">
        <v>59587</v>
      </c>
      <c r="F12993" s="592">
        <v>38</v>
      </c>
    </row>
    <row r="12994" spans="1:6" x14ac:dyDescent="0.25">
      <c r="A12994" s="349" t="s">
        <v>752</v>
      </c>
      <c r="B12994" s="361" t="s">
        <v>762</v>
      </c>
      <c r="C12994" s="361" t="s">
        <v>761</v>
      </c>
      <c r="D12994" s="361">
        <v>16</v>
      </c>
      <c r="E12994" s="590">
        <v>59587</v>
      </c>
      <c r="F12994" s="360">
        <v>97</v>
      </c>
    </row>
    <row r="12995" spans="1:6" x14ac:dyDescent="0.25">
      <c r="A12995" s="349" t="s">
        <v>728</v>
      </c>
      <c r="B12995" s="361" t="s">
        <v>729</v>
      </c>
      <c r="C12995" s="361" t="s">
        <v>730</v>
      </c>
      <c r="D12995" s="361">
        <v>10</v>
      </c>
      <c r="E12995" s="590">
        <v>59587</v>
      </c>
      <c r="F12995" s="592">
        <v>189</v>
      </c>
    </row>
    <row r="12996" spans="1:6" x14ac:dyDescent="0.25">
      <c r="A12996" s="349" t="s">
        <v>739</v>
      </c>
      <c r="B12996" s="361" t="s">
        <v>740</v>
      </c>
      <c r="C12996" s="361" t="s">
        <v>741</v>
      </c>
      <c r="D12996" s="361">
        <v>8</v>
      </c>
      <c r="E12996" s="590">
        <v>59590</v>
      </c>
      <c r="F12996" s="592">
        <v>31</v>
      </c>
    </row>
    <row r="12997" spans="1:6" x14ac:dyDescent="0.25">
      <c r="A12997" s="349" t="s">
        <v>752</v>
      </c>
      <c r="B12997" s="361" t="s">
        <v>759</v>
      </c>
      <c r="C12997" s="361" t="s">
        <v>737</v>
      </c>
      <c r="D12997" s="361">
        <v>16</v>
      </c>
      <c r="E12997" s="590">
        <v>59595</v>
      </c>
      <c r="F12997" s="592">
        <v>19</v>
      </c>
    </row>
    <row r="12998" spans="1:6" x14ac:dyDescent="0.25">
      <c r="A12998" s="349" t="s">
        <v>767</v>
      </c>
      <c r="B12998" s="361" t="s">
        <v>768</v>
      </c>
      <c r="C12998" s="361" t="s">
        <v>737</v>
      </c>
      <c r="D12998" s="361">
        <v>16</v>
      </c>
      <c r="E12998" s="590">
        <v>59599</v>
      </c>
      <c r="F12998" s="360">
        <v>192</v>
      </c>
    </row>
    <row r="12999" spans="1:6" x14ac:dyDescent="0.25">
      <c r="A12999" s="349" t="s">
        <v>752</v>
      </c>
      <c r="B12999" s="361" t="s">
        <v>759</v>
      </c>
      <c r="C12999" s="361" t="s">
        <v>737</v>
      </c>
      <c r="D12999" s="361">
        <v>16</v>
      </c>
      <c r="E12999" s="590">
        <v>59600</v>
      </c>
      <c r="F12999" s="592">
        <v>21</v>
      </c>
    </row>
    <row r="13000" spans="1:6" x14ac:dyDescent="0.25">
      <c r="A13000" s="349" t="s">
        <v>771</v>
      </c>
      <c r="B13000" s="361" t="s">
        <v>773</v>
      </c>
      <c r="C13000" s="361" t="s">
        <v>747</v>
      </c>
      <c r="D13000" s="361">
        <v>8</v>
      </c>
      <c r="E13000" s="590">
        <v>59603</v>
      </c>
      <c r="F13000" s="592">
        <v>147</v>
      </c>
    </row>
    <row r="13001" spans="1:6" x14ac:dyDescent="0.25">
      <c r="A13001" s="349" t="s">
        <v>738</v>
      </c>
      <c r="B13001" s="361" t="s">
        <v>717</v>
      </c>
      <c r="C13001" s="361" t="s">
        <v>745</v>
      </c>
      <c r="D13001" s="361">
        <v>16</v>
      </c>
      <c r="E13001" s="590">
        <v>59605</v>
      </c>
      <c r="F13001" s="360">
        <v>31</v>
      </c>
    </row>
    <row r="13002" spans="1:6" x14ac:dyDescent="0.25">
      <c r="A13002" s="349" t="s">
        <v>728</v>
      </c>
      <c r="B13002" s="361" t="s">
        <v>729</v>
      </c>
      <c r="C13002" s="361" t="s">
        <v>730</v>
      </c>
      <c r="D13002" s="361">
        <v>10</v>
      </c>
      <c r="E13002" s="590">
        <v>59607</v>
      </c>
      <c r="F13002" s="592">
        <v>109</v>
      </c>
    </row>
    <row r="13003" spans="1:6" x14ac:dyDescent="0.25">
      <c r="A13003" s="349" t="s">
        <v>738</v>
      </c>
      <c r="B13003" s="361" t="s">
        <v>719</v>
      </c>
      <c r="C13003" s="361" t="s">
        <v>744</v>
      </c>
      <c r="D13003" s="361">
        <v>8</v>
      </c>
      <c r="E13003" s="590">
        <v>59610</v>
      </c>
      <c r="F13003" s="592">
        <v>53</v>
      </c>
    </row>
    <row r="13004" spans="1:6" x14ac:dyDescent="0.25">
      <c r="A13004" s="349" t="s">
        <v>748</v>
      </c>
      <c r="B13004" s="361" t="s">
        <v>754</v>
      </c>
      <c r="C13004" s="361" t="s">
        <v>755</v>
      </c>
      <c r="D13004" s="361">
        <v>16</v>
      </c>
      <c r="E13004" s="590">
        <v>59610</v>
      </c>
      <c r="F13004" s="592">
        <v>102</v>
      </c>
    </row>
    <row r="13005" spans="1:6" x14ac:dyDescent="0.25">
      <c r="A13005" s="349" t="s">
        <v>738</v>
      </c>
      <c r="B13005" s="361" t="s">
        <v>722</v>
      </c>
      <c r="C13005" s="361" t="s">
        <v>747</v>
      </c>
      <c r="D13005" s="361">
        <v>8</v>
      </c>
      <c r="E13005" s="590">
        <v>59611</v>
      </c>
      <c r="F13005" s="592">
        <v>22</v>
      </c>
    </row>
    <row r="13006" spans="1:6" x14ac:dyDescent="0.25">
      <c r="A13006" s="349" t="s">
        <v>564</v>
      </c>
      <c r="B13006" s="361" t="s">
        <v>569</v>
      </c>
      <c r="C13006" s="361" t="s">
        <v>744</v>
      </c>
      <c r="D13006" s="361">
        <v>16</v>
      </c>
      <c r="E13006" s="590">
        <v>59612</v>
      </c>
      <c r="F13006" s="592">
        <v>200</v>
      </c>
    </row>
    <row r="13007" spans="1:6" x14ac:dyDescent="0.25">
      <c r="A13007" s="349" t="s">
        <v>738</v>
      </c>
      <c r="B13007" s="361" t="s">
        <v>720</v>
      </c>
      <c r="C13007" s="361" t="s">
        <v>747</v>
      </c>
      <c r="D13007" s="361">
        <v>8</v>
      </c>
      <c r="E13007" s="590">
        <v>59618</v>
      </c>
      <c r="F13007" s="592">
        <v>67</v>
      </c>
    </row>
    <row r="13008" spans="1:6" x14ac:dyDescent="0.25">
      <c r="A13008" s="349" t="s">
        <v>728</v>
      </c>
      <c r="B13008" s="361" t="s">
        <v>729</v>
      </c>
      <c r="C13008" s="361" t="s">
        <v>730</v>
      </c>
      <c r="D13008" s="361">
        <v>10</v>
      </c>
      <c r="E13008" s="590">
        <v>59618</v>
      </c>
      <c r="F13008" s="592">
        <v>76</v>
      </c>
    </row>
    <row r="13009" spans="1:6" x14ac:dyDescent="0.25">
      <c r="A13009" s="349" t="s">
        <v>748</v>
      </c>
      <c r="B13009" s="361" t="s">
        <v>750</v>
      </c>
      <c r="C13009" s="361" t="s">
        <v>737</v>
      </c>
      <c r="D13009" s="361">
        <v>16</v>
      </c>
      <c r="E13009" s="590">
        <v>59623</v>
      </c>
      <c r="F13009" s="360">
        <v>48</v>
      </c>
    </row>
    <row r="13010" spans="1:6" x14ac:dyDescent="0.25">
      <c r="A13010" s="349" t="s">
        <v>742</v>
      </c>
      <c r="B13010" s="361" t="s">
        <v>743</v>
      </c>
      <c r="C13010" s="361" t="s">
        <v>744</v>
      </c>
      <c r="D13010" s="361">
        <v>8</v>
      </c>
      <c r="E13010" s="590">
        <v>59623</v>
      </c>
      <c r="F13010" s="592">
        <v>200</v>
      </c>
    </row>
    <row r="13011" spans="1:6" x14ac:dyDescent="0.25">
      <c r="A13011" s="349" t="s">
        <v>752</v>
      </c>
      <c r="B13011" s="361" t="s">
        <v>760</v>
      </c>
      <c r="C13011" s="361" t="s">
        <v>761</v>
      </c>
      <c r="D13011" s="361">
        <v>16</v>
      </c>
      <c r="E13011" s="590">
        <v>59624</v>
      </c>
      <c r="F13011" s="360">
        <v>55</v>
      </c>
    </row>
    <row r="13012" spans="1:6" x14ac:dyDescent="0.25">
      <c r="A13012" s="354" t="s">
        <v>728</v>
      </c>
      <c r="B13012" s="353" t="s">
        <v>731</v>
      </c>
      <c r="C13012" s="353" t="s">
        <v>732</v>
      </c>
      <c r="D13012" s="353">
        <v>8</v>
      </c>
      <c r="E13012" s="591">
        <v>59627</v>
      </c>
      <c r="F13012" s="593">
        <v>129</v>
      </c>
    </row>
    <row r="13013" spans="1:6" x14ac:dyDescent="0.25">
      <c r="A13013" s="349" t="s">
        <v>752</v>
      </c>
      <c r="B13013" s="361" t="s">
        <v>762</v>
      </c>
      <c r="C13013" s="361" t="s">
        <v>761</v>
      </c>
      <c r="D13013" s="361">
        <v>16</v>
      </c>
      <c r="E13013" s="590">
        <v>59628</v>
      </c>
      <c r="F13013" s="592">
        <v>24</v>
      </c>
    </row>
    <row r="13014" spans="1:6" x14ac:dyDescent="0.25">
      <c r="A13014" s="349" t="s">
        <v>738</v>
      </c>
      <c r="B13014" s="361" t="s">
        <v>723</v>
      </c>
      <c r="C13014" s="361" t="s">
        <v>745</v>
      </c>
      <c r="D13014" s="361">
        <v>8</v>
      </c>
      <c r="E13014" s="590">
        <v>59629</v>
      </c>
      <c r="F13014" s="360">
        <v>198</v>
      </c>
    </row>
    <row r="13015" spans="1:6" x14ac:dyDescent="0.25">
      <c r="A13015" s="349" t="s">
        <v>564</v>
      </c>
      <c r="B13015" s="361" t="s">
        <v>566</v>
      </c>
      <c r="C13015" s="361" t="s">
        <v>737</v>
      </c>
      <c r="D13015" s="361">
        <v>16</v>
      </c>
      <c r="E13015" s="590">
        <v>59629</v>
      </c>
      <c r="F13015" s="360">
        <v>45</v>
      </c>
    </row>
    <row r="13016" spans="1:6" x14ac:dyDescent="0.25">
      <c r="A13016" s="349" t="s">
        <v>564</v>
      </c>
      <c r="B13016" s="361" t="s">
        <v>568</v>
      </c>
      <c r="C13016" s="361" t="s">
        <v>745</v>
      </c>
      <c r="D13016" s="361">
        <v>16</v>
      </c>
      <c r="E13016" s="590">
        <v>59636</v>
      </c>
      <c r="F13016" s="360">
        <v>146</v>
      </c>
    </row>
    <row r="13017" spans="1:6" x14ac:dyDescent="0.25">
      <c r="A13017" s="349" t="s">
        <v>738</v>
      </c>
      <c r="B13017" s="361" t="s">
        <v>719</v>
      </c>
      <c r="C13017" s="361" t="s">
        <v>744</v>
      </c>
      <c r="D13017" s="361">
        <v>8</v>
      </c>
      <c r="E13017" s="590">
        <v>59638</v>
      </c>
      <c r="F13017" s="592">
        <v>34</v>
      </c>
    </row>
    <row r="13018" spans="1:6" x14ac:dyDescent="0.25">
      <c r="A13018" s="349" t="s">
        <v>738</v>
      </c>
      <c r="B13018" s="361" t="s">
        <v>716</v>
      </c>
      <c r="C13018" s="361" t="s">
        <v>745</v>
      </c>
      <c r="D13018" s="361">
        <v>16</v>
      </c>
      <c r="E13018" s="590">
        <v>59640</v>
      </c>
      <c r="F13018" s="592">
        <v>164</v>
      </c>
    </row>
    <row r="13019" spans="1:6" x14ac:dyDescent="0.25">
      <c r="A13019" s="349" t="s">
        <v>738</v>
      </c>
      <c r="B13019" s="361" t="s">
        <v>716</v>
      </c>
      <c r="C13019" s="361" t="s">
        <v>745</v>
      </c>
      <c r="D13019" s="361">
        <v>16</v>
      </c>
      <c r="E13019" s="590">
        <v>59642</v>
      </c>
      <c r="F13019" s="592">
        <v>178</v>
      </c>
    </row>
    <row r="13020" spans="1:6" x14ac:dyDescent="0.25">
      <c r="A13020" s="349" t="s">
        <v>739</v>
      </c>
      <c r="B13020" s="361" t="s">
        <v>740</v>
      </c>
      <c r="C13020" s="361" t="s">
        <v>741</v>
      </c>
      <c r="D13020" s="361">
        <v>8</v>
      </c>
      <c r="E13020" s="590">
        <v>59642</v>
      </c>
      <c r="F13020" s="592">
        <v>78</v>
      </c>
    </row>
    <row r="13021" spans="1:6" x14ac:dyDescent="0.25">
      <c r="A13021" s="349" t="s">
        <v>738</v>
      </c>
      <c r="B13021" s="361" t="s">
        <v>722</v>
      </c>
      <c r="C13021" s="361" t="s">
        <v>747</v>
      </c>
      <c r="D13021" s="361">
        <v>8</v>
      </c>
      <c r="E13021" s="590">
        <v>59643</v>
      </c>
      <c r="F13021" s="592">
        <v>66</v>
      </c>
    </row>
    <row r="13022" spans="1:6" x14ac:dyDescent="0.25">
      <c r="A13022" s="349" t="s">
        <v>739</v>
      </c>
      <c r="B13022" s="361" t="s">
        <v>740</v>
      </c>
      <c r="C13022" s="361" t="s">
        <v>741</v>
      </c>
      <c r="D13022" s="361">
        <v>8</v>
      </c>
      <c r="E13022" s="590">
        <v>59650</v>
      </c>
      <c r="F13022" s="592">
        <v>103</v>
      </c>
    </row>
    <row r="13023" spans="1:6" x14ac:dyDescent="0.25">
      <c r="A13023" s="349" t="s">
        <v>728</v>
      </c>
      <c r="B13023" s="361" t="s">
        <v>729</v>
      </c>
      <c r="C13023" s="361" t="s">
        <v>730</v>
      </c>
      <c r="D13023" s="361">
        <v>10</v>
      </c>
      <c r="E13023" s="590">
        <v>59654</v>
      </c>
      <c r="F13023" s="592">
        <v>55</v>
      </c>
    </row>
    <row r="13024" spans="1:6" x14ac:dyDescent="0.25">
      <c r="A13024" s="349" t="s">
        <v>738</v>
      </c>
      <c r="B13024" s="361" t="s">
        <v>712</v>
      </c>
      <c r="C13024" s="361" t="s">
        <v>744</v>
      </c>
      <c r="D13024" s="361">
        <v>8</v>
      </c>
      <c r="E13024" s="590">
        <v>59657</v>
      </c>
      <c r="F13024" s="592">
        <v>83</v>
      </c>
    </row>
    <row r="13025" spans="1:6" x14ac:dyDescent="0.25">
      <c r="A13025" s="349" t="s">
        <v>752</v>
      </c>
      <c r="B13025" s="361" t="s">
        <v>762</v>
      </c>
      <c r="C13025" s="361" t="s">
        <v>761</v>
      </c>
      <c r="D13025" s="361">
        <v>16</v>
      </c>
      <c r="E13025" s="590">
        <v>59662</v>
      </c>
      <c r="F13025" s="592">
        <v>35</v>
      </c>
    </row>
    <row r="13026" spans="1:6" x14ac:dyDescent="0.25">
      <c r="A13026" s="349" t="s">
        <v>738</v>
      </c>
      <c r="B13026" s="361" t="s">
        <v>717</v>
      </c>
      <c r="C13026" s="361" t="s">
        <v>745</v>
      </c>
      <c r="D13026" s="361">
        <v>16</v>
      </c>
      <c r="E13026" s="590">
        <v>59665</v>
      </c>
      <c r="F13026" s="592">
        <v>35</v>
      </c>
    </row>
    <row r="13027" spans="1:6" x14ac:dyDescent="0.25">
      <c r="A13027" s="349" t="s">
        <v>564</v>
      </c>
      <c r="B13027" s="361" t="s">
        <v>565</v>
      </c>
      <c r="C13027" s="361" t="s">
        <v>745</v>
      </c>
      <c r="D13027" s="361">
        <v>16</v>
      </c>
      <c r="E13027" s="350">
        <v>59666</v>
      </c>
      <c r="F13027" s="360">
        <v>70</v>
      </c>
    </row>
    <row r="13028" spans="1:6" x14ac:dyDescent="0.25">
      <c r="A13028" s="349" t="s">
        <v>739</v>
      </c>
      <c r="B13028" s="361" t="s">
        <v>740</v>
      </c>
      <c r="C13028" s="361" t="s">
        <v>741</v>
      </c>
      <c r="D13028" s="361">
        <v>8</v>
      </c>
      <c r="E13028" s="590">
        <v>59666</v>
      </c>
      <c r="F13028" s="592">
        <v>191</v>
      </c>
    </row>
    <row r="13029" spans="1:6" x14ac:dyDescent="0.25">
      <c r="A13029" s="349" t="s">
        <v>738</v>
      </c>
      <c r="B13029" s="361" t="s">
        <v>720</v>
      </c>
      <c r="C13029" s="361" t="s">
        <v>747</v>
      </c>
      <c r="D13029" s="361">
        <v>8</v>
      </c>
      <c r="E13029" s="590">
        <v>59668</v>
      </c>
      <c r="F13029" s="592">
        <v>91</v>
      </c>
    </row>
    <row r="13030" spans="1:6" x14ac:dyDescent="0.25">
      <c r="A13030" s="349" t="s">
        <v>769</v>
      </c>
      <c r="B13030" s="361" t="s">
        <v>770</v>
      </c>
      <c r="C13030" s="361" t="s">
        <v>745</v>
      </c>
      <c r="D13030" s="361">
        <v>16</v>
      </c>
      <c r="E13030" s="590">
        <v>59668</v>
      </c>
      <c r="F13030" s="592">
        <v>92</v>
      </c>
    </row>
    <row r="13031" spans="1:6" x14ac:dyDescent="0.25">
      <c r="A13031" s="349" t="s">
        <v>752</v>
      </c>
      <c r="B13031" s="361" t="s">
        <v>763</v>
      </c>
      <c r="C13031" s="361" t="s">
        <v>745</v>
      </c>
      <c r="D13031" s="361">
        <v>16</v>
      </c>
      <c r="E13031" s="590">
        <v>59670</v>
      </c>
      <c r="F13031" s="592">
        <v>77</v>
      </c>
    </row>
    <row r="13032" spans="1:6" x14ac:dyDescent="0.25">
      <c r="A13032" s="349" t="s">
        <v>738</v>
      </c>
      <c r="B13032" s="361" t="s">
        <v>713</v>
      </c>
      <c r="C13032" s="361" t="s">
        <v>746</v>
      </c>
      <c r="D13032" s="361">
        <v>16</v>
      </c>
      <c r="E13032" s="590">
        <v>59671</v>
      </c>
      <c r="F13032" s="592">
        <v>184</v>
      </c>
    </row>
    <row r="13033" spans="1:6" x14ac:dyDescent="0.25">
      <c r="A13033" s="349" t="s">
        <v>738</v>
      </c>
      <c r="B13033" s="361" t="s">
        <v>714</v>
      </c>
      <c r="C13033" s="361" t="s">
        <v>744</v>
      </c>
      <c r="D13033" s="361">
        <v>8</v>
      </c>
      <c r="E13033" s="590">
        <v>59678</v>
      </c>
      <c r="F13033" s="592">
        <v>80</v>
      </c>
    </row>
    <row r="13034" spans="1:6" x14ac:dyDescent="0.25">
      <c r="A13034" s="349" t="s">
        <v>748</v>
      </c>
      <c r="B13034" s="361" t="s">
        <v>754</v>
      </c>
      <c r="C13034" s="361" t="s">
        <v>755</v>
      </c>
      <c r="D13034" s="361">
        <v>16</v>
      </c>
      <c r="E13034" s="590">
        <v>59679</v>
      </c>
      <c r="F13034" s="592">
        <v>158</v>
      </c>
    </row>
    <row r="13035" spans="1:6" x14ac:dyDescent="0.25">
      <c r="A13035" s="349" t="s">
        <v>752</v>
      </c>
      <c r="B13035" s="361" t="s">
        <v>764</v>
      </c>
      <c r="C13035" s="361" t="s">
        <v>737</v>
      </c>
      <c r="D13035" s="361">
        <v>32</v>
      </c>
      <c r="E13035" s="590">
        <v>59683</v>
      </c>
      <c r="F13035" s="592">
        <v>80</v>
      </c>
    </row>
    <row r="13036" spans="1:6" x14ac:dyDescent="0.25">
      <c r="A13036" s="349" t="s">
        <v>564</v>
      </c>
      <c r="B13036" s="361" t="s">
        <v>568</v>
      </c>
      <c r="C13036" s="361" t="s">
        <v>745</v>
      </c>
      <c r="D13036" s="361">
        <v>16</v>
      </c>
      <c r="E13036" s="590">
        <v>59685</v>
      </c>
      <c r="F13036" s="360">
        <v>49</v>
      </c>
    </row>
    <row r="13037" spans="1:6" x14ac:dyDescent="0.25">
      <c r="A13037" s="349" t="s">
        <v>771</v>
      </c>
      <c r="B13037" s="361" t="s">
        <v>772</v>
      </c>
      <c r="C13037" s="361" t="s">
        <v>747</v>
      </c>
      <c r="D13037" s="361">
        <v>12</v>
      </c>
      <c r="E13037" s="590">
        <v>59689</v>
      </c>
      <c r="F13037" s="592">
        <v>14</v>
      </c>
    </row>
    <row r="13038" spans="1:6" x14ac:dyDescent="0.25">
      <c r="A13038" s="349" t="s">
        <v>752</v>
      </c>
      <c r="B13038" s="361" t="s">
        <v>759</v>
      </c>
      <c r="C13038" s="361" t="s">
        <v>737</v>
      </c>
      <c r="D13038" s="361">
        <v>16</v>
      </c>
      <c r="E13038" s="590">
        <v>59689</v>
      </c>
      <c r="F13038" s="592">
        <v>77</v>
      </c>
    </row>
    <row r="13039" spans="1:6" x14ac:dyDescent="0.25">
      <c r="A13039" s="349" t="s">
        <v>769</v>
      </c>
      <c r="B13039" s="361" t="s">
        <v>770</v>
      </c>
      <c r="C13039" s="361" t="s">
        <v>745</v>
      </c>
      <c r="D13039" s="361">
        <v>16</v>
      </c>
      <c r="E13039" s="350">
        <v>59690</v>
      </c>
      <c r="F13039" s="360">
        <v>132</v>
      </c>
    </row>
    <row r="13040" spans="1:6" x14ac:dyDescent="0.25">
      <c r="A13040" s="349" t="s">
        <v>564</v>
      </c>
      <c r="B13040" s="361" t="s">
        <v>565</v>
      </c>
      <c r="C13040" s="361" t="s">
        <v>745</v>
      </c>
      <c r="D13040" s="361">
        <v>16</v>
      </c>
      <c r="E13040" s="590">
        <v>59693</v>
      </c>
      <c r="F13040" s="592">
        <v>49</v>
      </c>
    </row>
    <row r="13041" spans="1:6" x14ac:dyDescent="0.25">
      <c r="A13041" s="349" t="s">
        <v>738</v>
      </c>
      <c r="B13041" s="361" t="s">
        <v>719</v>
      </c>
      <c r="C13041" s="361" t="s">
        <v>744</v>
      </c>
      <c r="D13041" s="361">
        <v>8</v>
      </c>
      <c r="E13041" s="590">
        <v>59695</v>
      </c>
      <c r="F13041" s="592">
        <v>80</v>
      </c>
    </row>
    <row r="13042" spans="1:6" x14ac:dyDescent="0.25">
      <c r="A13042" s="349" t="s">
        <v>742</v>
      </c>
      <c r="B13042" s="361" t="s">
        <v>743</v>
      </c>
      <c r="C13042" s="361" t="s">
        <v>744</v>
      </c>
      <c r="D13042" s="361">
        <v>8</v>
      </c>
      <c r="E13042" s="590">
        <v>59697</v>
      </c>
      <c r="F13042" s="592">
        <v>126</v>
      </c>
    </row>
    <row r="13043" spans="1:6" x14ac:dyDescent="0.25">
      <c r="A13043" s="349" t="s">
        <v>742</v>
      </c>
      <c r="B13043" s="361" t="s">
        <v>743</v>
      </c>
      <c r="C13043" s="361" t="s">
        <v>744</v>
      </c>
      <c r="D13043" s="361">
        <v>8</v>
      </c>
      <c r="E13043" s="350">
        <v>59702</v>
      </c>
      <c r="F13043" s="360">
        <v>82</v>
      </c>
    </row>
    <row r="13044" spans="1:6" x14ac:dyDescent="0.25">
      <c r="A13044" s="349" t="s">
        <v>738</v>
      </c>
      <c r="B13044" s="361" t="s">
        <v>716</v>
      </c>
      <c r="C13044" s="361" t="s">
        <v>745</v>
      </c>
      <c r="D13044" s="361">
        <v>16</v>
      </c>
      <c r="E13044" s="590">
        <v>59704</v>
      </c>
      <c r="F13044" s="592">
        <v>169</v>
      </c>
    </row>
    <row r="13045" spans="1:6" x14ac:dyDescent="0.25">
      <c r="A13045" s="349" t="s">
        <v>738</v>
      </c>
      <c r="B13045" s="361" t="s">
        <v>719</v>
      </c>
      <c r="C13045" s="361" t="s">
        <v>744</v>
      </c>
      <c r="D13045" s="361">
        <v>8</v>
      </c>
      <c r="E13045" s="590">
        <v>59705</v>
      </c>
      <c r="F13045" s="592">
        <v>101</v>
      </c>
    </row>
    <row r="13046" spans="1:6" x14ac:dyDescent="0.25">
      <c r="A13046" s="349" t="s">
        <v>738</v>
      </c>
      <c r="B13046" s="361" t="s">
        <v>717</v>
      </c>
      <c r="C13046" s="361" t="s">
        <v>745</v>
      </c>
      <c r="D13046" s="361">
        <v>16</v>
      </c>
      <c r="E13046" s="590">
        <v>59706</v>
      </c>
      <c r="F13046" s="592">
        <v>40</v>
      </c>
    </row>
    <row r="13047" spans="1:6" x14ac:dyDescent="0.25">
      <c r="A13047" s="349" t="s">
        <v>738</v>
      </c>
      <c r="B13047" s="361" t="s">
        <v>723</v>
      </c>
      <c r="C13047" s="361" t="s">
        <v>745</v>
      </c>
      <c r="D13047" s="361">
        <v>8</v>
      </c>
      <c r="E13047" s="590">
        <v>59708</v>
      </c>
      <c r="F13047" s="592">
        <v>175</v>
      </c>
    </row>
    <row r="13048" spans="1:6" x14ac:dyDescent="0.25">
      <c r="A13048" s="349" t="s">
        <v>728</v>
      </c>
      <c r="B13048" s="361" t="s">
        <v>729</v>
      </c>
      <c r="C13048" s="361" t="s">
        <v>730</v>
      </c>
      <c r="D13048" s="361">
        <v>10</v>
      </c>
      <c r="E13048" s="590">
        <v>59708</v>
      </c>
      <c r="F13048" s="592">
        <v>160</v>
      </c>
    </row>
    <row r="13049" spans="1:6" x14ac:dyDescent="0.25">
      <c r="A13049" s="349" t="s">
        <v>564</v>
      </c>
      <c r="B13049" s="361" t="s">
        <v>568</v>
      </c>
      <c r="C13049" s="361" t="s">
        <v>745</v>
      </c>
      <c r="D13049" s="361">
        <v>16</v>
      </c>
      <c r="E13049" s="590">
        <v>59710</v>
      </c>
      <c r="F13049" s="592">
        <v>49</v>
      </c>
    </row>
    <row r="13050" spans="1:6" x14ac:dyDescent="0.25">
      <c r="A13050" s="349" t="s">
        <v>564</v>
      </c>
      <c r="B13050" s="361" t="s">
        <v>567</v>
      </c>
      <c r="C13050" s="361" t="s">
        <v>737</v>
      </c>
      <c r="D13050" s="361">
        <v>16</v>
      </c>
      <c r="E13050" s="590">
        <v>59711</v>
      </c>
      <c r="F13050" s="592">
        <v>188</v>
      </c>
    </row>
    <row r="13051" spans="1:6" x14ac:dyDescent="0.25">
      <c r="A13051" s="349" t="s">
        <v>738</v>
      </c>
      <c r="B13051" s="361" t="s">
        <v>718</v>
      </c>
      <c r="C13051" s="361" t="s">
        <v>747</v>
      </c>
      <c r="D13051" s="361">
        <v>8</v>
      </c>
      <c r="E13051" s="590">
        <v>59714</v>
      </c>
      <c r="F13051" s="360">
        <v>183</v>
      </c>
    </row>
    <row r="13052" spans="1:6" x14ac:dyDescent="0.25">
      <c r="A13052" s="349" t="s">
        <v>738</v>
      </c>
      <c r="B13052" s="361" t="s">
        <v>722</v>
      </c>
      <c r="C13052" s="361" t="s">
        <v>747</v>
      </c>
      <c r="D13052" s="361">
        <v>8</v>
      </c>
      <c r="E13052" s="590">
        <v>59717</v>
      </c>
      <c r="F13052" s="592">
        <v>170</v>
      </c>
    </row>
    <row r="13053" spans="1:6" x14ac:dyDescent="0.25">
      <c r="A13053" s="349" t="s">
        <v>564</v>
      </c>
      <c r="B13053" s="361" t="s">
        <v>565</v>
      </c>
      <c r="C13053" s="361" t="s">
        <v>745</v>
      </c>
      <c r="D13053" s="361">
        <v>16</v>
      </c>
      <c r="E13053" s="590">
        <v>59717</v>
      </c>
      <c r="F13053" s="592">
        <v>156</v>
      </c>
    </row>
    <row r="13054" spans="1:6" x14ac:dyDescent="0.25">
      <c r="A13054" s="349" t="s">
        <v>733</v>
      </c>
      <c r="B13054" s="361" t="s">
        <v>736</v>
      </c>
      <c r="C13054" s="361" t="s">
        <v>737</v>
      </c>
      <c r="D13054" s="361">
        <v>8</v>
      </c>
      <c r="E13054" s="590">
        <v>59717</v>
      </c>
      <c r="F13054" s="592">
        <v>195</v>
      </c>
    </row>
    <row r="13055" spans="1:6" x14ac:dyDescent="0.25">
      <c r="A13055" s="349" t="s">
        <v>728</v>
      </c>
      <c r="B13055" s="361" t="s">
        <v>731</v>
      </c>
      <c r="C13055" s="361" t="s">
        <v>732</v>
      </c>
      <c r="D13055" s="361">
        <v>8</v>
      </c>
      <c r="E13055" s="590">
        <v>59717</v>
      </c>
      <c r="F13055" s="592">
        <v>23</v>
      </c>
    </row>
    <row r="13056" spans="1:6" x14ac:dyDescent="0.25">
      <c r="A13056" s="349" t="s">
        <v>748</v>
      </c>
      <c r="B13056" s="361" t="s">
        <v>751</v>
      </c>
      <c r="C13056" s="361" t="s">
        <v>747</v>
      </c>
      <c r="D13056" s="361">
        <v>8</v>
      </c>
      <c r="E13056" s="590">
        <v>59720</v>
      </c>
      <c r="F13056" s="592">
        <v>56</v>
      </c>
    </row>
    <row r="13057" spans="1:6" x14ac:dyDescent="0.25">
      <c r="A13057" s="349" t="s">
        <v>738</v>
      </c>
      <c r="B13057" s="361" t="s">
        <v>716</v>
      </c>
      <c r="C13057" s="361" t="s">
        <v>745</v>
      </c>
      <c r="D13057" s="361">
        <v>16</v>
      </c>
      <c r="E13057" s="350">
        <v>59728</v>
      </c>
      <c r="F13057" s="360">
        <v>164</v>
      </c>
    </row>
    <row r="13058" spans="1:6" x14ac:dyDescent="0.25">
      <c r="A13058" s="349" t="s">
        <v>771</v>
      </c>
      <c r="B13058" s="361" t="s">
        <v>773</v>
      </c>
      <c r="C13058" s="361" t="s">
        <v>747</v>
      </c>
      <c r="D13058" s="361">
        <v>8</v>
      </c>
      <c r="E13058" s="590">
        <v>59728</v>
      </c>
      <c r="F13058" s="592">
        <v>200</v>
      </c>
    </row>
    <row r="13059" spans="1:6" x14ac:dyDescent="0.25">
      <c r="A13059" s="349" t="s">
        <v>738</v>
      </c>
      <c r="B13059" s="361" t="s">
        <v>723</v>
      </c>
      <c r="C13059" s="361" t="s">
        <v>745</v>
      </c>
      <c r="D13059" s="361">
        <v>8</v>
      </c>
      <c r="E13059" s="590">
        <v>59732</v>
      </c>
      <c r="F13059" s="592">
        <v>196</v>
      </c>
    </row>
    <row r="13060" spans="1:6" x14ac:dyDescent="0.25">
      <c r="A13060" s="349" t="s">
        <v>748</v>
      </c>
      <c r="B13060" s="361" t="s">
        <v>754</v>
      </c>
      <c r="C13060" s="361" t="s">
        <v>755</v>
      </c>
      <c r="D13060" s="361">
        <v>16</v>
      </c>
      <c r="E13060" s="590">
        <v>59732</v>
      </c>
      <c r="F13060" s="360">
        <v>149</v>
      </c>
    </row>
    <row r="13061" spans="1:6" x14ac:dyDescent="0.25">
      <c r="A13061" s="349" t="s">
        <v>738</v>
      </c>
      <c r="B13061" s="361" t="s">
        <v>720</v>
      </c>
      <c r="C13061" s="361" t="s">
        <v>747</v>
      </c>
      <c r="D13061" s="361">
        <v>8</v>
      </c>
      <c r="E13061" s="590">
        <v>59733</v>
      </c>
      <c r="F13061" s="592">
        <v>111</v>
      </c>
    </row>
    <row r="13062" spans="1:6" x14ac:dyDescent="0.25">
      <c r="A13062" s="349" t="s">
        <v>738</v>
      </c>
      <c r="B13062" s="361" t="s">
        <v>716</v>
      </c>
      <c r="C13062" s="361" t="s">
        <v>745</v>
      </c>
      <c r="D13062" s="361">
        <v>16</v>
      </c>
      <c r="E13062" s="590">
        <v>59737</v>
      </c>
      <c r="F13062" s="592">
        <v>153</v>
      </c>
    </row>
    <row r="13063" spans="1:6" x14ac:dyDescent="0.25">
      <c r="A13063" s="349" t="s">
        <v>738</v>
      </c>
      <c r="B13063" s="361" t="s">
        <v>716</v>
      </c>
      <c r="C13063" s="361" t="s">
        <v>745</v>
      </c>
      <c r="D13063" s="361">
        <v>16</v>
      </c>
      <c r="E13063" s="590">
        <v>59737</v>
      </c>
      <c r="F13063" s="592">
        <v>75</v>
      </c>
    </row>
    <row r="13064" spans="1:6" x14ac:dyDescent="0.25">
      <c r="A13064" s="349" t="s">
        <v>752</v>
      </c>
      <c r="B13064" s="361" t="s">
        <v>760</v>
      </c>
      <c r="C13064" s="361" t="s">
        <v>761</v>
      </c>
      <c r="D13064" s="361">
        <v>16</v>
      </c>
      <c r="E13064" s="590">
        <v>59744</v>
      </c>
      <c r="F13064" s="592">
        <v>172</v>
      </c>
    </row>
    <row r="13065" spans="1:6" x14ac:dyDescent="0.25">
      <c r="A13065" s="349" t="s">
        <v>564</v>
      </c>
      <c r="B13065" s="361" t="s">
        <v>566</v>
      </c>
      <c r="C13065" s="361" t="s">
        <v>737</v>
      </c>
      <c r="D13065" s="361">
        <v>16</v>
      </c>
      <c r="E13065" s="590">
        <v>59745</v>
      </c>
      <c r="F13065" s="592">
        <v>156</v>
      </c>
    </row>
    <row r="13066" spans="1:6" x14ac:dyDescent="0.25">
      <c r="A13066" s="349" t="s">
        <v>769</v>
      </c>
      <c r="B13066" s="361" t="s">
        <v>770</v>
      </c>
      <c r="C13066" s="361" t="s">
        <v>745</v>
      </c>
      <c r="D13066" s="361">
        <v>16</v>
      </c>
      <c r="E13066" s="350">
        <v>59745</v>
      </c>
      <c r="F13066" s="360">
        <v>11</v>
      </c>
    </row>
    <row r="13067" spans="1:6" x14ac:dyDescent="0.25">
      <c r="A13067" s="349" t="s">
        <v>767</v>
      </c>
      <c r="B13067" s="361" t="s">
        <v>768</v>
      </c>
      <c r="C13067" s="361" t="s">
        <v>737</v>
      </c>
      <c r="D13067" s="361">
        <v>16</v>
      </c>
      <c r="E13067" s="590">
        <v>59746</v>
      </c>
      <c r="F13067" s="592">
        <v>40</v>
      </c>
    </row>
    <row r="13068" spans="1:6" x14ac:dyDescent="0.25">
      <c r="A13068" s="349" t="s">
        <v>748</v>
      </c>
      <c r="B13068" s="361" t="s">
        <v>753</v>
      </c>
      <c r="C13068" s="361" t="s">
        <v>732</v>
      </c>
      <c r="D13068" s="361">
        <v>16</v>
      </c>
      <c r="E13068" s="590">
        <v>59750</v>
      </c>
      <c r="F13068" s="592">
        <v>190</v>
      </c>
    </row>
    <row r="13069" spans="1:6" x14ac:dyDescent="0.25">
      <c r="A13069" s="349" t="s">
        <v>738</v>
      </c>
      <c r="B13069" s="361" t="s">
        <v>721</v>
      </c>
      <c r="C13069" s="361" t="s">
        <v>747</v>
      </c>
      <c r="D13069" s="361">
        <v>8</v>
      </c>
      <c r="E13069" s="590">
        <v>59750</v>
      </c>
      <c r="F13069" s="592">
        <v>89</v>
      </c>
    </row>
    <row r="13070" spans="1:6" x14ac:dyDescent="0.25">
      <c r="A13070" s="349" t="s">
        <v>738</v>
      </c>
      <c r="B13070" s="361" t="s">
        <v>721</v>
      </c>
      <c r="C13070" s="361" t="s">
        <v>747</v>
      </c>
      <c r="D13070" s="361">
        <v>8</v>
      </c>
      <c r="E13070" s="590">
        <v>59752</v>
      </c>
      <c r="F13070" s="592">
        <v>111</v>
      </c>
    </row>
    <row r="13071" spans="1:6" x14ac:dyDescent="0.25">
      <c r="A13071" s="349" t="s">
        <v>756</v>
      </c>
      <c r="B13071" s="361" t="s">
        <v>757</v>
      </c>
      <c r="C13071" s="361" t="s">
        <v>755</v>
      </c>
      <c r="D13071" s="361">
        <v>16</v>
      </c>
      <c r="E13071" s="590">
        <v>59758</v>
      </c>
      <c r="F13071" s="592">
        <v>21</v>
      </c>
    </row>
    <row r="13072" spans="1:6" x14ac:dyDescent="0.25">
      <c r="A13072" s="349" t="s">
        <v>564</v>
      </c>
      <c r="B13072" s="361" t="s">
        <v>565</v>
      </c>
      <c r="C13072" s="361" t="s">
        <v>745</v>
      </c>
      <c r="D13072" s="361">
        <v>16</v>
      </c>
      <c r="E13072" s="590">
        <v>59760</v>
      </c>
      <c r="F13072" s="592">
        <v>136</v>
      </c>
    </row>
    <row r="13073" spans="1:6" x14ac:dyDescent="0.25">
      <c r="A13073" s="349" t="s">
        <v>752</v>
      </c>
      <c r="B13073" s="361" t="s">
        <v>764</v>
      </c>
      <c r="C13073" s="361" t="s">
        <v>737</v>
      </c>
      <c r="D13073" s="361">
        <v>32</v>
      </c>
      <c r="E13073" s="590">
        <v>59762</v>
      </c>
      <c r="F13073" s="592">
        <v>10</v>
      </c>
    </row>
    <row r="13074" spans="1:6" x14ac:dyDescent="0.25">
      <c r="A13074" s="349" t="s">
        <v>756</v>
      </c>
      <c r="B13074" s="361" t="s">
        <v>757</v>
      </c>
      <c r="C13074" s="361" t="s">
        <v>755</v>
      </c>
      <c r="D13074" s="361">
        <v>16</v>
      </c>
      <c r="E13074" s="590">
        <v>59764</v>
      </c>
      <c r="F13074" s="592">
        <v>28</v>
      </c>
    </row>
    <row r="13075" spans="1:6" x14ac:dyDescent="0.25">
      <c r="A13075" s="349" t="s">
        <v>738</v>
      </c>
      <c r="B13075" s="361" t="s">
        <v>712</v>
      </c>
      <c r="C13075" s="361" t="s">
        <v>744</v>
      </c>
      <c r="D13075" s="361">
        <v>8</v>
      </c>
      <c r="E13075" s="590">
        <v>59765</v>
      </c>
      <c r="F13075" s="360">
        <v>149</v>
      </c>
    </row>
    <row r="13076" spans="1:6" x14ac:dyDescent="0.25">
      <c r="A13076" s="349" t="s">
        <v>738</v>
      </c>
      <c r="B13076" s="361" t="s">
        <v>722</v>
      </c>
      <c r="C13076" s="361" t="s">
        <v>747</v>
      </c>
      <c r="D13076" s="361">
        <v>8</v>
      </c>
      <c r="E13076" s="590">
        <v>59766</v>
      </c>
      <c r="F13076" s="592">
        <v>97</v>
      </c>
    </row>
    <row r="13077" spans="1:6" x14ac:dyDescent="0.25">
      <c r="A13077" s="349" t="s">
        <v>738</v>
      </c>
      <c r="B13077" s="361" t="s">
        <v>714</v>
      </c>
      <c r="C13077" s="361" t="s">
        <v>744</v>
      </c>
      <c r="D13077" s="361">
        <v>8</v>
      </c>
      <c r="E13077" s="590">
        <v>59769</v>
      </c>
      <c r="F13077" s="592">
        <v>107</v>
      </c>
    </row>
    <row r="13078" spans="1:6" x14ac:dyDescent="0.25">
      <c r="A13078" s="349" t="s">
        <v>771</v>
      </c>
      <c r="B13078" s="361" t="s">
        <v>772</v>
      </c>
      <c r="C13078" s="361" t="s">
        <v>747</v>
      </c>
      <c r="D13078" s="361">
        <v>12</v>
      </c>
      <c r="E13078" s="590">
        <v>59770</v>
      </c>
      <c r="F13078" s="592">
        <v>14</v>
      </c>
    </row>
    <row r="13079" spans="1:6" x14ac:dyDescent="0.25">
      <c r="A13079" s="349" t="s">
        <v>564</v>
      </c>
      <c r="B13079" s="361" t="s">
        <v>569</v>
      </c>
      <c r="C13079" s="361" t="s">
        <v>744</v>
      </c>
      <c r="D13079" s="361">
        <v>16</v>
      </c>
      <c r="E13079" s="590">
        <v>59771</v>
      </c>
      <c r="F13079" s="360">
        <v>185</v>
      </c>
    </row>
    <row r="13080" spans="1:6" x14ac:dyDescent="0.25">
      <c r="A13080" s="349" t="s">
        <v>728</v>
      </c>
      <c r="B13080" s="361" t="s">
        <v>729</v>
      </c>
      <c r="C13080" s="361" t="s">
        <v>730</v>
      </c>
      <c r="D13080" s="361">
        <v>10</v>
      </c>
      <c r="E13080" s="590">
        <v>59771</v>
      </c>
      <c r="F13080" s="592">
        <v>76</v>
      </c>
    </row>
    <row r="13081" spans="1:6" x14ac:dyDescent="0.25">
      <c r="A13081" s="349" t="s">
        <v>742</v>
      </c>
      <c r="B13081" s="361" t="s">
        <v>743</v>
      </c>
      <c r="C13081" s="361" t="s">
        <v>744</v>
      </c>
      <c r="D13081" s="361">
        <v>8</v>
      </c>
      <c r="E13081" s="590">
        <v>59777</v>
      </c>
      <c r="F13081" s="360">
        <v>198</v>
      </c>
    </row>
    <row r="13082" spans="1:6" x14ac:dyDescent="0.25">
      <c r="A13082" s="349" t="s">
        <v>748</v>
      </c>
      <c r="B13082" s="361" t="s">
        <v>751</v>
      </c>
      <c r="C13082" s="361" t="s">
        <v>747</v>
      </c>
      <c r="D13082" s="361">
        <v>8</v>
      </c>
      <c r="E13082" s="590">
        <v>59778</v>
      </c>
      <c r="F13082" s="592">
        <v>143</v>
      </c>
    </row>
    <row r="13083" spans="1:6" x14ac:dyDescent="0.25">
      <c r="A13083" s="349" t="s">
        <v>738</v>
      </c>
      <c r="B13083" s="361" t="s">
        <v>721</v>
      </c>
      <c r="C13083" s="361" t="s">
        <v>747</v>
      </c>
      <c r="D13083" s="361">
        <v>8</v>
      </c>
      <c r="E13083" s="590">
        <v>59779</v>
      </c>
      <c r="F13083" s="592">
        <v>98</v>
      </c>
    </row>
    <row r="13084" spans="1:6" x14ac:dyDescent="0.25">
      <c r="A13084" s="349" t="s">
        <v>765</v>
      </c>
      <c r="B13084" s="361" t="s">
        <v>766</v>
      </c>
      <c r="C13084" s="361" t="s">
        <v>744</v>
      </c>
      <c r="D13084" s="361">
        <v>16</v>
      </c>
      <c r="E13084" s="590">
        <v>59780</v>
      </c>
      <c r="F13084" s="592">
        <v>10</v>
      </c>
    </row>
    <row r="13085" spans="1:6" x14ac:dyDescent="0.25">
      <c r="A13085" s="349" t="s">
        <v>738</v>
      </c>
      <c r="B13085" s="361" t="s">
        <v>722</v>
      </c>
      <c r="C13085" s="361" t="s">
        <v>747</v>
      </c>
      <c r="D13085" s="361">
        <v>8</v>
      </c>
      <c r="E13085" s="590">
        <v>59781</v>
      </c>
      <c r="F13085" s="592">
        <v>19</v>
      </c>
    </row>
    <row r="13086" spans="1:6" x14ac:dyDescent="0.25">
      <c r="A13086" s="349" t="s">
        <v>752</v>
      </c>
      <c r="B13086" s="361" t="s">
        <v>762</v>
      </c>
      <c r="C13086" s="361" t="s">
        <v>761</v>
      </c>
      <c r="D13086" s="361">
        <v>16</v>
      </c>
      <c r="E13086" s="590">
        <v>59785</v>
      </c>
      <c r="F13086" s="592">
        <v>164</v>
      </c>
    </row>
    <row r="13087" spans="1:6" x14ac:dyDescent="0.25">
      <c r="A13087" s="349" t="s">
        <v>742</v>
      </c>
      <c r="B13087" s="361" t="s">
        <v>743</v>
      </c>
      <c r="C13087" s="361" t="s">
        <v>744</v>
      </c>
      <c r="D13087" s="361">
        <v>8</v>
      </c>
      <c r="E13087" s="590">
        <v>59794</v>
      </c>
      <c r="F13087" s="592">
        <v>164</v>
      </c>
    </row>
    <row r="13088" spans="1:6" x14ac:dyDescent="0.25">
      <c r="A13088" s="349" t="s">
        <v>752</v>
      </c>
      <c r="B13088" s="361" t="s">
        <v>762</v>
      </c>
      <c r="C13088" s="361" t="s">
        <v>761</v>
      </c>
      <c r="D13088" s="361">
        <v>16</v>
      </c>
      <c r="E13088" s="590">
        <v>59803</v>
      </c>
      <c r="F13088" s="592">
        <v>35</v>
      </c>
    </row>
    <row r="13089" spans="1:6" x14ac:dyDescent="0.25">
      <c r="A13089" s="349" t="s">
        <v>738</v>
      </c>
      <c r="B13089" s="361" t="s">
        <v>719</v>
      </c>
      <c r="C13089" s="361" t="s">
        <v>744</v>
      </c>
      <c r="D13089" s="361">
        <v>8</v>
      </c>
      <c r="E13089" s="350">
        <v>59805</v>
      </c>
      <c r="F13089" s="360">
        <v>190</v>
      </c>
    </row>
    <row r="13090" spans="1:6" x14ac:dyDescent="0.25">
      <c r="A13090" s="349" t="s">
        <v>752</v>
      </c>
      <c r="B13090" s="361" t="s">
        <v>759</v>
      </c>
      <c r="C13090" s="361" t="s">
        <v>737</v>
      </c>
      <c r="D13090" s="361">
        <v>16</v>
      </c>
      <c r="E13090" s="590">
        <v>59807</v>
      </c>
      <c r="F13090" s="592">
        <v>149</v>
      </c>
    </row>
    <row r="13091" spans="1:6" x14ac:dyDescent="0.25">
      <c r="A13091" s="349" t="s">
        <v>738</v>
      </c>
      <c r="B13091" s="361" t="s">
        <v>719</v>
      </c>
      <c r="C13091" s="361" t="s">
        <v>744</v>
      </c>
      <c r="D13091" s="361">
        <v>8</v>
      </c>
      <c r="E13091" s="590">
        <v>59810</v>
      </c>
      <c r="F13091" s="592">
        <v>129</v>
      </c>
    </row>
    <row r="13092" spans="1:6" x14ac:dyDescent="0.25">
      <c r="A13092" s="354" t="s">
        <v>738</v>
      </c>
      <c r="B13092" s="353" t="s">
        <v>721</v>
      </c>
      <c r="C13092" s="353" t="s">
        <v>747</v>
      </c>
      <c r="D13092" s="353">
        <v>8</v>
      </c>
      <c r="E13092" s="591">
        <v>59813</v>
      </c>
      <c r="F13092" s="593">
        <v>176</v>
      </c>
    </row>
    <row r="13093" spans="1:6" x14ac:dyDescent="0.25">
      <c r="A13093" s="349" t="s">
        <v>728</v>
      </c>
      <c r="B13093" s="361" t="s">
        <v>729</v>
      </c>
      <c r="C13093" s="361" t="s">
        <v>730</v>
      </c>
      <c r="D13093" s="361">
        <v>10</v>
      </c>
      <c r="E13093" s="590">
        <v>59813</v>
      </c>
      <c r="F13093" s="592">
        <v>64</v>
      </c>
    </row>
    <row r="13094" spans="1:6" x14ac:dyDescent="0.25">
      <c r="A13094" s="349" t="s">
        <v>738</v>
      </c>
      <c r="B13094" s="361" t="s">
        <v>721</v>
      </c>
      <c r="C13094" s="361" t="s">
        <v>747</v>
      </c>
      <c r="D13094" s="361">
        <v>8</v>
      </c>
      <c r="E13094" s="590">
        <v>59818</v>
      </c>
      <c r="F13094" s="592">
        <v>133</v>
      </c>
    </row>
    <row r="13095" spans="1:6" x14ac:dyDescent="0.25">
      <c r="A13095" s="349" t="s">
        <v>733</v>
      </c>
      <c r="B13095" s="361" t="s">
        <v>736</v>
      </c>
      <c r="C13095" s="361" t="s">
        <v>737</v>
      </c>
      <c r="D13095" s="361">
        <v>8</v>
      </c>
      <c r="E13095" s="590">
        <v>59819</v>
      </c>
      <c r="F13095" s="592">
        <v>119</v>
      </c>
    </row>
    <row r="13096" spans="1:6" x14ac:dyDescent="0.25">
      <c r="A13096" s="349" t="s">
        <v>748</v>
      </c>
      <c r="B13096" s="361" t="s">
        <v>751</v>
      </c>
      <c r="C13096" s="361" t="s">
        <v>747</v>
      </c>
      <c r="D13096" s="361">
        <v>8</v>
      </c>
      <c r="E13096" s="590">
        <v>59820</v>
      </c>
      <c r="F13096" s="592">
        <v>36</v>
      </c>
    </row>
    <row r="13097" spans="1:6" x14ac:dyDescent="0.25">
      <c r="A13097" s="349" t="s">
        <v>738</v>
      </c>
      <c r="B13097" s="361" t="s">
        <v>713</v>
      </c>
      <c r="C13097" s="361" t="s">
        <v>746</v>
      </c>
      <c r="D13097" s="361">
        <v>16</v>
      </c>
      <c r="E13097" s="590">
        <v>59822</v>
      </c>
      <c r="F13097" s="592">
        <v>38</v>
      </c>
    </row>
    <row r="13098" spans="1:6" x14ac:dyDescent="0.25">
      <c r="A13098" s="349" t="s">
        <v>748</v>
      </c>
      <c r="B13098" s="361" t="s">
        <v>750</v>
      </c>
      <c r="C13098" s="361" t="s">
        <v>737</v>
      </c>
      <c r="D13098" s="361">
        <v>16</v>
      </c>
      <c r="E13098" s="590">
        <v>59823</v>
      </c>
      <c r="F13098" s="592">
        <v>189</v>
      </c>
    </row>
    <row r="13099" spans="1:6" x14ac:dyDescent="0.25">
      <c r="A13099" s="349" t="s">
        <v>752</v>
      </c>
      <c r="B13099" s="361" t="s">
        <v>764</v>
      </c>
      <c r="C13099" s="361" t="s">
        <v>737</v>
      </c>
      <c r="D13099" s="361">
        <v>32</v>
      </c>
      <c r="E13099" s="590">
        <v>59823</v>
      </c>
      <c r="F13099" s="592">
        <v>143</v>
      </c>
    </row>
    <row r="13100" spans="1:6" x14ac:dyDescent="0.25">
      <c r="A13100" s="349" t="s">
        <v>564</v>
      </c>
      <c r="B13100" s="361" t="s">
        <v>567</v>
      </c>
      <c r="C13100" s="361" t="s">
        <v>737</v>
      </c>
      <c r="D13100" s="361">
        <v>16</v>
      </c>
      <c r="E13100" s="590">
        <v>59824</v>
      </c>
      <c r="F13100" s="592">
        <v>163</v>
      </c>
    </row>
    <row r="13101" spans="1:6" x14ac:dyDescent="0.25">
      <c r="A13101" s="349" t="s">
        <v>752</v>
      </c>
      <c r="B13101" s="361" t="s">
        <v>760</v>
      </c>
      <c r="C13101" s="361" t="s">
        <v>761</v>
      </c>
      <c r="D13101" s="361">
        <v>16</v>
      </c>
      <c r="E13101" s="590">
        <v>59826</v>
      </c>
      <c r="F13101" s="592">
        <v>104</v>
      </c>
    </row>
    <row r="13102" spans="1:6" x14ac:dyDescent="0.25">
      <c r="A13102" s="349" t="s">
        <v>738</v>
      </c>
      <c r="B13102" s="361" t="s">
        <v>712</v>
      </c>
      <c r="C13102" s="361" t="s">
        <v>744</v>
      </c>
      <c r="D13102" s="361">
        <v>8</v>
      </c>
      <c r="E13102" s="590">
        <v>59829</v>
      </c>
      <c r="F13102" s="592">
        <v>155</v>
      </c>
    </row>
    <row r="13103" spans="1:6" x14ac:dyDescent="0.25">
      <c r="A13103" s="349" t="s">
        <v>748</v>
      </c>
      <c r="B13103" s="361" t="s">
        <v>753</v>
      </c>
      <c r="C13103" s="361" t="s">
        <v>732</v>
      </c>
      <c r="D13103" s="361">
        <v>16</v>
      </c>
      <c r="E13103" s="590">
        <v>59831</v>
      </c>
      <c r="F13103" s="592">
        <v>8</v>
      </c>
    </row>
    <row r="13104" spans="1:6" x14ac:dyDescent="0.25">
      <c r="A13104" s="349" t="s">
        <v>739</v>
      </c>
      <c r="B13104" s="361" t="s">
        <v>740</v>
      </c>
      <c r="C13104" s="361" t="s">
        <v>741</v>
      </c>
      <c r="D13104" s="361">
        <v>8</v>
      </c>
      <c r="E13104" s="590">
        <v>59832</v>
      </c>
      <c r="F13104" s="592">
        <v>195</v>
      </c>
    </row>
    <row r="13105" spans="1:6" x14ac:dyDescent="0.25">
      <c r="A13105" s="349" t="s">
        <v>733</v>
      </c>
      <c r="B13105" s="361" t="s">
        <v>736</v>
      </c>
      <c r="C13105" s="361" t="s">
        <v>737</v>
      </c>
      <c r="D13105" s="361">
        <v>8</v>
      </c>
      <c r="E13105" s="590">
        <v>59838</v>
      </c>
      <c r="F13105" s="592">
        <v>152</v>
      </c>
    </row>
    <row r="13106" spans="1:6" x14ac:dyDescent="0.25">
      <c r="A13106" s="349" t="s">
        <v>738</v>
      </c>
      <c r="B13106" s="361" t="s">
        <v>712</v>
      </c>
      <c r="C13106" s="361" t="s">
        <v>744</v>
      </c>
      <c r="D13106" s="361">
        <v>8</v>
      </c>
      <c r="E13106" s="590">
        <v>59839</v>
      </c>
      <c r="F13106" s="592">
        <v>12</v>
      </c>
    </row>
    <row r="13107" spans="1:6" x14ac:dyDescent="0.25">
      <c r="A13107" s="349" t="s">
        <v>564</v>
      </c>
      <c r="B13107" s="361" t="s">
        <v>567</v>
      </c>
      <c r="C13107" s="361" t="s">
        <v>737</v>
      </c>
      <c r="D13107" s="361">
        <v>16</v>
      </c>
      <c r="E13107" s="590">
        <v>59839</v>
      </c>
      <c r="F13107" s="592">
        <v>30</v>
      </c>
    </row>
    <row r="13108" spans="1:6" x14ac:dyDescent="0.25">
      <c r="A13108" s="349" t="s">
        <v>564</v>
      </c>
      <c r="B13108" s="361" t="s">
        <v>569</v>
      </c>
      <c r="C13108" s="361" t="s">
        <v>744</v>
      </c>
      <c r="D13108" s="361">
        <v>16</v>
      </c>
      <c r="E13108" s="590">
        <v>59841</v>
      </c>
      <c r="F13108" s="592">
        <v>43</v>
      </c>
    </row>
    <row r="13109" spans="1:6" x14ac:dyDescent="0.25">
      <c r="A13109" s="349" t="s">
        <v>564</v>
      </c>
      <c r="B13109" s="361" t="s">
        <v>568</v>
      </c>
      <c r="C13109" s="361" t="s">
        <v>745</v>
      </c>
      <c r="D13109" s="361">
        <v>16</v>
      </c>
      <c r="E13109" s="590">
        <v>59844</v>
      </c>
      <c r="F13109" s="592">
        <v>149</v>
      </c>
    </row>
    <row r="13110" spans="1:6" x14ac:dyDescent="0.25">
      <c r="A13110" s="349" t="s">
        <v>738</v>
      </c>
      <c r="B13110" s="361" t="s">
        <v>719</v>
      </c>
      <c r="C13110" s="361" t="s">
        <v>744</v>
      </c>
      <c r="D13110" s="361">
        <v>8</v>
      </c>
      <c r="E13110" s="590">
        <v>59848</v>
      </c>
      <c r="F13110" s="592">
        <v>72</v>
      </c>
    </row>
    <row r="13111" spans="1:6" x14ac:dyDescent="0.25">
      <c r="A13111" s="349" t="s">
        <v>728</v>
      </c>
      <c r="B13111" s="361" t="s">
        <v>729</v>
      </c>
      <c r="C13111" s="361" t="s">
        <v>730</v>
      </c>
      <c r="D13111" s="361">
        <v>10</v>
      </c>
      <c r="E13111" s="590">
        <v>59849</v>
      </c>
      <c r="F13111" s="360">
        <v>70</v>
      </c>
    </row>
    <row r="13112" spans="1:6" x14ac:dyDescent="0.25">
      <c r="A13112" s="349" t="s">
        <v>748</v>
      </c>
      <c r="B13112" s="361" t="s">
        <v>750</v>
      </c>
      <c r="C13112" s="361" t="s">
        <v>737</v>
      </c>
      <c r="D13112" s="361">
        <v>16</v>
      </c>
      <c r="E13112" s="590">
        <v>59850</v>
      </c>
      <c r="F13112" s="592">
        <v>159</v>
      </c>
    </row>
    <row r="13113" spans="1:6" x14ac:dyDescent="0.25">
      <c r="A13113" s="349" t="s">
        <v>765</v>
      </c>
      <c r="B13113" s="361" t="s">
        <v>766</v>
      </c>
      <c r="C13113" s="361" t="s">
        <v>744</v>
      </c>
      <c r="D13113" s="361">
        <v>16</v>
      </c>
      <c r="E13113" s="590">
        <v>59851</v>
      </c>
      <c r="F13113" s="360">
        <v>37</v>
      </c>
    </row>
    <row r="13114" spans="1:6" x14ac:dyDescent="0.25">
      <c r="A13114" s="349" t="s">
        <v>739</v>
      </c>
      <c r="B13114" s="361" t="s">
        <v>740</v>
      </c>
      <c r="C13114" s="361" t="s">
        <v>741</v>
      </c>
      <c r="D13114" s="361">
        <v>8</v>
      </c>
      <c r="E13114" s="590">
        <v>59852</v>
      </c>
      <c r="F13114" s="592">
        <v>23</v>
      </c>
    </row>
    <row r="13115" spans="1:6" x14ac:dyDescent="0.25">
      <c r="A13115" s="349" t="s">
        <v>748</v>
      </c>
      <c r="B13115" s="361" t="s">
        <v>751</v>
      </c>
      <c r="C13115" s="361" t="s">
        <v>747</v>
      </c>
      <c r="D13115" s="361">
        <v>8</v>
      </c>
      <c r="E13115" s="590">
        <v>59853</v>
      </c>
      <c r="F13115" s="592">
        <v>134</v>
      </c>
    </row>
    <row r="13116" spans="1:6" x14ac:dyDescent="0.25">
      <c r="A13116" s="349" t="s">
        <v>733</v>
      </c>
      <c r="B13116" s="361" t="s">
        <v>736</v>
      </c>
      <c r="C13116" s="361" t="s">
        <v>737</v>
      </c>
      <c r="D13116" s="361">
        <v>8</v>
      </c>
      <c r="E13116" s="590">
        <v>59853</v>
      </c>
      <c r="F13116" s="592">
        <v>103</v>
      </c>
    </row>
    <row r="13117" spans="1:6" x14ac:dyDescent="0.25">
      <c r="A13117" s="349" t="s">
        <v>739</v>
      </c>
      <c r="B13117" s="361" t="s">
        <v>740</v>
      </c>
      <c r="C13117" s="361" t="s">
        <v>741</v>
      </c>
      <c r="D13117" s="361">
        <v>8</v>
      </c>
      <c r="E13117" s="590">
        <v>59855</v>
      </c>
      <c r="F13117" s="592">
        <v>169</v>
      </c>
    </row>
    <row r="13118" spans="1:6" x14ac:dyDescent="0.25">
      <c r="A13118" s="349" t="s">
        <v>748</v>
      </c>
      <c r="B13118" s="361" t="s">
        <v>751</v>
      </c>
      <c r="C13118" s="361" t="s">
        <v>747</v>
      </c>
      <c r="D13118" s="361">
        <v>8</v>
      </c>
      <c r="E13118" s="590">
        <v>59858</v>
      </c>
      <c r="F13118" s="360">
        <v>31</v>
      </c>
    </row>
    <row r="13119" spans="1:6" x14ac:dyDescent="0.25">
      <c r="A13119" s="349" t="s">
        <v>771</v>
      </c>
      <c r="B13119" s="361" t="s">
        <v>773</v>
      </c>
      <c r="C13119" s="361" t="s">
        <v>747</v>
      </c>
      <c r="D13119" s="361">
        <v>8</v>
      </c>
      <c r="E13119" s="590">
        <v>59861</v>
      </c>
      <c r="F13119" s="360">
        <v>121</v>
      </c>
    </row>
    <row r="13120" spans="1:6" x14ac:dyDescent="0.25">
      <c r="A13120" s="349" t="s">
        <v>738</v>
      </c>
      <c r="B13120" s="361" t="s">
        <v>713</v>
      </c>
      <c r="C13120" s="361" t="s">
        <v>746</v>
      </c>
      <c r="D13120" s="361">
        <v>16</v>
      </c>
      <c r="E13120" s="350">
        <v>59866</v>
      </c>
      <c r="F13120" s="360">
        <v>141</v>
      </c>
    </row>
    <row r="13121" spans="1:6" x14ac:dyDescent="0.25">
      <c r="A13121" s="349" t="s">
        <v>728</v>
      </c>
      <c r="B13121" s="361" t="s">
        <v>729</v>
      </c>
      <c r="C13121" s="361" t="s">
        <v>730</v>
      </c>
      <c r="D13121" s="361">
        <v>10</v>
      </c>
      <c r="E13121" s="590">
        <v>59868</v>
      </c>
      <c r="F13121" s="592">
        <v>155</v>
      </c>
    </row>
    <row r="13122" spans="1:6" x14ac:dyDescent="0.25">
      <c r="A13122" s="349" t="s">
        <v>771</v>
      </c>
      <c r="B13122" s="361" t="s">
        <v>773</v>
      </c>
      <c r="C13122" s="361" t="s">
        <v>747</v>
      </c>
      <c r="D13122" s="361">
        <v>8</v>
      </c>
      <c r="E13122" s="590">
        <v>59873</v>
      </c>
      <c r="F13122" s="592">
        <v>199</v>
      </c>
    </row>
    <row r="13123" spans="1:6" x14ac:dyDescent="0.25">
      <c r="A13123" s="349" t="s">
        <v>752</v>
      </c>
      <c r="B13123" s="361" t="s">
        <v>763</v>
      </c>
      <c r="C13123" s="361" t="s">
        <v>745</v>
      </c>
      <c r="D13123" s="361">
        <v>16</v>
      </c>
      <c r="E13123" s="590">
        <v>59877</v>
      </c>
      <c r="F13123" s="592">
        <v>151</v>
      </c>
    </row>
    <row r="13124" spans="1:6" x14ac:dyDescent="0.25">
      <c r="A13124" s="349" t="s">
        <v>738</v>
      </c>
      <c r="B13124" s="361" t="s">
        <v>714</v>
      </c>
      <c r="C13124" s="361" t="s">
        <v>744</v>
      </c>
      <c r="D13124" s="361">
        <v>8</v>
      </c>
      <c r="E13124" s="590">
        <v>59881</v>
      </c>
      <c r="F13124" s="592">
        <v>76</v>
      </c>
    </row>
    <row r="13125" spans="1:6" x14ac:dyDescent="0.25">
      <c r="A13125" s="349" t="s">
        <v>742</v>
      </c>
      <c r="B13125" s="361" t="s">
        <v>743</v>
      </c>
      <c r="C13125" s="361" t="s">
        <v>744</v>
      </c>
      <c r="D13125" s="361">
        <v>8</v>
      </c>
      <c r="E13125" s="590">
        <v>59884</v>
      </c>
      <c r="F13125" s="592">
        <v>68</v>
      </c>
    </row>
    <row r="13126" spans="1:6" x14ac:dyDescent="0.25">
      <c r="A13126" s="349" t="s">
        <v>769</v>
      </c>
      <c r="B13126" s="361" t="s">
        <v>770</v>
      </c>
      <c r="C13126" s="361" t="s">
        <v>745</v>
      </c>
      <c r="D13126" s="361">
        <v>16</v>
      </c>
      <c r="E13126" s="590">
        <v>59887</v>
      </c>
      <c r="F13126" s="592">
        <v>56</v>
      </c>
    </row>
    <row r="13127" spans="1:6" x14ac:dyDescent="0.25">
      <c r="A13127" s="349" t="s">
        <v>564</v>
      </c>
      <c r="B13127" s="361" t="s">
        <v>565</v>
      </c>
      <c r="C13127" s="361" t="s">
        <v>745</v>
      </c>
      <c r="D13127" s="361">
        <v>16</v>
      </c>
      <c r="E13127" s="590">
        <v>59888</v>
      </c>
      <c r="F13127" s="592">
        <v>49</v>
      </c>
    </row>
    <row r="13128" spans="1:6" x14ac:dyDescent="0.25">
      <c r="A13128" s="349" t="s">
        <v>728</v>
      </c>
      <c r="B13128" s="361" t="s">
        <v>731</v>
      </c>
      <c r="C13128" s="361" t="s">
        <v>732</v>
      </c>
      <c r="D13128" s="361">
        <v>8</v>
      </c>
      <c r="E13128" s="590">
        <v>59893</v>
      </c>
      <c r="F13128" s="592">
        <v>169</v>
      </c>
    </row>
    <row r="13129" spans="1:6" x14ac:dyDescent="0.25">
      <c r="A13129" s="349" t="s">
        <v>752</v>
      </c>
      <c r="B13129" s="361" t="s">
        <v>760</v>
      </c>
      <c r="C13129" s="361" t="s">
        <v>761</v>
      </c>
      <c r="D13129" s="361">
        <v>16</v>
      </c>
      <c r="E13129" s="350">
        <v>59894</v>
      </c>
      <c r="F13129" s="360">
        <v>85</v>
      </c>
    </row>
    <row r="13130" spans="1:6" x14ac:dyDescent="0.25">
      <c r="A13130" s="349" t="s">
        <v>738</v>
      </c>
      <c r="B13130" s="361" t="s">
        <v>722</v>
      </c>
      <c r="C13130" s="361" t="s">
        <v>747</v>
      </c>
      <c r="D13130" s="361">
        <v>8</v>
      </c>
      <c r="E13130" s="590">
        <v>59895</v>
      </c>
      <c r="F13130" s="592">
        <v>111</v>
      </c>
    </row>
    <row r="13131" spans="1:6" x14ac:dyDescent="0.25">
      <c r="A13131" s="349" t="s">
        <v>748</v>
      </c>
      <c r="B13131" s="361" t="s">
        <v>751</v>
      </c>
      <c r="C13131" s="361" t="s">
        <v>747</v>
      </c>
      <c r="D13131" s="361">
        <v>8</v>
      </c>
      <c r="E13131" s="590">
        <v>59897</v>
      </c>
      <c r="F13131" s="592">
        <v>7</v>
      </c>
    </row>
    <row r="13132" spans="1:6" x14ac:dyDescent="0.25">
      <c r="A13132" s="349" t="s">
        <v>733</v>
      </c>
      <c r="B13132" s="361" t="s">
        <v>736</v>
      </c>
      <c r="C13132" s="361" t="s">
        <v>737</v>
      </c>
      <c r="D13132" s="361">
        <v>8</v>
      </c>
      <c r="E13132" s="590">
        <v>59897</v>
      </c>
      <c r="F13132" s="592">
        <v>156</v>
      </c>
    </row>
    <row r="13133" spans="1:6" x14ac:dyDescent="0.25">
      <c r="A13133" s="349" t="s">
        <v>738</v>
      </c>
      <c r="B13133" s="361" t="s">
        <v>717</v>
      </c>
      <c r="C13133" s="361" t="s">
        <v>745</v>
      </c>
      <c r="D13133" s="361">
        <v>16</v>
      </c>
      <c r="E13133" s="590">
        <v>59898</v>
      </c>
      <c r="F13133" s="592">
        <v>30</v>
      </c>
    </row>
    <row r="13134" spans="1:6" x14ac:dyDescent="0.25">
      <c r="A13134" s="349" t="s">
        <v>728</v>
      </c>
      <c r="B13134" s="361" t="s">
        <v>729</v>
      </c>
      <c r="C13134" s="361" t="s">
        <v>730</v>
      </c>
      <c r="D13134" s="361">
        <v>10</v>
      </c>
      <c r="E13134" s="590">
        <v>59901</v>
      </c>
      <c r="F13134" s="592">
        <v>115</v>
      </c>
    </row>
    <row r="13135" spans="1:6" x14ac:dyDescent="0.25">
      <c r="A13135" s="349" t="s">
        <v>738</v>
      </c>
      <c r="B13135" s="361" t="s">
        <v>717</v>
      </c>
      <c r="C13135" s="361" t="s">
        <v>745</v>
      </c>
      <c r="D13135" s="361">
        <v>16</v>
      </c>
      <c r="E13135" s="590">
        <v>59902</v>
      </c>
      <c r="F13135" s="592">
        <v>165</v>
      </c>
    </row>
    <row r="13136" spans="1:6" x14ac:dyDescent="0.25">
      <c r="A13136" s="349" t="s">
        <v>728</v>
      </c>
      <c r="B13136" s="361" t="s">
        <v>729</v>
      </c>
      <c r="C13136" s="361" t="s">
        <v>730</v>
      </c>
      <c r="D13136" s="361">
        <v>10</v>
      </c>
      <c r="E13136" s="590">
        <v>59902</v>
      </c>
      <c r="F13136" s="592">
        <v>108</v>
      </c>
    </row>
    <row r="13137" spans="1:6" x14ac:dyDescent="0.25">
      <c r="A13137" s="349" t="s">
        <v>738</v>
      </c>
      <c r="B13137" s="361" t="s">
        <v>723</v>
      </c>
      <c r="C13137" s="361" t="s">
        <v>745</v>
      </c>
      <c r="D13137" s="361">
        <v>8</v>
      </c>
      <c r="E13137" s="350">
        <v>59906</v>
      </c>
      <c r="F13137" s="360">
        <v>18</v>
      </c>
    </row>
    <row r="13138" spans="1:6" x14ac:dyDescent="0.25">
      <c r="A13138" s="349" t="s">
        <v>564</v>
      </c>
      <c r="B13138" s="361" t="s">
        <v>566</v>
      </c>
      <c r="C13138" s="361" t="s">
        <v>737</v>
      </c>
      <c r="D13138" s="361">
        <v>16</v>
      </c>
      <c r="E13138" s="590">
        <v>59912</v>
      </c>
      <c r="F13138" s="360">
        <v>111</v>
      </c>
    </row>
    <row r="13139" spans="1:6" x14ac:dyDescent="0.25">
      <c r="A13139" s="349" t="s">
        <v>752</v>
      </c>
      <c r="B13139" s="361" t="s">
        <v>763</v>
      </c>
      <c r="C13139" s="361" t="s">
        <v>745</v>
      </c>
      <c r="D13139" s="361">
        <v>16</v>
      </c>
      <c r="E13139" s="590">
        <v>59913</v>
      </c>
      <c r="F13139" s="592">
        <v>169</v>
      </c>
    </row>
    <row r="13140" spans="1:6" x14ac:dyDescent="0.25">
      <c r="A13140" s="349" t="s">
        <v>752</v>
      </c>
      <c r="B13140" s="361" t="s">
        <v>759</v>
      </c>
      <c r="C13140" s="361" t="s">
        <v>737</v>
      </c>
      <c r="D13140" s="361">
        <v>16</v>
      </c>
      <c r="E13140" s="590">
        <v>59915</v>
      </c>
      <c r="F13140" s="592">
        <v>29</v>
      </c>
    </row>
    <row r="13141" spans="1:6" x14ac:dyDescent="0.25">
      <c r="A13141" s="349" t="s">
        <v>733</v>
      </c>
      <c r="B13141" s="361" t="s">
        <v>734</v>
      </c>
      <c r="C13141" s="361" t="s">
        <v>735</v>
      </c>
      <c r="D13141" s="361">
        <v>8</v>
      </c>
      <c r="E13141" s="590">
        <v>59915</v>
      </c>
      <c r="F13141" s="592">
        <v>87</v>
      </c>
    </row>
    <row r="13142" spans="1:6" x14ac:dyDescent="0.25">
      <c r="A13142" s="349" t="s">
        <v>738</v>
      </c>
      <c r="B13142" s="361" t="s">
        <v>723</v>
      </c>
      <c r="C13142" s="361" t="s">
        <v>745</v>
      </c>
      <c r="D13142" s="361">
        <v>8</v>
      </c>
      <c r="E13142" s="590">
        <v>59916</v>
      </c>
      <c r="F13142" s="360">
        <v>53</v>
      </c>
    </row>
    <row r="13143" spans="1:6" x14ac:dyDescent="0.25">
      <c r="A13143" s="349" t="s">
        <v>738</v>
      </c>
      <c r="B13143" s="361" t="s">
        <v>717</v>
      </c>
      <c r="C13143" s="361" t="s">
        <v>745</v>
      </c>
      <c r="D13143" s="361">
        <v>16</v>
      </c>
      <c r="E13143" s="590">
        <v>59918</v>
      </c>
      <c r="F13143" s="592">
        <v>73</v>
      </c>
    </row>
    <row r="13144" spans="1:6" x14ac:dyDescent="0.25">
      <c r="A13144" s="349" t="s">
        <v>728</v>
      </c>
      <c r="B13144" s="361" t="s">
        <v>729</v>
      </c>
      <c r="C13144" s="361" t="s">
        <v>730</v>
      </c>
      <c r="D13144" s="361">
        <v>10</v>
      </c>
      <c r="E13144" s="590">
        <v>59923</v>
      </c>
      <c r="F13144" s="592">
        <v>176</v>
      </c>
    </row>
    <row r="13145" spans="1:6" x14ac:dyDescent="0.25">
      <c r="A13145" s="349" t="s">
        <v>767</v>
      </c>
      <c r="B13145" s="361" t="s">
        <v>768</v>
      </c>
      <c r="C13145" s="361" t="s">
        <v>737</v>
      </c>
      <c r="D13145" s="361">
        <v>16</v>
      </c>
      <c r="E13145" s="590">
        <v>59928</v>
      </c>
      <c r="F13145" s="592">
        <v>181</v>
      </c>
    </row>
    <row r="13146" spans="1:6" x14ac:dyDescent="0.25">
      <c r="A13146" s="349" t="s">
        <v>738</v>
      </c>
      <c r="B13146" s="361" t="s">
        <v>717</v>
      </c>
      <c r="C13146" s="361" t="s">
        <v>745</v>
      </c>
      <c r="D13146" s="361">
        <v>16</v>
      </c>
      <c r="E13146" s="350">
        <v>59932</v>
      </c>
      <c r="F13146" s="360">
        <v>53</v>
      </c>
    </row>
    <row r="13147" spans="1:6" x14ac:dyDescent="0.25">
      <c r="A13147" s="349" t="s">
        <v>739</v>
      </c>
      <c r="B13147" s="361" t="s">
        <v>740</v>
      </c>
      <c r="C13147" s="361" t="s">
        <v>741</v>
      </c>
      <c r="D13147" s="361">
        <v>8</v>
      </c>
      <c r="E13147" s="590">
        <v>59932</v>
      </c>
      <c r="F13147" s="592">
        <v>59</v>
      </c>
    </row>
    <row r="13148" spans="1:6" x14ac:dyDescent="0.25">
      <c r="A13148" s="349" t="s">
        <v>756</v>
      </c>
      <c r="B13148" s="361" t="s">
        <v>757</v>
      </c>
      <c r="C13148" s="361" t="s">
        <v>755</v>
      </c>
      <c r="D13148" s="361">
        <v>16</v>
      </c>
      <c r="E13148" s="590">
        <v>59933</v>
      </c>
      <c r="F13148" s="592">
        <v>27</v>
      </c>
    </row>
    <row r="13149" spans="1:6" x14ac:dyDescent="0.25">
      <c r="A13149" s="349" t="s">
        <v>738</v>
      </c>
      <c r="B13149" s="361" t="s">
        <v>713</v>
      </c>
      <c r="C13149" s="361" t="s">
        <v>746</v>
      </c>
      <c r="D13149" s="361">
        <v>16</v>
      </c>
      <c r="E13149" s="590">
        <v>59948</v>
      </c>
      <c r="F13149" s="360">
        <v>139</v>
      </c>
    </row>
    <row r="13150" spans="1:6" x14ac:dyDescent="0.25">
      <c r="A13150" s="349" t="s">
        <v>738</v>
      </c>
      <c r="B13150" s="361" t="s">
        <v>723</v>
      </c>
      <c r="C13150" s="361" t="s">
        <v>745</v>
      </c>
      <c r="D13150" s="361">
        <v>8</v>
      </c>
      <c r="E13150" s="590">
        <v>59950</v>
      </c>
      <c r="F13150" s="592">
        <v>62</v>
      </c>
    </row>
    <row r="13151" spans="1:6" x14ac:dyDescent="0.25">
      <c r="A13151" s="349" t="s">
        <v>756</v>
      </c>
      <c r="B13151" s="361" t="s">
        <v>757</v>
      </c>
      <c r="C13151" s="361" t="s">
        <v>755</v>
      </c>
      <c r="D13151" s="361">
        <v>16</v>
      </c>
      <c r="E13151" s="350">
        <v>59950</v>
      </c>
      <c r="F13151" s="360">
        <v>109</v>
      </c>
    </row>
    <row r="13152" spans="1:6" x14ac:dyDescent="0.25">
      <c r="A13152" s="349" t="s">
        <v>739</v>
      </c>
      <c r="B13152" s="361" t="s">
        <v>740</v>
      </c>
      <c r="C13152" s="361" t="s">
        <v>741</v>
      </c>
      <c r="D13152" s="361">
        <v>8</v>
      </c>
      <c r="E13152" s="350">
        <v>59951</v>
      </c>
      <c r="F13152" s="360">
        <v>13</v>
      </c>
    </row>
    <row r="13153" spans="1:6" x14ac:dyDescent="0.25">
      <c r="A13153" s="349" t="s">
        <v>748</v>
      </c>
      <c r="B13153" s="361" t="s">
        <v>749</v>
      </c>
      <c r="C13153" s="361" t="s">
        <v>745</v>
      </c>
      <c r="D13153" s="361">
        <v>8</v>
      </c>
      <c r="E13153" s="590">
        <v>59952</v>
      </c>
      <c r="F13153" s="592">
        <v>161</v>
      </c>
    </row>
    <row r="13154" spans="1:6" x14ac:dyDescent="0.25">
      <c r="A13154" s="349" t="s">
        <v>728</v>
      </c>
      <c r="B13154" s="361" t="s">
        <v>731</v>
      </c>
      <c r="C13154" s="361" t="s">
        <v>732</v>
      </c>
      <c r="D13154" s="361">
        <v>8</v>
      </c>
      <c r="E13154" s="590">
        <v>59952</v>
      </c>
      <c r="F13154" s="592">
        <v>118</v>
      </c>
    </row>
    <row r="13155" spans="1:6" x14ac:dyDescent="0.25">
      <c r="A13155" s="349" t="s">
        <v>748</v>
      </c>
      <c r="B13155" s="361" t="s">
        <v>751</v>
      </c>
      <c r="C13155" s="361" t="s">
        <v>747</v>
      </c>
      <c r="D13155" s="361">
        <v>8</v>
      </c>
      <c r="E13155" s="590">
        <v>59953</v>
      </c>
      <c r="F13155" s="592">
        <v>122</v>
      </c>
    </row>
    <row r="13156" spans="1:6" x14ac:dyDescent="0.25">
      <c r="A13156" s="349" t="s">
        <v>748</v>
      </c>
      <c r="B13156" s="361" t="s">
        <v>751</v>
      </c>
      <c r="C13156" s="361" t="s">
        <v>747</v>
      </c>
      <c r="D13156" s="361">
        <v>8</v>
      </c>
      <c r="E13156" s="590">
        <v>59953</v>
      </c>
      <c r="F13156" s="592">
        <v>85</v>
      </c>
    </row>
    <row r="13157" spans="1:6" x14ac:dyDescent="0.25">
      <c r="A13157" s="349" t="s">
        <v>752</v>
      </c>
      <c r="B13157" s="361" t="s">
        <v>759</v>
      </c>
      <c r="C13157" s="361" t="s">
        <v>737</v>
      </c>
      <c r="D13157" s="361">
        <v>16</v>
      </c>
      <c r="E13157" s="590">
        <v>59954</v>
      </c>
      <c r="F13157" s="592">
        <v>100</v>
      </c>
    </row>
    <row r="13158" spans="1:6" x14ac:dyDescent="0.25">
      <c r="A13158" s="349" t="s">
        <v>739</v>
      </c>
      <c r="B13158" s="361" t="s">
        <v>740</v>
      </c>
      <c r="C13158" s="361" t="s">
        <v>741</v>
      </c>
      <c r="D13158" s="361">
        <v>8</v>
      </c>
      <c r="E13158" s="590">
        <v>59957</v>
      </c>
      <c r="F13158" s="592">
        <v>196</v>
      </c>
    </row>
    <row r="13159" spans="1:6" x14ac:dyDescent="0.25">
      <c r="A13159" s="349" t="s">
        <v>738</v>
      </c>
      <c r="B13159" s="361" t="s">
        <v>713</v>
      </c>
      <c r="C13159" s="361" t="s">
        <v>746</v>
      </c>
      <c r="D13159" s="361">
        <v>16</v>
      </c>
      <c r="E13159" s="590">
        <v>59961</v>
      </c>
      <c r="F13159" s="360">
        <v>10</v>
      </c>
    </row>
    <row r="13160" spans="1:6" x14ac:dyDescent="0.25">
      <c r="A13160" s="349" t="s">
        <v>771</v>
      </c>
      <c r="B13160" s="361" t="s">
        <v>773</v>
      </c>
      <c r="C13160" s="361" t="s">
        <v>747</v>
      </c>
      <c r="D13160" s="361">
        <v>8</v>
      </c>
      <c r="E13160" s="590">
        <v>59964</v>
      </c>
      <c r="F13160" s="592">
        <v>109</v>
      </c>
    </row>
    <row r="13161" spans="1:6" x14ac:dyDescent="0.25">
      <c r="A13161" s="349" t="s">
        <v>738</v>
      </c>
      <c r="B13161" s="361" t="s">
        <v>718</v>
      </c>
      <c r="C13161" s="361" t="s">
        <v>747</v>
      </c>
      <c r="D13161" s="361">
        <v>8</v>
      </c>
      <c r="E13161" s="590">
        <v>59964</v>
      </c>
      <c r="F13161" s="592">
        <v>23</v>
      </c>
    </row>
    <row r="13162" spans="1:6" x14ac:dyDescent="0.25">
      <c r="A13162" s="349" t="s">
        <v>756</v>
      </c>
      <c r="B13162" s="361" t="s">
        <v>758</v>
      </c>
      <c r="C13162" s="361" t="s">
        <v>746</v>
      </c>
      <c r="D13162" s="361">
        <v>16</v>
      </c>
      <c r="E13162" s="590">
        <v>59972</v>
      </c>
      <c r="F13162" s="592">
        <v>155</v>
      </c>
    </row>
    <row r="13163" spans="1:6" x14ac:dyDescent="0.25">
      <c r="A13163" s="349" t="s">
        <v>767</v>
      </c>
      <c r="B13163" s="361" t="s">
        <v>768</v>
      </c>
      <c r="C13163" s="361" t="s">
        <v>737</v>
      </c>
      <c r="D13163" s="361">
        <v>16</v>
      </c>
      <c r="E13163" s="590">
        <v>59973</v>
      </c>
      <c r="F13163" s="592">
        <v>10</v>
      </c>
    </row>
    <row r="13164" spans="1:6" x14ac:dyDescent="0.25">
      <c r="A13164" s="349" t="s">
        <v>738</v>
      </c>
      <c r="B13164" s="361" t="s">
        <v>714</v>
      </c>
      <c r="C13164" s="361" t="s">
        <v>744</v>
      </c>
      <c r="D13164" s="361">
        <v>8</v>
      </c>
      <c r="E13164" s="590">
        <v>59979</v>
      </c>
      <c r="F13164" s="592">
        <v>44</v>
      </c>
    </row>
    <row r="13165" spans="1:6" x14ac:dyDescent="0.25">
      <c r="A13165" s="349" t="s">
        <v>742</v>
      </c>
      <c r="B13165" s="361" t="s">
        <v>743</v>
      </c>
      <c r="C13165" s="361" t="s">
        <v>744</v>
      </c>
      <c r="D13165" s="361">
        <v>8</v>
      </c>
      <c r="E13165" s="590">
        <v>59982</v>
      </c>
      <c r="F13165" s="592">
        <v>72</v>
      </c>
    </row>
    <row r="13166" spans="1:6" x14ac:dyDescent="0.25">
      <c r="A13166" s="349" t="s">
        <v>748</v>
      </c>
      <c r="B13166" s="361" t="s">
        <v>754</v>
      </c>
      <c r="C13166" s="361" t="s">
        <v>755</v>
      </c>
      <c r="D13166" s="361">
        <v>16</v>
      </c>
      <c r="E13166" s="590">
        <v>59985</v>
      </c>
      <c r="F13166" s="592">
        <v>106</v>
      </c>
    </row>
    <row r="13167" spans="1:6" x14ac:dyDescent="0.25">
      <c r="A13167" s="349" t="s">
        <v>767</v>
      </c>
      <c r="B13167" s="361" t="s">
        <v>768</v>
      </c>
      <c r="C13167" s="361" t="s">
        <v>737</v>
      </c>
      <c r="D13167" s="361">
        <v>16</v>
      </c>
      <c r="E13167" s="590">
        <v>59989</v>
      </c>
      <c r="F13167" s="592">
        <v>109</v>
      </c>
    </row>
    <row r="13168" spans="1:6" x14ac:dyDescent="0.25">
      <c r="A13168" s="349" t="s">
        <v>748</v>
      </c>
      <c r="B13168" s="361" t="s">
        <v>749</v>
      </c>
      <c r="C13168" s="361" t="s">
        <v>745</v>
      </c>
      <c r="D13168" s="361">
        <v>8</v>
      </c>
      <c r="E13168" s="590">
        <v>59991</v>
      </c>
      <c r="F13168" s="592">
        <v>64</v>
      </c>
    </row>
    <row r="13169" spans="1:6" x14ac:dyDescent="0.25">
      <c r="A13169" s="349" t="s">
        <v>738</v>
      </c>
      <c r="B13169" s="361" t="s">
        <v>723</v>
      </c>
      <c r="C13169" s="361" t="s">
        <v>745</v>
      </c>
      <c r="D13169" s="361">
        <v>8</v>
      </c>
      <c r="E13169" s="590">
        <v>59991</v>
      </c>
      <c r="F13169" s="592">
        <v>76</v>
      </c>
    </row>
    <row r="13170" spans="1:6" x14ac:dyDescent="0.25">
      <c r="A13170" s="349" t="s">
        <v>738</v>
      </c>
      <c r="B13170" s="361" t="s">
        <v>722</v>
      </c>
      <c r="C13170" s="361" t="s">
        <v>747</v>
      </c>
      <c r="D13170" s="361">
        <v>8</v>
      </c>
      <c r="E13170" s="590">
        <v>59993</v>
      </c>
      <c r="F13170" s="360">
        <v>125</v>
      </c>
    </row>
    <row r="13171" spans="1:6" x14ac:dyDescent="0.25">
      <c r="A13171" s="349" t="s">
        <v>564</v>
      </c>
      <c r="B13171" s="361" t="s">
        <v>566</v>
      </c>
      <c r="C13171" s="361" t="s">
        <v>737</v>
      </c>
      <c r="D13171" s="361">
        <v>16</v>
      </c>
      <c r="E13171" s="590">
        <v>59993</v>
      </c>
      <c r="F13171" s="360">
        <v>33</v>
      </c>
    </row>
    <row r="13172" spans="1:6" x14ac:dyDescent="0.25">
      <c r="A13172" s="354" t="s">
        <v>739</v>
      </c>
      <c r="B13172" s="353" t="s">
        <v>740</v>
      </c>
      <c r="C13172" s="353" t="s">
        <v>741</v>
      </c>
      <c r="D13172" s="353">
        <v>8</v>
      </c>
      <c r="E13172" s="591">
        <v>59994</v>
      </c>
      <c r="F13172" s="351">
        <v>158</v>
      </c>
    </row>
  </sheetData>
  <mergeCells count="2">
    <mergeCell ref="H9:I9"/>
    <mergeCell ref="H1:I1"/>
  </mergeCells>
  <pageMargins left="0.511811024" right="0.511811024" top="0.78740157499999996" bottom="0.78740157499999996" header="0.31496062000000002" footer="0.31496062000000002"/>
  <pageSetup paperSize="9" orientation="portrait" r:id="rId1"/>
  <drawing r:id="rId2"/>
  <tableParts count="3">
    <tablePart r:id="rId3"/>
    <tablePart r:id="rId4"/>
    <tablePart r:id="rId5"/>
  </tableParts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ilha58">
    <tabColor theme="9" tint="-0.249977111117893"/>
  </sheetPr>
  <dimension ref="A1:C8"/>
  <sheetViews>
    <sheetView showGridLines="0" workbookViewId="0">
      <selection activeCell="B6" sqref="B6"/>
    </sheetView>
  </sheetViews>
  <sheetFormatPr defaultRowHeight="15" x14ac:dyDescent="0.25"/>
  <cols>
    <col min="1" max="1" width="14.5703125" customWidth="1"/>
    <col min="2" max="2" width="15.28515625" bestFit="1" customWidth="1"/>
  </cols>
  <sheetData>
    <row r="1" spans="1:3" ht="15.75" thickBot="1" x14ac:dyDescent="0.3">
      <c r="A1" s="57" t="s">
        <v>86</v>
      </c>
      <c r="B1" s="259" t="s">
        <v>403</v>
      </c>
      <c r="C1" s="535"/>
    </row>
    <row r="2" spans="1:3" ht="15.75" thickTop="1" x14ac:dyDescent="0.25">
      <c r="A2" s="607" t="s">
        <v>4869</v>
      </c>
      <c r="B2" s="51" t="s">
        <v>446</v>
      </c>
      <c r="C2" s="535"/>
    </row>
    <row r="3" spans="1:3" x14ac:dyDescent="0.25">
      <c r="A3" s="608" t="s">
        <v>340</v>
      </c>
      <c r="B3" s="47" t="s">
        <v>446</v>
      </c>
      <c r="C3" s="535"/>
    </row>
    <row r="4" spans="1:3" x14ac:dyDescent="0.25">
      <c r="A4" s="535"/>
      <c r="B4" s="535"/>
      <c r="C4" s="535"/>
    </row>
    <row r="5" spans="1:3" ht="15.75" thickBot="1" x14ac:dyDescent="0.3">
      <c r="B5" s="594" t="s">
        <v>71</v>
      </c>
      <c r="C5" s="535"/>
    </row>
    <row r="6" spans="1:3" ht="15.75" thickBot="1" x14ac:dyDescent="0.3">
      <c r="B6" s="595"/>
      <c r="C6" s="535"/>
    </row>
    <row r="7" spans="1:3" x14ac:dyDescent="0.25">
      <c r="A7" s="535"/>
      <c r="B7" s="535"/>
      <c r="C7" s="535"/>
    </row>
    <row r="8" spans="1:3" x14ac:dyDescent="0.25">
      <c r="A8" s="535"/>
      <c r="B8" s="535"/>
      <c r="C8" s="535"/>
    </row>
  </sheetData>
  <pageMargins left="0.511811024" right="0.511811024" top="0.78740157499999996" bottom="0.78740157499999996" header="0.31496062000000002" footer="0.31496062000000002"/>
  <drawing r:id="rId1"/>
  <tableParts count="1">
    <tablePart r:id="rId2"/>
  </tableParts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ilha59">
    <tabColor theme="9" tint="0.79998168889431442"/>
  </sheetPr>
  <dimension ref="A1:F636"/>
  <sheetViews>
    <sheetView showGridLines="0" workbookViewId="0">
      <selection activeCell="D21" sqref="D21"/>
    </sheetView>
  </sheetViews>
  <sheetFormatPr defaultRowHeight="15" x14ac:dyDescent="0.25"/>
  <cols>
    <col min="1" max="1" width="27.28515625" bestFit="1" customWidth="1"/>
    <col min="2" max="2" width="10.7109375" bestFit="1" customWidth="1"/>
    <col min="3" max="3" width="11.7109375" bestFit="1" customWidth="1"/>
    <col min="4" max="4" width="12.7109375" bestFit="1" customWidth="1"/>
    <col min="5" max="5" width="5.42578125" customWidth="1"/>
    <col min="6" max="6" width="30" bestFit="1" customWidth="1"/>
  </cols>
  <sheetData>
    <row r="1" spans="1:6" x14ac:dyDescent="0.25">
      <c r="A1" s="364" t="s">
        <v>86</v>
      </c>
      <c r="B1" s="364" t="s">
        <v>88</v>
      </c>
      <c r="C1" s="364" t="s">
        <v>73</v>
      </c>
      <c r="D1" s="364" t="s">
        <v>403</v>
      </c>
      <c r="E1" s="364" t="s">
        <v>404</v>
      </c>
      <c r="F1" s="364" t="s">
        <v>405</v>
      </c>
    </row>
    <row r="2" spans="1:6" x14ac:dyDescent="0.25">
      <c r="A2" s="218" t="s">
        <v>337</v>
      </c>
      <c r="B2" s="365">
        <v>40536</v>
      </c>
      <c r="C2" s="366">
        <v>1617953.36</v>
      </c>
      <c r="D2" s="364" t="s">
        <v>425</v>
      </c>
      <c r="E2" s="364" t="s">
        <v>426</v>
      </c>
      <c r="F2" s="364" t="s">
        <v>774</v>
      </c>
    </row>
    <row r="3" spans="1:6" x14ac:dyDescent="0.25">
      <c r="A3" s="218" t="s">
        <v>338</v>
      </c>
      <c r="B3" s="365">
        <v>40511</v>
      </c>
      <c r="C3" s="366">
        <v>1369508.39</v>
      </c>
      <c r="D3" s="364" t="s">
        <v>425</v>
      </c>
      <c r="E3" s="364" t="s">
        <v>418</v>
      </c>
      <c r="F3" s="364" t="s">
        <v>775</v>
      </c>
    </row>
    <row r="4" spans="1:6" x14ac:dyDescent="0.25">
      <c r="A4" s="218" t="s">
        <v>339</v>
      </c>
      <c r="B4" s="365">
        <v>40456</v>
      </c>
      <c r="C4" s="366">
        <v>5474266.4400000004</v>
      </c>
      <c r="D4" s="364" t="s">
        <v>425</v>
      </c>
      <c r="E4" s="364" t="s">
        <v>426</v>
      </c>
      <c r="F4" s="364" t="s">
        <v>776</v>
      </c>
    </row>
    <row r="5" spans="1:6" x14ac:dyDescent="0.25">
      <c r="A5" s="218" t="s">
        <v>340</v>
      </c>
      <c r="B5" s="365">
        <v>40895</v>
      </c>
      <c r="C5" s="366"/>
      <c r="D5" s="364" t="s">
        <v>446</v>
      </c>
      <c r="E5" s="364" t="s">
        <v>777</v>
      </c>
      <c r="F5" s="364" t="s">
        <v>778</v>
      </c>
    </row>
    <row r="6" spans="1:6" x14ac:dyDescent="0.25">
      <c r="A6" s="218" t="s">
        <v>341</v>
      </c>
      <c r="B6" s="365">
        <v>40822</v>
      </c>
      <c r="C6" s="366">
        <v>3462350.97</v>
      </c>
      <c r="D6" s="364" t="s">
        <v>446</v>
      </c>
      <c r="E6" s="364" t="s">
        <v>473</v>
      </c>
      <c r="F6" s="364" t="s">
        <v>779</v>
      </c>
    </row>
    <row r="7" spans="1:6" ht="15.75" x14ac:dyDescent="0.25">
      <c r="A7" s="219" t="s">
        <v>342</v>
      </c>
      <c r="B7" s="365">
        <v>40708</v>
      </c>
      <c r="C7" s="366">
        <v>5418331.7300000004</v>
      </c>
      <c r="D7" s="364" t="s">
        <v>412</v>
      </c>
      <c r="E7" s="364" t="s">
        <v>429</v>
      </c>
      <c r="F7" s="364" t="s">
        <v>780</v>
      </c>
    </row>
    <row r="8" spans="1:6" ht="15.75" x14ac:dyDescent="0.25">
      <c r="A8" s="219" t="s">
        <v>343</v>
      </c>
      <c r="B8" s="365">
        <v>40638</v>
      </c>
      <c r="C8" s="366">
        <v>2161481.64</v>
      </c>
      <c r="D8" s="364" t="s">
        <v>425</v>
      </c>
      <c r="E8" s="364" t="s">
        <v>426</v>
      </c>
      <c r="F8" s="364" t="s">
        <v>781</v>
      </c>
    </row>
    <row r="9" spans="1:6" ht="15.75" x14ac:dyDescent="0.25">
      <c r="A9" s="219" t="s">
        <v>344</v>
      </c>
      <c r="B9" s="365">
        <v>40793</v>
      </c>
      <c r="C9" s="366">
        <v>9566056.1199999992</v>
      </c>
      <c r="D9" s="364" t="s">
        <v>446</v>
      </c>
      <c r="E9" s="364" t="s">
        <v>782</v>
      </c>
      <c r="F9" s="364" t="s">
        <v>783</v>
      </c>
    </row>
    <row r="10" spans="1:6" ht="15.75" x14ac:dyDescent="0.25">
      <c r="A10" s="219" t="s">
        <v>345</v>
      </c>
      <c r="B10" s="365">
        <v>40639</v>
      </c>
      <c r="C10" s="366">
        <v>4847737.32</v>
      </c>
      <c r="D10" s="364" t="s">
        <v>412</v>
      </c>
      <c r="E10" s="364" t="s">
        <v>413</v>
      </c>
      <c r="F10" s="364" t="s">
        <v>784</v>
      </c>
    </row>
    <row r="11" spans="1:6" ht="15.75" x14ac:dyDescent="0.25">
      <c r="A11" s="220" t="s">
        <v>346</v>
      </c>
      <c r="B11" s="365">
        <v>40643</v>
      </c>
      <c r="C11" s="366">
        <v>2516710.85</v>
      </c>
      <c r="D11" s="364" t="s">
        <v>446</v>
      </c>
      <c r="E11" s="364" t="s">
        <v>473</v>
      </c>
      <c r="F11" s="364" t="s">
        <v>785</v>
      </c>
    </row>
    <row r="12" spans="1:6" x14ac:dyDescent="0.25">
      <c r="A12" s="218" t="s">
        <v>338</v>
      </c>
      <c r="B12" s="365">
        <v>40832</v>
      </c>
      <c r="C12" s="366">
        <v>9165293.9499999993</v>
      </c>
      <c r="D12" s="364" t="s">
        <v>412</v>
      </c>
      <c r="E12" s="364" t="s">
        <v>413</v>
      </c>
      <c r="F12" s="364" t="s">
        <v>786</v>
      </c>
    </row>
    <row r="13" spans="1:6" x14ac:dyDescent="0.25">
      <c r="A13" s="218" t="s">
        <v>339</v>
      </c>
      <c r="B13" s="365">
        <v>40702</v>
      </c>
      <c r="C13" s="366">
        <v>3854133.21</v>
      </c>
      <c r="D13" s="364" t="s">
        <v>787</v>
      </c>
      <c r="E13" s="364" t="s">
        <v>788</v>
      </c>
      <c r="F13" s="364" t="s">
        <v>789</v>
      </c>
    </row>
    <row r="14" spans="1:6" x14ac:dyDescent="0.25">
      <c r="A14" s="218" t="s">
        <v>340</v>
      </c>
      <c r="B14" s="365">
        <v>40354</v>
      </c>
      <c r="C14" s="366"/>
      <c r="D14" s="364" t="s">
        <v>446</v>
      </c>
      <c r="E14" s="364" t="s">
        <v>777</v>
      </c>
      <c r="F14" s="364" t="s">
        <v>790</v>
      </c>
    </row>
    <row r="15" spans="1:6" x14ac:dyDescent="0.25">
      <c r="A15" s="218" t="s">
        <v>341</v>
      </c>
      <c r="B15" s="365">
        <v>40763</v>
      </c>
      <c r="C15" s="366">
        <v>3451195.68</v>
      </c>
      <c r="D15" s="364" t="s">
        <v>446</v>
      </c>
      <c r="E15" s="364" t="s">
        <v>777</v>
      </c>
      <c r="F15" s="364" t="s">
        <v>791</v>
      </c>
    </row>
    <row r="16" spans="1:6" ht="15.75" x14ac:dyDescent="0.25">
      <c r="A16" s="219" t="s">
        <v>342</v>
      </c>
      <c r="B16" s="365">
        <v>40587</v>
      </c>
      <c r="C16" s="366">
        <v>2469526.77</v>
      </c>
      <c r="D16" s="364" t="s">
        <v>417</v>
      </c>
      <c r="E16" s="364" t="s">
        <v>792</v>
      </c>
      <c r="F16" s="364" t="s">
        <v>793</v>
      </c>
    </row>
    <row r="17" spans="1:6" ht="15.75" x14ac:dyDescent="0.25">
      <c r="A17" s="219" t="s">
        <v>343</v>
      </c>
      <c r="B17" s="365">
        <v>40797</v>
      </c>
      <c r="C17" s="366">
        <v>2955936.58</v>
      </c>
      <c r="D17" s="364" t="s">
        <v>425</v>
      </c>
      <c r="E17" s="364" t="s">
        <v>426</v>
      </c>
      <c r="F17" s="364" t="s">
        <v>794</v>
      </c>
    </row>
    <row r="18" spans="1:6" ht="15.75" x14ac:dyDescent="0.25">
      <c r="A18" s="219" t="s">
        <v>344</v>
      </c>
      <c r="B18" s="365">
        <v>40845</v>
      </c>
      <c r="C18" s="366">
        <v>3450220.46</v>
      </c>
      <c r="D18" s="364" t="s">
        <v>417</v>
      </c>
      <c r="E18" s="364" t="s">
        <v>795</v>
      </c>
      <c r="F18" s="364" t="s">
        <v>796</v>
      </c>
    </row>
    <row r="19" spans="1:6" x14ac:dyDescent="0.25">
      <c r="A19" s="218" t="s">
        <v>341</v>
      </c>
      <c r="B19" s="365">
        <v>40701</v>
      </c>
      <c r="C19" s="366">
        <v>4161330.22</v>
      </c>
      <c r="D19" s="364" t="s">
        <v>446</v>
      </c>
      <c r="E19" s="364" t="s">
        <v>777</v>
      </c>
      <c r="F19" s="364" t="s">
        <v>797</v>
      </c>
    </row>
    <row r="20" spans="1:6" ht="15.75" x14ac:dyDescent="0.25">
      <c r="A20" s="219" t="s">
        <v>342</v>
      </c>
      <c r="B20" s="365">
        <v>40651</v>
      </c>
      <c r="C20" s="366">
        <v>1317641.77</v>
      </c>
      <c r="D20" s="364" t="s">
        <v>412</v>
      </c>
      <c r="E20" s="364" t="s">
        <v>798</v>
      </c>
      <c r="F20" s="364" t="s">
        <v>799</v>
      </c>
    </row>
    <row r="21" spans="1:6" ht="15.75" x14ac:dyDescent="0.25">
      <c r="A21" s="219" t="s">
        <v>343</v>
      </c>
      <c r="B21" s="365">
        <v>40667</v>
      </c>
      <c r="C21" s="366">
        <v>5958884.25</v>
      </c>
      <c r="D21" s="364" t="s">
        <v>412</v>
      </c>
      <c r="E21" s="364" t="s">
        <v>413</v>
      </c>
      <c r="F21" s="364" t="s">
        <v>800</v>
      </c>
    </row>
    <row r="22" spans="1:6" ht="15.75" x14ac:dyDescent="0.25">
      <c r="A22" s="219" t="s">
        <v>344</v>
      </c>
      <c r="B22" s="365">
        <v>40605</v>
      </c>
      <c r="C22" s="366">
        <v>5915070.9800000004</v>
      </c>
      <c r="D22" s="364" t="s">
        <v>446</v>
      </c>
      <c r="E22" s="364" t="s">
        <v>473</v>
      </c>
      <c r="F22" s="364" t="s">
        <v>801</v>
      </c>
    </row>
    <row r="23" spans="1:6" ht="15.75" x14ac:dyDescent="0.25">
      <c r="A23" s="219" t="s">
        <v>345</v>
      </c>
      <c r="B23" s="365">
        <v>40873</v>
      </c>
      <c r="C23" s="366">
        <v>6545421.1600000001</v>
      </c>
      <c r="D23" s="364" t="s">
        <v>425</v>
      </c>
      <c r="E23" s="364" t="s">
        <v>450</v>
      </c>
      <c r="F23" s="364" t="s">
        <v>802</v>
      </c>
    </row>
    <row r="24" spans="1:6" ht="15.75" x14ac:dyDescent="0.25">
      <c r="A24" s="220" t="s">
        <v>346</v>
      </c>
      <c r="B24" s="365">
        <v>40737</v>
      </c>
      <c r="C24" s="366">
        <v>5293677.8</v>
      </c>
      <c r="D24" s="364" t="s">
        <v>446</v>
      </c>
      <c r="E24" s="364" t="s">
        <v>803</v>
      </c>
      <c r="F24" s="364" t="s">
        <v>804</v>
      </c>
    </row>
    <row r="25" spans="1:6" x14ac:dyDescent="0.25">
      <c r="A25" s="218" t="s">
        <v>338</v>
      </c>
      <c r="B25" s="365">
        <v>40236</v>
      </c>
      <c r="C25" s="366">
        <v>5686798.4800000004</v>
      </c>
      <c r="D25" s="364" t="s">
        <v>425</v>
      </c>
      <c r="E25" s="364" t="s">
        <v>450</v>
      </c>
      <c r="F25" s="364" t="s">
        <v>805</v>
      </c>
    </row>
    <row r="26" spans="1:6" x14ac:dyDescent="0.25">
      <c r="A26" s="218" t="s">
        <v>339</v>
      </c>
      <c r="B26" s="365">
        <v>40374</v>
      </c>
      <c r="C26" s="366">
        <v>9732369.9499999993</v>
      </c>
      <c r="D26" s="364" t="s">
        <v>446</v>
      </c>
      <c r="E26" s="364" t="s">
        <v>473</v>
      </c>
      <c r="F26" s="364" t="s">
        <v>806</v>
      </c>
    </row>
    <row r="27" spans="1:6" x14ac:dyDescent="0.25">
      <c r="A27" s="218" t="s">
        <v>340</v>
      </c>
      <c r="B27" s="365">
        <v>40455</v>
      </c>
      <c r="C27" s="366">
        <v>4869279.9800000004</v>
      </c>
      <c r="D27" s="364" t="s">
        <v>446</v>
      </c>
      <c r="E27" s="364" t="s">
        <v>777</v>
      </c>
      <c r="F27" s="364" t="s">
        <v>807</v>
      </c>
    </row>
    <row r="28" spans="1:6" x14ac:dyDescent="0.25">
      <c r="A28" s="218" t="s">
        <v>337</v>
      </c>
      <c r="B28" s="365">
        <v>40458</v>
      </c>
      <c r="C28" s="366">
        <v>7952511.4100000001</v>
      </c>
      <c r="D28" s="364" t="s">
        <v>425</v>
      </c>
      <c r="E28" s="364" t="s">
        <v>450</v>
      </c>
      <c r="F28" s="364" t="s">
        <v>808</v>
      </c>
    </row>
    <row r="29" spans="1:6" x14ac:dyDescent="0.25">
      <c r="A29" s="218" t="s">
        <v>338</v>
      </c>
      <c r="B29" s="365">
        <v>40653</v>
      </c>
      <c r="C29" s="366"/>
      <c r="D29" s="364" t="s">
        <v>787</v>
      </c>
      <c r="E29" s="364" t="s">
        <v>809</v>
      </c>
      <c r="F29" s="364" t="s">
        <v>810</v>
      </c>
    </row>
    <row r="30" spans="1:6" x14ac:dyDescent="0.25">
      <c r="A30" s="218" t="s">
        <v>339</v>
      </c>
      <c r="B30" s="365">
        <v>40754</v>
      </c>
      <c r="C30" s="366">
        <v>4117987.17</v>
      </c>
      <c r="D30" s="364" t="s">
        <v>446</v>
      </c>
      <c r="E30" s="364" t="s">
        <v>473</v>
      </c>
      <c r="F30" s="364" t="s">
        <v>811</v>
      </c>
    </row>
    <row r="31" spans="1:6" x14ac:dyDescent="0.25">
      <c r="A31" s="218" t="s">
        <v>340</v>
      </c>
      <c r="B31" s="365">
        <v>40621</v>
      </c>
      <c r="C31" s="366">
        <v>4071428.9</v>
      </c>
      <c r="D31" s="364" t="s">
        <v>425</v>
      </c>
      <c r="E31" s="364" t="s">
        <v>426</v>
      </c>
      <c r="F31" s="364" t="s">
        <v>812</v>
      </c>
    </row>
    <row r="32" spans="1:6" x14ac:dyDescent="0.25">
      <c r="A32" s="218" t="s">
        <v>341</v>
      </c>
      <c r="B32" s="365">
        <v>40652</v>
      </c>
      <c r="C32" s="366">
        <v>3652405.82</v>
      </c>
      <c r="D32" s="364" t="s">
        <v>425</v>
      </c>
      <c r="E32" s="364" t="s">
        <v>426</v>
      </c>
      <c r="F32" s="364" t="s">
        <v>813</v>
      </c>
    </row>
    <row r="33" spans="1:6" ht="15.75" x14ac:dyDescent="0.25">
      <c r="A33" s="219" t="s">
        <v>342</v>
      </c>
      <c r="B33" s="365">
        <v>40903</v>
      </c>
      <c r="C33" s="366">
        <v>9543797.7599999998</v>
      </c>
      <c r="D33" s="364" t="s">
        <v>425</v>
      </c>
      <c r="E33" s="364" t="s">
        <v>426</v>
      </c>
      <c r="F33" s="364" t="s">
        <v>814</v>
      </c>
    </row>
    <row r="34" spans="1:6" ht="15.75" x14ac:dyDescent="0.25">
      <c r="A34" s="219" t="s">
        <v>343</v>
      </c>
      <c r="B34" s="365">
        <v>40906</v>
      </c>
      <c r="C34" s="366">
        <v>9087110</v>
      </c>
      <c r="D34" s="364" t="s">
        <v>446</v>
      </c>
      <c r="E34" s="364" t="s">
        <v>473</v>
      </c>
      <c r="F34" s="364" t="s">
        <v>815</v>
      </c>
    </row>
    <row r="35" spans="1:6" ht="15.75" x14ac:dyDescent="0.25">
      <c r="A35" s="219" t="s">
        <v>344</v>
      </c>
      <c r="B35" s="365">
        <v>40776</v>
      </c>
      <c r="C35" s="366">
        <v>4071161.29</v>
      </c>
      <c r="D35" s="364" t="s">
        <v>425</v>
      </c>
      <c r="E35" s="364" t="s">
        <v>426</v>
      </c>
      <c r="F35" s="364" t="s">
        <v>816</v>
      </c>
    </row>
    <row r="36" spans="1:6" ht="15.75" x14ac:dyDescent="0.25">
      <c r="A36" s="219" t="s">
        <v>345</v>
      </c>
      <c r="B36" s="365">
        <v>40619</v>
      </c>
      <c r="C36" s="366">
        <v>5888638.2400000002</v>
      </c>
      <c r="D36" s="364" t="s">
        <v>412</v>
      </c>
      <c r="E36" s="364" t="s">
        <v>436</v>
      </c>
      <c r="F36" s="364" t="s">
        <v>817</v>
      </c>
    </row>
    <row r="37" spans="1:6" ht="15.75" x14ac:dyDescent="0.25">
      <c r="A37" s="220" t="s">
        <v>346</v>
      </c>
      <c r="B37" s="365">
        <v>40891</v>
      </c>
      <c r="C37" s="366">
        <v>3805700.33</v>
      </c>
      <c r="D37" s="364" t="s">
        <v>446</v>
      </c>
      <c r="E37" s="364" t="s">
        <v>782</v>
      </c>
      <c r="F37" s="364" t="s">
        <v>818</v>
      </c>
    </row>
    <row r="38" spans="1:6" x14ac:dyDescent="0.25">
      <c r="A38" s="218" t="s">
        <v>338</v>
      </c>
      <c r="B38" s="365">
        <v>40541</v>
      </c>
      <c r="C38" s="366">
        <v>3866697.91</v>
      </c>
      <c r="D38" s="364" t="s">
        <v>425</v>
      </c>
      <c r="E38" s="364" t="s">
        <v>426</v>
      </c>
      <c r="F38" s="364" t="s">
        <v>819</v>
      </c>
    </row>
    <row r="39" spans="1:6" x14ac:dyDescent="0.25">
      <c r="A39" s="218" t="s">
        <v>339</v>
      </c>
      <c r="B39" s="365">
        <v>40601</v>
      </c>
      <c r="C39" s="366">
        <v>5713501.5700000003</v>
      </c>
      <c r="D39" s="364" t="s">
        <v>425</v>
      </c>
      <c r="E39" s="364" t="s">
        <v>426</v>
      </c>
      <c r="F39" s="364" t="s">
        <v>820</v>
      </c>
    </row>
    <row r="40" spans="1:6" x14ac:dyDescent="0.25">
      <c r="A40" s="218" t="s">
        <v>340</v>
      </c>
      <c r="B40" s="365">
        <v>40291</v>
      </c>
      <c r="C40" s="366"/>
      <c r="D40" s="364" t="s">
        <v>412</v>
      </c>
      <c r="E40" s="364" t="s">
        <v>413</v>
      </c>
      <c r="F40" s="364" t="s">
        <v>821</v>
      </c>
    </row>
    <row r="41" spans="1:6" x14ac:dyDescent="0.25">
      <c r="A41" s="218" t="s">
        <v>341</v>
      </c>
      <c r="B41" s="365">
        <v>40803</v>
      </c>
      <c r="C41" s="366">
        <v>2950973.8</v>
      </c>
      <c r="D41" s="364" t="s">
        <v>446</v>
      </c>
      <c r="E41" s="364" t="s">
        <v>777</v>
      </c>
      <c r="F41" s="364" t="s">
        <v>822</v>
      </c>
    </row>
    <row r="42" spans="1:6" ht="15.75" x14ac:dyDescent="0.25">
      <c r="A42" s="219" t="s">
        <v>342</v>
      </c>
      <c r="B42" s="365">
        <v>40805</v>
      </c>
      <c r="C42" s="366">
        <v>8053421.4900000002</v>
      </c>
      <c r="D42" s="364" t="s">
        <v>412</v>
      </c>
      <c r="E42" s="364" t="s">
        <v>823</v>
      </c>
      <c r="F42" s="364" t="s">
        <v>824</v>
      </c>
    </row>
    <row r="43" spans="1:6" ht="15.75" x14ac:dyDescent="0.25">
      <c r="A43" s="219" t="s">
        <v>343</v>
      </c>
      <c r="B43" s="365">
        <v>40187</v>
      </c>
      <c r="C43" s="366">
        <v>4625490.4400000004</v>
      </c>
      <c r="D43" s="364" t="s">
        <v>425</v>
      </c>
      <c r="E43" s="364" t="s">
        <v>450</v>
      </c>
      <c r="F43" s="364" t="s">
        <v>825</v>
      </c>
    </row>
    <row r="44" spans="1:6" ht="15.75" x14ac:dyDescent="0.25">
      <c r="A44" s="219" t="s">
        <v>344</v>
      </c>
      <c r="B44" s="365">
        <v>40611</v>
      </c>
      <c r="C44" s="366">
        <v>7720310.75</v>
      </c>
      <c r="D44" s="364" t="s">
        <v>412</v>
      </c>
      <c r="E44" s="364" t="s">
        <v>413</v>
      </c>
      <c r="F44" s="364" t="s">
        <v>665</v>
      </c>
    </row>
    <row r="45" spans="1:6" x14ac:dyDescent="0.25">
      <c r="A45" s="218" t="s">
        <v>341</v>
      </c>
      <c r="B45" s="365">
        <v>40829</v>
      </c>
      <c r="C45" s="366">
        <v>3086619.61</v>
      </c>
      <c r="D45" s="364" t="s">
        <v>412</v>
      </c>
      <c r="E45" s="364" t="s">
        <v>413</v>
      </c>
      <c r="F45" s="364" t="s">
        <v>624</v>
      </c>
    </row>
    <row r="46" spans="1:6" ht="15.75" x14ac:dyDescent="0.25">
      <c r="A46" s="219" t="s">
        <v>342</v>
      </c>
      <c r="B46" s="365">
        <v>40236</v>
      </c>
      <c r="C46" s="366">
        <v>6848530.8799999999</v>
      </c>
      <c r="D46" s="364" t="s">
        <v>446</v>
      </c>
      <c r="E46" s="364" t="s">
        <v>777</v>
      </c>
      <c r="F46" s="364" t="s">
        <v>826</v>
      </c>
    </row>
    <row r="47" spans="1:6" ht="15.75" x14ac:dyDescent="0.25">
      <c r="A47" s="219" t="s">
        <v>343</v>
      </c>
      <c r="B47" s="365">
        <v>40786</v>
      </c>
      <c r="C47" s="366">
        <v>4126874.17</v>
      </c>
      <c r="D47" s="364" t="s">
        <v>412</v>
      </c>
      <c r="E47" s="364" t="s">
        <v>429</v>
      </c>
      <c r="F47" s="364" t="s">
        <v>827</v>
      </c>
    </row>
    <row r="48" spans="1:6" ht="15.75" x14ac:dyDescent="0.25">
      <c r="A48" s="219" t="s">
        <v>344</v>
      </c>
      <c r="B48" s="365">
        <v>40441</v>
      </c>
      <c r="C48" s="366">
        <v>8760604.4399999995</v>
      </c>
      <c r="D48" s="364" t="s">
        <v>417</v>
      </c>
      <c r="E48" s="364" t="s">
        <v>828</v>
      </c>
      <c r="F48" s="364" t="s">
        <v>829</v>
      </c>
    </row>
    <row r="49" spans="1:6" ht="15.75" x14ac:dyDescent="0.25">
      <c r="A49" s="219" t="s">
        <v>345</v>
      </c>
      <c r="B49" s="365">
        <v>40182</v>
      </c>
      <c r="C49" s="366">
        <v>4987874.72</v>
      </c>
      <c r="D49" s="364" t="s">
        <v>446</v>
      </c>
      <c r="E49" s="364" t="s">
        <v>473</v>
      </c>
      <c r="F49" s="364" t="s">
        <v>830</v>
      </c>
    </row>
    <row r="50" spans="1:6" ht="15.75" x14ac:dyDescent="0.25">
      <c r="A50" s="220" t="s">
        <v>346</v>
      </c>
      <c r="B50" s="365">
        <v>40657</v>
      </c>
      <c r="C50" s="366">
        <v>9518578.1999999993</v>
      </c>
      <c r="D50" s="364" t="s">
        <v>446</v>
      </c>
      <c r="E50" s="364" t="s">
        <v>473</v>
      </c>
      <c r="F50" s="364" t="s">
        <v>831</v>
      </c>
    </row>
    <row r="51" spans="1:6" x14ac:dyDescent="0.25">
      <c r="A51" s="218" t="s">
        <v>338</v>
      </c>
      <c r="B51" s="365">
        <v>40596</v>
      </c>
      <c r="C51" s="366"/>
      <c r="D51" s="364" t="s">
        <v>412</v>
      </c>
      <c r="E51" s="364" t="s">
        <v>459</v>
      </c>
      <c r="F51" s="364" t="s">
        <v>832</v>
      </c>
    </row>
    <row r="52" spans="1:6" x14ac:dyDescent="0.25">
      <c r="A52" s="218" t="s">
        <v>339</v>
      </c>
      <c r="B52" s="365">
        <v>40263</v>
      </c>
      <c r="C52" s="366"/>
      <c r="D52" s="364" t="s">
        <v>412</v>
      </c>
      <c r="E52" s="364" t="s">
        <v>422</v>
      </c>
      <c r="F52" s="364" t="s">
        <v>833</v>
      </c>
    </row>
    <row r="53" spans="1:6" x14ac:dyDescent="0.25">
      <c r="A53" s="218" t="s">
        <v>340</v>
      </c>
      <c r="B53" s="365">
        <v>40247</v>
      </c>
      <c r="C53" s="366">
        <v>9955570.9900000002</v>
      </c>
      <c r="D53" s="364" t="s">
        <v>446</v>
      </c>
      <c r="E53" s="364" t="s">
        <v>803</v>
      </c>
      <c r="F53" s="364" t="s">
        <v>834</v>
      </c>
    </row>
    <row r="54" spans="1:6" x14ac:dyDescent="0.25">
      <c r="A54" s="218" t="s">
        <v>337</v>
      </c>
      <c r="B54" s="365">
        <v>40473</v>
      </c>
      <c r="C54" s="366">
        <v>1653093.05</v>
      </c>
      <c r="D54" s="364" t="s">
        <v>412</v>
      </c>
      <c r="E54" s="364" t="s">
        <v>823</v>
      </c>
      <c r="F54" s="364" t="s">
        <v>835</v>
      </c>
    </row>
    <row r="55" spans="1:6" x14ac:dyDescent="0.25">
      <c r="A55" s="218" t="s">
        <v>338</v>
      </c>
      <c r="B55" s="365">
        <v>40420</v>
      </c>
      <c r="C55" s="366">
        <v>7445103.1699999999</v>
      </c>
      <c r="D55" s="364" t="s">
        <v>425</v>
      </c>
      <c r="E55" s="364" t="s">
        <v>450</v>
      </c>
      <c r="F55" s="364" t="s">
        <v>836</v>
      </c>
    </row>
    <row r="56" spans="1:6" x14ac:dyDescent="0.25">
      <c r="A56" s="218" t="s">
        <v>339</v>
      </c>
      <c r="B56" s="365">
        <v>40405</v>
      </c>
      <c r="C56" s="366"/>
      <c r="D56" s="364" t="s">
        <v>412</v>
      </c>
      <c r="E56" s="364" t="s">
        <v>798</v>
      </c>
      <c r="F56" s="364" t="s">
        <v>837</v>
      </c>
    </row>
    <row r="57" spans="1:6" x14ac:dyDescent="0.25">
      <c r="A57" s="218" t="s">
        <v>340</v>
      </c>
      <c r="B57" s="365">
        <v>40904</v>
      </c>
      <c r="C57" s="366">
        <v>4330692.87</v>
      </c>
      <c r="D57" s="364" t="s">
        <v>446</v>
      </c>
      <c r="E57" s="364" t="s">
        <v>473</v>
      </c>
      <c r="F57" s="364" t="s">
        <v>838</v>
      </c>
    </row>
    <row r="58" spans="1:6" x14ac:dyDescent="0.25">
      <c r="A58" s="218" t="s">
        <v>341</v>
      </c>
      <c r="B58" s="365">
        <v>40461</v>
      </c>
      <c r="C58" s="366">
        <v>1139239.97</v>
      </c>
      <c r="D58" s="364" t="s">
        <v>446</v>
      </c>
      <c r="E58" s="364" t="s">
        <v>473</v>
      </c>
      <c r="F58" s="364" t="s">
        <v>839</v>
      </c>
    </row>
    <row r="59" spans="1:6" ht="15.75" x14ac:dyDescent="0.25">
      <c r="A59" s="219" t="s">
        <v>342</v>
      </c>
      <c r="B59" s="365">
        <v>40245</v>
      </c>
      <c r="C59" s="366">
        <v>7086723.3300000001</v>
      </c>
      <c r="D59" s="364" t="s">
        <v>446</v>
      </c>
      <c r="E59" s="364" t="s">
        <v>473</v>
      </c>
      <c r="F59" s="364" t="s">
        <v>840</v>
      </c>
    </row>
    <row r="60" spans="1:6" ht="15.75" x14ac:dyDescent="0.25">
      <c r="A60" s="219" t="s">
        <v>343</v>
      </c>
      <c r="B60" s="365">
        <v>40906</v>
      </c>
      <c r="C60" s="366">
        <v>7939366.1699999999</v>
      </c>
      <c r="D60" s="364" t="s">
        <v>425</v>
      </c>
      <c r="E60" s="364" t="s">
        <v>426</v>
      </c>
      <c r="F60" s="364" t="s">
        <v>841</v>
      </c>
    </row>
    <row r="61" spans="1:6" ht="15.75" x14ac:dyDescent="0.25">
      <c r="A61" s="219" t="s">
        <v>344</v>
      </c>
      <c r="B61" s="365">
        <v>40452</v>
      </c>
      <c r="C61" s="366">
        <v>1748553.02</v>
      </c>
      <c r="D61" s="364" t="s">
        <v>412</v>
      </c>
      <c r="E61" s="364" t="s">
        <v>413</v>
      </c>
      <c r="F61" s="364" t="s">
        <v>842</v>
      </c>
    </row>
    <row r="62" spans="1:6" ht="15.75" x14ac:dyDescent="0.25">
      <c r="A62" s="219" t="s">
        <v>345</v>
      </c>
      <c r="B62" s="365">
        <v>40354</v>
      </c>
      <c r="C62" s="366">
        <v>1670041.25</v>
      </c>
      <c r="D62" s="364" t="s">
        <v>425</v>
      </c>
      <c r="E62" s="364" t="s">
        <v>426</v>
      </c>
      <c r="F62" s="364" t="s">
        <v>843</v>
      </c>
    </row>
    <row r="63" spans="1:6" ht="15.75" x14ac:dyDescent="0.25">
      <c r="A63" s="220" t="s">
        <v>346</v>
      </c>
      <c r="B63" s="365">
        <v>40903</v>
      </c>
      <c r="C63" s="366">
        <v>1824044.92</v>
      </c>
      <c r="D63" s="364" t="s">
        <v>787</v>
      </c>
      <c r="E63" s="364" t="s">
        <v>844</v>
      </c>
      <c r="F63" s="364" t="s">
        <v>845</v>
      </c>
    </row>
    <row r="64" spans="1:6" x14ac:dyDescent="0.25">
      <c r="A64" s="218" t="s">
        <v>338</v>
      </c>
      <c r="B64" s="365">
        <v>40429</v>
      </c>
      <c r="C64" s="366">
        <v>5699063.4400000004</v>
      </c>
      <c r="D64" s="364" t="s">
        <v>412</v>
      </c>
      <c r="E64" s="364" t="s">
        <v>823</v>
      </c>
      <c r="F64" s="364" t="s">
        <v>846</v>
      </c>
    </row>
    <row r="65" spans="1:6" x14ac:dyDescent="0.25">
      <c r="A65" s="218" t="s">
        <v>339</v>
      </c>
      <c r="B65" s="365">
        <v>40808</v>
      </c>
      <c r="C65" s="366">
        <v>8570956.9399999995</v>
      </c>
      <c r="D65" s="364" t="s">
        <v>412</v>
      </c>
      <c r="E65" s="364" t="s">
        <v>823</v>
      </c>
      <c r="F65" s="364" t="s">
        <v>847</v>
      </c>
    </row>
    <row r="66" spans="1:6" x14ac:dyDescent="0.25">
      <c r="A66" s="218" t="s">
        <v>340</v>
      </c>
      <c r="B66" s="365">
        <v>40363</v>
      </c>
      <c r="C66" s="366"/>
      <c r="D66" s="364" t="s">
        <v>417</v>
      </c>
      <c r="E66" s="364" t="s">
        <v>848</v>
      </c>
      <c r="F66" s="364" t="s">
        <v>849</v>
      </c>
    </row>
    <row r="67" spans="1:6" x14ac:dyDescent="0.25">
      <c r="A67" s="218" t="s">
        <v>341</v>
      </c>
      <c r="B67" s="365">
        <v>40360</v>
      </c>
      <c r="C67" s="366">
        <v>5748319.5199999996</v>
      </c>
      <c r="D67" s="364" t="s">
        <v>425</v>
      </c>
      <c r="E67" s="364" t="s">
        <v>426</v>
      </c>
      <c r="F67" s="364" t="s">
        <v>850</v>
      </c>
    </row>
    <row r="68" spans="1:6" ht="15.75" x14ac:dyDescent="0.25">
      <c r="A68" s="219" t="s">
        <v>342</v>
      </c>
      <c r="B68" s="365">
        <v>40441</v>
      </c>
      <c r="C68" s="366">
        <v>1339069.6299999999</v>
      </c>
      <c r="D68" s="364" t="s">
        <v>412</v>
      </c>
      <c r="E68" s="364" t="s">
        <v>436</v>
      </c>
      <c r="F68" s="364" t="s">
        <v>851</v>
      </c>
    </row>
    <row r="69" spans="1:6" ht="15.75" x14ac:dyDescent="0.25">
      <c r="A69" s="219" t="s">
        <v>343</v>
      </c>
      <c r="B69" s="365">
        <v>40646</v>
      </c>
      <c r="C69" s="366">
        <v>3551918.32</v>
      </c>
      <c r="D69" s="364" t="s">
        <v>412</v>
      </c>
      <c r="E69" s="364" t="s">
        <v>823</v>
      </c>
      <c r="F69" s="364" t="s">
        <v>852</v>
      </c>
    </row>
    <row r="70" spans="1:6" ht="15.75" x14ac:dyDescent="0.25">
      <c r="A70" s="219" t="s">
        <v>344</v>
      </c>
      <c r="B70" s="365">
        <v>40434</v>
      </c>
      <c r="C70" s="366">
        <v>9913876.0399999991</v>
      </c>
      <c r="D70" s="364" t="s">
        <v>412</v>
      </c>
      <c r="E70" s="364" t="s">
        <v>413</v>
      </c>
      <c r="F70" s="364" t="s">
        <v>853</v>
      </c>
    </row>
    <row r="71" spans="1:6" x14ac:dyDescent="0.25">
      <c r="A71" s="218" t="s">
        <v>341</v>
      </c>
      <c r="B71" s="365">
        <v>40899</v>
      </c>
      <c r="C71" s="366">
        <v>2416838.2200000002</v>
      </c>
      <c r="D71" s="364" t="s">
        <v>425</v>
      </c>
      <c r="E71" s="364" t="s">
        <v>450</v>
      </c>
      <c r="F71" s="364" t="s">
        <v>854</v>
      </c>
    </row>
    <row r="72" spans="1:6" ht="15.75" x14ac:dyDescent="0.25">
      <c r="A72" s="219" t="s">
        <v>342</v>
      </c>
      <c r="B72" s="365">
        <v>40222</v>
      </c>
      <c r="C72" s="366">
        <v>6856861.4400000004</v>
      </c>
      <c r="D72" s="364" t="s">
        <v>412</v>
      </c>
      <c r="E72" s="364" t="s">
        <v>436</v>
      </c>
      <c r="F72" s="364" t="s">
        <v>855</v>
      </c>
    </row>
    <row r="73" spans="1:6" ht="15.75" x14ac:dyDescent="0.25">
      <c r="A73" s="219" t="s">
        <v>343</v>
      </c>
      <c r="B73" s="365">
        <v>40570</v>
      </c>
      <c r="C73" s="366">
        <v>6941459.6799999997</v>
      </c>
      <c r="D73" s="364" t="s">
        <v>425</v>
      </c>
      <c r="E73" s="364" t="s">
        <v>450</v>
      </c>
      <c r="F73" s="364" t="s">
        <v>856</v>
      </c>
    </row>
    <row r="74" spans="1:6" ht="15.75" x14ac:dyDescent="0.25">
      <c r="A74" s="219" t="s">
        <v>344</v>
      </c>
      <c r="B74" s="365">
        <v>40424</v>
      </c>
      <c r="C74" s="366">
        <v>8009504.96</v>
      </c>
      <c r="D74" s="364" t="s">
        <v>446</v>
      </c>
      <c r="E74" s="364" t="s">
        <v>803</v>
      </c>
      <c r="F74" s="364" t="s">
        <v>857</v>
      </c>
    </row>
    <row r="75" spans="1:6" ht="15.75" x14ac:dyDescent="0.25">
      <c r="A75" s="219" t="s">
        <v>345</v>
      </c>
      <c r="B75" s="365">
        <v>40309</v>
      </c>
      <c r="C75" s="366">
        <v>4409970</v>
      </c>
      <c r="D75" s="364" t="s">
        <v>412</v>
      </c>
      <c r="E75" s="364" t="s">
        <v>436</v>
      </c>
      <c r="F75" s="364" t="s">
        <v>858</v>
      </c>
    </row>
    <row r="76" spans="1:6" ht="15.75" x14ac:dyDescent="0.25">
      <c r="A76" s="220" t="s">
        <v>346</v>
      </c>
      <c r="B76" s="365">
        <v>40312</v>
      </c>
      <c r="C76" s="366">
        <v>6479825.1699999999</v>
      </c>
      <c r="D76" s="364" t="s">
        <v>412</v>
      </c>
      <c r="E76" s="364" t="s">
        <v>413</v>
      </c>
      <c r="F76" s="364" t="s">
        <v>859</v>
      </c>
    </row>
    <row r="77" spans="1:6" x14ac:dyDescent="0.25">
      <c r="A77" s="218" t="s">
        <v>338</v>
      </c>
      <c r="B77" s="365">
        <v>40388</v>
      </c>
      <c r="C77" s="366">
        <v>3745222.03</v>
      </c>
      <c r="D77" s="364" t="s">
        <v>425</v>
      </c>
      <c r="E77" s="364" t="s">
        <v>426</v>
      </c>
      <c r="F77" s="364" t="s">
        <v>860</v>
      </c>
    </row>
    <row r="78" spans="1:6" x14ac:dyDescent="0.25">
      <c r="A78" s="218" t="s">
        <v>339</v>
      </c>
      <c r="B78" s="365">
        <v>40723</v>
      </c>
      <c r="C78" s="366">
        <v>7823773.6500000004</v>
      </c>
      <c r="D78" s="364" t="s">
        <v>425</v>
      </c>
      <c r="E78" s="364" t="s">
        <v>426</v>
      </c>
      <c r="F78" s="364" t="s">
        <v>861</v>
      </c>
    </row>
    <row r="79" spans="1:6" x14ac:dyDescent="0.25">
      <c r="A79" s="218" t="s">
        <v>340</v>
      </c>
      <c r="B79" s="365">
        <v>40805</v>
      </c>
      <c r="C79" s="366">
        <v>6778112.0700000003</v>
      </c>
      <c r="D79" s="364" t="s">
        <v>425</v>
      </c>
      <c r="E79" s="364" t="s">
        <v>426</v>
      </c>
      <c r="F79" s="364" t="s">
        <v>862</v>
      </c>
    </row>
    <row r="80" spans="1:6" x14ac:dyDescent="0.25">
      <c r="A80" s="218" t="s">
        <v>337</v>
      </c>
      <c r="B80" s="365">
        <v>40599</v>
      </c>
      <c r="C80" s="366">
        <v>9060974.5099999998</v>
      </c>
      <c r="D80" s="364" t="s">
        <v>412</v>
      </c>
      <c r="E80" s="364" t="s">
        <v>798</v>
      </c>
      <c r="F80" s="364" t="s">
        <v>863</v>
      </c>
    </row>
    <row r="81" spans="1:6" x14ac:dyDescent="0.25">
      <c r="A81" s="218" t="s">
        <v>338</v>
      </c>
      <c r="B81" s="365">
        <v>40472</v>
      </c>
      <c r="C81" s="366">
        <v>6778614.3099999996</v>
      </c>
      <c r="D81" s="364" t="s">
        <v>787</v>
      </c>
      <c r="E81" s="364" t="s">
        <v>788</v>
      </c>
      <c r="F81" s="364" t="s">
        <v>864</v>
      </c>
    </row>
    <row r="82" spans="1:6" x14ac:dyDescent="0.25">
      <c r="A82" s="218" t="s">
        <v>339</v>
      </c>
      <c r="B82" s="365">
        <v>40709</v>
      </c>
      <c r="C82" s="366">
        <v>4925128.8600000003</v>
      </c>
      <c r="D82" s="364" t="s">
        <v>446</v>
      </c>
      <c r="E82" s="364" t="s">
        <v>473</v>
      </c>
      <c r="F82" s="364" t="s">
        <v>865</v>
      </c>
    </row>
    <row r="83" spans="1:6" x14ac:dyDescent="0.25">
      <c r="A83" s="218" t="s">
        <v>340</v>
      </c>
      <c r="B83" s="365">
        <v>40449</v>
      </c>
      <c r="C83" s="366">
        <v>6211091.5499999998</v>
      </c>
      <c r="D83" s="364" t="s">
        <v>425</v>
      </c>
      <c r="E83" s="364" t="s">
        <v>450</v>
      </c>
      <c r="F83" s="364" t="s">
        <v>866</v>
      </c>
    </row>
    <row r="84" spans="1:6" x14ac:dyDescent="0.25">
      <c r="A84" s="218" t="s">
        <v>341</v>
      </c>
      <c r="B84" s="365">
        <v>40804</v>
      </c>
      <c r="C84" s="366">
        <v>5290224.07</v>
      </c>
      <c r="D84" s="364" t="s">
        <v>412</v>
      </c>
      <c r="E84" s="364" t="s">
        <v>429</v>
      </c>
      <c r="F84" s="364" t="s">
        <v>867</v>
      </c>
    </row>
    <row r="85" spans="1:6" ht="15.75" x14ac:dyDescent="0.25">
      <c r="A85" s="219" t="s">
        <v>342</v>
      </c>
      <c r="B85" s="365">
        <v>40206</v>
      </c>
      <c r="C85" s="366">
        <v>8835543.5199999996</v>
      </c>
      <c r="D85" s="364" t="s">
        <v>446</v>
      </c>
      <c r="E85" s="364" t="s">
        <v>777</v>
      </c>
      <c r="F85" s="364" t="s">
        <v>868</v>
      </c>
    </row>
    <row r="86" spans="1:6" ht="15.75" x14ac:dyDescent="0.25">
      <c r="A86" s="219" t="s">
        <v>343</v>
      </c>
      <c r="B86" s="365">
        <v>40867</v>
      </c>
      <c r="C86" s="366">
        <v>8175016.96</v>
      </c>
      <c r="D86" s="364" t="s">
        <v>412</v>
      </c>
      <c r="E86" s="364" t="s">
        <v>823</v>
      </c>
      <c r="F86" s="364" t="s">
        <v>869</v>
      </c>
    </row>
    <row r="87" spans="1:6" ht="15.75" x14ac:dyDescent="0.25">
      <c r="A87" s="219" t="s">
        <v>344</v>
      </c>
      <c r="B87" s="365">
        <v>40892</v>
      </c>
      <c r="C87" s="366">
        <v>2516924.91</v>
      </c>
      <c r="D87" s="364" t="s">
        <v>425</v>
      </c>
      <c r="E87" s="364" t="s">
        <v>450</v>
      </c>
      <c r="F87" s="364" t="s">
        <v>870</v>
      </c>
    </row>
    <row r="88" spans="1:6" ht="15.75" x14ac:dyDescent="0.25">
      <c r="A88" s="219" t="s">
        <v>345</v>
      </c>
      <c r="B88" s="365">
        <v>40734</v>
      </c>
      <c r="C88" s="366">
        <v>1667012.2</v>
      </c>
      <c r="D88" s="364" t="s">
        <v>446</v>
      </c>
      <c r="E88" s="364" t="s">
        <v>777</v>
      </c>
      <c r="F88" s="364" t="s">
        <v>871</v>
      </c>
    </row>
    <row r="89" spans="1:6" ht="15.75" x14ac:dyDescent="0.25">
      <c r="A89" s="220" t="s">
        <v>346</v>
      </c>
      <c r="B89" s="365">
        <v>40632</v>
      </c>
      <c r="C89" s="366">
        <v>1560687.44</v>
      </c>
      <c r="D89" s="364" t="s">
        <v>412</v>
      </c>
      <c r="E89" s="364" t="s">
        <v>429</v>
      </c>
      <c r="F89" s="364" t="s">
        <v>872</v>
      </c>
    </row>
    <row r="90" spans="1:6" x14ac:dyDescent="0.25">
      <c r="A90" s="218" t="s">
        <v>338</v>
      </c>
      <c r="B90" s="365">
        <v>40443</v>
      </c>
      <c r="C90" s="366">
        <v>2579915.2200000002</v>
      </c>
      <c r="D90" s="364" t="s">
        <v>446</v>
      </c>
      <c r="E90" s="364" t="s">
        <v>777</v>
      </c>
      <c r="F90" s="364" t="s">
        <v>663</v>
      </c>
    </row>
    <row r="91" spans="1:6" x14ac:dyDescent="0.25">
      <c r="A91" s="218" t="s">
        <v>339</v>
      </c>
      <c r="B91" s="365">
        <v>40180</v>
      </c>
      <c r="C91" s="366">
        <v>4967622.95</v>
      </c>
      <c r="D91" s="364" t="s">
        <v>446</v>
      </c>
      <c r="E91" s="364" t="s">
        <v>777</v>
      </c>
      <c r="F91" s="364" t="s">
        <v>873</v>
      </c>
    </row>
    <row r="92" spans="1:6" x14ac:dyDescent="0.25">
      <c r="A92" s="218" t="s">
        <v>340</v>
      </c>
      <c r="B92" s="365">
        <v>40363</v>
      </c>
      <c r="C92" s="366">
        <v>9890945.9299999997</v>
      </c>
      <c r="D92" s="364" t="s">
        <v>417</v>
      </c>
      <c r="E92" s="364" t="s">
        <v>874</v>
      </c>
      <c r="F92" s="364" t="s">
        <v>875</v>
      </c>
    </row>
    <row r="93" spans="1:6" x14ac:dyDescent="0.25">
      <c r="A93" s="218" t="s">
        <v>341</v>
      </c>
      <c r="B93" s="365">
        <v>40259</v>
      </c>
      <c r="C93" s="366">
        <v>7228254.6600000001</v>
      </c>
      <c r="D93" s="364" t="s">
        <v>412</v>
      </c>
      <c r="E93" s="364" t="s">
        <v>876</v>
      </c>
      <c r="F93" s="364" t="s">
        <v>877</v>
      </c>
    </row>
    <row r="94" spans="1:6" ht="15.75" x14ac:dyDescent="0.25">
      <c r="A94" s="219" t="s">
        <v>342</v>
      </c>
      <c r="B94" s="365">
        <v>40776</v>
      </c>
      <c r="C94" s="366"/>
      <c r="D94" s="364" t="s">
        <v>425</v>
      </c>
      <c r="E94" s="364" t="s">
        <v>450</v>
      </c>
      <c r="F94" s="364" t="s">
        <v>680</v>
      </c>
    </row>
    <row r="95" spans="1:6" ht="15.75" x14ac:dyDescent="0.25">
      <c r="A95" s="219" t="s">
        <v>343</v>
      </c>
      <c r="B95" s="365">
        <v>40605</v>
      </c>
      <c r="C95" s="366">
        <v>9808740.6400000006</v>
      </c>
      <c r="D95" s="364" t="s">
        <v>446</v>
      </c>
      <c r="E95" s="364" t="s">
        <v>473</v>
      </c>
      <c r="F95" s="364" t="s">
        <v>878</v>
      </c>
    </row>
    <row r="96" spans="1:6" x14ac:dyDescent="0.25">
      <c r="A96" s="218" t="s">
        <v>341</v>
      </c>
      <c r="B96" s="365">
        <v>40210</v>
      </c>
      <c r="C96" s="366">
        <v>6140571.9699999997</v>
      </c>
      <c r="D96" s="364" t="s">
        <v>446</v>
      </c>
      <c r="E96" s="364" t="s">
        <v>777</v>
      </c>
      <c r="F96" s="364" t="s">
        <v>879</v>
      </c>
    </row>
    <row r="97" spans="1:6" ht="15.75" x14ac:dyDescent="0.25">
      <c r="A97" s="219" t="s">
        <v>342</v>
      </c>
      <c r="B97" s="365">
        <v>40226</v>
      </c>
      <c r="C97" s="366">
        <v>2192716.85</v>
      </c>
      <c r="D97" s="364" t="s">
        <v>412</v>
      </c>
      <c r="E97" s="364" t="s">
        <v>823</v>
      </c>
      <c r="F97" s="364" t="s">
        <v>880</v>
      </c>
    </row>
    <row r="98" spans="1:6" ht="15.75" x14ac:dyDescent="0.25">
      <c r="A98" s="219" t="s">
        <v>343</v>
      </c>
      <c r="B98" s="365">
        <v>40245</v>
      </c>
      <c r="C98" s="366">
        <v>7421683.2000000002</v>
      </c>
      <c r="D98" s="364" t="s">
        <v>425</v>
      </c>
      <c r="E98" s="364" t="s">
        <v>418</v>
      </c>
      <c r="F98" s="364" t="s">
        <v>881</v>
      </c>
    </row>
    <row r="99" spans="1:6" x14ac:dyDescent="0.25">
      <c r="A99" s="218" t="s">
        <v>338</v>
      </c>
      <c r="B99" s="365">
        <v>40695</v>
      </c>
      <c r="C99" s="366">
        <v>1776358.38</v>
      </c>
      <c r="D99" s="364" t="s">
        <v>425</v>
      </c>
      <c r="E99" s="364" t="s">
        <v>426</v>
      </c>
      <c r="F99" s="364" t="s">
        <v>882</v>
      </c>
    </row>
    <row r="100" spans="1:6" x14ac:dyDescent="0.25">
      <c r="A100" s="218" t="s">
        <v>339</v>
      </c>
      <c r="B100" s="365">
        <v>40882</v>
      </c>
      <c r="C100" s="366">
        <v>9351359.7799999993</v>
      </c>
      <c r="D100" s="364" t="s">
        <v>412</v>
      </c>
      <c r="E100" s="364" t="s">
        <v>436</v>
      </c>
      <c r="F100" s="364" t="s">
        <v>883</v>
      </c>
    </row>
    <row r="101" spans="1:6" x14ac:dyDescent="0.25">
      <c r="A101" s="218" t="s">
        <v>340</v>
      </c>
      <c r="B101" s="365">
        <v>40293</v>
      </c>
      <c r="C101" s="366"/>
      <c r="D101" s="364" t="s">
        <v>417</v>
      </c>
      <c r="E101" s="364" t="s">
        <v>828</v>
      </c>
      <c r="F101" s="364" t="s">
        <v>884</v>
      </c>
    </row>
    <row r="102" spans="1:6" x14ac:dyDescent="0.25">
      <c r="A102" s="218" t="s">
        <v>341</v>
      </c>
      <c r="B102" s="365">
        <v>40385</v>
      </c>
      <c r="C102" s="366">
        <v>7941892.7400000002</v>
      </c>
      <c r="D102" s="364" t="s">
        <v>425</v>
      </c>
      <c r="E102" s="364" t="s">
        <v>418</v>
      </c>
      <c r="F102" s="364" t="s">
        <v>885</v>
      </c>
    </row>
    <row r="103" spans="1:6" ht="15.75" x14ac:dyDescent="0.25">
      <c r="A103" s="219" t="s">
        <v>342</v>
      </c>
      <c r="B103" s="365">
        <v>40388</v>
      </c>
      <c r="C103" s="366">
        <v>8773999.9100000001</v>
      </c>
      <c r="D103" s="364" t="s">
        <v>425</v>
      </c>
      <c r="E103" s="364" t="s">
        <v>418</v>
      </c>
      <c r="F103" s="364" t="s">
        <v>886</v>
      </c>
    </row>
    <row r="104" spans="1:6" ht="15.75" x14ac:dyDescent="0.25">
      <c r="A104" s="219" t="s">
        <v>343</v>
      </c>
      <c r="B104" s="365">
        <v>40897</v>
      </c>
      <c r="C104" s="366">
        <v>7541124.46</v>
      </c>
      <c r="D104" s="364" t="s">
        <v>425</v>
      </c>
      <c r="E104" s="364" t="s">
        <v>418</v>
      </c>
      <c r="F104" s="364" t="s">
        <v>887</v>
      </c>
    </row>
    <row r="105" spans="1:6" x14ac:dyDescent="0.25">
      <c r="A105" s="218" t="s">
        <v>341</v>
      </c>
      <c r="B105" s="365">
        <v>40481</v>
      </c>
      <c r="C105" s="366">
        <v>2951291.92</v>
      </c>
      <c r="D105" s="364" t="s">
        <v>425</v>
      </c>
      <c r="E105" s="364" t="s">
        <v>450</v>
      </c>
      <c r="F105" s="364" t="s">
        <v>888</v>
      </c>
    </row>
    <row r="106" spans="1:6" ht="15.75" x14ac:dyDescent="0.25">
      <c r="A106" s="219" t="s">
        <v>342</v>
      </c>
      <c r="B106" s="365">
        <v>40292</v>
      </c>
      <c r="C106" s="366">
        <v>6901508.9800000004</v>
      </c>
      <c r="D106" s="364" t="s">
        <v>446</v>
      </c>
      <c r="E106" s="364" t="s">
        <v>777</v>
      </c>
      <c r="F106" s="364" t="s">
        <v>889</v>
      </c>
    </row>
    <row r="107" spans="1:6" x14ac:dyDescent="0.25">
      <c r="A107" s="218" t="s">
        <v>338</v>
      </c>
      <c r="B107" s="365">
        <v>40799</v>
      </c>
      <c r="C107" s="366">
        <v>3577051.74</v>
      </c>
      <c r="D107" s="364" t="s">
        <v>412</v>
      </c>
      <c r="E107" s="364" t="s">
        <v>429</v>
      </c>
      <c r="F107" s="364" t="s">
        <v>890</v>
      </c>
    </row>
    <row r="108" spans="1:6" x14ac:dyDescent="0.25">
      <c r="A108" s="218" t="s">
        <v>339</v>
      </c>
      <c r="B108" s="365">
        <v>40413</v>
      </c>
      <c r="C108" s="366">
        <v>8630003.7100000009</v>
      </c>
      <c r="D108" s="364" t="s">
        <v>425</v>
      </c>
      <c r="E108" s="364" t="s">
        <v>450</v>
      </c>
      <c r="F108" s="364" t="s">
        <v>805</v>
      </c>
    </row>
    <row r="109" spans="1:6" x14ac:dyDescent="0.25">
      <c r="A109" s="218" t="s">
        <v>340</v>
      </c>
      <c r="B109" s="365">
        <v>40400</v>
      </c>
      <c r="C109" s="366">
        <v>2628864.2999999998</v>
      </c>
      <c r="D109" s="364" t="s">
        <v>446</v>
      </c>
      <c r="E109" s="364" t="s">
        <v>803</v>
      </c>
      <c r="F109" s="364" t="s">
        <v>891</v>
      </c>
    </row>
    <row r="110" spans="1:6" x14ac:dyDescent="0.25">
      <c r="A110" s="218" t="s">
        <v>341</v>
      </c>
      <c r="B110" s="365">
        <v>40613</v>
      </c>
      <c r="C110" s="366">
        <v>4314348.68</v>
      </c>
      <c r="D110" s="364" t="s">
        <v>446</v>
      </c>
      <c r="E110" s="364" t="s">
        <v>777</v>
      </c>
      <c r="F110" s="364" t="s">
        <v>892</v>
      </c>
    </row>
    <row r="111" spans="1:6" ht="15.75" x14ac:dyDescent="0.25">
      <c r="A111" s="219" t="s">
        <v>342</v>
      </c>
      <c r="B111" s="365">
        <v>40742</v>
      </c>
      <c r="C111" s="366">
        <v>6296611.4800000004</v>
      </c>
      <c r="D111" s="364" t="s">
        <v>412</v>
      </c>
      <c r="E111" s="364" t="s">
        <v>436</v>
      </c>
      <c r="F111" s="364" t="s">
        <v>893</v>
      </c>
    </row>
    <row r="112" spans="1:6" ht="15.75" x14ac:dyDescent="0.25">
      <c r="A112" s="219" t="s">
        <v>343</v>
      </c>
      <c r="B112" s="365">
        <v>40808</v>
      </c>
      <c r="C112" s="366">
        <v>8218479.6100000003</v>
      </c>
      <c r="D112" s="364" t="s">
        <v>412</v>
      </c>
      <c r="E112" s="364" t="s">
        <v>429</v>
      </c>
      <c r="F112" s="364" t="s">
        <v>872</v>
      </c>
    </row>
    <row r="113" spans="1:6" x14ac:dyDescent="0.25">
      <c r="A113" s="218" t="s">
        <v>341</v>
      </c>
      <c r="B113" s="365">
        <v>40289</v>
      </c>
      <c r="C113" s="366">
        <v>9711160.2100000009</v>
      </c>
      <c r="D113" s="364" t="s">
        <v>787</v>
      </c>
      <c r="E113" s="364" t="s">
        <v>809</v>
      </c>
      <c r="F113" s="364" t="s">
        <v>894</v>
      </c>
    </row>
    <row r="114" spans="1:6" ht="15.75" x14ac:dyDescent="0.25">
      <c r="A114" s="219" t="s">
        <v>342</v>
      </c>
      <c r="B114" s="365">
        <v>40411</v>
      </c>
      <c r="C114" s="366"/>
      <c r="D114" s="364" t="s">
        <v>425</v>
      </c>
      <c r="E114" s="364" t="s">
        <v>426</v>
      </c>
      <c r="F114" s="364" t="s">
        <v>693</v>
      </c>
    </row>
    <row r="115" spans="1:6" x14ac:dyDescent="0.25">
      <c r="A115" s="218" t="s">
        <v>338</v>
      </c>
      <c r="B115" s="365">
        <v>40469</v>
      </c>
      <c r="C115" s="366">
        <v>2144426.08</v>
      </c>
      <c r="D115" s="364" t="s">
        <v>417</v>
      </c>
      <c r="E115" s="364" t="s">
        <v>848</v>
      </c>
      <c r="F115" s="364" t="s">
        <v>895</v>
      </c>
    </row>
    <row r="116" spans="1:6" x14ac:dyDescent="0.25">
      <c r="A116" s="218" t="s">
        <v>339</v>
      </c>
      <c r="B116" s="365">
        <v>40711</v>
      </c>
      <c r="C116" s="366">
        <v>7992575.9800000004</v>
      </c>
      <c r="D116" s="364" t="s">
        <v>446</v>
      </c>
      <c r="E116" s="364" t="s">
        <v>777</v>
      </c>
      <c r="F116" s="364" t="s">
        <v>896</v>
      </c>
    </row>
    <row r="117" spans="1:6" x14ac:dyDescent="0.25">
      <c r="A117" s="218" t="s">
        <v>340</v>
      </c>
      <c r="B117" s="365">
        <v>40539</v>
      </c>
      <c r="C117" s="366">
        <v>2636582.21</v>
      </c>
      <c r="D117" s="364" t="s">
        <v>412</v>
      </c>
      <c r="E117" s="364" t="s">
        <v>429</v>
      </c>
      <c r="F117" s="364" t="s">
        <v>897</v>
      </c>
    </row>
    <row r="118" spans="1:6" x14ac:dyDescent="0.25">
      <c r="A118" s="218" t="s">
        <v>341</v>
      </c>
      <c r="B118" s="365">
        <v>40562</v>
      </c>
      <c r="C118" s="366">
        <v>2785968.99</v>
      </c>
      <c r="D118" s="364" t="s">
        <v>425</v>
      </c>
      <c r="E118" s="364" t="s">
        <v>426</v>
      </c>
      <c r="F118" s="364" t="s">
        <v>898</v>
      </c>
    </row>
    <row r="119" spans="1:6" ht="15.75" x14ac:dyDescent="0.25">
      <c r="A119" s="219" t="s">
        <v>342</v>
      </c>
      <c r="B119" s="365">
        <v>40824</v>
      </c>
      <c r="C119" s="366">
        <v>6825344.7999999998</v>
      </c>
      <c r="D119" s="364" t="s">
        <v>787</v>
      </c>
      <c r="E119" s="364" t="s">
        <v>844</v>
      </c>
      <c r="F119" s="364" t="s">
        <v>899</v>
      </c>
    </row>
    <row r="120" spans="1:6" ht="15.75" x14ac:dyDescent="0.25">
      <c r="A120" s="219" t="s">
        <v>343</v>
      </c>
      <c r="B120" s="365">
        <v>40383</v>
      </c>
      <c r="C120" s="366">
        <v>6604063.9699999997</v>
      </c>
      <c r="D120" s="364" t="s">
        <v>412</v>
      </c>
      <c r="E120" s="364" t="s">
        <v>413</v>
      </c>
      <c r="F120" s="364" t="s">
        <v>900</v>
      </c>
    </row>
    <row r="121" spans="1:6" ht="15.75" x14ac:dyDescent="0.25">
      <c r="A121" s="219" t="s">
        <v>344</v>
      </c>
      <c r="B121" s="365">
        <v>40677</v>
      </c>
      <c r="C121" s="366">
        <v>8534589.4100000001</v>
      </c>
      <c r="D121" s="364" t="s">
        <v>446</v>
      </c>
      <c r="E121" s="364" t="s">
        <v>473</v>
      </c>
      <c r="F121" s="364" t="s">
        <v>901</v>
      </c>
    </row>
    <row r="122" spans="1:6" ht="15.75" x14ac:dyDescent="0.25">
      <c r="A122" s="219" t="s">
        <v>345</v>
      </c>
      <c r="B122" s="365">
        <v>40328</v>
      </c>
      <c r="C122" s="366">
        <v>5833698.5099999998</v>
      </c>
      <c r="D122" s="364" t="s">
        <v>412</v>
      </c>
      <c r="E122" s="364" t="s">
        <v>823</v>
      </c>
      <c r="F122" s="364" t="s">
        <v>902</v>
      </c>
    </row>
    <row r="123" spans="1:6" ht="15.75" x14ac:dyDescent="0.25">
      <c r="A123" s="220" t="s">
        <v>346</v>
      </c>
      <c r="B123" s="365">
        <v>40500</v>
      </c>
      <c r="C123" s="366">
        <v>1155685.57</v>
      </c>
      <c r="D123" s="364" t="s">
        <v>446</v>
      </c>
      <c r="E123" s="364" t="s">
        <v>473</v>
      </c>
      <c r="F123" s="364" t="s">
        <v>903</v>
      </c>
    </row>
    <row r="124" spans="1:6" x14ac:dyDescent="0.25">
      <c r="A124" s="218" t="s">
        <v>338</v>
      </c>
      <c r="B124" s="365">
        <v>40755</v>
      </c>
      <c r="C124" s="366">
        <v>6836649.2599999998</v>
      </c>
      <c r="D124" s="364" t="s">
        <v>446</v>
      </c>
      <c r="E124" s="364" t="s">
        <v>473</v>
      </c>
      <c r="F124" s="364" t="s">
        <v>904</v>
      </c>
    </row>
    <row r="125" spans="1:6" x14ac:dyDescent="0.25">
      <c r="A125" s="218" t="s">
        <v>339</v>
      </c>
      <c r="B125" s="365">
        <v>40412</v>
      </c>
      <c r="C125" s="366">
        <v>1229584.71</v>
      </c>
      <c r="D125" s="364" t="s">
        <v>446</v>
      </c>
      <c r="E125" s="364" t="s">
        <v>473</v>
      </c>
      <c r="F125" s="364" t="s">
        <v>905</v>
      </c>
    </row>
    <row r="126" spans="1:6" x14ac:dyDescent="0.25">
      <c r="A126" s="218" t="s">
        <v>340</v>
      </c>
      <c r="B126" s="365">
        <v>40394</v>
      </c>
      <c r="C126" s="366">
        <v>3339194.18</v>
      </c>
      <c r="D126" s="364" t="s">
        <v>425</v>
      </c>
      <c r="E126" s="364" t="s">
        <v>450</v>
      </c>
      <c r="F126" s="364" t="s">
        <v>906</v>
      </c>
    </row>
    <row r="127" spans="1:6" x14ac:dyDescent="0.25">
      <c r="A127" s="218" t="s">
        <v>341</v>
      </c>
      <c r="B127" s="365">
        <v>40687</v>
      </c>
      <c r="C127" s="366">
        <v>7592945.8700000001</v>
      </c>
      <c r="D127" s="364" t="s">
        <v>446</v>
      </c>
      <c r="E127" s="364" t="s">
        <v>473</v>
      </c>
      <c r="F127" s="364" t="s">
        <v>907</v>
      </c>
    </row>
    <row r="128" spans="1:6" ht="15.75" x14ac:dyDescent="0.25">
      <c r="A128" s="220" t="s">
        <v>346</v>
      </c>
      <c r="B128" s="365">
        <v>40327</v>
      </c>
      <c r="C128" s="366">
        <v>9846646.2599999998</v>
      </c>
      <c r="D128" s="364" t="s">
        <v>417</v>
      </c>
      <c r="E128" s="364" t="s">
        <v>828</v>
      </c>
      <c r="F128" s="364" t="s">
        <v>908</v>
      </c>
    </row>
    <row r="129" spans="1:6" x14ac:dyDescent="0.25">
      <c r="A129" s="218" t="s">
        <v>338</v>
      </c>
      <c r="B129" s="365">
        <v>40618</v>
      </c>
      <c r="C129" s="366">
        <v>7070855.4699999997</v>
      </c>
      <c r="D129" s="364" t="s">
        <v>425</v>
      </c>
      <c r="E129" s="364" t="s">
        <v>426</v>
      </c>
      <c r="F129" s="364" t="s">
        <v>909</v>
      </c>
    </row>
    <row r="130" spans="1:6" x14ac:dyDescent="0.25">
      <c r="A130" s="218" t="s">
        <v>339</v>
      </c>
      <c r="B130" s="365">
        <v>40485</v>
      </c>
      <c r="C130" s="366">
        <v>9918897.4900000002</v>
      </c>
      <c r="D130" s="364" t="s">
        <v>425</v>
      </c>
      <c r="E130" s="364" t="s">
        <v>426</v>
      </c>
      <c r="F130" s="364" t="s">
        <v>910</v>
      </c>
    </row>
    <row r="131" spans="1:6" x14ac:dyDescent="0.25">
      <c r="A131" s="218" t="s">
        <v>340</v>
      </c>
      <c r="B131" s="365">
        <v>40301</v>
      </c>
      <c r="C131" s="366">
        <v>1185490.26</v>
      </c>
      <c r="D131" s="364" t="s">
        <v>412</v>
      </c>
      <c r="E131" s="364" t="s">
        <v>422</v>
      </c>
      <c r="F131" s="364" t="s">
        <v>911</v>
      </c>
    </row>
    <row r="132" spans="1:6" x14ac:dyDescent="0.25">
      <c r="A132" s="218" t="s">
        <v>337</v>
      </c>
      <c r="B132" s="365">
        <v>40276</v>
      </c>
      <c r="C132" s="366"/>
      <c r="D132" s="364" t="s">
        <v>446</v>
      </c>
      <c r="E132" s="364" t="s">
        <v>782</v>
      </c>
      <c r="F132" s="364" t="s">
        <v>912</v>
      </c>
    </row>
    <row r="133" spans="1:6" x14ac:dyDescent="0.25">
      <c r="A133" s="218" t="s">
        <v>338</v>
      </c>
      <c r="B133" s="365">
        <v>40862</v>
      </c>
      <c r="C133" s="366">
        <v>2981866.72</v>
      </c>
      <c r="D133" s="364" t="s">
        <v>412</v>
      </c>
      <c r="E133" s="364" t="s">
        <v>413</v>
      </c>
      <c r="F133" s="364" t="s">
        <v>913</v>
      </c>
    </row>
    <row r="134" spans="1:6" ht="15.75" x14ac:dyDescent="0.25">
      <c r="A134" s="219" t="s">
        <v>345</v>
      </c>
      <c r="B134" s="365">
        <v>40199</v>
      </c>
      <c r="C134" s="366">
        <v>5042030.04</v>
      </c>
      <c r="D134" s="364" t="s">
        <v>425</v>
      </c>
      <c r="E134" s="364" t="s">
        <v>426</v>
      </c>
      <c r="F134" s="364" t="s">
        <v>914</v>
      </c>
    </row>
    <row r="135" spans="1:6" ht="15.75" x14ac:dyDescent="0.25">
      <c r="A135" s="220" t="s">
        <v>346</v>
      </c>
      <c r="B135" s="365">
        <v>40329</v>
      </c>
      <c r="C135" s="366">
        <v>8650253.5999999996</v>
      </c>
      <c r="D135" s="364" t="s">
        <v>425</v>
      </c>
      <c r="E135" s="364" t="s">
        <v>450</v>
      </c>
      <c r="F135" s="364" t="s">
        <v>915</v>
      </c>
    </row>
    <row r="136" spans="1:6" x14ac:dyDescent="0.25">
      <c r="A136" s="218" t="s">
        <v>338</v>
      </c>
      <c r="B136" s="365">
        <v>40617</v>
      </c>
      <c r="C136" s="366">
        <v>7585734.8700000001</v>
      </c>
      <c r="D136" s="364" t="s">
        <v>446</v>
      </c>
      <c r="E136" s="364" t="s">
        <v>777</v>
      </c>
      <c r="F136" s="364" t="s">
        <v>916</v>
      </c>
    </row>
    <row r="137" spans="1:6" x14ac:dyDescent="0.25">
      <c r="A137" s="218" t="s">
        <v>339</v>
      </c>
      <c r="B137" s="365">
        <v>40542</v>
      </c>
      <c r="C137" s="366">
        <v>5329478.91</v>
      </c>
      <c r="D137" s="364" t="s">
        <v>446</v>
      </c>
      <c r="E137" s="364" t="s">
        <v>782</v>
      </c>
      <c r="F137" s="364" t="s">
        <v>917</v>
      </c>
    </row>
    <row r="138" spans="1:6" x14ac:dyDescent="0.25">
      <c r="A138" s="218" t="s">
        <v>340</v>
      </c>
      <c r="B138" s="365">
        <v>40608</v>
      </c>
      <c r="C138" s="366"/>
      <c r="D138" s="364" t="s">
        <v>787</v>
      </c>
      <c r="E138" s="364" t="s">
        <v>844</v>
      </c>
      <c r="F138" s="364" t="s">
        <v>918</v>
      </c>
    </row>
    <row r="139" spans="1:6" x14ac:dyDescent="0.25">
      <c r="A139" s="218" t="s">
        <v>341</v>
      </c>
      <c r="B139" s="365">
        <v>40792</v>
      </c>
      <c r="C139" s="366"/>
      <c r="D139" s="364" t="s">
        <v>412</v>
      </c>
      <c r="E139" s="364" t="s">
        <v>459</v>
      </c>
      <c r="F139" s="364" t="s">
        <v>919</v>
      </c>
    </row>
    <row r="140" spans="1:6" ht="15.75" x14ac:dyDescent="0.25">
      <c r="A140" s="220" t="s">
        <v>346</v>
      </c>
      <c r="B140" s="365">
        <v>40238</v>
      </c>
      <c r="C140" s="366">
        <v>6382240.8200000003</v>
      </c>
      <c r="D140" s="364" t="s">
        <v>417</v>
      </c>
      <c r="E140" s="364" t="s">
        <v>828</v>
      </c>
      <c r="F140" s="364" t="s">
        <v>414</v>
      </c>
    </row>
    <row r="141" spans="1:6" x14ac:dyDescent="0.25">
      <c r="A141" s="218" t="s">
        <v>338</v>
      </c>
      <c r="B141" s="365">
        <v>40875</v>
      </c>
      <c r="C141" s="366">
        <v>7870782.4199999999</v>
      </c>
      <c r="D141" s="364" t="s">
        <v>446</v>
      </c>
      <c r="E141" s="364" t="s">
        <v>473</v>
      </c>
      <c r="F141" s="364" t="s">
        <v>920</v>
      </c>
    </row>
    <row r="142" spans="1:6" x14ac:dyDescent="0.25">
      <c r="A142" s="218" t="s">
        <v>339</v>
      </c>
      <c r="B142" s="365">
        <v>40702</v>
      </c>
      <c r="C142" s="366">
        <v>3832573.88</v>
      </c>
      <c r="D142" s="364" t="s">
        <v>446</v>
      </c>
      <c r="E142" s="364" t="s">
        <v>777</v>
      </c>
      <c r="F142" s="364" t="s">
        <v>921</v>
      </c>
    </row>
    <row r="143" spans="1:6" x14ac:dyDescent="0.25">
      <c r="A143" s="218" t="s">
        <v>340</v>
      </c>
      <c r="B143" s="365">
        <v>40900</v>
      </c>
      <c r="C143" s="366">
        <v>3994646.06</v>
      </c>
      <c r="D143" s="364" t="s">
        <v>446</v>
      </c>
      <c r="E143" s="364" t="s">
        <v>473</v>
      </c>
      <c r="F143" s="364" t="s">
        <v>922</v>
      </c>
    </row>
    <row r="144" spans="1:6" x14ac:dyDescent="0.25">
      <c r="A144" s="218" t="s">
        <v>337</v>
      </c>
      <c r="B144" s="365">
        <v>40307</v>
      </c>
      <c r="C144" s="366">
        <v>1580610.86</v>
      </c>
      <c r="D144" s="364" t="s">
        <v>787</v>
      </c>
      <c r="E144" s="364" t="s">
        <v>844</v>
      </c>
      <c r="F144" s="364" t="s">
        <v>923</v>
      </c>
    </row>
    <row r="145" spans="1:6" x14ac:dyDescent="0.25">
      <c r="A145" s="218" t="s">
        <v>338</v>
      </c>
      <c r="B145" s="365">
        <v>40446</v>
      </c>
      <c r="C145" s="366">
        <v>3629360.76</v>
      </c>
      <c r="D145" s="364" t="s">
        <v>417</v>
      </c>
      <c r="E145" s="364" t="s">
        <v>848</v>
      </c>
      <c r="F145" s="364" t="s">
        <v>924</v>
      </c>
    </row>
    <row r="146" spans="1:6" x14ac:dyDescent="0.25">
      <c r="A146" s="218" t="s">
        <v>339</v>
      </c>
      <c r="B146" s="365">
        <v>40564</v>
      </c>
      <c r="C146" s="366">
        <v>4115232.47</v>
      </c>
      <c r="D146" s="364" t="s">
        <v>412</v>
      </c>
      <c r="E146" s="364" t="s">
        <v>429</v>
      </c>
      <c r="F146" s="364" t="s">
        <v>925</v>
      </c>
    </row>
    <row r="147" spans="1:6" ht="15.75" x14ac:dyDescent="0.25">
      <c r="A147" s="220" t="s">
        <v>346</v>
      </c>
      <c r="B147" s="365">
        <v>40422</v>
      </c>
      <c r="C147" s="366">
        <v>7069949.4199999999</v>
      </c>
      <c r="D147" s="364" t="s">
        <v>787</v>
      </c>
      <c r="E147" s="364" t="s">
        <v>809</v>
      </c>
      <c r="F147" s="364" t="s">
        <v>926</v>
      </c>
    </row>
    <row r="148" spans="1:6" x14ac:dyDescent="0.25">
      <c r="A148" s="218" t="s">
        <v>338</v>
      </c>
      <c r="B148" s="365">
        <v>40611</v>
      </c>
      <c r="C148" s="366">
        <v>4184178.75</v>
      </c>
      <c r="D148" s="364" t="s">
        <v>425</v>
      </c>
      <c r="E148" s="364" t="s">
        <v>450</v>
      </c>
      <c r="F148" s="364" t="s">
        <v>927</v>
      </c>
    </row>
    <row r="149" spans="1:6" x14ac:dyDescent="0.25">
      <c r="A149" s="218" t="s">
        <v>339</v>
      </c>
      <c r="B149" s="365">
        <v>40569</v>
      </c>
      <c r="C149" s="366">
        <v>3853119.49</v>
      </c>
      <c r="D149" s="364" t="s">
        <v>787</v>
      </c>
      <c r="E149" s="364" t="s">
        <v>788</v>
      </c>
      <c r="F149" s="364" t="s">
        <v>928</v>
      </c>
    </row>
    <row r="150" spans="1:6" x14ac:dyDescent="0.25">
      <c r="A150" s="218" t="s">
        <v>340</v>
      </c>
      <c r="B150" s="365">
        <v>40245</v>
      </c>
      <c r="C150" s="366">
        <v>6074490.7400000002</v>
      </c>
      <c r="D150" s="364" t="s">
        <v>446</v>
      </c>
      <c r="E150" s="364" t="s">
        <v>803</v>
      </c>
      <c r="F150" s="364" t="s">
        <v>929</v>
      </c>
    </row>
    <row r="151" spans="1:6" x14ac:dyDescent="0.25">
      <c r="A151" s="218" t="s">
        <v>337</v>
      </c>
      <c r="B151" s="365">
        <v>40664</v>
      </c>
      <c r="C151" s="366">
        <v>5905593.6500000004</v>
      </c>
      <c r="D151" s="364" t="s">
        <v>412</v>
      </c>
      <c r="E151" s="364" t="s">
        <v>413</v>
      </c>
      <c r="F151" s="364" t="s">
        <v>930</v>
      </c>
    </row>
    <row r="152" spans="1:6" x14ac:dyDescent="0.25">
      <c r="A152" s="218" t="s">
        <v>338</v>
      </c>
      <c r="B152" s="365">
        <v>40192</v>
      </c>
      <c r="C152" s="366">
        <v>3350521.11</v>
      </c>
      <c r="D152" s="364" t="s">
        <v>412</v>
      </c>
      <c r="E152" s="364" t="s">
        <v>429</v>
      </c>
      <c r="F152" s="364" t="s">
        <v>931</v>
      </c>
    </row>
    <row r="153" spans="1:6" x14ac:dyDescent="0.25">
      <c r="A153" s="218" t="s">
        <v>339</v>
      </c>
      <c r="B153" s="365">
        <v>40281</v>
      </c>
      <c r="C153" s="366">
        <v>1652038.65</v>
      </c>
      <c r="D153" s="364" t="s">
        <v>446</v>
      </c>
      <c r="E153" s="364" t="s">
        <v>803</v>
      </c>
      <c r="F153" s="364" t="s">
        <v>932</v>
      </c>
    </row>
    <row r="154" spans="1:6" x14ac:dyDescent="0.25">
      <c r="A154" s="218" t="s">
        <v>340</v>
      </c>
      <c r="B154" s="365">
        <v>40702</v>
      </c>
      <c r="C154" s="366">
        <v>6018129.4000000004</v>
      </c>
      <c r="D154" s="364" t="s">
        <v>412</v>
      </c>
      <c r="E154" s="364" t="s">
        <v>459</v>
      </c>
      <c r="F154" s="364" t="s">
        <v>933</v>
      </c>
    </row>
    <row r="155" spans="1:6" ht="15.75" x14ac:dyDescent="0.25">
      <c r="A155" s="219" t="s">
        <v>344</v>
      </c>
      <c r="B155" s="365">
        <v>40198</v>
      </c>
      <c r="C155" s="366"/>
      <c r="D155" s="364" t="s">
        <v>787</v>
      </c>
      <c r="E155" s="364" t="s">
        <v>809</v>
      </c>
      <c r="F155" s="364" t="s">
        <v>934</v>
      </c>
    </row>
    <row r="156" spans="1:6" ht="15.75" x14ac:dyDescent="0.25">
      <c r="A156" s="220" t="s">
        <v>346</v>
      </c>
      <c r="B156" s="365">
        <v>40828</v>
      </c>
      <c r="C156" s="366">
        <v>4288817.26</v>
      </c>
      <c r="D156" s="364" t="s">
        <v>446</v>
      </c>
      <c r="E156" s="364" t="s">
        <v>782</v>
      </c>
      <c r="F156" s="364" t="s">
        <v>935</v>
      </c>
    </row>
    <row r="157" spans="1:6" x14ac:dyDescent="0.25">
      <c r="A157" s="218" t="s">
        <v>338</v>
      </c>
      <c r="B157" s="365">
        <v>40451</v>
      </c>
      <c r="C157" s="366">
        <v>1134226.24</v>
      </c>
      <c r="D157" s="364" t="s">
        <v>425</v>
      </c>
      <c r="E157" s="364" t="s">
        <v>426</v>
      </c>
      <c r="F157" s="364" t="s">
        <v>936</v>
      </c>
    </row>
    <row r="158" spans="1:6" x14ac:dyDescent="0.25">
      <c r="A158" s="218" t="s">
        <v>339</v>
      </c>
      <c r="B158" s="365">
        <v>40626</v>
      </c>
      <c r="C158" s="366">
        <v>3875581.25</v>
      </c>
      <c r="D158" s="364" t="s">
        <v>412</v>
      </c>
      <c r="E158" s="364" t="s">
        <v>429</v>
      </c>
      <c r="F158" s="364" t="s">
        <v>937</v>
      </c>
    </row>
    <row r="159" spans="1:6" x14ac:dyDescent="0.25">
      <c r="A159" s="218" t="s">
        <v>340</v>
      </c>
      <c r="B159" s="365">
        <v>40862</v>
      </c>
      <c r="C159" s="366">
        <v>9923399.9000000004</v>
      </c>
      <c r="D159" s="364" t="s">
        <v>412</v>
      </c>
      <c r="E159" s="364" t="s">
        <v>413</v>
      </c>
      <c r="F159" s="364" t="s">
        <v>812</v>
      </c>
    </row>
    <row r="160" spans="1:6" x14ac:dyDescent="0.25">
      <c r="A160" s="218" t="s">
        <v>337</v>
      </c>
      <c r="B160" s="365">
        <v>40349</v>
      </c>
      <c r="C160" s="366">
        <v>2798522.85</v>
      </c>
      <c r="D160" s="364" t="s">
        <v>446</v>
      </c>
      <c r="E160" s="364" t="s">
        <v>777</v>
      </c>
      <c r="F160" s="364" t="s">
        <v>938</v>
      </c>
    </row>
    <row r="161" spans="1:6" x14ac:dyDescent="0.25">
      <c r="A161" s="218" t="s">
        <v>338</v>
      </c>
      <c r="B161" s="365">
        <v>40907</v>
      </c>
      <c r="C161" s="366">
        <v>7901144.6200000001</v>
      </c>
      <c r="D161" s="364" t="s">
        <v>787</v>
      </c>
      <c r="E161" s="364" t="s">
        <v>844</v>
      </c>
      <c r="F161" s="364" t="s">
        <v>923</v>
      </c>
    </row>
    <row r="162" spans="1:6" x14ac:dyDescent="0.25">
      <c r="A162" s="218" t="s">
        <v>339</v>
      </c>
      <c r="B162" s="365">
        <v>40646</v>
      </c>
      <c r="C162" s="366">
        <v>5759238.1799999997</v>
      </c>
      <c r="D162" s="364" t="s">
        <v>787</v>
      </c>
      <c r="E162" s="364" t="s">
        <v>844</v>
      </c>
      <c r="F162" s="364" t="s">
        <v>939</v>
      </c>
    </row>
    <row r="163" spans="1:6" x14ac:dyDescent="0.25">
      <c r="A163" s="218" t="s">
        <v>340</v>
      </c>
      <c r="B163" s="365">
        <v>40304</v>
      </c>
      <c r="C163" s="366">
        <v>3280280.26</v>
      </c>
      <c r="D163" s="364" t="s">
        <v>425</v>
      </c>
      <c r="E163" s="364" t="s">
        <v>426</v>
      </c>
      <c r="F163" s="364" t="s">
        <v>940</v>
      </c>
    </row>
    <row r="164" spans="1:6" ht="15.75" x14ac:dyDescent="0.25">
      <c r="A164" s="219" t="s">
        <v>344</v>
      </c>
      <c r="B164" s="365">
        <v>40844</v>
      </c>
      <c r="C164" s="366">
        <v>9068049.5800000001</v>
      </c>
      <c r="D164" s="364" t="s">
        <v>787</v>
      </c>
      <c r="E164" s="364" t="s">
        <v>844</v>
      </c>
      <c r="F164" s="364" t="s">
        <v>941</v>
      </c>
    </row>
    <row r="165" spans="1:6" x14ac:dyDescent="0.25">
      <c r="A165" s="218" t="s">
        <v>338</v>
      </c>
      <c r="B165" s="365">
        <v>40527</v>
      </c>
      <c r="C165" s="366">
        <v>5072118.53</v>
      </c>
      <c r="D165" s="364" t="s">
        <v>446</v>
      </c>
      <c r="E165" s="364" t="s">
        <v>473</v>
      </c>
      <c r="F165" s="364" t="s">
        <v>942</v>
      </c>
    </row>
    <row r="166" spans="1:6" x14ac:dyDescent="0.25">
      <c r="A166" s="218" t="s">
        <v>339</v>
      </c>
      <c r="B166" s="365">
        <v>40762</v>
      </c>
      <c r="C166" s="366">
        <v>4507186.2699999996</v>
      </c>
      <c r="D166" s="364" t="s">
        <v>446</v>
      </c>
      <c r="E166" s="364" t="s">
        <v>777</v>
      </c>
      <c r="F166" s="364" t="s">
        <v>943</v>
      </c>
    </row>
    <row r="167" spans="1:6" ht="15.75" x14ac:dyDescent="0.25">
      <c r="A167" s="220" t="s">
        <v>346</v>
      </c>
      <c r="B167" s="365">
        <v>40397</v>
      </c>
      <c r="C167" s="366">
        <v>3291166.11</v>
      </c>
      <c r="D167" s="364" t="s">
        <v>425</v>
      </c>
      <c r="E167" s="364" t="s">
        <v>450</v>
      </c>
      <c r="F167" s="364" t="s">
        <v>944</v>
      </c>
    </row>
    <row r="168" spans="1:6" x14ac:dyDescent="0.25">
      <c r="A168" s="218" t="s">
        <v>338</v>
      </c>
      <c r="B168" s="365">
        <v>40848</v>
      </c>
      <c r="C168" s="366">
        <v>8177425.5999999996</v>
      </c>
      <c r="D168" s="364" t="s">
        <v>446</v>
      </c>
      <c r="E168" s="364" t="s">
        <v>777</v>
      </c>
      <c r="F168" s="364" t="s">
        <v>945</v>
      </c>
    </row>
    <row r="169" spans="1:6" x14ac:dyDescent="0.25">
      <c r="A169" s="218" t="s">
        <v>339</v>
      </c>
      <c r="B169" s="365">
        <v>40878</v>
      </c>
      <c r="C169" s="366">
        <v>4416217.83</v>
      </c>
      <c r="D169" s="364" t="s">
        <v>446</v>
      </c>
      <c r="E169" s="364" t="s">
        <v>777</v>
      </c>
      <c r="F169" s="364" t="s">
        <v>946</v>
      </c>
    </row>
    <row r="170" spans="1:6" x14ac:dyDescent="0.25">
      <c r="A170" s="218" t="s">
        <v>340</v>
      </c>
      <c r="B170" s="365">
        <v>40553</v>
      </c>
      <c r="C170" s="366">
        <v>5208010.26</v>
      </c>
      <c r="D170" s="364" t="s">
        <v>446</v>
      </c>
      <c r="E170" s="364" t="s">
        <v>473</v>
      </c>
      <c r="F170" s="364" t="s">
        <v>947</v>
      </c>
    </row>
    <row r="171" spans="1:6" x14ac:dyDescent="0.25">
      <c r="A171" s="218" t="s">
        <v>337</v>
      </c>
      <c r="B171" s="365">
        <v>40664</v>
      </c>
      <c r="C171" s="366">
        <v>6969556.1100000003</v>
      </c>
      <c r="D171" s="364" t="s">
        <v>425</v>
      </c>
      <c r="E171" s="364" t="s">
        <v>426</v>
      </c>
      <c r="F171" s="364" t="s">
        <v>948</v>
      </c>
    </row>
    <row r="172" spans="1:6" x14ac:dyDescent="0.25">
      <c r="A172" s="218" t="s">
        <v>338</v>
      </c>
      <c r="B172" s="365">
        <v>40467</v>
      </c>
      <c r="C172" s="366">
        <v>6618949.5700000003</v>
      </c>
      <c r="D172" s="364" t="s">
        <v>412</v>
      </c>
      <c r="E172" s="364" t="s">
        <v>429</v>
      </c>
      <c r="F172" s="364" t="s">
        <v>949</v>
      </c>
    </row>
    <row r="173" spans="1:6" x14ac:dyDescent="0.25">
      <c r="A173" s="218" t="s">
        <v>339</v>
      </c>
      <c r="B173" s="365">
        <v>40219</v>
      </c>
      <c r="C173" s="366">
        <v>7263521.6100000003</v>
      </c>
      <c r="D173" s="364" t="s">
        <v>425</v>
      </c>
      <c r="E173" s="364" t="s">
        <v>418</v>
      </c>
      <c r="F173" s="364" t="s">
        <v>950</v>
      </c>
    </row>
    <row r="174" spans="1:6" x14ac:dyDescent="0.25">
      <c r="A174" s="218" t="s">
        <v>340</v>
      </c>
      <c r="B174" s="365">
        <v>40664</v>
      </c>
      <c r="C174" s="366">
        <v>1349992.5</v>
      </c>
      <c r="D174" s="364" t="s">
        <v>412</v>
      </c>
      <c r="E174" s="364" t="s">
        <v>413</v>
      </c>
      <c r="F174" s="364" t="s">
        <v>951</v>
      </c>
    </row>
    <row r="175" spans="1:6" ht="15.75" x14ac:dyDescent="0.25">
      <c r="A175" s="219" t="s">
        <v>344</v>
      </c>
      <c r="B175" s="365">
        <v>40356</v>
      </c>
      <c r="C175" s="366">
        <v>7808378.7599999998</v>
      </c>
      <c r="D175" s="364" t="s">
        <v>417</v>
      </c>
      <c r="E175" s="364" t="s">
        <v>848</v>
      </c>
      <c r="F175" s="364" t="s">
        <v>952</v>
      </c>
    </row>
    <row r="176" spans="1:6" ht="15.75" x14ac:dyDescent="0.25">
      <c r="A176" s="220" t="s">
        <v>346</v>
      </c>
      <c r="B176" s="365">
        <v>40887</v>
      </c>
      <c r="C176" s="366">
        <v>6235344.7000000002</v>
      </c>
      <c r="D176" s="364" t="s">
        <v>787</v>
      </c>
      <c r="E176" s="364" t="s">
        <v>809</v>
      </c>
      <c r="F176" s="364" t="s">
        <v>953</v>
      </c>
    </row>
    <row r="177" spans="1:6" x14ac:dyDescent="0.25">
      <c r="A177" s="218" t="s">
        <v>338</v>
      </c>
      <c r="B177" s="365">
        <v>40556</v>
      </c>
      <c r="C177" s="366"/>
      <c r="D177" s="364" t="s">
        <v>412</v>
      </c>
      <c r="E177" s="364" t="s">
        <v>413</v>
      </c>
      <c r="F177" s="364" t="s">
        <v>954</v>
      </c>
    </row>
    <row r="178" spans="1:6" x14ac:dyDescent="0.25">
      <c r="A178" s="218" t="s">
        <v>339</v>
      </c>
      <c r="B178" s="365">
        <v>40664</v>
      </c>
      <c r="C178" s="366">
        <v>1811246.47</v>
      </c>
      <c r="D178" s="364" t="s">
        <v>425</v>
      </c>
      <c r="E178" s="364" t="s">
        <v>426</v>
      </c>
      <c r="F178" s="364" t="s">
        <v>955</v>
      </c>
    </row>
    <row r="179" spans="1:6" x14ac:dyDescent="0.25">
      <c r="A179" s="218" t="s">
        <v>340</v>
      </c>
      <c r="B179" s="365">
        <v>40297</v>
      </c>
      <c r="C179" s="366">
        <v>3485574.01</v>
      </c>
      <c r="D179" s="364" t="s">
        <v>412</v>
      </c>
      <c r="E179" s="364" t="s">
        <v>823</v>
      </c>
      <c r="F179" s="364" t="s">
        <v>956</v>
      </c>
    </row>
    <row r="180" spans="1:6" x14ac:dyDescent="0.25">
      <c r="A180" s="218" t="s">
        <v>337</v>
      </c>
      <c r="B180" s="365">
        <v>40600</v>
      </c>
      <c r="C180" s="366">
        <v>4785639.79</v>
      </c>
      <c r="D180" s="364" t="s">
        <v>425</v>
      </c>
      <c r="E180" s="364" t="s">
        <v>450</v>
      </c>
      <c r="F180" s="364" t="s">
        <v>957</v>
      </c>
    </row>
    <row r="181" spans="1:6" x14ac:dyDescent="0.25">
      <c r="A181" s="218" t="s">
        <v>338</v>
      </c>
      <c r="B181" s="365">
        <v>40242</v>
      </c>
      <c r="C181" s="366">
        <v>4161660.38</v>
      </c>
      <c r="D181" s="364" t="s">
        <v>446</v>
      </c>
      <c r="E181" s="364" t="s">
        <v>473</v>
      </c>
      <c r="F181" s="364" t="s">
        <v>958</v>
      </c>
    </row>
    <row r="182" spans="1:6" x14ac:dyDescent="0.25">
      <c r="A182" s="218" t="s">
        <v>339</v>
      </c>
      <c r="B182" s="365">
        <v>40643</v>
      </c>
      <c r="C182" s="366">
        <v>9542062.25</v>
      </c>
      <c r="D182" s="364" t="s">
        <v>412</v>
      </c>
      <c r="E182" s="364" t="s">
        <v>413</v>
      </c>
      <c r="F182" s="364" t="s">
        <v>959</v>
      </c>
    </row>
    <row r="183" spans="1:6" x14ac:dyDescent="0.25">
      <c r="A183" s="218" t="s">
        <v>340</v>
      </c>
      <c r="B183" s="365">
        <v>40315</v>
      </c>
      <c r="C183" s="366">
        <v>7275036.7800000003</v>
      </c>
      <c r="D183" s="364" t="s">
        <v>446</v>
      </c>
      <c r="E183" s="364" t="s">
        <v>777</v>
      </c>
      <c r="F183" s="364" t="s">
        <v>960</v>
      </c>
    </row>
    <row r="184" spans="1:6" ht="15.75" x14ac:dyDescent="0.25">
      <c r="A184" s="219" t="s">
        <v>344</v>
      </c>
      <c r="B184" s="365">
        <v>40818</v>
      </c>
      <c r="C184" s="366">
        <v>6806216</v>
      </c>
      <c r="D184" s="364" t="s">
        <v>412</v>
      </c>
      <c r="E184" s="364" t="s">
        <v>436</v>
      </c>
      <c r="F184" s="364" t="s">
        <v>961</v>
      </c>
    </row>
    <row r="185" spans="1:6" x14ac:dyDescent="0.25">
      <c r="A185" s="218" t="s">
        <v>338</v>
      </c>
      <c r="B185" s="365">
        <v>40796</v>
      </c>
      <c r="C185" s="366">
        <v>4515761.8899999997</v>
      </c>
      <c r="D185" s="364" t="s">
        <v>412</v>
      </c>
      <c r="E185" s="364" t="s">
        <v>429</v>
      </c>
      <c r="F185" s="364" t="s">
        <v>962</v>
      </c>
    </row>
    <row r="186" spans="1:6" x14ac:dyDescent="0.25">
      <c r="A186" s="218" t="s">
        <v>339</v>
      </c>
      <c r="B186" s="365">
        <v>40821</v>
      </c>
      <c r="C186" s="366">
        <v>2274447.21</v>
      </c>
      <c r="D186" s="364" t="s">
        <v>446</v>
      </c>
      <c r="E186" s="364" t="s">
        <v>473</v>
      </c>
      <c r="F186" s="364" t="s">
        <v>963</v>
      </c>
    </row>
    <row r="187" spans="1:6" x14ac:dyDescent="0.25">
      <c r="A187" s="218" t="s">
        <v>340</v>
      </c>
      <c r="B187" s="365">
        <v>40527</v>
      </c>
      <c r="C187" s="366">
        <v>7156211.6799999997</v>
      </c>
      <c r="D187" s="364" t="s">
        <v>412</v>
      </c>
      <c r="E187" s="364" t="s">
        <v>413</v>
      </c>
      <c r="F187" s="364" t="s">
        <v>964</v>
      </c>
    </row>
    <row r="188" spans="1:6" x14ac:dyDescent="0.25">
      <c r="A188" s="218" t="s">
        <v>341</v>
      </c>
      <c r="B188" s="365">
        <v>40581</v>
      </c>
      <c r="C188" s="366">
        <v>7745247.8399999999</v>
      </c>
      <c r="D188" s="364" t="s">
        <v>446</v>
      </c>
      <c r="E188" s="364" t="s">
        <v>473</v>
      </c>
      <c r="F188" s="364" t="s">
        <v>965</v>
      </c>
    </row>
    <row r="189" spans="1:6" ht="15.75" x14ac:dyDescent="0.25">
      <c r="A189" s="219" t="s">
        <v>342</v>
      </c>
      <c r="B189" s="365">
        <v>40433</v>
      </c>
      <c r="C189" s="366">
        <v>4722531.04</v>
      </c>
      <c r="D189" s="364" t="s">
        <v>425</v>
      </c>
      <c r="E189" s="364" t="s">
        <v>426</v>
      </c>
      <c r="F189" s="364" t="s">
        <v>966</v>
      </c>
    </row>
    <row r="190" spans="1:6" ht="15.75" x14ac:dyDescent="0.25">
      <c r="A190" s="219" t="s">
        <v>343</v>
      </c>
      <c r="B190" s="365">
        <v>40344</v>
      </c>
      <c r="C190" s="366">
        <v>4118585.46</v>
      </c>
      <c r="D190" s="364" t="s">
        <v>417</v>
      </c>
      <c r="E190" s="364" t="s">
        <v>874</v>
      </c>
      <c r="F190" s="364" t="s">
        <v>967</v>
      </c>
    </row>
    <row r="191" spans="1:6" ht="15.75" x14ac:dyDescent="0.25">
      <c r="A191" s="219" t="s">
        <v>344</v>
      </c>
      <c r="B191" s="365">
        <v>40666</v>
      </c>
      <c r="C191" s="366">
        <v>2533286.9300000002</v>
      </c>
      <c r="D191" s="364" t="s">
        <v>412</v>
      </c>
      <c r="E191" s="364" t="s">
        <v>436</v>
      </c>
      <c r="F191" s="364" t="s">
        <v>968</v>
      </c>
    </row>
    <row r="192" spans="1:6" ht="15.75" x14ac:dyDescent="0.25">
      <c r="A192" s="219" t="s">
        <v>345</v>
      </c>
      <c r="B192" s="365">
        <v>40782</v>
      </c>
      <c r="C192" s="366">
        <v>7530488.4199999999</v>
      </c>
      <c r="D192" s="364" t="s">
        <v>446</v>
      </c>
      <c r="E192" s="364" t="s">
        <v>473</v>
      </c>
      <c r="F192" s="364" t="s">
        <v>969</v>
      </c>
    </row>
    <row r="193" spans="1:6" ht="15.75" x14ac:dyDescent="0.25">
      <c r="A193" s="220" t="s">
        <v>346</v>
      </c>
      <c r="B193" s="365">
        <v>40274</v>
      </c>
      <c r="C193" s="366">
        <v>7416903.7699999996</v>
      </c>
      <c r="D193" s="364" t="s">
        <v>446</v>
      </c>
      <c r="E193" s="364" t="s">
        <v>777</v>
      </c>
      <c r="F193" s="364" t="s">
        <v>970</v>
      </c>
    </row>
    <row r="194" spans="1:6" x14ac:dyDescent="0.25">
      <c r="A194" s="218" t="s">
        <v>338</v>
      </c>
      <c r="B194" s="365">
        <v>40452</v>
      </c>
      <c r="C194" s="366"/>
      <c r="D194" s="364" t="s">
        <v>787</v>
      </c>
      <c r="E194" s="364" t="s">
        <v>788</v>
      </c>
      <c r="F194" s="364" t="s">
        <v>971</v>
      </c>
    </row>
    <row r="195" spans="1:6" x14ac:dyDescent="0.25">
      <c r="A195" s="218" t="s">
        <v>339</v>
      </c>
      <c r="B195" s="365">
        <v>40333</v>
      </c>
      <c r="C195" s="366">
        <v>8212314.7999999998</v>
      </c>
      <c r="D195" s="364" t="s">
        <v>446</v>
      </c>
      <c r="E195" s="364" t="s">
        <v>777</v>
      </c>
      <c r="F195" s="364" t="s">
        <v>972</v>
      </c>
    </row>
    <row r="196" spans="1:6" x14ac:dyDescent="0.25">
      <c r="A196" s="218" t="s">
        <v>340</v>
      </c>
      <c r="B196" s="365">
        <v>40386</v>
      </c>
      <c r="C196" s="366">
        <v>4622462.7</v>
      </c>
      <c r="D196" s="364" t="s">
        <v>446</v>
      </c>
      <c r="E196" s="364" t="s">
        <v>782</v>
      </c>
      <c r="F196" s="364" t="s">
        <v>973</v>
      </c>
    </row>
    <row r="197" spans="1:6" x14ac:dyDescent="0.25">
      <c r="A197" s="218" t="s">
        <v>339</v>
      </c>
      <c r="B197" s="365">
        <v>40718</v>
      </c>
      <c r="C197" s="366">
        <v>6200645.8200000003</v>
      </c>
      <c r="D197" s="364" t="s">
        <v>417</v>
      </c>
      <c r="E197" s="364" t="s">
        <v>974</v>
      </c>
      <c r="F197" s="364" t="s">
        <v>975</v>
      </c>
    </row>
    <row r="198" spans="1:6" x14ac:dyDescent="0.25">
      <c r="A198" s="218" t="s">
        <v>340</v>
      </c>
      <c r="B198" s="365">
        <v>40903</v>
      </c>
      <c r="C198" s="366">
        <v>6387631.54</v>
      </c>
      <c r="D198" s="364" t="s">
        <v>412</v>
      </c>
      <c r="E198" s="364" t="s">
        <v>413</v>
      </c>
      <c r="F198" s="364" t="s">
        <v>976</v>
      </c>
    </row>
    <row r="199" spans="1:6" x14ac:dyDescent="0.25">
      <c r="A199" s="218" t="s">
        <v>337</v>
      </c>
      <c r="B199" s="365">
        <v>40646</v>
      </c>
      <c r="C199" s="366">
        <v>8334046.1200000001</v>
      </c>
      <c r="D199" s="364" t="s">
        <v>412</v>
      </c>
      <c r="E199" s="364" t="s">
        <v>459</v>
      </c>
      <c r="F199" s="364" t="s">
        <v>977</v>
      </c>
    </row>
    <row r="200" spans="1:6" x14ac:dyDescent="0.25">
      <c r="A200" s="218" t="s">
        <v>338</v>
      </c>
      <c r="B200" s="365">
        <v>40840</v>
      </c>
      <c r="C200" s="366">
        <v>8986071.9800000004</v>
      </c>
      <c r="D200" s="364" t="s">
        <v>412</v>
      </c>
      <c r="E200" s="364" t="s">
        <v>798</v>
      </c>
      <c r="F200" s="364" t="s">
        <v>978</v>
      </c>
    </row>
    <row r="201" spans="1:6" x14ac:dyDescent="0.25">
      <c r="A201" s="218" t="s">
        <v>339</v>
      </c>
      <c r="B201" s="365">
        <v>40434</v>
      </c>
      <c r="C201" s="366">
        <v>2503203.19</v>
      </c>
      <c r="D201" s="364" t="s">
        <v>417</v>
      </c>
      <c r="E201" s="364" t="s">
        <v>848</v>
      </c>
      <c r="F201" s="364" t="s">
        <v>979</v>
      </c>
    </row>
    <row r="202" spans="1:6" x14ac:dyDescent="0.25">
      <c r="A202" s="218" t="s">
        <v>340</v>
      </c>
      <c r="B202" s="365">
        <v>40607</v>
      </c>
      <c r="C202" s="366">
        <v>3543509.78</v>
      </c>
      <c r="D202" s="364" t="s">
        <v>425</v>
      </c>
      <c r="E202" s="364" t="s">
        <v>418</v>
      </c>
      <c r="F202" s="364" t="s">
        <v>640</v>
      </c>
    </row>
    <row r="203" spans="1:6" ht="15.75" x14ac:dyDescent="0.25">
      <c r="A203" s="219" t="s">
        <v>344</v>
      </c>
      <c r="B203" s="365">
        <v>40375</v>
      </c>
      <c r="C203" s="366">
        <v>4578220.1900000004</v>
      </c>
      <c r="D203" s="364" t="s">
        <v>412</v>
      </c>
      <c r="E203" s="364" t="s">
        <v>798</v>
      </c>
      <c r="F203" s="364" t="s">
        <v>980</v>
      </c>
    </row>
    <row r="204" spans="1:6" x14ac:dyDescent="0.25">
      <c r="A204" s="218" t="s">
        <v>338</v>
      </c>
      <c r="B204" s="365">
        <v>40289</v>
      </c>
      <c r="C204" s="366">
        <v>1125182.98</v>
      </c>
      <c r="D204" s="364" t="s">
        <v>425</v>
      </c>
      <c r="E204" s="364" t="s">
        <v>418</v>
      </c>
      <c r="F204" s="364" t="s">
        <v>981</v>
      </c>
    </row>
    <row r="205" spans="1:6" x14ac:dyDescent="0.25">
      <c r="A205" s="218" t="s">
        <v>339</v>
      </c>
      <c r="B205" s="365">
        <v>40351</v>
      </c>
      <c r="C205" s="366">
        <v>6100641.3600000003</v>
      </c>
      <c r="D205" s="364" t="s">
        <v>412</v>
      </c>
      <c r="E205" s="364" t="s">
        <v>413</v>
      </c>
      <c r="F205" s="364" t="s">
        <v>982</v>
      </c>
    </row>
    <row r="206" spans="1:6" x14ac:dyDescent="0.25">
      <c r="A206" s="218" t="s">
        <v>340</v>
      </c>
      <c r="B206" s="365">
        <v>40582</v>
      </c>
      <c r="C206" s="366">
        <v>7393433.5499999998</v>
      </c>
      <c r="D206" s="364" t="s">
        <v>417</v>
      </c>
      <c r="E206" s="364" t="s">
        <v>828</v>
      </c>
      <c r="F206" s="364" t="s">
        <v>983</v>
      </c>
    </row>
    <row r="207" spans="1:6" x14ac:dyDescent="0.25">
      <c r="A207" s="218" t="s">
        <v>341</v>
      </c>
      <c r="B207" s="365">
        <v>40476</v>
      </c>
      <c r="C207" s="366">
        <v>6255821.4500000002</v>
      </c>
      <c r="D207" s="364" t="s">
        <v>446</v>
      </c>
      <c r="E207" s="364" t="s">
        <v>777</v>
      </c>
      <c r="F207" s="364" t="s">
        <v>984</v>
      </c>
    </row>
    <row r="208" spans="1:6" ht="15.75" x14ac:dyDescent="0.25">
      <c r="A208" s="219" t="s">
        <v>342</v>
      </c>
      <c r="B208" s="365">
        <v>40724</v>
      </c>
      <c r="C208" s="366">
        <v>6257386.9699999997</v>
      </c>
      <c r="D208" s="364" t="s">
        <v>425</v>
      </c>
      <c r="E208" s="364" t="s">
        <v>450</v>
      </c>
      <c r="F208" s="364" t="s">
        <v>985</v>
      </c>
    </row>
    <row r="209" spans="1:6" ht="15.75" x14ac:dyDescent="0.25">
      <c r="A209" s="219" t="s">
        <v>343</v>
      </c>
      <c r="B209" s="365">
        <v>40374</v>
      </c>
      <c r="C209" s="366">
        <v>2209049.41</v>
      </c>
      <c r="D209" s="364" t="s">
        <v>425</v>
      </c>
      <c r="E209" s="364" t="s">
        <v>426</v>
      </c>
      <c r="F209" s="364" t="s">
        <v>986</v>
      </c>
    </row>
    <row r="210" spans="1:6" ht="15.75" x14ac:dyDescent="0.25">
      <c r="A210" s="219" t="s">
        <v>344</v>
      </c>
      <c r="B210" s="365">
        <v>40391</v>
      </c>
      <c r="C210" s="366">
        <v>5589981.3200000003</v>
      </c>
      <c r="D210" s="364" t="s">
        <v>446</v>
      </c>
      <c r="E210" s="364" t="s">
        <v>777</v>
      </c>
      <c r="F210" s="364" t="s">
        <v>987</v>
      </c>
    </row>
    <row r="211" spans="1:6" ht="15.75" x14ac:dyDescent="0.25">
      <c r="A211" s="219" t="s">
        <v>345</v>
      </c>
      <c r="B211" s="365">
        <v>40261</v>
      </c>
      <c r="C211" s="366">
        <v>8346711.6100000003</v>
      </c>
      <c r="D211" s="364" t="s">
        <v>425</v>
      </c>
      <c r="E211" s="364" t="s">
        <v>426</v>
      </c>
      <c r="F211" s="364" t="s">
        <v>988</v>
      </c>
    </row>
    <row r="212" spans="1:6" ht="15.75" x14ac:dyDescent="0.25">
      <c r="A212" s="220" t="s">
        <v>346</v>
      </c>
      <c r="B212" s="365">
        <v>40212</v>
      </c>
      <c r="C212" s="366"/>
      <c r="D212" s="364" t="s">
        <v>425</v>
      </c>
      <c r="E212" s="364" t="s">
        <v>450</v>
      </c>
      <c r="F212" s="364" t="s">
        <v>989</v>
      </c>
    </row>
    <row r="213" spans="1:6" x14ac:dyDescent="0.25">
      <c r="A213" s="218" t="s">
        <v>338</v>
      </c>
      <c r="B213" s="365">
        <v>40664</v>
      </c>
      <c r="C213" s="366">
        <v>8894465.2400000002</v>
      </c>
      <c r="D213" s="364" t="s">
        <v>425</v>
      </c>
      <c r="E213" s="364" t="s">
        <v>450</v>
      </c>
      <c r="F213" s="364" t="s">
        <v>990</v>
      </c>
    </row>
    <row r="214" spans="1:6" x14ac:dyDescent="0.25">
      <c r="A214" s="218" t="s">
        <v>339</v>
      </c>
      <c r="B214" s="365">
        <v>40281</v>
      </c>
      <c r="C214" s="366">
        <v>8832185.5999999996</v>
      </c>
      <c r="D214" s="364" t="s">
        <v>412</v>
      </c>
      <c r="E214" s="364" t="s">
        <v>413</v>
      </c>
      <c r="F214" s="364" t="s">
        <v>991</v>
      </c>
    </row>
    <row r="215" spans="1:6" x14ac:dyDescent="0.25">
      <c r="A215" s="218" t="s">
        <v>340</v>
      </c>
      <c r="B215" s="365">
        <v>40638</v>
      </c>
      <c r="C215" s="366">
        <v>5187956.78</v>
      </c>
      <c r="D215" s="364" t="s">
        <v>412</v>
      </c>
      <c r="E215" s="364" t="s">
        <v>436</v>
      </c>
      <c r="F215" s="364" t="s">
        <v>992</v>
      </c>
    </row>
    <row r="216" spans="1:6" ht="15.75" x14ac:dyDescent="0.25">
      <c r="A216" s="219" t="s">
        <v>343</v>
      </c>
      <c r="B216" s="365">
        <v>40798</v>
      </c>
      <c r="C216" s="366"/>
      <c r="D216" s="364" t="s">
        <v>446</v>
      </c>
      <c r="E216" s="364" t="s">
        <v>473</v>
      </c>
      <c r="F216" s="364" t="s">
        <v>993</v>
      </c>
    </row>
    <row r="217" spans="1:6" ht="15.75" x14ac:dyDescent="0.25">
      <c r="A217" s="219" t="s">
        <v>344</v>
      </c>
      <c r="B217" s="365">
        <v>40777</v>
      </c>
      <c r="C217" s="366">
        <v>4744451.4000000004</v>
      </c>
      <c r="D217" s="364" t="s">
        <v>412</v>
      </c>
      <c r="E217" s="364" t="s">
        <v>823</v>
      </c>
      <c r="F217" s="364" t="s">
        <v>994</v>
      </c>
    </row>
    <row r="218" spans="1:6" x14ac:dyDescent="0.25">
      <c r="A218" s="218" t="s">
        <v>340</v>
      </c>
      <c r="B218" s="365">
        <v>40239</v>
      </c>
      <c r="C218" s="366"/>
      <c r="D218" s="364" t="s">
        <v>425</v>
      </c>
      <c r="E218" s="364" t="s">
        <v>426</v>
      </c>
      <c r="F218" s="364" t="s">
        <v>995</v>
      </c>
    </row>
    <row r="219" spans="1:6" ht="15.75" x14ac:dyDescent="0.25">
      <c r="A219" s="219" t="s">
        <v>344</v>
      </c>
      <c r="B219" s="365">
        <v>40720</v>
      </c>
      <c r="C219" s="366">
        <v>1937073.74</v>
      </c>
      <c r="D219" s="364" t="s">
        <v>412</v>
      </c>
      <c r="E219" s="364" t="s">
        <v>413</v>
      </c>
      <c r="F219" s="364" t="s">
        <v>996</v>
      </c>
    </row>
    <row r="220" spans="1:6" x14ac:dyDescent="0.25">
      <c r="A220" s="218" t="s">
        <v>338</v>
      </c>
      <c r="B220" s="365">
        <v>40295</v>
      </c>
      <c r="C220" s="366">
        <v>1692984.51</v>
      </c>
      <c r="D220" s="364" t="s">
        <v>417</v>
      </c>
      <c r="E220" s="364" t="s">
        <v>974</v>
      </c>
      <c r="F220" s="364" t="s">
        <v>997</v>
      </c>
    </row>
    <row r="221" spans="1:6" x14ac:dyDescent="0.25">
      <c r="A221" s="218" t="s">
        <v>339</v>
      </c>
      <c r="B221" s="365">
        <v>40841</v>
      </c>
      <c r="C221" s="366">
        <v>2608349.1</v>
      </c>
      <c r="D221" s="364" t="s">
        <v>446</v>
      </c>
      <c r="E221" s="364" t="s">
        <v>473</v>
      </c>
      <c r="F221" s="364" t="s">
        <v>998</v>
      </c>
    </row>
    <row r="222" spans="1:6" x14ac:dyDescent="0.25">
      <c r="A222" s="218" t="s">
        <v>340</v>
      </c>
      <c r="B222" s="365">
        <v>40471</v>
      </c>
      <c r="C222" s="366">
        <v>5579198.2199999997</v>
      </c>
      <c r="D222" s="364" t="s">
        <v>417</v>
      </c>
      <c r="E222" s="364" t="s">
        <v>828</v>
      </c>
      <c r="F222" s="364" t="s">
        <v>999</v>
      </c>
    </row>
    <row r="223" spans="1:6" x14ac:dyDescent="0.25">
      <c r="A223" s="218" t="s">
        <v>341</v>
      </c>
      <c r="B223" s="365">
        <v>40845</v>
      </c>
      <c r="C223" s="366">
        <v>3555545.52</v>
      </c>
      <c r="D223" s="364" t="s">
        <v>417</v>
      </c>
      <c r="E223" s="364" t="s">
        <v>848</v>
      </c>
      <c r="F223" s="364" t="s">
        <v>421</v>
      </c>
    </row>
    <row r="224" spans="1:6" ht="15.75" x14ac:dyDescent="0.25">
      <c r="A224" s="219" t="s">
        <v>342</v>
      </c>
      <c r="B224" s="365">
        <v>40502</v>
      </c>
      <c r="C224" s="366">
        <v>1234504.6399999999</v>
      </c>
      <c r="D224" s="364" t="s">
        <v>412</v>
      </c>
      <c r="E224" s="364" t="s">
        <v>413</v>
      </c>
      <c r="F224" s="364" t="s">
        <v>1000</v>
      </c>
    </row>
    <row r="225" spans="1:6" ht="15.75" x14ac:dyDescent="0.25">
      <c r="A225" s="219" t="s">
        <v>343</v>
      </c>
      <c r="B225" s="365">
        <v>40391</v>
      </c>
      <c r="C225" s="366"/>
      <c r="D225" s="364" t="s">
        <v>412</v>
      </c>
      <c r="E225" s="364" t="s">
        <v>823</v>
      </c>
      <c r="F225" s="364" t="s">
        <v>1001</v>
      </c>
    </row>
    <row r="226" spans="1:6" ht="15.75" x14ac:dyDescent="0.25">
      <c r="A226" s="219" t="s">
        <v>344</v>
      </c>
      <c r="B226" s="365">
        <v>40333</v>
      </c>
      <c r="C226" s="366">
        <v>5340652.96</v>
      </c>
      <c r="D226" s="364" t="s">
        <v>787</v>
      </c>
      <c r="E226" s="364" t="s">
        <v>788</v>
      </c>
      <c r="F226" s="364" t="s">
        <v>1002</v>
      </c>
    </row>
    <row r="227" spans="1:6" ht="15.75" x14ac:dyDescent="0.25">
      <c r="A227" s="219" t="s">
        <v>345</v>
      </c>
      <c r="B227" s="365">
        <v>40907</v>
      </c>
      <c r="C227" s="366">
        <v>1288574.02</v>
      </c>
      <c r="D227" s="364" t="s">
        <v>787</v>
      </c>
      <c r="E227" s="364" t="s">
        <v>788</v>
      </c>
      <c r="F227" s="364" t="s">
        <v>1003</v>
      </c>
    </row>
    <row r="228" spans="1:6" x14ac:dyDescent="0.25">
      <c r="A228" s="218" t="s">
        <v>340</v>
      </c>
      <c r="B228" s="365">
        <v>40814</v>
      </c>
      <c r="C228" s="366">
        <v>8497701.9100000001</v>
      </c>
      <c r="D228" s="364" t="s">
        <v>412</v>
      </c>
      <c r="E228" s="364" t="s">
        <v>798</v>
      </c>
      <c r="F228" s="364" t="s">
        <v>1004</v>
      </c>
    </row>
    <row r="229" spans="1:6" ht="15.75" x14ac:dyDescent="0.25">
      <c r="A229" s="219" t="s">
        <v>344</v>
      </c>
      <c r="B229" s="365">
        <v>40329</v>
      </c>
      <c r="C229" s="366">
        <v>4552523.4400000004</v>
      </c>
      <c r="D229" s="364" t="s">
        <v>446</v>
      </c>
      <c r="E229" s="364" t="s">
        <v>473</v>
      </c>
      <c r="F229" s="364" t="s">
        <v>1005</v>
      </c>
    </row>
    <row r="230" spans="1:6" x14ac:dyDescent="0.25">
      <c r="A230" s="218" t="s">
        <v>338</v>
      </c>
      <c r="B230" s="365">
        <v>40733</v>
      </c>
      <c r="C230" s="366">
        <v>7933767.0999999996</v>
      </c>
      <c r="D230" s="364" t="s">
        <v>417</v>
      </c>
      <c r="E230" s="364" t="s">
        <v>828</v>
      </c>
      <c r="F230" s="364" t="s">
        <v>1006</v>
      </c>
    </row>
    <row r="231" spans="1:6" x14ac:dyDescent="0.25">
      <c r="A231" s="218" t="s">
        <v>339</v>
      </c>
      <c r="B231" s="365">
        <v>40438</v>
      </c>
      <c r="C231" s="366">
        <v>9422417.6699999999</v>
      </c>
      <c r="D231" s="364" t="s">
        <v>446</v>
      </c>
      <c r="E231" s="364" t="s">
        <v>777</v>
      </c>
      <c r="F231" s="364" t="s">
        <v>1007</v>
      </c>
    </row>
    <row r="232" spans="1:6" x14ac:dyDescent="0.25">
      <c r="A232" s="218" t="s">
        <v>340</v>
      </c>
      <c r="B232" s="365">
        <v>40725</v>
      </c>
      <c r="C232" s="366"/>
      <c r="D232" s="364" t="s">
        <v>412</v>
      </c>
      <c r="E232" s="364" t="s">
        <v>798</v>
      </c>
      <c r="F232" s="364" t="s">
        <v>1008</v>
      </c>
    </row>
    <row r="233" spans="1:6" x14ac:dyDescent="0.25">
      <c r="A233" s="218" t="s">
        <v>341</v>
      </c>
      <c r="B233" s="365">
        <v>40639</v>
      </c>
      <c r="C233" s="366">
        <v>9596802.8300000001</v>
      </c>
      <c r="D233" s="364" t="s">
        <v>446</v>
      </c>
      <c r="E233" s="364" t="s">
        <v>777</v>
      </c>
      <c r="F233" s="364" t="s">
        <v>1009</v>
      </c>
    </row>
    <row r="234" spans="1:6" ht="15.75" x14ac:dyDescent="0.25">
      <c r="A234" s="219" t="s">
        <v>342</v>
      </c>
      <c r="B234" s="365">
        <v>40755</v>
      </c>
      <c r="C234" s="366">
        <v>9324350.9800000004</v>
      </c>
      <c r="D234" s="364" t="s">
        <v>446</v>
      </c>
      <c r="E234" s="364" t="s">
        <v>473</v>
      </c>
      <c r="F234" s="364" t="s">
        <v>1010</v>
      </c>
    </row>
    <row r="235" spans="1:6" ht="15.75" x14ac:dyDescent="0.25">
      <c r="A235" s="219" t="s">
        <v>343</v>
      </c>
      <c r="B235" s="365">
        <v>40878</v>
      </c>
      <c r="C235" s="366">
        <v>3850492.86</v>
      </c>
      <c r="D235" s="364" t="s">
        <v>412</v>
      </c>
      <c r="E235" s="364" t="s">
        <v>1011</v>
      </c>
      <c r="F235" s="364" t="s">
        <v>1012</v>
      </c>
    </row>
    <row r="236" spans="1:6" ht="15.75" x14ac:dyDescent="0.25">
      <c r="A236" s="219" t="s">
        <v>344</v>
      </c>
      <c r="B236" s="365">
        <v>40829</v>
      </c>
      <c r="C236" s="366">
        <v>4538107.5999999996</v>
      </c>
      <c r="D236" s="364" t="s">
        <v>787</v>
      </c>
      <c r="E236" s="364" t="s">
        <v>844</v>
      </c>
      <c r="F236" s="364" t="s">
        <v>1013</v>
      </c>
    </row>
    <row r="237" spans="1:6" ht="15.75" x14ac:dyDescent="0.25">
      <c r="A237" s="219" t="s">
        <v>345</v>
      </c>
      <c r="B237" s="365">
        <v>40209</v>
      </c>
      <c r="C237" s="366">
        <v>9572048.0199999996</v>
      </c>
      <c r="D237" s="364" t="s">
        <v>412</v>
      </c>
      <c r="E237" s="364" t="s">
        <v>436</v>
      </c>
      <c r="F237" s="364" t="s">
        <v>1014</v>
      </c>
    </row>
    <row r="238" spans="1:6" ht="15.75" x14ac:dyDescent="0.25">
      <c r="A238" s="219" t="s">
        <v>343</v>
      </c>
      <c r="B238" s="365">
        <v>40310</v>
      </c>
      <c r="C238" s="366">
        <v>1333839.47</v>
      </c>
      <c r="D238" s="364" t="s">
        <v>412</v>
      </c>
      <c r="E238" s="364" t="s">
        <v>1011</v>
      </c>
      <c r="F238" s="364" t="s">
        <v>1015</v>
      </c>
    </row>
    <row r="239" spans="1:6" ht="15.75" x14ac:dyDescent="0.25">
      <c r="A239" s="219" t="s">
        <v>344</v>
      </c>
      <c r="B239" s="365">
        <v>40756</v>
      </c>
      <c r="C239" s="366"/>
      <c r="D239" s="364" t="s">
        <v>446</v>
      </c>
      <c r="E239" s="364" t="s">
        <v>782</v>
      </c>
      <c r="F239" s="364" t="s">
        <v>1016</v>
      </c>
    </row>
    <row r="240" spans="1:6" ht="15.75" x14ac:dyDescent="0.25">
      <c r="A240" s="219" t="s">
        <v>345</v>
      </c>
      <c r="B240" s="365">
        <v>40687</v>
      </c>
      <c r="C240" s="366">
        <v>5711449.0300000003</v>
      </c>
      <c r="D240" s="364" t="s">
        <v>412</v>
      </c>
      <c r="E240" s="364" t="s">
        <v>798</v>
      </c>
      <c r="F240" s="364" t="s">
        <v>1017</v>
      </c>
    </row>
    <row r="241" spans="1:6" x14ac:dyDescent="0.25">
      <c r="A241" s="218" t="s">
        <v>340</v>
      </c>
      <c r="B241" s="365">
        <v>40627</v>
      </c>
      <c r="C241" s="366">
        <v>8077529.2999999998</v>
      </c>
      <c r="D241" s="364" t="s">
        <v>412</v>
      </c>
      <c r="E241" s="364" t="s">
        <v>422</v>
      </c>
      <c r="F241" s="364" t="s">
        <v>1018</v>
      </c>
    </row>
    <row r="242" spans="1:6" ht="15.75" x14ac:dyDescent="0.25">
      <c r="A242" s="219" t="s">
        <v>344</v>
      </c>
      <c r="B242" s="365">
        <v>40886</v>
      </c>
      <c r="C242" s="366">
        <v>5906496.4800000004</v>
      </c>
      <c r="D242" s="364" t="s">
        <v>425</v>
      </c>
      <c r="E242" s="364" t="s">
        <v>426</v>
      </c>
      <c r="F242" s="364" t="s">
        <v>1019</v>
      </c>
    </row>
    <row r="243" spans="1:6" x14ac:dyDescent="0.25">
      <c r="A243" s="218" t="s">
        <v>338</v>
      </c>
      <c r="B243" s="365">
        <v>40338</v>
      </c>
      <c r="C243" s="366">
        <v>6219616.7300000004</v>
      </c>
      <c r="D243" s="364" t="s">
        <v>412</v>
      </c>
      <c r="E243" s="364" t="s">
        <v>436</v>
      </c>
      <c r="F243" s="364" t="s">
        <v>1020</v>
      </c>
    </row>
    <row r="244" spans="1:6" x14ac:dyDescent="0.25">
      <c r="A244" s="218" t="s">
        <v>339</v>
      </c>
      <c r="B244" s="365">
        <v>40766</v>
      </c>
      <c r="C244" s="366">
        <v>4140285.15</v>
      </c>
      <c r="D244" s="364" t="s">
        <v>787</v>
      </c>
      <c r="E244" s="364" t="s">
        <v>844</v>
      </c>
      <c r="F244" s="364" t="s">
        <v>1021</v>
      </c>
    </row>
    <row r="245" spans="1:6" ht="15.75" x14ac:dyDescent="0.25">
      <c r="A245" s="220" t="s">
        <v>346</v>
      </c>
      <c r="B245" s="365">
        <v>40864</v>
      </c>
      <c r="C245" s="366">
        <v>9244297.5999999996</v>
      </c>
      <c r="D245" s="364" t="s">
        <v>417</v>
      </c>
      <c r="E245" s="364" t="s">
        <v>848</v>
      </c>
      <c r="F245" s="364" t="s">
        <v>1022</v>
      </c>
    </row>
    <row r="246" spans="1:6" x14ac:dyDescent="0.25">
      <c r="A246" s="218" t="s">
        <v>338</v>
      </c>
      <c r="B246" s="365">
        <v>40287</v>
      </c>
      <c r="C246" s="366">
        <v>7022328.1699999999</v>
      </c>
      <c r="D246" s="364" t="s">
        <v>425</v>
      </c>
      <c r="E246" s="364" t="s">
        <v>450</v>
      </c>
      <c r="F246" s="364" t="s">
        <v>1023</v>
      </c>
    </row>
    <row r="247" spans="1:6" x14ac:dyDescent="0.25">
      <c r="A247" s="218" t="s">
        <v>339</v>
      </c>
      <c r="B247" s="365">
        <v>40225</v>
      </c>
      <c r="C247" s="366">
        <v>2556727.37</v>
      </c>
      <c r="D247" s="364" t="s">
        <v>446</v>
      </c>
      <c r="E247" s="364" t="s">
        <v>777</v>
      </c>
      <c r="F247" s="364" t="s">
        <v>1024</v>
      </c>
    </row>
    <row r="248" spans="1:6" x14ac:dyDescent="0.25">
      <c r="A248" s="218" t="s">
        <v>340</v>
      </c>
      <c r="B248" s="365">
        <v>40790</v>
      </c>
      <c r="C248" s="366">
        <v>4748423.1900000004</v>
      </c>
      <c r="D248" s="364" t="s">
        <v>446</v>
      </c>
      <c r="E248" s="364" t="s">
        <v>777</v>
      </c>
      <c r="F248" s="364" t="s">
        <v>1025</v>
      </c>
    </row>
    <row r="249" spans="1:6" x14ac:dyDescent="0.25">
      <c r="A249" s="218" t="s">
        <v>341</v>
      </c>
      <c r="B249" s="365">
        <v>40446</v>
      </c>
      <c r="C249" s="366">
        <v>3223929.02</v>
      </c>
      <c r="D249" s="364" t="s">
        <v>412</v>
      </c>
      <c r="E249" s="364" t="s">
        <v>436</v>
      </c>
      <c r="F249" s="364" t="s">
        <v>1026</v>
      </c>
    </row>
    <row r="250" spans="1:6" ht="15.75" x14ac:dyDescent="0.25">
      <c r="A250" s="219" t="s">
        <v>342</v>
      </c>
      <c r="B250" s="365">
        <v>40674</v>
      </c>
      <c r="C250" s="366"/>
      <c r="D250" s="364" t="s">
        <v>412</v>
      </c>
      <c r="E250" s="364" t="s">
        <v>436</v>
      </c>
      <c r="F250" s="364" t="s">
        <v>1027</v>
      </c>
    </row>
    <row r="251" spans="1:6" x14ac:dyDescent="0.25">
      <c r="A251" s="218" t="s">
        <v>339</v>
      </c>
      <c r="B251" s="365">
        <v>40614</v>
      </c>
      <c r="C251" s="366">
        <v>2583498.02</v>
      </c>
      <c r="D251" s="364" t="s">
        <v>412</v>
      </c>
      <c r="E251" s="364" t="s">
        <v>436</v>
      </c>
      <c r="F251" s="364" t="s">
        <v>900</v>
      </c>
    </row>
    <row r="252" spans="1:6" x14ac:dyDescent="0.25">
      <c r="A252" s="218" t="s">
        <v>340</v>
      </c>
      <c r="B252" s="365">
        <v>40396</v>
      </c>
      <c r="C252" s="366">
        <v>3492661.58</v>
      </c>
      <c r="D252" s="364" t="s">
        <v>417</v>
      </c>
      <c r="E252" s="364" t="s">
        <v>828</v>
      </c>
      <c r="F252" s="364" t="s">
        <v>1028</v>
      </c>
    </row>
    <row r="253" spans="1:6" x14ac:dyDescent="0.25">
      <c r="A253" s="218" t="s">
        <v>341</v>
      </c>
      <c r="B253" s="365">
        <v>40316</v>
      </c>
      <c r="C253" s="366">
        <v>7678023.6200000001</v>
      </c>
      <c r="D253" s="364" t="s">
        <v>425</v>
      </c>
      <c r="E253" s="364" t="s">
        <v>426</v>
      </c>
      <c r="F253" s="364" t="s">
        <v>1029</v>
      </c>
    </row>
    <row r="254" spans="1:6" ht="15.75" x14ac:dyDescent="0.25">
      <c r="A254" s="219" t="s">
        <v>342</v>
      </c>
      <c r="B254" s="365">
        <v>40844</v>
      </c>
      <c r="C254" s="366">
        <v>3869041.78</v>
      </c>
      <c r="D254" s="364" t="s">
        <v>446</v>
      </c>
      <c r="E254" s="364" t="s">
        <v>473</v>
      </c>
      <c r="F254" s="364" t="s">
        <v>1030</v>
      </c>
    </row>
    <row r="255" spans="1:6" ht="15.75" x14ac:dyDescent="0.25">
      <c r="A255" s="219" t="s">
        <v>343</v>
      </c>
      <c r="B255" s="365">
        <v>40456</v>
      </c>
      <c r="C255" s="366"/>
      <c r="D255" s="364" t="s">
        <v>446</v>
      </c>
      <c r="E255" s="364" t="s">
        <v>782</v>
      </c>
      <c r="F255" s="364" t="s">
        <v>1031</v>
      </c>
    </row>
    <row r="256" spans="1:6" ht="15.75" x14ac:dyDescent="0.25">
      <c r="A256" s="219" t="s">
        <v>344</v>
      </c>
      <c r="B256" s="365">
        <v>40267</v>
      </c>
      <c r="C256" s="366">
        <v>9971253.4000000004</v>
      </c>
      <c r="D256" s="364" t="s">
        <v>425</v>
      </c>
      <c r="E256" s="364" t="s">
        <v>418</v>
      </c>
      <c r="F256" s="364" t="s">
        <v>1032</v>
      </c>
    </row>
    <row r="257" spans="1:6" ht="15.75" x14ac:dyDescent="0.25">
      <c r="A257" s="219" t="s">
        <v>345</v>
      </c>
      <c r="B257" s="365">
        <v>40225</v>
      </c>
      <c r="C257" s="366">
        <v>8807631</v>
      </c>
      <c r="D257" s="364" t="s">
        <v>412</v>
      </c>
      <c r="E257" s="364" t="s">
        <v>413</v>
      </c>
      <c r="F257" s="364" t="s">
        <v>1033</v>
      </c>
    </row>
    <row r="258" spans="1:6" x14ac:dyDescent="0.25">
      <c r="A258" s="218" t="s">
        <v>340</v>
      </c>
      <c r="B258" s="365">
        <v>40885</v>
      </c>
      <c r="C258" s="366">
        <v>8146061.0099999998</v>
      </c>
      <c r="D258" s="364" t="s">
        <v>425</v>
      </c>
      <c r="E258" s="364" t="s">
        <v>418</v>
      </c>
      <c r="F258" s="364" t="s">
        <v>1034</v>
      </c>
    </row>
    <row r="259" spans="1:6" ht="15.75" x14ac:dyDescent="0.25">
      <c r="A259" s="219" t="s">
        <v>344</v>
      </c>
      <c r="B259" s="365">
        <v>40479</v>
      </c>
      <c r="C259" s="366">
        <v>7512953.6600000001</v>
      </c>
      <c r="D259" s="364" t="s">
        <v>446</v>
      </c>
      <c r="E259" s="364" t="s">
        <v>777</v>
      </c>
      <c r="F259" s="364" t="s">
        <v>1035</v>
      </c>
    </row>
    <row r="260" spans="1:6" x14ac:dyDescent="0.25">
      <c r="A260" s="218" t="s">
        <v>338</v>
      </c>
      <c r="B260" s="365">
        <v>40775</v>
      </c>
      <c r="C260" s="366">
        <v>4189030.98</v>
      </c>
      <c r="D260" s="364" t="s">
        <v>425</v>
      </c>
      <c r="E260" s="364" t="s">
        <v>450</v>
      </c>
      <c r="F260" s="364" t="s">
        <v>1036</v>
      </c>
    </row>
    <row r="261" spans="1:6" x14ac:dyDescent="0.25">
      <c r="A261" s="218" t="s">
        <v>339</v>
      </c>
      <c r="B261" s="365">
        <v>40405</v>
      </c>
      <c r="C261" s="366">
        <v>8576044.0700000003</v>
      </c>
      <c r="D261" s="364" t="s">
        <v>787</v>
      </c>
      <c r="E261" s="364" t="s">
        <v>844</v>
      </c>
      <c r="F261" s="364" t="s">
        <v>1037</v>
      </c>
    </row>
    <row r="262" spans="1:6" x14ac:dyDescent="0.25">
      <c r="A262" s="218" t="s">
        <v>340</v>
      </c>
      <c r="B262" s="365">
        <v>40845</v>
      </c>
      <c r="C262" s="366">
        <v>3486521.12</v>
      </c>
      <c r="D262" s="364" t="s">
        <v>417</v>
      </c>
      <c r="E262" s="364" t="s">
        <v>848</v>
      </c>
      <c r="F262" s="364" t="s">
        <v>1038</v>
      </c>
    </row>
    <row r="263" spans="1:6" x14ac:dyDescent="0.25">
      <c r="A263" s="218" t="s">
        <v>341</v>
      </c>
      <c r="B263" s="365">
        <v>40841</v>
      </c>
      <c r="C263" s="366">
        <v>1547720.63</v>
      </c>
      <c r="D263" s="364" t="s">
        <v>425</v>
      </c>
      <c r="E263" s="364" t="s">
        <v>450</v>
      </c>
      <c r="F263" s="364" t="s">
        <v>1039</v>
      </c>
    </row>
    <row r="264" spans="1:6" ht="15.75" x14ac:dyDescent="0.25">
      <c r="A264" s="219" t="s">
        <v>342</v>
      </c>
      <c r="B264" s="365">
        <v>40881</v>
      </c>
      <c r="C264" s="366">
        <v>2142070.85</v>
      </c>
      <c r="D264" s="364" t="s">
        <v>787</v>
      </c>
      <c r="E264" s="364" t="s">
        <v>844</v>
      </c>
      <c r="F264" s="364" t="s">
        <v>1040</v>
      </c>
    </row>
    <row r="265" spans="1:6" ht="15.75" x14ac:dyDescent="0.25">
      <c r="A265" s="219" t="s">
        <v>343</v>
      </c>
      <c r="B265" s="365">
        <v>40233</v>
      </c>
      <c r="C265" s="366">
        <v>6898410.3899999997</v>
      </c>
      <c r="D265" s="364" t="s">
        <v>412</v>
      </c>
      <c r="E265" s="364" t="s">
        <v>436</v>
      </c>
      <c r="F265" s="364" t="s">
        <v>1041</v>
      </c>
    </row>
    <row r="266" spans="1:6" ht="15.75" x14ac:dyDescent="0.25">
      <c r="A266" s="219" t="s">
        <v>344</v>
      </c>
      <c r="B266" s="365">
        <v>40562</v>
      </c>
      <c r="C266" s="366">
        <v>3142549.6</v>
      </c>
      <c r="D266" s="364" t="s">
        <v>446</v>
      </c>
      <c r="E266" s="364" t="s">
        <v>777</v>
      </c>
      <c r="F266" s="364" t="s">
        <v>1042</v>
      </c>
    </row>
    <row r="267" spans="1:6" ht="15.75" x14ac:dyDescent="0.25">
      <c r="A267" s="219" t="s">
        <v>345</v>
      </c>
      <c r="B267" s="365">
        <v>40862</v>
      </c>
      <c r="C267" s="366">
        <v>9805326.6999999993</v>
      </c>
      <c r="D267" s="364" t="s">
        <v>412</v>
      </c>
      <c r="E267" s="364" t="s">
        <v>413</v>
      </c>
      <c r="F267" s="364" t="s">
        <v>1043</v>
      </c>
    </row>
    <row r="268" spans="1:6" ht="15.75" x14ac:dyDescent="0.25">
      <c r="A268" s="219" t="s">
        <v>343</v>
      </c>
      <c r="B268" s="365">
        <v>40756</v>
      </c>
      <c r="C268" s="366">
        <v>1614349.86</v>
      </c>
      <c r="D268" s="364" t="s">
        <v>446</v>
      </c>
      <c r="E268" s="364" t="s">
        <v>777</v>
      </c>
      <c r="F268" s="364" t="s">
        <v>1044</v>
      </c>
    </row>
    <row r="269" spans="1:6" ht="15.75" x14ac:dyDescent="0.25">
      <c r="A269" s="219" t="s">
        <v>344</v>
      </c>
      <c r="B269" s="365">
        <v>40878</v>
      </c>
      <c r="C269" s="366">
        <v>6601933.4000000004</v>
      </c>
      <c r="D269" s="364" t="s">
        <v>425</v>
      </c>
      <c r="E269" s="364" t="s">
        <v>450</v>
      </c>
      <c r="F269" s="364" t="s">
        <v>1045</v>
      </c>
    </row>
    <row r="270" spans="1:6" ht="15.75" x14ac:dyDescent="0.25">
      <c r="A270" s="219" t="s">
        <v>345</v>
      </c>
      <c r="B270" s="365">
        <v>40325</v>
      </c>
      <c r="C270" s="366">
        <v>2702459.38</v>
      </c>
      <c r="D270" s="364" t="s">
        <v>446</v>
      </c>
      <c r="E270" s="364" t="s">
        <v>473</v>
      </c>
      <c r="F270" s="364" t="s">
        <v>1046</v>
      </c>
    </row>
    <row r="271" spans="1:6" x14ac:dyDescent="0.25">
      <c r="A271" s="218" t="s">
        <v>340</v>
      </c>
      <c r="B271" s="365">
        <v>40653</v>
      </c>
      <c r="C271" s="366">
        <v>1338286.51</v>
      </c>
      <c r="D271" s="364" t="s">
        <v>425</v>
      </c>
      <c r="E271" s="364" t="s">
        <v>418</v>
      </c>
      <c r="F271" s="364" t="s">
        <v>1047</v>
      </c>
    </row>
    <row r="272" spans="1:6" x14ac:dyDescent="0.25">
      <c r="A272" s="218" t="s">
        <v>338</v>
      </c>
      <c r="B272" s="365">
        <v>40564</v>
      </c>
      <c r="C272" s="366">
        <v>3709355.63</v>
      </c>
      <c r="D272" s="364" t="s">
        <v>412</v>
      </c>
      <c r="E272" s="364" t="s">
        <v>436</v>
      </c>
      <c r="F272" s="364" t="s">
        <v>1048</v>
      </c>
    </row>
    <row r="273" spans="1:6" x14ac:dyDescent="0.25">
      <c r="A273" s="218" t="s">
        <v>339</v>
      </c>
      <c r="B273" s="365">
        <v>40404</v>
      </c>
      <c r="C273" s="366">
        <v>7642896.9299999997</v>
      </c>
      <c r="D273" s="364" t="s">
        <v>412</v>
      </c>
      <c r="E273" s="364" t="s">
        <v>436</v>
      </c>
      <c r="F273" s="364" t="s">
        <v>1049</v>
      </c>
    </row>
    <row r="274" spans="1:6" x14ac:dyDescent="0.25">
      <c r="A274" s="218" t="s">
        <v>340</v>
      </c>
      <c r="B274" s="365">
        <v>40765</v>
      </c>
      <c r="C274" s="366">
        <v>2441084.23</v>
      </c>
      <c r="D274" s="364" t="s">
        <v>446</v>
      </c>
      <c r="E274" s="364" t="s">
        <v>777</v>
      </c>
      <c r="F274" s="364" t="s">
        <v>1050</v>
      </c>
    </row>
    <row r="275" spans="1:6" x14ac:dyDescent="0.25">
      <c r="A275" s="218" t="s">
        <v>341</v>
      </c>
      <c r="B275" s="365">
        <v>40499</v>
      </c>
      <c r="C275" s="366">
        <v>7440341.7800000003</v>
      </c>
      <c r="D275" s="364" t="s">
        <v>412</v>
      </c>
      <c r="E275" s="364" t="s">
        <v>436</v>
      </c>
      <c r="F275" s="364" t="s">
        <v>1051</v>
      </c>
    </row>
    <row r="276" spans="1:6" ht="15.75" x14ac:dyDescent="0.25">
      <c r="A276" s="219" t="s">
        <v>342</v>
      </c>
      <c r="B276" s="365">
        <v>40491</v>
      </c>
      <c r="C276" s="366">
        <v>8752550.3200000003</v>
      </c>
      <c r="D276" s="364" t="s">
        <v>425</v>
      </c>
      <c r="E276" s="364" t="s">
        <v>450</v>
      </c>
      <c r="F276" s="364" t="s">
        <v>1052</v>
      </c>
    </row>
    <row r="277" spans="1:6" ht="15.75" x14ac:dyDescent="0.25">
      <c r="A277" s="219" t="s">
        <v>343</v>
      </c>
      <c r="B277" s="365">
        <v>40826</v>
      </c>
      <c r="C277" s="366">
        <v>6438340.7199999997</v>
      </c>
      <c r="D277" s="364" t="s">
        <v>425</v>
      </c>
      <c r="E277" s="364" t="s">
        <v>418</v>
      </c>
      <c r="F277" s="364" t="s">
        <v>1053</v>
      </c>
    </row>
    <row r="278" spans="1:6" ht="15.75" x14ac:dyDescent="0.25">
      <c r="A278" s="219" t="s">
        <v>344</v>
      </c>
      <c r="B278" s="365">
        <v>40684</v>
      </c>
      <c r="C278" s="366"/>
      <c r="D278" s="364" t="s">
        <v>412</v>
      </c>
      <c r="E278" s="364" t="s">
        <v>429</v>
      </c>
      <c r="F278" s="364" t="s">
        <v>1054</v>
      </c>
    </row>
    <row r="279" spans="1:6" x14ac:dyDescent="0.25">
      <c r="A279" s="218" t="s">
        <v>341</v>
      </c>
      <c r="B279" s="365">
        <v>40584</v>
      </c>
      <c r="C279" s="366">
        <v>8263790.7400000002</v>
      </c>
      <c r="D279" s="364" t="s">
        <v>417</v>
      </c>
      <c r="E279" s="364" t="s">
        <v>848</v>
      </c>
      <c r="F279" s="364" t="s">
        <v>1055</v>
      </c>
    </row>
    <row r="280" spans="1:6" ht="15.75" x14ac:dyDescent="0.25">
      <c r="A280" s="219" t="s">
        <v>342</v>
      </c>
      <c r="B280" s="365">
        <v>40603</v>
      </c>
      <c r="C280" s="366">
        <v>7609411.2400000002</v>
      </c>
      <c r="D280" s="364" t="s">
        <v>425</v>
      </c>
      <c r="E280" s="364" t="s">
        <v>426</v>
      </c>
      <c r="F280" s="364" t="s">
        <v>1056</v>
      </c>
    </row>
    <row r="281" spans="1:6" ht="15.75" x14ac:dyDescent="0.25">
      <c r="A281" s="219" t="s">
        <v>343</v>
      </c>
      <c r="B281" s="365">
        <v>40617</v>
      </c>
      <c r="C281" s="366">
        <v>2208924.77</v>
      </c>
      <c r="D281" s="364" t="s">
        <v>412</v>
      </c>
      <c r="E281" s="364" t="s">
        <v>798</v>
      </c>
      <c r="F281" s="364" t="s">
        <v>1057</v>
      </c>
    </row>
    <row r="282" spans="1:6" ht="15.75" x14ac:dyDescent="0.25">
      <c r="A282" s="219" t="s">
        <v>344</v>
      </c>
      <c r="B282" s="365">
        <v>40241</v>
      </c>
      <c r="C282" s="366">
        <v>4197336.87</v>
      </c>
      <c r="D282" s="364" t="s">
        <v>425</v>
      </c>
      <c r="E282" s="364" t="s">
        <v>426</v>
      </c>
      <c r="F282" s="364" t="s">
        <v>1058</v>
      </c>
    </row>
    <row r="283" spans="1:6" ht="15.75" x14ac:dyDescent="0.25">
      <c r="A283" s="219" t="s">
        <v>345</v>
      </c>
      <c r="B283" s="365">
        <v>40246</v>
      </c>
      <c r="C283" s="366">
        <v>1643415.31</v>
      </c>
      <c r="D283" s="364" t="s">
        <v>412</v>
      </c>
      <c r="E283" s="364" t="s">
        <v>436</v>
      </c>
      <c r="F283" s="364" t="s">
        <v>1059</v>
      </c>
    </row>
    <row r="284" spans="1:6" ht="15.75" x14ac:dyDescent="0.25">
      <c r="A284" s="220" t="s">
        <v>346</v>
      </c>
      <c r="B284" s="365">
        <v>40377</v>
      </c>
      <c r="C284" s="366">
        <v>4287293.41</v>
      </c>
      <c r="D284" s="364" t="s">
        <v>412</v>
      </c>
      <c r="E284" s="364" t="s">
        <v>413</v>
      </c>
      <c r="F284" s="364" t="s">
        <v>1060</v>
      </c>
    </row>
    <row r="285" spans="1:6" x14ac:dyDescent="0.25">
      <c r="A285" s="218" t="s">
        <v>338</v>
      </c>
      <c r="B285" s="365">
        <v>40375</v>
      </c>
      <c r="C285" s="366">
        <v>5193669.62</v>
      </c>
      <c r="D285" s="364" t="s">
        <v>412</v>
      </c>
      <c r="E285" s="364" t="s">
        <v>1011</v>
      </c>
      <c r="F285" s="364" t="s">
        <v>1061</v>
      </c>
    </row>
    <row r="286" spans="1:6" x14ac:dyDescent="0.25">
      <c r="A286" s="218" t="s">
        <v>339</v>
      </c>
      <c r="B286" s="365">
        <v>40508</v>
      </c>
      <c r="C286" s="366">
        <v>9159067.3399999999</v>
      </c>
      <c r="D286" s="364" t="s">
        <v>425</v>
      </c>
      <c r="E286" s="364" t="s">
        <v>450</v>
      </c>
      <c r="F286" s="364" t="s">
        <v>1062</v>
      </c>
    </row>
    <row r="287" spans="1:6" x14ac:dyDescent="0.25">
      <c r="A287" s="218" t="s">
        <v>339</v>
      </c>
      <c r="B287" s="365">
        <v>40551</v>
      </c>
      <c r="C287" s="366">
        <v>7175704.4100000001</v>
      </c>
      <c r="D287" s="364" t="s">
        <v>446</v>
      </c>
      <c r="E287" s="364" t="s">
        <v>473</v>
      </c>
      <c r="F287" s="364" t="s">
        <v>1063</v>
      </c>
    </row>
    <row r="288" spans="1:6" x14ac:dyDescent="0.25">
      <c r="A288" s="218" t="s">
        <v>340</v>
      </c>
      <c r="B288" s="365">
        <v>40769</v>
      </c>
      <c r="C288" s="366"/>
      <c r="D288" s="364" t="s">
        <v>412</v>
      </c>
      <c r="E288" s="364" t="s">
        <v>876</v>
      </c>
      <c r="F288" s="364" t="s">
        <v>1064</v>
      </c>
    </row>
    <row r="289" spans="1:6" x14ac:dyDescent="0.25">
      <c r="A289" s="218" t="s">
        <v>341</v>
      </c>
      <c r="B289" s="365">
        <v>40670</v>
      </c>
      <c r="C289" s="366">
        <v>4764041.58</v>
      </c>
      <c r="D289" s="364" t="s">
        <v>446</v>
      </c>
      <c r="E289" s="364" t="s">
        <v>777</v>
      </c>
      <c r="F289" s="364" t="s">
        <v>1065</v>
      </c>
    </row>
    <row r="290" spans="1:6" ht="15.75" x14ac:dyDescent="0.25">
      <c r="A290" s="219" t="s">
        <v>342</v>
      </c>
      <c r="B290" s="365">
        <v>40512</v>
      </c>
      <c r="C290" s="366">
        <v>8755535.9000000004</v>
      </c>
      <c r="D290" s="364" t="s">
        <v>425</v>
      </c>
      <c r="E290" s="364" t="s">
        <v>426</v>
      </c>
      <c r="F290" s="364" t="s">
        <v>1066</v>
      </c>
    </row>
    <row r="291" spans="1:6" ht="15.75" x14ac:dyDescent="0.25">
      <c r="A291" s="219" t="s">
        <v>343</v>
      </c>
      <c r="B291" s="365">
        <v>40239</v>
      </c>
      <c r="C291" s="366">
        <v>4355294.18</v>
      </c>
      <c r="D291" s="364" t="s">
        <v>417</v>
      </c>
      <c r="E291" s="364" t="s">
        <v>848</v>
      </c>
      <c r="F291" s="364" t="s">
        <v>1067</v>
      </c>
    </row>
    <row r="292" spans="1:6" ht="15.75" x14ac:dyDescent="0.25">
      <c r="A292" s="219" t="s">
        <v>344</v>
      </c>
      <c r="B292" s="365">
        <v>40548</v>
      </c>
      <c r="C292" s="366">
        <v>1577416.05</v>
      </c>
      <c r="D292" s="364" t="s">
        <v>412</v>
      </c>
      <c r="E292" s="364" t="s">
        <v>429</v>
      </c>
      <c r="F292" s="364" t="s">
        <v>1068</v>
      </c>
    </row>
    <row r="293" spans="1:6" x14ac:dyDescent="0.25">
      <c r="A293" s="218" t="s">
        <v>341</v>
      </c>
      <c r="B293" s="365">
        <v>40339</v>
      </c>
      <c r="C293" s="366">
        <v>4398334.7699999996</v>
      </c>
      <c r="D293" s="364" t="s">
        <v>446</v>
      </c>
      <c r="E293" s="364" t="s">
        <v>777</v>
      </c>
      <c r="F293" s="364" t="s">
        <v>1069</v>
      </c>
    </row>
    <row r="294" spans="1:6" ht="15.75" x14ac:dyDescent="0.25">
      <c r="A294" s="219" t="s">
        <v>342</v>
      </c>
      <c r="B294" s="365">
        <v>40753</v>
      </c>
      <c r="C294" s="366">
        <v>2778048.47</v>
      </c>
      <c r="D294" s="364" t="s">
        <v>787</v>
      </c>
      <c r="E294" s="364" t="s">
        <v>844</v>
      </c>
      <c r="F294" s="364" t="s">
        <v>1070</v>
      </c>
    </row>
    <row r="295" spans="1:6" ht="15.75" x14ac:dyDescent="0.25">
      <c r="A295" s="219" t="s">
        <v>343</v>
      </c>
      <c r="B295" s="365">
        <v>40272</v>
      </c>
      <c r="C295" s="366"/>
      <c r="D295" s="364" t="s">
        <v>446</v>
      </c>
      <c r="E295" s="364" t="s">
        <v>473</v>
      </c>
      <c r="F295" s="364" t="s">
        <v>1071</v>
      </c>
    </row>
    <row r="296" spans="1:6" ht="15.75" x14ac:dyDescent="0.25">
      <c r="A296" s="219" t="s">
        <v>344</v>
      </c>
      <c r="B296" s="365">
        <v>40774</v>
      </c>
      <c r="C296" s="366">
        <v>5052796.88</v>
      </c>
      <c r="D296" s="364" t="s">
        <v>412</v>
      </c>
      <c r="E296" s="364" t="s">
        <v>459</v>
      </c>
      <c r="F296" s="364" t="s">
        <v>1072</v>
      </c>
    </row>
    <row r="297" spans="1:6" ht="15.75" x14ac:dyDescent="0.25">
      <c r="A297" s="219" t="s">
        <v>345</v>
      </c>
      <c r="B297" s="365">
        <v>40907</v>
      </c>
      <c r="C297" s="366">
        <v>2931202.56</v>
      </c>
      <c r="D297" s="364" t="s">
        <v>787</v>
      </c>
      <c r="E297" s="364" t="s">
        <v>809</v>
      </c>
      <c r="F297" s="364" t="s">
        <v>1073</v>
      </c>
    </row>
    <row r="298" spans="1:6" ht="15.75" x14ac:dyDescent="0.25">
      <c r="A298" s="220" t="s">
        <v>346</v>
      </c>
      <c r="B298" s="365">
        <v>40901</v>
      </c>
      <c r="C298" s="366">
        <v>5466459.7000000002</v>
      </c>
      <c r="D298" s="364" t="s">
        <v>412</v>
      </c>
      <c r="E298" s="364" t="s">
        <v>413</v>
      </c>
      <c r="F298" s="364" t="s">
        <v>1074</v>
      </c>
    </row>
    <row r="299" spans="1:6" x14ac:dyDescent="0.25">
      <c r="A299" s="218" t="s">
        <v>338</v>
      </c>
      <c r="B299" s="365">
        <v>40288</v>
      </c>
      <c r="C299" s="366">
        <v>6956225.6500000004</v>
      </c>
      <c r="D299" s="364" t="s">
        <v>446</v>
      </c>
      <c r="E299" s="364" t="s">
        <v>777</v>
      </c>
      <c r="F299" s="364" t="s">
        <v>1075</v>
      </c>
    </row>
    <row r="300" spans="1:6" x14ac:dyDescent="0.25">
      <c r="A300" s="218" t="s">
        <v>339</v>
      </c>
      <c r="B300" s="365">
        <v>40799</v>
      </c>
      <c r="C300" s="366">
        <v>4805081.62</v>
      </c>
      <c r="D300" s="364" t="s">
        <v>425</v>
      </c>
      <c r="E300" s="364" t="s">
        <v>426</v>
      </c>
      <c r="F300" s="364" t="s">
        <v>1076</v>
      </c>
    </row>
    <row r="301" spans="1:6" x14ac:dyDescent="0.25">
      <c r="A301" s="218" t="s">
        <v>341</v>
      </c>
      <c r="B301" s="365">
        <v>40777</v>
      </c>
      <c r="C301" s="366">
        <v>9551015.6899999995</v>
      </c>
      <c r="D301" s="364" t="s">
        <v>412</v>
      </c>
      <c r="E301" s="364" t="s">
        <v>1011</v>
      </c>
      <c r="F301" s="364" t="s">
        <v>1077</v>
      </c>
    </row>
    <row r="302" spans="1:6" ht="15.75" x14ac:dyDescent="0.25">
      <c r="A302" s="219" t="s">
        <v>342</v>
      </c>
      <c r="B302" s="365">
        <v>40182</v>
      </c>
      <c r="C302" s="366">
        <v>5952145.3700000001</v>
      </c>
      <c r="D302" s="364" t="s">
        <v>446</v>
      </c>
      <c r="E302" s="364" t="s">
        <v>473</v>
      </c>
      <c r="F302" s="364" t="s">
        <v>1078</v>
      </c>
    </row>
    <row r="303" spans="1:6" ht="15.75" x14ac:dyDescent="0.25">
      <c r="A303" s="219" t="s">
        <v>343</v>
      </c>
      <c r="B303" s="365">
        <v>40543</v>
      </c>
      <c r="C303" s="366">
        <v>4596589.71</v>
      </c>
      <c r="D303" s="364" t="s">
        <v>446</v>
      </c>
      <c r="E303" s="364" t="s">
        <v>473</v>
      </c>
      <c r="F303" s="364" t="s">
        <v>1079</v>
      </c>
    </row>
    <row r="304" spans="1:6" ht="15.75" x14ac:dyDescent="0.25">
      <c r="A304" s="219" t="s">
        <v>344</v>
      </c>
      <c r="B304" s="365">
        <v>40844</v>
      </c>
      <c r="C304" s="366">
        <v>8072923.9400000004</v>
      </c>
      <c r="D304" s="364" t="s">
        <v>412</v>
      </c>
      <c r="E304" s="364" t="s">
        <v>876</v>
      </c>
      <c r="F304" s="364" t="s">
        <v>1080</v>
      </c>
    </row>
    <row r="305" spans="1:6" x14ac:dyDescent="0.25">
      <c r="A305" s="218" t="s">
        <v>341</v>
      </c>
      <c r="B305" s="365">
        <v>40180</v>
      </c>
      <c r="C305" s="366">
        <v>9525266.9299999997</v>
      </c>
      <c r="D305" s="364" t="s">
        <v>446</v>
      </c>
      <c r="E305" s="364" t="s">
        <v>777</v>
      </c>
      <c r="F305" s="364" t="s">
        <v>1081</v>
      </c>
    </row>
    <row r="306" spans="1:6" ht="15.75" x14ac:dyDescent="0.25">
      <c r="A306" s="219" t="s">
        <v>342</v>
      </c>
      <c r="B306" s="365">
        <v>40429</v>
      </c>
      <c r="C306" s="366">
        <v>2092790.31</v>
      </c>
      <c r="D306" s="364" t="s">
        <v>446</v>
      </c>
      <c r="E306" s="364" t="s">
        <v>777</v>
      </c>
      <c r="F306" s="364" t="s">
        <v>1082</v>
      </c>
    </row>
    <row r="307" spans="1:6" ht="15.75" x14ac:dyDescent="0.25">
      <c r="A307" s="219" t="s">
        <v>343</v>
      </c>
      <c r="B307" s="365">
        <v>40456</v>
      </c>
      <c r="C307" s="366">
        <v>5609173.9500000002</v>
      </c>
      <c r="D307" s="364" t="s">
        <v>446</v>
      </c>
      <c r="E307" s="364" t="s">
        <v>803</v>
      </c>
      <c r="F307" s="364" t="s">
        <v>1083</v>
      </c>
    </row>
    <row r="308" spans="1:6" ht="15.75" x14ac:dyDescent="0.25">
      <c r="A308" s="219" t="s">
        <v>344</v>
      </c>
      <c r="B308" s="365">
        <v>40890</v>
      </c>
      <c r="C308" s="366">
        <v>2396216.77</v>
      </c>
      <c r="D308" s="364" t="s">
        <v>787</v>
      </c>
      <c r="E308" s="364" t="s">
        <v>844</v>
      </c>
      <c r="F308" s="364" t="s">
        <v>1084</v>
      </c>
    </row>
    <row r="309" spans="1:6" ht="15.75" x14ac:dyDescent="0.25">
      <c r="A309" s="219" t="s">
        <v>345</v>
      </c>
      <c r="B309" s="365">
        <v>40639</v>
      </c>
      <c r="C309" s="366">
        <v>6973449.96</v>
      </c>
      <c r="D309" s="364" t="s">
        <v>787</v>
      </c>
      <c r="E309" s="364" t="s">
        <v>844</v>
      </c>
      <c r="F309" s="364" t="s">
        <v>1085</v>
      </c>
    </row>
    <row r="310" spans="1:6" ht="15.75" x14ac:dyDescent="0.25">
      <c r="A310" s="220" t="s">
        <v>346</v>
      </c>
      <c r="B310" s="365">
        <v>40303</v>
      </c>
      <c r="C310" s="366">
        <v>2827527.99</v>
      </c>
      <c r="D310" s="364" t="s">
        <v>412</v>
      </c>
      <c r="E310" s="364" t="s">
        <v>798</v>
      </c>
      <c r="F310" s="364" t="s">
        <v>1086</v>
      </c>
    </row>
    <row r="311" spans="1:6" x14ac:dyDescent="0.25">
      <c r="A311" s="218" t="s">
        <v>338</v>
      </c>
      <c r="B311" s="365">
        <v>40522</v>
      </c>
      <c r="C311" s="366">
        <v>7719400.6100000003</v>
      </c>
      <c r="D311" s="364" t="s">
        <v>412</v>
      </c>
      <c r="E311" s="364" t="s">
        <v>459</v>
      </c>
      <c r="F311" s="364" t="s">
        <v>977</v>
      </c>
    </row>
    <row r="312" spans="1:6" x14ac:dyDescent="0.25">
      <c r="A312" s="218" t="s">
        <v>339</v>
      </c>
      <c r="B312" s="365">
        <v>40245</v>
      </c>
      <c r="C312" s="366">
        <v>6026070.96</v>
      </c>
      <c r="D312" s="364" t="s">
        <v>417</v>
      </c>
      <c r="E312" s="364" t="s">
        <v>848</v>
      </c>
      <c r="F312" s="364" t="s">
        <v>1087</v>
      </c>
    </row>
    <row r="313" spans="1:6" x14ac:dyDescent="0.25">
      <c r="A313" s="218" t="s">
        <v>340</v>
      </c>
      <c r="B313" s="365">
        <v>40380</v>
      </c>
      <c r="C313" s="366">
        <v>5012585.01</v>
      </c>
      <c r="D313" s="364" t="s">
        <v>446</v>
      </c>
      <c r="E313" s="364" t="s">
        <v>777</v>
      </c>
      <c r="F313" s="364" t="s">
        <v>1088</v>
      </c>
    </row>
    <row r="314" spans="1:6" x14ac:dyDescent="0.25">
      <c r="A314" s="218" t="s">
        <v>337</v>
      </c>
      <c r="B314" s="365">
        <v>40336</v>
      </c>
      <c r="C314" s="366">
        <v>6020112.1200000001</v>
      </c>
      <c r="D314" s="364" t="s">
        <v>412</v>
      </c>
      <c r="E314" s="364" t="s">
        <v>436</v>
      </c>
      <c r="F314" s="364" t="s">
        <v>1089</v>
      </c>
    </row>
    <row r="315" spans="1:6" x14ac:dyDescent="0.25">
      <c r="A315" s="218" t="s">
        <v>339</v>
      </c>
      <c r="B315" s="365">
        <v>40331</v>
      </c>
      <c r="C315" s="366">
        <v>1577671.05</v>
      </c>
      <c r="D315" s="364" t="s">
        <v>446</v>
      </c>
      <c r="E315" s="364" t="s">
        <v>473</v>
      </c>
      <c r="F315" s="364" t="s">
        <v>1090</v>
      </c>
    </row>
    <row r="316" spans="1:6" x14ac:dyDescent="0.25">
      <c r="A316" s="218" t="s">
        <v>338</v>
      </c>
      <c r="B316" s="365">
        <v>40620</v>
      </c>
      <c r="C316" s="366">
        <v>6557551.4299999997</v>
      </c>
      <c r="D316" s="364" t="s">
        <v>446</v>
      </c>
      <c r="E316" s="364" t="s">
        <v>473</v>
      </c>
      <c r="F316" s="364" t="s">
        <v>1091</v>
      </c>
    </row>
    <row r="317" spans="1:6" x14ac:dyDescent="0.25">
      <c r="A317" s="218" t="s">
        <v>339</v>
      </c>
      <c r="B317" s="365">
        <v>40330</v>
      </c>
      <c r="C317" s="366">
        <v>6735423.6699999999</v>
      </c>
      <c r="D317" s="364" t="s">
        <v>446</v>
      </c>
      <c r="E317" s="364" t="s">
        <v>777</v>
      </c>
      <c r="F317" s="364" t="s">
        <v>1092</v>
      </c>
    </row>
    <row r="318" spans="1:6" x14ac:dyDescent="0.25">
      <c r="A318" s="218" t="s">
        <v>341</v>
      </c>
      <c r="B318" s="365">
        <v>40228</v>
      </c>
      <c r="C318" s="366">
        <v>5469662.2800000003</v>
      </c>
      <c r="D318" s="364" t="s">
        <v>425</v>
      </c>
      <c r="E318" s="364" t="s">
        <v>450</v>
      </c>
      <c r="F318" s="364" t="s">
        <v>1093</v>
      </c>
    </row>
    <row r="319" spans="1:6" ht="15.75" x14ac:dyDescent="0.25">
      <c r="A319" s="219" t="s">
        <v>342</v>
      </c>
      <c r="B319" s="365">
        <v>40811</v>
      </c>
      <c r="C319" s="366">
        <v>4656379.93</v>
      </c>
      <c r="D319" s="364" t="s">
        <v>446</v>
      </c>
      <c r="E319" s="364" t="s">
        <v>777</v>
      </c>
      <c r="F319" s="364" t="s">
        <v>1094</v>
      </c>
    </row>
    <row r="320" spans="1:6" ht="15.75" x14ac:dyDescent="0.25">
      <c r="A320" s="219" t="s">
        <v>343</v>
      </c>
      <c r="B320" s="365">
        <v>40595</v>
      </c>
      <c r="C320" s="366">
        <v>3390987.76</v>
      </c>
      <c r="D320" s="364" t="s">
        <v>787</v>
      </c>
      <c r="E320" s="364" t="s">
        <v>788</v>
      </c>
      <c r="F320" s="364" t="s">
        <v>1095</v>
      </c>
    </row>
    <row r="321" spans="1:6" ht="15.75" x14ac:dyDescent="0.25">
      <c r="A321" s="219" t="s">
        <v>344</v>
      </c>
      <c r="B321" s="365">
        <v>40231</v>
      </c>
      <c r="C321" s="366">
        <v>6709698.8099999996</v>
      </c>
      <c r="D321" s="364" t="s">
        <v>412</v>
      </c>
      <c r="E321" s="364" t="s">
        <v>413</v>
      </c>
      <c r="F321" s="364" t="s">
        <v>1096</v>
      </c>
    </row>
    <row r="322" spans="1:6" x14ac:dyDescent="0.25">
      <c r="A322" s="218" t="s">
        <v>341</v>
      </c>
      <c r="B322" s="365">
        <v>40869</v>
      </c>
      <c r="C322" s="366">
        <v>6611450.21</v>
      </c>
      <c r="D322" s="364" t="s">
        <v>425</v>
      </c>
      <c r="E322" s="364" t="s">
        <v>426</v>
      </c>
      <c r="F322" s="364" t="s">
        <v>1097</v>
      </c>
    </row>
    <row r="323" spans="1:6" ht="15.75" x14ac:dyDescent="0.25">
      <c r="A323" s="219" t="s">
        <v>342</v>
      </c>
      <c r="B323" s="365">
        <v>40803</v>
      </c>
      <c r="C323" s="366">
        <v>4054612.2</v>
      </c>
      <c r="D323" s="364" t="s">
        <v>446</v>
      </c>
      <c r="E323" s="364" t="s">
        <v>777</v>
      </c>
      <c r="F323" s="364" t="s">
        <v>1098</v>
      </c>
    </row>
    <row r="324" spans="1:6" ht="15.75" x14ac:dyDescent="0.25">
      <c r="A324" s="219" t="s">
        <v>343</v>
      </c>
      <c r="B324" s="365">
        <v>40456</v>
      </c>
      <c r="C324" s="366"/>
      <c r="D324" s="364" t="s">
        <v>446</v>
      </c>
      <c r="E324" s="364" t="s">
        <v>777</v>
      </c>
      <c r="F324" s="364" t="s">
        <v>1099</v>
      </c>
    </row>
    <row r="325" spans="1:6" ht="15.75" x14ac:dyDescent="0.25">
      <c r="A325" s="219" t="s">
        <v>344</v>
      </c>
      <c r="B325" s="365">
        <v>40742</v>
      </c>
      <c r="C325" s="366">
        <v>5609912.2199999997</v>
      </c>
      <c r="D325" s="364" t="s">
        <v>412</v>
      </c>
      <c r="E325" s="364" t="s">
        <v>422</v>
      </c>
      <c r="F325" s="364" t="s">
        <v>1100</v>
      </c>
    </row>
    <row r="326" spans="1:6" ht="15.75" x14ac:dyDescent="0.25">
      <c r="A326" s="219" t="s">
        <v>345</v>
      </c>
      <c r="B326" s="365">
        <v>40815</v>
      </c>
      <c r="C326" s="366">
        <v>5411775.9699999997</v>
      </c>
      <c r="D326" s="364" t="s">
        <v>412</v>
      </c>
      <c r="E326" s="364" t="s">
        <v>823</v>
      </c>
      <c r="F326" s="364" t="s">
        <v>1101</v>
      </c>
    </row>
    <row r="327" spans="1:6" ht="15.75" x14ac:dyDescent="0.25">
      <c r="A327" s="220" t="s">
        <v>346</v>
      </c>
      <c r="B327" s="365">
        <v>40196</v>
      </c>
      <c r="C327" s="366">
        <v>9021156.3300000001</v>
      </c>
      <c r="D327" s="364" t="s">
        <v>412</v>
      </c>
      <c r="E327" s="364" t="s">
        <v>436</v>
      </c>
      <c r="F327" s="364" t="s">
        <v>1102</v>
      </c>
    </row>
    <row r="328" spans="1:6" x14ac:dyDescent="0.25">
      <c r="A328" s="218" t="s">
        <v>338</v>
      </c>
      <c r="B328" s="365">
        <v>40619</v>
      </c>
      <c r="C328" s="366">
        <v>9521848.0600000005</v>
      </c>
      <c r="D328" s="364" t="s">
        <v>425</v>
      </c>
      <c r="E328" s="364" t="s">
        <v>426</v>
      </c>
      <c r="F328" s="364" t="s">
        <v>1103</v>
      </c>
    </row>
    <row r="329" spans="1:6" x14ac:dyDescent="0.25">
      <c r="A329" s="218" t="s">
        <v>339</v>
      </c>
      <c r="B329" s="365">
        <v>40362</v>
      </c>
      <c r="C329" s="366">
        <v>5171320.46</v>
      </c>
      <c r="D329" s="364" t="s">
        <v>425</v>
      </c>
      <c r="E329" s="364" t="s">
        <v>450</v>
      </c>
      <c r="F329" s="364" t="s">
        <v>1104</v>
      </c>
    </row>
    <row r="330" spans="1:6" ht="15.75" x14ac:dyDescent="0.25">
      <c r="A330" s="219" t="s">
        <v>344</v>
      </c>
      <c r="B330" s="365">
        <v>40535</v>
      </c>
      <c r="C330" s="366">
        <v>9013871.6500000004</v>
      </c>
      <c r="D330" s="364" t="s">
        <v>412</v>
      </c>
      <c r="E330" s="364" t="s">
        <v>429</v>
      </c>
      <c r="F330" s="364" t="s">
        <v>1105</v>
      </c>
    </row>
    <row r="331" spans="1:6" x14ac:dyDescent="0.25">
      <c r="A331" s="218" t="s">
        <v>341</v>
      </c>
      <c r="B331" s="365">
        <v>40384</v>
      </c>
      <c r="C331" s="366">
        <v>9197924.3200000003</v>
      </c>
      <c r="D331" s="364" t="s">
        <v>446</v>
      </c>
      <c r="E331" s="364" t="s">
        <v>473</v>
      </c>
      <c r="F331" s="364" t="s">
        <v>1106</v>
      </c>
    </row>
    <row r="332" spans="1:6" ht="15.75" x14ac:dyDescent="0.25">
      <c r="A332" s="219" t="s">
        <v>342</v>
      </c>
      <c r="B332" s="365">
        <v>40408</v>
      </c>
      <c r="C332" s="366">
        <v>3061221.82</v>
      </c>
      <c r="D332" s="364" t="s">
        <v>425</v>
      </c>
      <c r="E332" s="364" t="s">
        <v>450</v>
      </c>
      <c r="F332" s="364" t="s">
        <v>1107</v>
      </c>
    </row>
    <row r="333" spans="1:6" ht="15.75" x14ac:dyDescent="0.25">
      <c r="A333" s="219" t="s">
        <v>343</v>
      </c>
      <c r="B333" s="365">
        <v>40249</v>
      </c>
      <c r="C333" s="366">
        <v>1751924.27</v>
      </c>
      <c r="D333" s="364" t="s">
        <v>446</v>
      </c>
      <c r="E333" s="364" t="s">
        <v>777</v>
      </c>
      <c r="F333" s="364" t="s">
        <v>1108</v>
      </c>
    </row>
    <row r="334" spans="1:6" ht="15.75" x14ac:dyDescent="0.25">
      <c r="A334" s="219" t="s">
        <v>344</v>
      </c>
      <c r="B334" s="365">
        <v>40807</v>
      </c>
      <c r="C334" s="366">
        <v>7475733.3799999999</v>
      </c>
      <c r="D334" s="364" t="s">
        <v>446</v>
      </c>
      <c r="E334" s="364" t="s">
        <v>777</v>
      </c>
      <c r="F334" s="364" t="s">
        <v>663</v>
      </c>
    </row>
    <row r="335" spans="1:6" ht="15.75" x14ac:dyDescent="0.25">
      <c r="A335" s="219" t="s">
        <v>345</v>
      </c>
      <c r="B335" s="365">
        <v>40575</v>
      </c>
      <c r="C335" s="366">
        <v>1636387.87</v>
      </c>
      <c r="D335" s="364" t="s">
        <v>425</v>
      </c>
      <c r="E335" s="364" t="s">
        <v>450</v>
      </c>
      <c r="F335" s="364" t="s">
        <v>1109</v>
      </c>
    </row>
    <row r="336" spans="1:6" ht="15.75" x14ac:dyDescent="0.25">
      <c r="A336" s="220" t="s">
        <v>346</v>
      </c>
      <c r="B336" s="365">
        <v>40427</v>
      </c>
      <c r="C336" s="366">
        <v>2499801.5699999998</v>
      </c>
      <c r="D336" s="364" t="s">
        <v>446</v>
      </c>
      <c r="E336" s="364" t="s">
        <v>473</v>
      </c>
      <c r="F336" s="364" t="s">
        <v>1110</v>
      </c>
    </row>
    <row r="337" spans="1:6" x14ac:dyDescent="0.25">
      <c r="A337" s="218" t="s">
        <v>338</v>
      </c>
      <c r="B337" s="365">
        <v>40848</v>
      </c>
      <c r="C337" s="366"/>
      <c r="D337" s="364" t="s">
        <v>417</v>
      </c>
      <c r="E337" s="364" t="s">
        <v>828</v>
      </c>
      <c r="F337" s="364" t="s">
        <v>1111</v>
      </c>
    </row>
    <row r="338" spans="1:6" x14ac:dyDescent="0.25">
      <c r="A338" s="218" t="s">
        <v>339</v>
      </c>
      <c r="B338" s="365">
        <v>40395</v>
      </c>
      <c r="C338" s="366">
        <v>1144704.25</v>
      </c>
      <c r="D338" s="364" t="s">
        <v>446</v>
      </c>
      <c r="E338" s="364" t="s">
        <v>777</v>
      </c>
      <c r="F338" s="364" t="s">
        <v>1112</v>
      </c>
    </row>
    <row r="339" spans="1:6" x14ac:dyDescent="0.25">
      <c r="A339" s="218" t="s">
        <v>340</v>
      </c>
      <c r="B339" s="365">
        <v>40771</v>
      </c>
      <c r="C339" s="366">
        <v>4785182.7300000004</v>
      </c>
      <c r="D339" s="364" t="s">
        <v>446</v>
      </c>
      <c r="E339" s="364" t="s">
        <v>473</v>
      </c>
      <c r="F339" s="364" t="s">
        <v>1113</v>
      </c>
    </row>
    <row r="340" spans="1:6" x14ac:dyDescent="0.25">
      <c r="A340" s="218" t="s">
        <v>338</v>
      </c>
      <c r="B340" s="365">
        <v>40246</v>
      </c>
      <c r="C340" s="366"/>
      <c r="D340" s="364" t="s">
        <v>412</v>
      </c>
      <c r="E340" s="364" t="s">
        <v>413</v>
      </c>
      <c r="F340" s="364" t="s">
        <v>1114</v>
      </c>
    </row>
    <row r="341" spans="1:6" x14ac:dyDescent="0.25">
      <c r="A341" s="218" t="s">
        <v>339</v>
      </c>
      <c r="B341" s="365">
        <v>40907</v>
      </c>
      <c r="C341" s="366">
        <v>5715373.2199999997</v>
      </c>
      <c r="D341" s="364" t="s">
        <v>425</v>
      </c>
      <c r="E341" s="364" t="s">
        <v>426</v>
      </c>
      <c r="F341" s="364" t="s">
        <v>1115</v>
      </c>
    </row>
    <row r="342" spans="1:6" x14ac:dyDescent="0.25">
      <c r="A342" s="218" t="s">
        <v>341</v>
      </c>
      <c r="B342" s="365">
        <v>40818</v>
      </c>
      <c r="C342" s="366">
        <v>9444626.3599999994</v>
      </c>
      <c r="D342" s="364" t="s">
        <v>787</v>
      </c>
      <c r="E342" s="364" t="s">
        <v>844</v>
      </c>
      <c r="F342" s="364" t="s">
        <v>1116</v>
      </c>
    </row>
    <row r="343" spans="1:6" ht="15.75" x14ac:dyDescent="0.25">
      <c r="A343" s="219" t="s">
        <v>342</v>
      </c>
      <c r="B343" s="365">
        <v>40849</v>
      </c>
      <c r="C343" s="366">
        <v>1694039.4</v>
      </c>
      <c r="D343" s="364" t="s">
        <v>425</v>
      </c>
      <c r="E343" s="364" t="s">
        <v>418</v>
      </c>
      <c r="F343" s="364" t="s">
        <v>1117</v>
      </c>
    </row>
    <row r="344" spans="1:6" ht="15.75" x14ac:dyDescent="0.25">
      <c r="A344" s="219" t="s">
        <v>343</v>
      </c>
      <c r="B344" s="365">
        <v>40750</v>
      </c>
      <c r="C344" s="366">
        <v>8060401.4900000002</v>
      </c>
      <c r="D344" s="364" t="s">
        <v>446</v>
      </c>
      <c r="E344" s="364" t="s">
        <v>473</v>
      </c>
      <c r="F344" s="364" t="s">
        <v>1118</v>
      </c>
    </row>
    <row r="345" spans="1:6" ht="15.75" x14ac:dyDescent="0.25">
      <c r="A345" s="219" t="s">
        <v>344</v>
      </c>
      <c r="B345" s="365">
        <v>40667</v>
      </c>
      <c r="C345" s="366">
        <v>9375743.4000000004</v>
      </c>
      <c r="D345" s="364" t="s">
        <v>787</v>
      </c>
      <c r="E345" s="364" t="s">
        <v>788</v>
      </c>
      <c r="F345" s="364" t="s">
        <v>1119</v>
      </c>
    </row>
    <row r="346" spans="1:6" x14ac:dyDescent="0.25">
      <c r="A346" s="218" t="s">
        <v>341</v>
      </c>
      <c r="B346" s="365">
        <v>40423</v>
      </c>
      <c r="C346" s="366">
        <v>3605568.65</v>
      </c>
      <c r="D346" s="364" t="s">
        <v>425</v>
      </c>
      <c r="E346" s="364" t="s">
        <v>426</v>
      </c>
      <c r="F346" s="364" t="s">
        <v>1120</v>
      </c>
    </row>
    <row r="347" spans="1:6" ht="15.75" x14ac:dyDescent="0.25">
      <c r="A347" s="219" t="s">
        <v>342</v>
      </c>
      <c r="B347" s="365">
        <v>40684</v>
      </c>
      <c r="C347" s="366">
        <v>9966149.0999999996</v>
      </c>
      <c r="D347" s="364" t="s">
        <v>446</v>
      </c>
      <c r="E347" s="364" t="s">
        <v>777</v>
      </c>
      <c r="F347" s="364" t="s">
        <v>1121</v>
      </c>
    </row>
    <row r="348" spans="1:6" ht="15.75" x14ac:dyDescent="0.25">
      <c r="A348" s="219" t="s">
        <v>343</v>
      </c>
      <c r="B348" s="365">
        <v>40450</v>
      </c>
      <c r="C348" s="366">
        <v>1484616.77</v>
      </c>
      <c r="D348" s="364" t="s">
        <v>446</v>
      </c>
      <c r="E348" s="364" t="s">
        <v>777</v>
      </c>
      <c r="F348" s="364" t="s">
        <v>1122</v>
      </c>
    </row>
    <row r="349" spans="1:6" ht="15.75" x14ac:dyDescent="0.25">
      <c r="A349" s="219" t="s">
        <v>344</v>
      </c>
      <c r="B349" s="365">
        <v>40357</v>
      </c>
      <c r="C349" s="366">
        <v>2697394.34</v>
      </c>
      <c r="D349" s="364" t="s">
        <v>446</v>
      </c>
      <c r="E349" s="364" t="s">
        <v>777</v>
      </c>
      <c r="F349" s="364" t="s">
        <v>1123</v>
      </c>
    </row>
    <row r="350" spans="1:6" ht="15.75" x14ac:dyDescent="0.25">
      <c r="A350" s="219" t="s">
        <v>345</v>
      </c>
      <c r="B350" s="365">
        <v>40511</v>
      </c>
      <c r="C350" s="366">
        <v>8059124.1900000004</v>
      </c>
      <c r="D350" s="364" t="s">
        <v>412</v>
      </c>
      <c r="E350" s="364" t="s">
        <v>436</v>
      </c>
      <c r="F350" s="364" t="s">
        <v>1124</v>
      </c>
    </row>
    <row r="351" spans="1:6" ht="15.75" x14ac:dyDescent="0.25">
      <c r="A351" s="220" t="s">
        <v>346</v>
      </c>
      <c r="B351" s="365">
        <v>40855</v>
      </c>
      <c r="C351" s="366">
        <v>8201289.9299999997</v>
      </c>
      <c r="D351" s="364" t="s">
        <v>417</v>
      </c>
      <c r="E351" s="364" t="s">
        <v>848</v>
      </c>
      <c r="F351" s="364" t="s">
        <v>1125</v>
      </c>
    </row>
    <row r="352" spans="1:6" x14ac:dyDescent="0.25">
      <c r="A352" s="218" t="s">
        <v>338</v>
      </c>
      <c r="B352" s="365">
        <v>40441</v>
      </c>
      <c r="C352" s="366"/>
      <c r="D352" s="364" t="s">
        <v>417</v>
      </c>
      <c r="E352" s="364" t="s">
        <v>828</v>
      </c>
      <c r="F352" s="364" t="s">
        <v>1126</v>
      </c>
    </row>
    <row r="353" spans="1:6" x14ac:dyDescent="0.25">
      <c r="A353" s="218" t="s">
        <v>339</v>
      </c>
      <c r="B353" s="365">
        <v>40539</v>
      </c>
      <c r="C353" s="366">
        <v>8517755.1699999999</v>
      </c>
      <c r="D353" s="364" t="s">
        <v>425</v>
      </c>
      <c r="E353" s="364" t="s">
        <v>426</v>
      </c>
      <c r="F353" s="364" t="s">
        <v>1127</v>
      </c>
    </row>
    <row r="354" spans="1:6" ht="15.75" x14ac:dyDescent="0.25">
      <c r="A354" s="219" t="s">
        <v>342</v>
      </c>
      <c r="B354" s="365">
        <v>40270</v>
      </c>
      <c r="C354" s="366">
        <v>9053739.7400000002</v>
      </c>
      <c r="D354" s="364" t="s">
        <v>446</v>
      </c>
      <c r="E354" s="364" t="s">
        <v>777</v>
      </c>
      <c r="F354" s="364" t="s">
        <v>1128</v>
      </c>
    </row>
    <row r="355" spans="1:6" ht="15.75" x14ac:dyDescent="0.25">
      <c r="A355" s="219" t="s">
        <v>343</v>
      </c>
      <c r="B355" s="365">
        <v>40445</v>
      </c>
      <c r="C355" s="366">
        <v>8052375.2400000002</v>
      </c>
      <c r="D355" s="364" t="s">
        <v>412</v>
      </c>
      <c r="E355" s="364" t="s">
        <v>413</v>
      </c>
      <c r="F355" s="364" t="s">
        <v>1129</v>
      </c>
    </row>
    <row r="356" spans="1:6" ht="15.75" x14ac:dyDescent="0.25">
      <c r="A356" s="219" t="s">
        <v>344</v>
      </c>
      <c r="B356" s="365">
        <v>40367</v>
      </c>
      <c r="C356" s="366">
        <v>7448268.6299999999</v>
      </c>
      <c r="D356" s="364" t="s">
        <v>446</v>
      </c>
      <c r="E356" s="364" t="s">
        <v>473</v>
      </c>
      <c r="F356" s="364" t="s">
        <v>626</v>
      </c>
    </row>
    <row r="357" spans="1:6" x14ac:dyDescent="0.25">
      <c r="A357" s="218" t="s">
        <v>341</v>
      </c>
      <c r="B357" s="365">
        <v>40389</v>
      </c>
      <c r="C357" s="366">
        <v>2622939</v>
      </c>
      <c r="D357" s="364" t="s">
        <v>412</v>
      </c>
      <c r="E357" s="364" t="s">
        <v>413</v>
      </c>
      <c r="F357" s="364" t="s">
        <v>1130</v>
      </c>
    </row>
    <row r="358" spans="1:6" ht="15.75" x14ac:dyDescent="0.25">
      <c r="A358" s="219" t="s">
        <v>342</v>
      </c>
      <c r="B358" s="365">
        <v>40518</v>
      </c>
      <c r="C358" s="366">
        <v>9619321.5899999999</v>
      </c>
      <c r="D358" s="364" t="s">
        <v>446</v>
      </c>
      <c r="E358" s="364" t="s">
        <v>473</v>
      </c>
      <c r="F358" s="364" t="s">
        <v>1131</v>
      </c>
    </row>
    <row r="359" spans="1:6" ht="15.75" x14ac:dyDescent="0.25">
      <c r="A359" s="219" t="s">
        <v>343</v>
      </c>
      <c r="B359" s="365">
        <v>40528</v>
      </c>
      <c r="C359" s="366">
        <v>6383071.5999999996</v>
      </c>
      <c r="D359" s="364" t="s">
        <v>446</v>
      </c>
      <c r="E359" s="364" t="s">
        <v>777</v>
      </c>
      <c r="F359" s="364" t="s">
        <v>1132</v>
      </c>
    </row>
    <row r="360" spans="1:6" ht="15.75" x14ac:dyDescent="0.25">
      <c r="A360" s="219" t="s">
        <v>344</v>
      </c>
      <c r="B360" s="365">
        <v>40224</v>
      </c>
      <c r="C360" s="366"/>
      <c r="D360" s="364" t="s">
        <v>425</v>
      </c>
      <c r="E360" s="364" t="s">
        <v>450</v>
      </c>
      <c r="F360" s="364" t="s">
        <v>1133</v>
      </c>
    </row>
    <row r="361" spans="1:6" ht="15.75" x14ac:dyDescent="0.25">
      <c r="A361" s="219" t="s">
        <v>345</v>
      </c>
      <c r="B361" s="365">
        <v>40430</v>
      </c>
      <c r="C361" s="366">
        <v>8286794.7599999998</v>
      </c>
      <c r="D361" s="364" t="s">
        <v>446</v>
      </c>
      <c r="E361" s="364" t="s">
        <v>473</v>
      </c>
      <c r="F361" s="364" t="s">
        <v>1134</v>
      </c>
    </row>
    <row r="362" spans="1:6" ht="15.75" x14ac:dyDescent="0.25">
      <c r="A362" s="220" t="s">
        <v>346</v>
      </c>
      <c r="B362" s="365">
        <v>40808</v>
      </c>
      <c r="C362" s="366">
        <v>3191790.8</v>
      </c>
      <c r="D362" s="364" t="s">
        <v>446</v>
      </c>
      <c r="E362" s="364" t="s">
        <v>777</v>
      </c>
      <c r="F362" s="364" t="s">
        <v>1135</v>
      </c>
    </row>
    <row r="363" spans="1:6" x14ac:dyDescent="0.25">
      <c r="A363" s="218" t="s">
        <v>338</v>
      </c>
      <c r="B363" s="365">
        <v>40273</v>
      </c>
      <c r="C363" s="366">
        <v>5176966.8899999997</v>
      </c>
      <c r="D363" s="364" t="s">
        <v>787</v>
      </c>
      <c r="E363" s="364" t="s">
        <v>844</v>
      </c>
      <c r="F363" s="364" t="s">
        <v>1136</v>
      </c>
    </row>
    <row r="364" spans="1:6" x14ac:dyDescent="0.25">
      <c r="A364" s="218" t="s">
        <v>339</v>
      </c>
      <c r="B364" s="365">
        <v>40532</v>
      </c>
      <c r="C364" s="366">
        <v>9561068.0099999998</v>
      </c>
      <c r="D364" s="364" t="s">
        <v>446</v>
      </c>
      <c r="E364" s="364" t="s">
        <v>777</v>
      </c>
      <c r="F364" s="364" t="s">
        <v>1137</v>
      </c>
    </row>
    <row r="365" spans="1:6" x14ac:dyDescent="0.25">
      <c r="A365" s="218" t="s">
        <v>340</v>
      </c>
      <c r="B365" s="365">
        <v>40222</v>
      </c>
      <c r="C365" s="366">
        <v>1969937.59</v>
      </c>
      <c r="D365" s="364" t="s">
        <v>446</v>
      </c>
      <c r="E365" s="364" t="s">
        <v>782</v>
      </c>
      <c r="F365" s="364" t="s">
        <v>1138</v>
      </c>
    </row>
    <row r="366" spans="1:6" x14ac:dyDescent="0.25">
      <c r="A366" s="218" t="s">
        <v>337</v>
      </c>
      <c r="B366" s="365">
        <v>40422</v>
      </c>
      <c r="C366" s="366"/>
      <c r="D366" s="364" t="s">
        <v>412</v>
      </c>
      <c r="E366" s="364" t="s">
        <v>876</v>
      </c>
      <c r="F366" s="364" t="s">
        <v>1139</v>
      </c>
    </row>
    <row r="367" spans="1:6" x14ac:dyDescent="0.25">
      <c r="A367" s="218" t="s">
        <v>338</v>
      </c>
      <c r="B367" s="365">
        <v>40785</v>
      </c>
      <c r="C367" s="366">
        <v>8771469.5600000005</v>
      </c>
      <c r="D367" s="364" t="s">
        <v>425</v>
      </c>
      <c r="E367" s="364" t="s">
        <v>426</v>
      </c>
      <c r="F367" s="364" t="s">
        <v>948</v>
      </c>
    </row>
    <row r="368" spans="1:6" x14ac:dyDescent="0.25">
      <c r="A368" s="218" t="s">
        <v>338</v>
      </c>
      <c r="B368" s="365">
        <v>40233</v>
      </c>
      <c r="C368" s="366">
        <v>6348477.6600000001</v>
      </c>
      <c r="D368" s="364" t="s">
        <v>412</v>
      </c>
      <c r="E368" s="364" t="s">
        <v>436</v>
      </c>
      <c r="F368" s="364" t="s">
        <v>1140</v>
      </c>
    </row>
    <row r="369" spans="1:6" x14ac:dyDescent="0.25">
      <c r="A369" s="218" t="s">
        <v>339</v>
      </c>
      <c r="B369" s="365">
        <v>40342</v>
      </c>
      <c r="C369" s="366">
        <v>4670430.55</v>
      </c>
      <c r="D369" s="364" t="s">
        <v>446</v>
      </c>
      <c r="E369" s="364" t="s">
        <v>803</v>
      </c>
      <c r="F369" s="364" t="s">
        <v>1141</v>
      </c>
    </row>
    <row r="370" spans="1:6" x14ac:dyDescent="0.25">
      <c r="A370" s="218" t="s">
        <v>341</v>
      </c>
      <c r="B370" s="365">
        <v>40530</v>
      </c>
      <c r="C370" s="366">
        <v>9149452.1999999993</v>
      </c>
      <c r="D370" s="364" t="s">
        <v>412</v>
      </c>
      <c r="E370" s="364" t="s">
        <v>459</v>
      </c>
      <c r="F370" s="364" t="s">
        <v>1142</v>
      </c>
    </row>
    <row r="371" spans="1:6" ht="15.75" x14ac:dyDescent="0.25">
      <c r="A371" s="219" t="s">
        <v>342</v>
      </c>
      <c r="B371" s="365">
        <v>40529</v>
      </c>
      <c r="C371" s="366">
        <v>7067307.6399999997</v>
      </c>
      <c r="D371" s="364" t="s">
        <v>425</v>
      </c>
      <c r="E371" s="364" t="s">
        <v>450</v>
      </c>
      <c r="F371" s="364" t="s">
        <v>1143</v>
      </c>
    </row>
    <row r="372" spans="1:6" ht="15.75" x14ac:dyDescent="0.25">
      <c r="A372" s="219" t="s">
        <v>343</v>
      </c>
      <c r="B372" s="365">
        <v>40717</v>
      </c>
      <c r="C372" s="366">
        <v>7958218.1399999997</v>
      </c>
      <c r="D372" s="364" t="s">
        <v>412</v>
      </c>
      <c r="E372" s="364" t="s">
        <v>459</v>
      </c>
      <c r="F372" s="364" t="s">
        <v>1144</v>
      </c>
    </row>
    <row r="373" spans="1:6" ht="15.75" x14ac:dyDescent="0.25">
      <c r="A373" s="219" t="s">
        <v>344</v>
      </c>
      <c r="B373" s="365">
        <v>40649</v>
      </c>
      <c r="C373" s="366">
        <v>6692262.4000000004</v>
      </c>
      <c r="D373" s="364" t="s">
        <v>425</v>
      </c>
      <c r="E373" s="364" t="s">
        <v>450</v>
      </c>
      <c r="F373" s="364" t="s">
        <v>1145</v>
      </c>
    </row>
    <row r="374" spans="1:6" x14ac:dyDescent="0.25">
      <c r="A374" s="218" t="s">
        <v>341</v>
      </c>
      <c r="B374" s="365">
        <v>40394</v>
      </c>
      <c r="C374" s="366">
        <v>5983893.2800000003</v>
      </c>
      <c r="D374" s="364" t="s">
        <v>787</v>
      </c>
      <c r="E374" s="364" t="s">
        <v>809</v>
      </c>
      <c r="F374" s="364" t="s">
        <v>1146</v>
      </c>
    </row>
    <row r="375" spans="1:6" ht="15.75" x14ac:dyDescent="0.25">
      <c r="A375" s="219" t="s">
        <v>342</v>
      </c>
      <c r="B375" s="365">
        <v>40798</v>
      </c>
      <c r="C375" s="366">
        <v>9797201.0899999999</v>
      </c>
      <c r="D375" s="364" t="s">
        <v>425</v>
      </c>
      <c r="E375" s="364" t="s">
        <v>450</v>
      </c>
      <c r="F375" s="364" t="s">
        <v>1147</v>
      </c>
    </row>
    <row r="376" spans="1:6" ht="15.75" x14ac:dyDescent="0.25">
      <c r="A376" s="219" t="s">
        <v>343</v>
      </c>
      <c r="B376" s="365">
        <v>40789</v>
      </c>
      <c r="C376" s="366">
        <v>7564678.3499999996</v>
      </c>
      <c r="D376" s="364" t="s">
        <v>417</v>
      </c>
      <c r="E376" s="364" t="s">
        <v>792</v>
      </c>
      <c r="F376" s="364" t="s">
        <v>1148</v>
      </c>
    </row>
    <row r="377" spans="1:6" ht="15.75" x14ac:dyDescent="0.25">
      <c r="A377" s="219" t="s">
        <v>344</v>
      </c>
      <c r="B377" s="365">
        <v>40680</v>
      </c>
      <c r="C377" s="366">
        <v>9128605.2100000009</v>
      </c>
      <c r="D377" s="364" t="s">
        <v>787</v>
      </c>
      <c r="E377" s="364" t="s">
        <v>788</v>
      </c>
      <c r="F377" s="364" t="s">
        <v>1149</v>
      </c>
    </row>
    <row r="378" spans="1:6" ht="15.75" x14ac:dyDescent="0.25">
      <c r="A378" s="219" t="s">
        <v>345</v>
      </c>
      <c r="B378" s="365">
        <v>40497</v>
      </c>
      <c r="C378" s="366">
        <v>2509045.1</v>
      </c>
      <c r="D378" s="364" t="s">
        <v>446</v>
      </c>
      <c r="E378" s="364" t="s">
        <v>473</v>
      </c>
      <c r="F378" s="364" t="s">
        <v>1150</v>
      </c>
    </row>
    <row r="379" spans="1:6" ht="15.75" x14ac:dyDescent="0.25">
      <c r="A379" s="220" t="s">
        <v>346</v>
      </c>
      <c r="B379" s="365">
        <v>40821</v>
      </c>
      <c r="C379" s="366">
        <v>7546651.2599999998</v>
      </c>
      <c r="D379" s="364" t="s">
        <v>412</v>
      </c>
      <c r="E379" s="364" t="s">
        <v>1011</v>
      </c>
      <c r="F379" s="364" t="s">
        <v>1151</v>
      </c>
    </row>
    <row r="380" spans="1:6" x14ac:dyDescent="0.25">
      <c r="A380" s="218" t="s">
        <v>338</v>
      </c>
      <c r="B380" s="365">
        <v>40906</v>
      </c>
      <c r="C380" s="366">
        <v>3295761.93</v>
      </c>
      <c r="D380" s="364" t="s">
        <v>446</v>
      </c>
      <c r="E380" s="364" t="s">
        <v>803</v>
      </c>
      <c r="F380" s="364" t="s">
        <v>1152</v>
      </c>
    </row>
    <row r="381" spans="1:6" x14ac:dyDescent="0.25">
      <c r="A381" s="218" t="s">
        <v>339</v>
      </c>
      <c r="B381" s="365">
        <v>40838</v>
      </c>
      <c r="C381" s="366">
        <v>5327069.33</v>
      </c>
      <c r="D381" s="364" t="s">
        <v>446</v>
      </c>
      <c r="E381" s="364" t="s">
        <v>473</v>
      </c>
      <c r="F381" s="364" t="s">
        <v>1153</v>
      </c>
    </row>
    <row r="382" spans="1:6" ht="15.75" x14ac:dyDescent="0.25">
      <c r="A382" s="219" t="s">
        <v>344</v>
      </c>
      <c r="B382" s="365">
        <v>40817</v>
      </c>
      <c r="C382" s="366">
        <v>7433201.8300000001</v>
      </c>
      <c r="D382" s="364" t="s">
        <v>412</v>
      </c>
      <c r="E382" s="364" t="s">
        <v>1011</v>
      </c>
      <c r="F382" s="364" t="s">
        <v>1154</v>
      </c>
    </row>
    <row r="383" spans="1:6" x14ac:dyDescent="0.25">
      <c r="A383" s="218" t="s">
        <v>341</v>
      </c>
      <c r="B383" s="365">
        <v>40791</v>
      </c>
      <c r="C383" s="366"/>
      <c r="D383" s="364" t="s">
        <v>412</v>
      </c>
      <c r="E383" s="364" t="s">
        <v>413</v>
      </c>
      <c r="F383" s="364" t="s">
        <v>1155</v>
      </c>
    </row>
    <row r="384" spans="1:6" ht="15.75" x14ac:dyDescent="0.25">
      <c r="A384" s="219" t="s">
        <v>342</v>
      </c>
      <c r="B384" s="365">
        <v>40342</v>
      </c>
      <c r="C384" s="366">
        <v>1124933.5</v>
      </c>
      <c r="D384" s="364" t="s">
        <v>425</v>
      </c>
      <c r="E384" s="364" t="s">
        <v>418</v>
      </c>
      <c r="F384" s="364" t="s">
        <v>1156</v>
      </c>
    </row>
    <row r="385" spans="1:6" ht="15.75" x14ac:dyDescent="0.25">
      <c r="A385" s="219" t="s">
        <v>343</v>
      </c>
      <c r="B385" s="365">
        <v>40513</v>
      </c>
      <c r="C385" s="366">
        <v>3052310.93</v>
      </c>
      <c r="D385" s="364" t="s">
        <v>412</v>
      </c>
      <c r="E385" s="364" t="s">
        <v>798</v>
      </c>
      <c r="F385" s="364" t="s">
        <v>1157</v>
      </c>
    </row>
    <row r="386" spans="1:6" ht="15.75" x14ac:dyDescent="0.25">
      <c r="A386" s="219" t="s">
        <v>344</v>
      </c>
      <c r="B386" s="365">
        <v>40251</v>
      </c>
      <c r="C386" s="366">
        <v>3921446.11</v>
      </c>
      <c r="D386" s="364" t="s">
        <v>446</v>
      </c>
      <c r="E386" s="364" t="s">
        <v>782</v>
      </c>
      <c r="F386" s="364" t="s">
        <v>1158</v>
      </c>
    </row>
    <row r="387" spans="1:6" ht="15.75" x14ac:dyDescent="0.25">
      <c r="A387" s="219" t="s">
        <v>345</v>
      </c>
      <c r="B387" s="365">
        <v>40367</v>
      </c>
      <c r="C387" s="366">
        <v>1996533.39</v>
      </c>
      <c r="D387" s="364" t="s">
        <v>446</v>
      </c>
      <c r="E387" s="364" t="s">
        <v>777</v>
      </c>
      <c r="F387" s="364" t="s">
        <v>1159</v>
      </c>
    </row>
    <row r="388" spans="1:6" ht="15.75" x14ac:dyDescent="0.25">
      <c r="A388" s="220" t="s">
        <v>346</v>
      </c>
      <c r="B388" s="365">
        <v>40243</v>
      </c>
      <c r="C388" s="366">
        <v>1429904.29</v>
      </c>
      <c r="D388" s="364" t="s">
        <v>425</v>
      </c>
      <c r="E388" s="364" t="s">
        <v>426</v>
      </c>
      <c r="F388" s="364" t="s">
        <v>1160</v>
      </c>
    </row>
    <row r="389" spans="1:6" x14ac:dyDescent="0.25">
      <c r="A389" s="218" t="s">
        <v>338</v>
      </c>
      <c r="B389" s="365">
        <v>40357</v>
      </c>
      <c r="C389" s="366">
        <v>5663280.1100000003</v>
      </c>
      <c r="D389" s="364" t="s">
        <v>417</v>
      </c>
      <c r="E389" s="364" t="s">
        <v>848</v>
      </c>
      <c r="F389" s="364" t="s">
        <v>1161</v>
      </c>
    </row>
    <row r="390" spans="1:6" x14ac:dyDescent="0.25">
      <c r="A390" s="218" t="s">
        <v>339</v>
      </c>
      <c r="B390" s="365">
        <v>40694</v>
      </c>
      <c r="C390" s="366">
        <v>6240164.3600000003</v>
      </c>
      <c r="D390" s="364" t="s">
        <v>446</v>
      </c>
      <c r="E390" s="364" t="s">
        <v>473</v>
      </c>
      <c r="F390" s="364" t="s">
        <v>1162</v>
      </c>
    </row>
    <row r="391" spans="1:6" x14ac:dyDescent="0.25">
      <c r="A391" s="218" t="s">
        <v>340</v>
      </c>
      <c r="B391" s="365">
        <v>40770</v>
      </c>
      <c r="C391" s="366">
        <v>2727473.96</v>
      </c>
      <c r="D391" s="364" t="s">
        <v>425</v>
      </c>
      <c r="E391" s="364" t="s">
        <v>450</v>
      </c>
      <c r="F391" s="364" t="s">
        <v>1163</v>
      </c>
    </row>
    <row r="392" spans="1:6" x14ac:dyDescent="0.25">
      <c r="A392" s="218" t="s">
        <v>339</v>
      </c>
      <c r="B392" s="365">
        <v>40408</v>
      </c>
      <c r="C392" s="366"/>
      <c r="D392" s="364" t="s">
        <v>417</v>
      </c>
      <c r="E392" s="364" t="s">
        <v>874</v>
      </c>
      <c r="F392" s="364" t="s">
        <v>1164</v>
      </c>
    </row>
    <row r="393" spans="1:6" x14ac:dyDescent="0.25">
      <c r="A393" s="218" t="s">
        <v>341</v>
      </c>
      <c r="B393" s="365">
        <v>40857</v>
      </c>
      <c r="C393" s="366">
        <v>2596417.81</v>
      </c>
      <c r="D393" s="364" t="s">
        <v>417</v>
      </c>
      <c r="E393" s="364" t="s">
        <v>848</v>
      </c>
      <c r="F393" s="364" t="s">
        <v>1165</v>
      </c>
    </row>
    <row r="394" spans="1:6" ht="15.75" x14ac:dyDescent="0.25">
      <c r="A394" s="219" t="s">
        <v>342</v>
      </c>
      <c r="B394" s="365">
        <v>40197</v>
      </c>
      <c r="C394" s="366">
        <v>5595486.54</v>
      </c>
      <c r="D394" s="364" t="s">
        <v>412</v>
      </c>
      <c r="E394" s="364" t="s">
        <v>429</v>
      </c>
      <c r="F394" s="364" t="s">
        <v>1166</v>
      </c>
    </row>
    <row r="395" spans="1:6" ht="15.75" x14ac:dyDescent="0.25">
      <c r="A395" s="219" t="s">
        <v>343</v>
      </c>
      <c r="B395" s="365">
        <v>40495</v>
      </c>
      <c r="C395" s="366">
        <v>6017085.5999999996</v>
      </c>
      <c r="D395" s="364" t="s">
        <v>446</v>
      </c>
      <c r="E395" s="364" t="s">
        <v>473</v>
      </c>
      <c r="F395" s="364" t="s">
        <v>1167</v>
      </c>
    </row>
    <row r="396" spans="1:6" ht="15.75" x14ac:dyDescent="0.25">
      <c r="A396" s="219" t="s">
        <v>344</v>
      </c>
      <c r="B396" s="365">
        <v>40298</v>
      </c>
      <c r="C396" s="366">
        <v>8766569.8800000008</v>
      </c>
      <c r="D396" s="364" t="s">
        <v>446</v>
      </c>
      <c r="E396" s="364" t="s">
        <v>803</v>
      </c>
      <c r="F396" s="364" t="s">
        <v>1168</v>
      </c>
    </row>
    <row r="397" spans="1:6" x14ac:dyDescent="0.25">
      <c r="A397" s="218" t="s">
        <v>341</v>
      </c>
      <c r="B397" s="365">
        <v>40760</v>
      </c>
      <c r="C397" s="366">
        <v>8706583.1600000001</v>
      </c>
      <c r="D397" s="364" t="s">
        <v>446</v>
      </c>
      <c r="E397" s="364" t="s">
        <v>803</v>
      </c>
      <c r="F397" s="364" t="s">
        <v>1169</v>
      </c>
    </row>
    <row r="398" spans="1:6" ht="15.75" x14ac:dyDescent="0.25">
      <c r="A398" s="219" t="s">
        <v>342</v>
      </c>
      <c r="B398" s="365">
        <v>40813</v>
      </c>
      <c r="C398" s="366">
        <v>1386711.57</v>
      </c>
      <c r="D398" s="364" t="s">
        <v>787</v>
      </c>
      <c r="E398" s="364" t="s">
        <v>844</v>
      </c>
      <c r="F398" s="364" t="s">
        <v>1170</v>
      </c>
    </row>
    <row r="399" spans="1:6" ht="15.75" x14ac:dyDescent="0.25">
      <c r="A399" s="219" t="s">
        <v>343</v>
      </c>
      <c r="B399" s="365">
        <v>40563</v>
      </c>
      <c r="C399" s="366"/>
      <c r="D399" s="364" t="s">
        <v>446</v>
      </c>
      <c r="E399" s="364" t="s">
        <v>777</v>
      </c>
      <c r="F399" s="364" t="s">
        <v>1171</v>
      </c>
    </row>
    <row r="400" spans="1:6" ht="15.75" x14ac:dyDescent="0.25">
      <c r="A400" s="219" t="s">
        <v>344</v>
      </c>
      <c r="B400" s="365">
        <v>40716</v>
      </c>
      <c r="C400" s="366"/>
      <c r="D400" s="364" t="s">
        <v>425</v>
      </c>
      <c r="E400" s="364" t="s">
        <v>418</v>
      </c>
      <c r="F400" s="364" t="s">
        <v>1172</v>
      </c>
    </row>
    <row r="401" spans="1:6" ht="15.75" x14ac:dyDescent="0.25">
      <c r="A401" s="219" t="s">
        <v>345</v>
      </c>
      <c r="B401" s="365">
        <v>40289</v>
      </c>
      <c r="C401" s="366">
        <v>3057827.44</v>
      </c>
      <c r="D401" s="364" t="s">
        <v>425</v>
      </c>
      <c r="E401" s="364" t="s">
        <v>426</v>
      </c>
      <c r="F401" s="364" t="s">
        <v>1173</v>
      </c>
    </row>
    <row r="402" spans="1:6" ht="15.75" x14ac:dyDescent="0.25">
      <c r="A402" s="220" t="s">
        <v>346</v>
      </c>
      <c r="B402" s="365">
        <v>40238</v>
      </c>
      <c r="C402" s="366">
        <v>6054959.3600000003</v>
      </c>
      <c r="D402" s="364" t="s">
        <v>446</v>
      </c>
      <c r="E402" s="364" t="s">
        <v>777</v>
      </c>
      <c r="F402" s="364" t="s">
        <v>1174</v>
      </c>
    </row>
    <row r="403" spans="1:6" x14ac:dyDescent="0.25">
      <c r="A403" s="218" t="s">
        <v>338</v>
      </c>
      <c r="B403" s="365">
        <v>40568</v>
      </c>
      <c r="C403" s="366">
        <v>3699368.25</v>
      </c>
      <c r="D403" s="364" t="s">
        <v>446</v>
      </c>
      <c r="E403" s="364" t="s">
        <v>777</v>
      </c>
      <c r="F403" s="364" t="s">
        <v>1175</v>
      </c>
    </row>
    <row r="404" spans="1:6" x14ac:dyDescent="0.25">
      <c r="A404" s="218" t="s">
        <v>339</v>
      </c>
      <c r="B404" s="365">
        <v>40464</v>
      </c>
      <c r="C404" s="366">
        <v>7055178.0800000001</v>
      </c>
      <c r="D404" s="364" t="s">
        <v>412</v>
      </c>
      <c r="E404" s="364" t="s">
        <v>436</v>
      </c>
      <c r="F404" s="364" t="s">
        <v>1124</v>
      </c>
    </row>
    <row r="405" spans="1:6" ht="15.75" x14ac:dyDescent="0.25">
      <c r="A405" s="219" t="s">
        <v>344</v>
      </c>
      <c r="B405" s="365">
        <v>40443</v>
      </c>
      <c r="C405" s="366">
        <v>7169679.1399999997</v>
      </c>
      <c r="D405" s="364" t="s">
        <v>446</v>
      </c>
      <c r="E405" s="364" t="s">
        <v>803</v>
      </c>
      <c r="F405" s="364" t="s">
        <v>1176</v>
      </c>
    </row>
    <row r="406" spans="1:6" x14ac:dyDescent="0.25">
      <c r="A406" s="218" t="s">
        <v>341</v>
      </c>
      <c r="B406" s="365">
        <v>40260</v>
      </c>
      <c r="C406" s="366">
        <v>5608952.4299999997</v>
      </c>
      <c r="D406" s="364" t="s">
        <v>412</v>
      </c>
      <c r="E406" s="364" t="s">
        <v>459</v>
      </c>
      <c r="F406" s="364" t="s">
        <v>1177</v>
      </c>
    </row>
    <row r="407" spans="1:6" ht="15.75" x14ac:dyDescent="0.25">
      <c r="A407" s="219" t="s">
        <v>342</v>
      </c>
      <c r="B407" s="365">
        <v>40477</v>
      </c>
      <c r="C407" s="366">
        <v>2348187.63</v>
      </c>
      <c r="D407" s="364" t="s">
        <v>425</v>
      </c>
      <c r="E407" s="364" t="s">
        <v>426</v>
      </c>
      <c r="F407" s="364" t="s">
        <v>1178</v>
      </c>
    </row>
    <row r="408" spans="1:6" ht="15.75" x14ac:dyDescent="0.25">
      <c r="A408" s="219" t="s">
        <v>343</v>
      </c>
      <c r="B408" s="365">
        <v>40874</v>
      </c>
      <c r="C408" s="366">
        <v>2314201.7599999998</v>
      </c>
      <c r="D408" s="364" t="s">
        <v>417</v>
      </c>
      <c r="E408" s="364" t="s">
        <v>848</v>
      </c>
      <c r="F408" s="364" t="s">
        <v>1179</v>
      </c>
    </row>
    <row r="409" spans="1:6" ht="15.75" x14ac:dyDescent="0.25">
      <c r="A409" s="219" t="s">
        <v>344</v>
      </c>
      <c r="B409" s="365">
        <v>40465</v>
      </c>
      <c r="C409" s="366"/>
      <c r="D409" s="364" t="s">
        <v>446</v>
      </c>
      <c r="E409" s="364" t="s">
        <v>473</v>
      </c>
      <c r="F409" s="364" t="s">
        <v>1180</v>
      </c>
    </row>
    <row r="410" spans="1:6" ht="15.75" x14ac:dyDescent="0.25">
      <c r="A410" s="219" t="s">
        <v>345</v>
      </c>
      <c r="B410" s="365">
        <v>40484</v>
      </c>
      <c r="C410" s="366">
        <v>7180299.6500000004</v>
      </c>
      <c r="D410" s="364" t="s">
        <v>425</v>
      </c>
      <c r="E410" s="364" t="s">
        <v>418</v>
      </c>
      <c r="F410" s="364" t="s">
        <v>1181</v>
      </c>
    </row>
    <row r="411" spans="1:6" ht="15.75" x14ac:dyDescent="0.25">
      <c r="A411" s="220" t="s">
        <v>346</v>
      </c>
      <c r="B411" s="365">
        <v>40698</v>
      </c>
      <c r="C411" s="366">
        <v>1263685.8</v>
      </c>
      <c r="D411" s="364" t="s">
        <v>446</v>
      </c>
      <c r="E411" s="364" t="s">
        <v>803</v>
      </c>
      <c r="F411" s="364" t="s">
        <v>1182</v>
      </c>
    </row>
    <row r="412" spans="1:6" x14ac:dyDescent="0.25">
      <c r="A412" s="218" t="s">
        <v>338</v>
      </c>
      <c r="B412" s="365">
        <v>40863</v>
      </c>
      <c r="C412" s="366">
        <v>7481457.8499999996</v>
      </c>
      <c r="D412" s="364" t="s">
        <v>787</v>
      </c>
      <c r="E412" s="364" t="s">
        <v>809</v>
      </c>
      <c r="F412" s="364" t="s">
        <v>1183</v>
      </c>
    </row>
    <row r="413" spans="1:6" x14ac:dyDescent="0.25">
      <c r="A413" s="218" t="s">
        <v>339</v>
      </c>
      <c r="B413" s="365">
        <v>40463</v>
      </c>
      <c r="C413" s="366">
        <v>7186702.1900000004</v>
      </c>
      <c r="D413" s="364" t="s">
        <v>425</v>
      </c>
      <c r="E413" s="364" t="s">
        <v>450</v>
      </c>
      <c r="F413" s="364" t="s">
        <v>1184</v>
      </c>
    </row>
    <row r="414" spans="1:6" x14ac:dyDescent="0.25">
      <c r="A414" s="218" t="s">
        <v>340</v>
      </c>
      <c r="B414" s="365">
        <v>40866</v>
      </c>
      <c r="C414" s="366">
        <v>9666482.25</v>
      </c>
      <c r="D414" s="364" t="s">
        <v>446</v>
      </c>
      <c r="E414" s="364" t="s">
        <v>777</v>
      </c>
      <c r="F414" s="364" t="s">
        <v>1185</v>
      </c>
    </row>
    <row r="415" spans="1:6" x14ac:dyDescent="0.25">
      <c r="A415" s="218" t="s">
        <v>338</v>
      </c>
      <c r="B415" s="365">
        <v>40494</v>
      </c>
      <c r="C415" s="366">
        <v>8929313.5099999998</v>
      </c>
      <c r="D415" s="364" t="s">
        <v>417</v>
      </c>
      <c r="E415" s="364" t="s">
        <v>828</v>
      </c>
      <c r="F415" s="364" t="s">
        <v>1186</v>
      </c>
    </row>
    <row r="416" spans="1:6" x14ac:dyDescent="0.25">
      <c r="A416" s="218" t="s">
        <v>339</v>
      </c>
      <c r="B416" s="365">
        <v>40302</v>
      </c>
      <c r="C416" s="366">
        <v>4297001.5999999996</v>
      </c>
      <c r="D416" s="364" t="s">
        <v>446</v>
      </c>
      <c r="E416" s="364" t="s">
        <v>782</v>
      </c>
      <c r="F416" s="364" t="s">
        <v>1187</v>
      </c>
    </row>
    <row r="417" spans="1:6" x14ac:dyDescent="0.25">
      <c r="A417" s="218" t="s">
        <v>340</v>
      </c>
      <c r="B417" s="365">
        <v>40229</v>
      </c>
      <c r="C417" s="366"/>
      <c r="D417" s="364" t="s">
        <v>425</v>
      </c>
      <c r="E417" s="364" t="s">
        <v>450</v>
      </c>
      <c r="F417" s="364" t="s">
        <v>1188</v>
      </c>
    </row>
    <row r="418" spans="1:6" x14ac:dyDescent="0.25">
      <c r="A418" s="218" t="s">
        <v>337</v>
      </c>
      <c r="B418" s="365">
        <v>40798</v>
      </c>
      <c r="C418" s="366">
        <v>4601913.26</v>
      </c>
      <c r="D418" s="364" t="s">
        <v>425</v>
      </c>
      <c r="E418" s="364" t="s">
        <v>450</v>
      </c>
      <c r="F418" s="364" t="s">
        <v>1189</v>
      </c>
    </row>
    <row r="419" spans="1:6" x14ac:dyDescent="0.25">
      <c r="A419" s="218" t="s">
        <v>338</v>
      </c>
      <c r="B419" s="365">
        <v>40224</v>
      </c>
      <c r="C419" s="366">
        <v>5678450.7699999996</v>
      </c>
      <c r="D419" s="364" t="s">
        <v>446</v>
      </c>
      <c r="E419" s="364" t="s">
        <v>473</v>
      </c>
      <c r="F419" s="364" t="s">
        <v>474</v>
      </c>
    </row>
    <row r="420" spans="1:6" x14ac:dyDescent="0.25">
      <c r="A420" s="218" t="s">
        <v>339</v>
      </c>
      <c r="B420" s="365">
        <v>40608</v>
      </c>
      <c r="C420" s="366">
        <v>9826197.2599999998</v>
      </c>
      <c r="D420" s="364" t="s">
        <v>425</v>
      </c>
      <c r="E420" s="364" t="s">
        <v>450</v>
      </c>
      <c r="F420" s="364" t="s">
        <v>1190</v>
      </c>
    </row>
    <row r="421" spans="1:6" x14ac:dyDescent="0.25">
      <c r="A421" s="218" t="s">
        <v>340</v>
      </c>
      <c r="B421" s="365">
        <v>40541</v>
      </c>
      <c r="C421" s="366">
        <v>9005225.4399999995</v>
      </c>
      <c r="D421" s="364" t="s">
        <v>425</v>
      </c>
      <c r="E421" s="364" t="s">
        <v>418</v>
      </c>
      <c r="F421" s="364" t="s">
        <v>1191</v>
      </c>
    </row>
    <row r="422" spans="1:6" ht="15.75" x14ac:dyDescent="0.25">
      <c r="A422" s="219" t="s">
        <v>344</v>
      </c>
      <c r="B422" s="365">
        <v>40889</v>
      </c>
      <c r="C422" s="366"/>
      <c r="D422" s="364" t="s">
        <v>446</v>
      </c>
      <c r="E422" s="364" t="s">
        <v>473</v>
      </c>
      <c r="F422" s="364" t="s">
        <v>1192</v>
      </c>
    </row>
    <row r="423" spans="1:6" x14ac:dyDescent="0.25">
      <c r="A423" s="218" t="s">
        <v>341</v>
      </c>
      <c r="B423" s="365">
        <v>40666</v>
      </c>
      <c r="C423" s="366">
        <v>8080543.5099999998</v>
      </c>
      <c r="D423" s="364" t="s">
        <v>425</v>
      </c>
      <c r="E423" s="364" t="s">
        <v>426</v>
      </c>
      <c r="F423" s="364" t="s">
        <v>1193</v>
      </c>
    </row>
    <row r="424" spans="1:6" ht="15.75" x14ac:dyDescent="0.25">
      <c r="A424" s="219" t="s">
        <v>342</v>
      </c>
      <c r="B424" s="365">
        <v>40817</v>
      </c>
      <c r="C424" s="366">
        <v>9917068.9600000009</v>
      </c>
      <c r="D424" s="364" t="s">
        <v>412</v>
      </c>
      <c r="E424" s="364" t="s">
        <v>436</v>
      </c>
      <c r="F424" s="364" t="s">
        <v>1194</v>
      </c>
    </row>
    <row r="425" spans="1:6" ht="15.75" x14ac:dyDescent="0.25">
      <c r="A425" s="219" t="s">
        <v>343</v>
      </c>
      <c r="B425" s="365">
        <v>40480</v>
      </c>
      <c r="C425" s="366">
        <v>4839128.57</v>
      </c>
      <c r="D425" s="364" t="s">
        <v>425</v>
      </c>
      <c r="E425" s="364" t="s">
        <v>418</v>
      </c>
      <c r="F425" s="364" t="s">
        <v>1195</v>
      </c>
    </row>
    <row r="426" spans="1:6" ht="15.75" x14ac:dyDescent="0.25">
      <c r="A426" s="219" t="s">
        <v>344</v>
      </c>
      <c r="B426" s="365">
        <v>40273</v>
      </c>
      <c r="C426" s="366">
        <v>4140002.96</v>
      </c>
      <c r="D426" s="364" t="s">
        <v>425</v>
      </c>
      <c r="E426" s="364" t="s">
        <v>450</v>
      </c>
      <c r="F426" s="364" t="s">
        <v>1196</v>
      </c>
    </row>
    <row r="427" spans="1:6" ht="15.75" x14ac:dyDescent="0.25">
      <c r="A427" s="219" t="s">
        <v>345</v>
      </c>
      <c r="B427" s="365">
        <v>40581</v>
      </c>
      <c r="C427" s="366"/>
      <c r="D427" s="364" t="s">
        <v>412</v>
      </c>
      <c r="E427" s="364" t="s">
        <v>876</v>
      </c>
      <c r="F427" s="364" t="s">
        <v>1197</v>
      </c>
    </row>
    <row r="428" spans="1:6" ht="15.75" x14ac:dyDescent="0.25">
      <c r="A428" s="220" t="s">
        <v>346</v>
      </c>
      <c r="B428" s="365">
        <v>40447</v>
      </c>
      <c r="C428" s="366">
        <v>9846462.9299999997</v>
      </c>
      <c r="D428" s="364" t="s">
        <v>425</v>
      </c>
      <c r="E428" s="364" t="s">
        <v>426</v>
      </c>
      <c r="F428" s="364" t="s">
        <v>1198</v>
      </c>
    </row>
    <row r="429" spans="1:6" x14ac:dyDescent="0.25">
      <c r="A429" s="218" t="s">
        <v>338</v>
      </c>
      <c r="B429" s="365">
        <v>40355</v>
      </c>
      <c r="C429" s="366">
        <v>8364195.4299999997</v>
      </c>
      <c r="D429" s="364" t="s">
        <v>425</v>
      </c>
      <c r="E429" s="364" t="s">
        <v>426</v>
      </c>
      <c r="F429" s="364" t="s">
        <v>1199</v>
      </c>
    </row>
    <row r="430" spans="1:6" x14ac:dyDescent="0.25">
      <c r="A430" s="218" t="s">
        <v>339</v>
      </c>
      <c r="B430" s="365">
        <v>40782</v>
      </c>
      <c r="C430" s="366">
        <v>1501136.4</v>
      </c>
      <c r="D430" s="364" t="s">
        <v>446</v>
      </c>
      <c r="E430" s="364" t="s">
        <v>803</v>
      </c>
      <c r="F430" s="364" t="s">
        <v>1200</v>
      </c>
    </row>
    <row r="431" spans="1:6" x14ac:dyDescent="0.25">
      <c r="A431" s="218" t="s">
        <v>340</v>
      </c>
      <c r="B431" s="365">
        <v>40306</v>
      </c>
      <c r="C431" s="366">
        <v>6333913.4299999997</v>
      </c>
      <c r="D431" s="364" t="s">
        <v>787</v>
      </c>
      <c r="E431" s="364" t="s">
        <v>788</v>
      </c>
      <c r="F431" s="364" t="s">
        <v>1201</v>
      </c>
    </row>
    <row r="432" spans="1:6" x14ac:dyDescent="0.25">
      <c r="A432" s="218" t="s">
        <v>338</v>
      </c>
      <c r="B432" s="365">
        <v>40411</v>
      </c>
      <c r="C432" s="366">
        <v>5778526.2699999996</v>
      </c>
      <c r="D432" s="364" t="s">
        <v>425</v>
      </c>
      <c r="E432" s="364" t="s">
        <v>450</v>
      </c>
      <c r="F432" s="364" t="s">
        <v>1202</v>
      </c>
    </row>
    <row r="433" spans="1:6" x14ac:dyDescent="0.25">
      <c r="A433" s="218" t="s">
        <v>339</v>
      </c>
      <c r="B433" s="365">
        <v>40778</v>
      </c>
      <c r="C433" s="366">
        <v>2971737.9</v>
      </c>
      <c r="D433" s="364" t="s">
        <v>412</v>
      </c>
      <c r="E433" s="364" t="s">
        <v>429</v>
      </c>
      <c r="F433" s="364" t="s">
        <v>1203</v>
      </c>
    </row>
    <row r="434" spans="1:6" x14ac:dyDescent="0.25">
      <c r="A434" s="218" t="s">
        <v>340</v>
      </c>
      <c r="B434" s="365">
        <v>40593</v>
      </c>
      <c r="C434" s="366">
        <v>4685214.6399999997</v>
      </c>
      <c r="D434" s="364" t="s">
        <v>412</v>
      </c>
      <c r="E434" s="364" t="s">
        <v>429</v>
      </c>
      <c r="F434" s="364" t="s">
        <v>1204</v>
      </c>
    </row>
    <row r="435" spans="1:6" x14ac:dyDescent="0.25">
      <c r="A435" s="218" t="s">
        <v>337</v>
      </c>
      <c r="B435" s="365">
        <v>40515</v>
      </c>
      <c r="C435" s="366">
        <v>8038446.5800000001</v>
      </c>
      <c r="D435" s="364" t="s">
        <v>417</v>
      </c>
      <c r="E435" s="364" t="s">
        <v>828</v>
      </c>
      <c r="F435" s="364" t="s">
        <v>1205</v>
      </c>
    </row>
    <row r="436" spans="1:6" x14ac:dyDescent="0.25">
      <c r="A436" s="218" t="s">
        <v>341</v>
      </c>
      <c r="B436" s="365">
        <v>40531</v>
      </c>
      <c r="C436" s="366">
        <v>6219220.1200000001</v>
      </c>
      <c r="D436" s="364" t="s">
        <v>425</v>
      </c>
      <c r="E436" s="364" t="s">
        <v>418</v>
      </c>
      <c r="F436" s="364" t="s">
        <v>1206</v>
      </c>
    </row>
    <row r="437" spans="1:6" ht="15.75" x14ac:dyDescent="0.25">
      <c r="A437" s="219" t="s">
        <v>342</v>
      </c>
      <c r="B437" s="365">
        <v>40641</v>
      </c>
      <c r="C437" s="366">
        <v>9991036.8499999996</v>
      </c>
      <c r="D437" s="364" t="s">
        <v>412</v>
      </c>
      <c r="E437" s="364" t="s">
        <v>798</v>
      </c>
      <c r="F437" s="364" t="s">
        <v>1207</v>
      </c>
    </row>
    <row r="438" spans="1:6" ht="15.75" x14ac:dyDescent="0.25">
      <c r="A438" s="219" t="s">
        <v>343</v>
      </c>
      <c r="B438" s="365">
        <v>40518</v>
      </c>
      <c r="C438" s="366">
        <v>3352142.43</v>
      </c>
      <c r="D438" s="364" t="s">
        <v>787</v>
      </c>
      <c r="E438" s="364" t="s">
        <v>844</v>
      </c>
      <c r="F438" s="364" t="s">
        <v>923</v>
      </c>
    </row>
    <row r="439" spans="1:6" ht="15.75" x14ac:dyDescent="0.25">
      <c r="A439" s="219" t="s">
        <v>344</v>
      </c>
      <c r="B439" s="365">
        <v>40792</v>
      </c>
      <c r="C439" s="366">
        <v>8116116.04</v>
      </c>
      <c r="D439" s="364" t="s">
        <v>425</v>
      </c>
      <c r="E439" s="364" t="s">
        <v>426</v>
      </c>
      <c r="F439" s="364" t="s">
        <v>1208</v>
      </c>
    </row>
    <row r="440" spans="1:6" ht="15.75" x14ac:dyDescent="0.25">
      <c r="A440" s="219" t="s">
        <v>345</v>
      </c>
      <c r="B440" s="365">
        <v>40217</v>
      </c>
      <c r="C440" s="366">
        <v>8755208.8800000008</v>
      </c>
      <c r="D440" s="364" t="s">
        <v>425</v>
      </c>
      <c r="E440" s="364" t="s">
        <v>426</v>
      </c>
      <c r="F440" s="364" t="s">
        <v>1209</v>
      </c>
    </row>
    <row r="441" spans="1:6" ht="15.75" x14ac:dyDescent="0.25">
      <c r="A441" s="220" t="s">
        <v>346</v>
      </c>
      <c r="B441" s="365">
        <v>40238</v>
      </c>
      <c r="C441" s="366">
        <v>7643720.0099999998</v>
      </c>
      <c r="D441" s="364" t="s">
        <v>412</v>
      </c>
      <c r="E441" s="364" t="s">
        <v>429</v>
      </c>
      <c r="F441" s="364" t="s">
        <v>1210</v>
      </c>
    </row>
    <row r="442" spans="1:6" x14ac:dyDescent="0.25">
      <c r="A442" s="218" t="s">
        <v>338</v>
      </c>
      <c r="B442" s="365">
        <v>40843</v>
      </c>
      <c r="C442" s="366">
        <v>4168236.32</v>
      </c>
      <c r="D442" s="364" t="s">
        <v>787</v>
      </c>
      <c r="E442" s="364" t="s">
        <v>844</v>
      </c>
      <c r="F442" s="364" t="s">
        <v>1211</v>
      </c>
    </row>
    <row r="443" spans="1:6" x14ac:dyDescent="0.25">
      <c r="A443" s="218" t="s">
        <v>339</v>
      </c>
      <c r="B443" s="365">
        <v>40285</v>
      </c>
      <c r="C443" s="366">
        <v>8514643.4100000001</v>
      </c>
      <c r="D443" s="364" t="s">
        <v>446</v>
      </c>
      <c r="E443" s="364" t="s">
        <v>777</v>
      </c>
      <c r="F443" s="364" t="s">
        <v>1212</v>
      </c>
    </row>
    <row r="444" spans="1:6" x14ac:dyDescent="0.25">
      <c r="A444" s="218" t="s">
        <v>340</v>
      </c>
      <c r="B444" s="365">
        <v>40277</v>
      </c>
      <c r="C444" s="366"/>
      <c r="D444" s="364" t="s">
        <v>425</v>
      </c>
      <c r="E444" s="364" t="s">
        <v>418</v>
      </c>
      <c r="F444" s="364" t="s">
        <v>1213</v>
      </c>
    </row>
    <row r="445" spans="1:6" x14ac:dyDescent="0.25">
      <c r="A445" s="218" t="s">
        <v>338</v>
      </c>
      <c r="B445" s="365">
        <v>40265</v>
      </c>
      <c r="C445" s="366">
        <v>9654930.6600000001</v>
      </c>
      <c r="D445" s="364" t="s">
        <v>446</v>
      </c>
      <c r="E445" s="364" t="s">
        <v>473</v>
      </c>
      <c r="F445" s="364" t="s">
        <v>1214</v>
      </c>
    </row>
    <row r="446" spans="1:6" x14ac:dyDescent="0.25">
      <c r="A446" s="218" t="s">
        <v>339</v>
      </c>
      <c r="B446" s="365">
        <v>40618</v>
      </c>
      <c r="C446" s="366">
        <v>3585751.33</v>
      </c>
      <c r="D446" s="364" t="s">
        <v>412</v>
      </c>
      <c r="E446" s="364" t="s">
        <v>1011</v>
      </c>
      <c r="F446" s="364" t="s">
        <v>1215</v>
      </c>
    </row>
    <row r="447" spans="1:6" x14ac:dyDescent="0.25">
      <c r="A447" s="218" t="s">
        <v>340</v>
      </c>
      <c r="B447" s="365">
        <v>40262</v>
      </c>
      <c r="C447" s="366">
        <v>7509847.6699999999</v>
      </c>
      <c r="D447" s="364" t="s">
        <v>446</v>
      </c>
      <c r="E447" s="364" t="s">
        <v>777</v>
      </c>
      <c r="F447" s="364" t="s">
        <v>1216</v>
      </c>
    </row>
    <row r="448" spans="1:6" x14ac:dyDescent="0.25">
      <c r="A448" s="218" t="s">
        <v>341</v>
      </c>
      <c r="B448" s="365">
        <v>40654</v>
      </c>
      <c r="C448" s="366">
        <v>5653999.0899999999</v>
      </c>
      <c r="D448" s="364" t="s">
        <v>412</v>
      </c>
      <c r="E448" s="364" t="s">
        <v>422</v>
      </c>
      <c r="F448" s="364" t="s">
        <v>1217</v>
      </c>
    </row>
    <row r="449" spans="1:6" ht="15.75" x14ac:dyDescent="0.25">
      <c r="A449" s="219" t="s">
        <v>342</v>
      </c>
      <c r="B449" s="365">
        <v>40907</v>
      </c>
      <c r="C449" s="366">
        <v>1287297.33</v>
      </c>
      <c r="D449" s="364" t="s">
        <v>417</v>
      </c>
      <c r="E449" s="364" t="s">
        <v>848</v>
      </c>
      <c r="F449" s="364" t="s">
        <v>1218</v>
      </c>
    </row>
    <row r="450" spans="1:6" ht="15.75" x14ac:dyDescent="0.25">
      <c r="A450" s="219" t="s">
        <v>343</v>
      </c>
      <c r="B450" s="365">
        <v>40463</v>
      </c>
      <c r="C450" s="366"/>
      <c r="D450" s="364" t="s">
        <v>412</v>
      </c>
      <c r="E450" s="364" t="s">
        <v>429</v>
      </c>
      <c r="F450" s="364" t="s">
        <v>1219</v>
      </c>
    </row>
    <row r="451" spans="1:6" ht="15.75" x14ac:dyDescent="0.25">
      <c r="A451" s="219" t="s">
        <v>344</v>
      </c>
      <c r="B451" s="365">
        <v>40600</v>
      </c>
      <c r="C451" s="366">
        <v>3122485.93</v>
      </c>
      <c r="D451" s="364" t="s">
        <v>417</v>
      </c>
      <c r="E451" s="364" t="s">
        <v>828</v>
      </c>
      <c r="F451" s="364" t="s">
        <v>1205</v>
      </c>
    </row>
    <row r="452" spans="1:6" ht="15.75" x14ac:dyDescent="0.25">
      <c r="A452" s="219" t="s">
        <v>345</v>
      </c>
      <c r="B452" s="365">
        <v>40479</v>
      </c>
      <c r="C452" s="366">
        <v>7606773.9699999997</v>
      </c>
      <c r="D452" s="364" t="s">
        <v>412</v>
      </c>
      <c r="E452" s="364" t="s">
        <v>436</v>
      </c>
      <c r="F452" s="364" t="s">
        <v>1220</v>
      </c>
    </row>
    <row r="453" spans="1:6" ht="15.75" x14ac:dyDescent="0.25">
      <c r="A453" s="220" t="s">
        <v>346</v>
      </c>
      <c r="B453" s="365">
        <v>40179</v>
      </c>
      <c r="C453" s="366"/>
      <c r="D453" s="364" t="s">
        <v>412</v>
      </c>
      <c r="E453" s="364" t="s">
        <v>429</v>
      </c>
      <c r="F453" s="364" t="s">
        <v>780</v>
      </c>
    </row>
    <row r="454" spans="1:6" x14ac:dyDescent="0.25">
      <c r="A454" s="218" t="s">
        <v>338</v>
      </c>
      <c r="B454" s="365">
        <v>40802</v>
      </c>
      <c r="C454" s="366">
        <v>1477811.98</v>
      </c>
      <c r="D454" s="364" t="s">
        <v>446</v>
      </c>
      <c r="E454" s="364" t="s">
        <v>473</v>
      </c>
      <c r="F454" s="364" t="s">
        <v>1221</v>
      </c>
    </row>
    <row r="455" spans="1:6" x14ac:dyDescent="0.25">
      <c r="A455" s="218" t="s">
        <v>339</v>
      </c>
      <c r="B455" s="365">
        <v>40728</v>
      </c>
      <c r="C455" s="366">
        <v>6714605.0199999996</v>
      </c>
      <c r="D455" s="364" t="s">
        <v>417</v>
      </c>
      <c r="E455" s="364" t="s">
        <v>828</v>
      </c>
      <c r="F455" s="364" t="s">
        <v>1222</v>
      </c>
    </row>
    <row r="456" spans="1:6" x14ac:dyDescent="0.25">
      <c r="A456" s="218" t="s">
        <v>340</v>
      </c>
      <c r="B456" s="365">
        <v>40220</v>
      </c>
      <c r="C456" s="366">
        <v>1254013.1200000001</v>
      </c>
      <c r="D456" s="364" t="s">
        <v>446</v>
      </c>
      <c r="E456" s="364" t="s">
        <v>473</v>
      </c>
      <c r="F456" s="364" t="s">
        <v>1223</v>
      </c>
    </row>
    <row r="457" spans="1:6" x14ac:dyDescent="0.25">
      <c r="A457" s="218" t="s">
        <v>341</v>
      </c>
      <c r="B457" s="365">
        <v>40203</v>
      </c>
      <c r="C457" s="366"/>
      <c r="D457" s="364" t="s">
        <v>425</v>
      </c>
      <c r="E457" s="364" t="s">
        <v>450</v>
      </c>
      <c r="F457" s="364" t="s">
        <v>1224</v>
      </c>
    </row>
    <row r="458" spans="1:6" ht="15.75" x14ac:dyDescent="0.25">
      <c r="A458" s="219" t="s">
        <v>342</v>
      </c>
      <c r="B458" s="365">
        <v>40524</v>
      </c>
      <c r="C458" s="366">
        <v>3499662.37</v>
      </c>
      <c r="D458" s="364" t="s">
        <v>412</v>
      </c>
      <c r="E458" s="364" t="s">
        <v>798</v>
      </c>
      <c r="F458" s="364" t="s">
        <v>1225</v>
      </c>
    </row>
    <row r="459" spans="1:6" ht="15.75" x14ac:dyDescent="0.25">
      <c r="A459" s="219" t="s">
        <v>343</v>
      </c>
      <c r="B459" s="365">
        <v>40693</v>
      </c>
      <c r="C459" s="366">
        <v>1698784.01</v>
      </c>
      <c r="D459" s="364" t="s">
        <v>412</v>
      </c>
      <c r="E459" s="364" t="s">
        <v>422</v>
      </c>
      <c r="F459" s="364" t="s">
        <v>1226</v>
      </c>
    </row>
    <row r="460" spans="1:6" ht="15.75" x14ac:dyDescent="0.25">
      <c r="A460" s="219" t="s">
        <v>344</v>
      </c>
      <c r="B460" s="365">
        <v>40512</v>
      </c>
      <c r="C460" s="366">
        <v>6423859.29</v>
      </c>
      <c r="D460" s="364" t="s">
        <v>425</v>
      </c>
      <c r="E460" s="364" t="s">
        <v>426</v>
      </c>
      <c r="F460" s="364" t="s">
        <v>1227</v>
      </c>
    </row>
    <row r="461" spans="1:6" x14ac:dyDescent="0.25">
      <c r="A461" s="218" t="s">
        <v>338</v>
      </c>
      <c r="B461" s="365">
        <v>40452</v>
      </c>
      <c r="C461" s="366">
        <v>9814628.4299999997</v>
      </c>
      <c r="D461" s="364" t="s">
        <v>446</v>
      </c>
      <c r="E461" s="364" t="s">
        <v>777</v>
      </c>
      <c r="F461" s="364" t="s">
        <v>1228</v>
      </c>
    </row>
    <row r="462" spans="1:6" x14ac:dyDescent="0.25">
      <c r="A462" s="218" t="s">
        <v>339</v>
      </c>
      <c r="B462" s="365">
        <v>40784</v>
      </c>
      <c r="C462" s="366">
        <v>7963678.0499999998</v>
      </c>
      <c r="D462" s="364" t="s">
        <v>446</v>
      </c>
      <c r="E462" s="364" t="s">
        <v>782</v>
      </c>
      <c r="F462" s="364" t="s">
        <v>1229</v>
      </c>
    </row>
    <row r="463" spans="1:6" x14ac:dyDescent="0.25">
      <c r="A463" s="218" t="s">
        <v>340</v>
      </c>
      <c r="B463" s="365">
        <v>40806</v>
      </c>
      <c r="C463" s="366">
        <v>9208862.3499999996</v>
      </c>
      <c r="D463" s="364" t="s">
        <v>417</v>
      </c>
      <c r="E463" s="364" t="s">
        <v>848</v>
      </c>
      <c r="F463" s="364" t="s">
        <v>1230</v>
      </c>
    </row>
    <row r="464" spans="1:6" x14ac:dyDescent="0.25">
      <c r="A464" s="218" t="s">
        <v>341</v>
      </c>
      <c r="B464" s="365">
        <v>40873</v>
      </c>
      <c r="C464" s="366">
        <v>5785769.9000000004</v>
      </c>
      <c r="D464" s="364" t="s">
        <v>417</v>
      </c>
      <c r="E464" s="364" t="s">
        <v>828</v>
      </c>
      <c r="F464" s="364" t="s">
        <v>829</v>
      </c>
    </row>
    <row r="465" spans="1:6" ht="15.75" x14ac:dyDescent="0.25">
      <c r="A465" s="219" t="s">
        <v>342</v>
      </c>
      <c r="B465" s="365">
        <v>40345</v>
      </c>
      <c r="C465" s="366">
        <v>4810399.0199999996</v>
      </c>
      <c r="D465" s="364" t="s">
        <v>412</v>
      </c>
      <c r="E465" s="364" t="s">
        <v>422</v>
      </c>
      <c r="F465" s="364" t="s">
        <v>1231</v>
      </c>
    </row>
    <row r="466" spans="1:6" ht="15.75" x14ac:dyDescent="0.25">
      <c r="A466" s="219" t="s">
        <v>343</v>
      </c>
      <c r="B466" s="365">
        <v>40678</v>
      </c>
      <c r="C466" s="366">
        <v>7645973.4800000004</v>
      </c>
      <c r="D466" s="364" t="s">
        <v>425</v>
      </c>
      <c r="E466" s="364" t="s">
        <v>426</v>
      </c>
      <c r="F466" s="364" t="s">
        <v>1232</v>
      </c>
    </row>
    <row r="467" spans="1:6" ht="15.75" x14ac:dyDescent="0.25">
      <c r="A467" s="219" t="s">
        <v>344</v>
      </c>
      <c r="B467" s="365">
        <v>40851</v>
      </c>
      <c r="C467" s="366">
        <v>9203972.6199999992</v>
      </c>
      <c r="D467" s="364" t="s">
        <v>446</v>
      </c>
      <c r="E467" s="364" t="s">
        <v>777</v>
      </c>
      <c r="F467" s="364" t="s">
        <v>1233</v>
      </c>
    </row>
    <row r="468" spans="1:6" ht="15.75" x14ac:dyDescent="0.25">
      <c r="A468" s="219" t="s">
        <v>345</v>
      </c>
      <c r="B468" s="365">
        <v>40251</v>
      </c>
      <c r="C468" s="366">
        <v>9285305.1999999993</v>
      </c>
      <c r="D468" s="364" t="s">
        <v>412</v>
      </c>
      <c r="E468" s="364" t="s">
        <v>798</v>
      </c>
      <c r="F468" s="364" t="s">
        <v>1234</v>
      </c>
    </row>
    <row r="469" spans="1:6" ht="15.75" x14ac:dyDescent="0.25">
      <c r="A469" s="220" t="s">
        <v>346</v>
      </c>
      <c r="B469" s="365">
        <v>40854</v>
      </c>
      <c r="C469" s="366">
        <v>5951873.3499999996</v>
      </c>
      <c r="D469" s="364" t="s">
        <v>412</v>
      </c>
      <c r="E469" s="364" t="s">
        <v>876</v>
      </c>
      <c r="F469" s="364" t="s">
        <v>1235</v>
      </c>
    </row>
    <row r="470" spans="1:6" x14ac:dyDescent="0.25">
      <c r="A470" s="218" t="s">
        <v>338</v>
      </c>
      <c r="B470" s="365">
        <v>40863</v>
      </c>
      <c r="C470" s="366">
        <v>5356418.6500000004</v>
      </c>
      <c r="D470" s="364" t="s">
        <v>446</v>
      </c>
      <c r="E470" s="364" t="s">
        <v>777</v>
      </c>
      <c r="F470" s="364" t="s">
        <v>1236</v>
      </c>
    </row>
    <row r="471" spans="1:6" x14ac:dyDescent="0.25">
      <c r="A471" s="218" t="s">
        <v>339</v>
      </c>
      <c r="B471" s="365">
        <v>40276</v>
      </c>
      <c r="C471" s="366">
        <v>8306081.1699999999</v>
      </c>
      <c r="D471" s="364" t="s">
        <v>412</v>
      </c>
      <c r="E471" s="364" t="s">
        <v>798</v>
      </c>
      <c r="F471" s="364" t="s">
        <v>1237</v>
      </c>
    </row>
    <row r="472" spans="1:6" x14ac:dyDescent="0.25">
      <c r="A472" s="218" t="s">
        <v>340</v>
      </c>
      <c r="B472" s="365">
        <v>40717</v>
      </c>
      <c r="C472" s="366">
        <v>9557271.4600000009</v>
      </c>
      <c r="D472" s="364" t="s">
        <v>446</v>
      </c>
      <c r="E472" s="364" t="s">
        <v>777</v>
      </c>
      <c r="F472" s="364" t="s">
        <v>1238</v>
      </c>
    </row>
    <row r="473" spans="1:6" x14ac:dyDescent="0.25">
      <c r="A473" s="218" t="s">
        <v>341</v>
      </c>
      <c r="B473" s="365">
        <v>40179</v>
      </c>
      <c r="C473" s="366">
        <v>8660343.0899999999</v>
      </c>
      <c r="D473" s="364" t="s">
        <v>446</v>
      </c>
      <c r="E473" s="364" t="s">
        <v>473</v>
      </c>
      <c r="F473" s="364" t="s">
        <v>1239</v>
      </c>
    </row>
    <row r="474" spans="1:6" ht="15.75" x14ac:dyDescent="0.25">
      <c r="A474" s="219" t="s">
        <v>342</v>
      </c>
      <c r="B474" s="365">
        <v>40499</v>
      </c>
      <c r="C474" s="366">
        <v>3284424.54</v>
      </c>
      <c r="D474" s="364" t="s">
        <v>412</v>
      </c>
      <c r="E474" s="364" t="s">
        <v>422</v>
      </c>
      <c r="F474" s="364" t="s">
        <v>1240</v>
      </c>
    </row>
    <row r="475" spans="1:6" ht="15.75" x14ac:dyDescent="0.25">
      <c r="A475" s="219" t="s">
        <v>343</v>
      </c>
      <c r="B475" s="365">
        <v>40690</v>
      </c>
      <c r="C475" s="366">
        <v>8077667.04</v>
      </c>
      <c r="D475" s="364" t="s">
        <v>787</v>
      </c>
      <c r="E475" s="364" t="s">
        <v>788</v>
      </c>
      <c r="F475" s="364" t="s">
        <v>1241</v>
      </c>
    </row>
    <row r="476" spans="1:6" ht="15.75" x14ac:dyDescent="0.25">
      <c r="A476" s="219" t="s">
        <v>344</v>
      </c>
      <c r="B476" s="365">
        <v>40301</v>
      </c>
      <c r="C476" s="366">
        <v>6623281.5499999998</v>
      </c>
      <c r="D476" s="364" t="s">
        <v>446</v>
      </c>
      <c r="E476" s="364" t="s">
        <v>777</v>
      </c>
      <c r="F476" s="364" t="s">
        <v>1035</v>
      </c>
    </row>
    <row r="477" spans="1:6" ht="15.75" x14ac:dyDescent="0.25">
      <c r="A477" s="219" t="s">
        <v>344</v>
      </c>
      <c r="B477" s="365">
        <v>40192</v>
      </c>
      <c r="C477" s="366"/>
      <c r="D477" s="364" t="s">
        <v>446</v>
      </c>
      <c r="E477" s="364" t="s">
        <v>782</v>
      </c>
      <c r="F477" s="364" t="s">
        <v>1242</v>
      </c>
    </row>
    <row r="478" spans="1:6" ht="15.75" x14ac:dyDescent="0.25">
      <c r="A478" s="219" t="s">
        <v>345</v>
      </c>
      <c r="B478" s="365">
        <v>40699</v>
      </c>
      <c r="C478" s="366">
        <v>2626540.9</v>
      </c>
      <c r="D478" s="364" t="s">
        <v>412</v>
      </c>
      <c r="E478" s="364" t="s">
        <v>413</v>
      </c>
      <c r="F478" s="364" t="s">
        <v>1243</v>
      </c>
    </row>
    <row r="479" spans="1:6" ht="15.75" x14ac:dyDescent="0.25">
      <c r="A479" s="220" t="s">
        <v>346</v>
      </c>
      <c r="B479" s="365">
        <v>40663</v>
      </c>
      <c r="C479" s="366">
        <v>1720391.09</v>
      </c>
      <c r="D479" s="364" t="s">
        <v>425</v>
      </c>
      <c r="E479" s="364" t="s">
        <v>418</v>
      </c>
      <c r="F479" s="364" t="s">
        <v>1244</v>
      </c>
    </row>
    <row r="480" spans="1:6" x14ac:dyDescent="0.25">
      <c r="A480" s="218" t="s">
        <v>338</v>
      </c>
      <c r="B480" s="365">
        <v>40390</v>
      </c>
      <c r="C480" s="366">
        <v>8494903.0600000005</v>
      </c>
      <c r="D480" s="364" t="s">
        <v>446</v>
      </c>
      <c r="E480" s="364" t="s">
        <v>473</v>
      </c>
      <c r="F480" s="364" t="s">
        <v>1245</v>
      </c>
    </row>
    <row r="481" spans="1:6" x14ac:dyDescent="0.25">
      <c r="A481" s="218" t="s">
        <v>339</v>
      </c>
      <c r="B481" s="365">
        <v>40680</v>
      </c>
      <c r="C481" s="366">
        <v>5632076.7699999996</v>
      </c>
      <c r="D481" s="364" t="s">
        <v>425</v>
      </c>
      <c r="E481" s="364" t="s">
        <v>418</v>
      </c>
      <c r="F481" s="364" t="s">
        <v>1246</v>
      </c>
    </row>
    <row r="482" spans="1:6" x14ac:dyDescent="0.25">
      <c r="A482" s="218" t="s">
        <v>340</v>
      </c>
      <c r="B482" s="365">
        <v>40205</v>
      </c>
      <c r="C482" s="366">
        <v>4786376.74</v>
      </c>
      <c r="D482" s="364" t="s">
        <v>425</v>
      </c>
      <c r="E482" s="364" t="s">
        <v>426</v>
      </c>
      <c r="F482" s="364" t="s">
        <v>1247</v>
      </c>
    </row>
    <row r="483" spans="1:6" x14ac:dyDescent="0.25">
      <c r="A483" s="218" t="s">
        <v>341</v>
      </c>
      <c r="B483" s="365">
        <v>40379</v>
      </c>
      <c r="C483" s="366">
        <v>6943570.8799999999</v>
      </c>
      <c r="D483" s="364" t="s">
        <v>425</v>
      </c>
      <c r="E483" s="364" t="s">
        <v>426</v>
      </c>
      <c r="F483" s="364" t="s">
        <v>1248</v>
      </c>
    </row>
    <row r="484" spans="1:6" ht="15.75" x14ac:dyDescent="0.25">
      <c r="A484" s="219" t="s">
        <v>342</v>
      </c>
      <c r="B484" s="365">
        <v>40278</v>
      </c>
      <c r="C484" s="366">
        <v>3814491.99</v>
      </c>
      <c r="D484" s="364" t="s">
        <v>787</v>
      </c>
      <c r="E484" s="364" t="s">
        <v>809</v>
      </c>
      <c r="F484" s="364" t="s">
        <v>1249</v>
      </c>
    </row>
    <row r="485" spans="1:6" ht="15.75" x14ac:dyDescent="0.25">
      <c r="A485" s="219" t="s">
        <v>343</v>
      </c>
      <c r="B485" s="365">
        <v>40407</v>
      </c>
      <c r="C485" s="366">
        <v>5792578.1399999997</v>
      </c>
      <c r="D485" s="364" t="s">
        <v>446</v>
      </c>
      <c r="E485" s="364" t="s">
        <v>473</v>
      </c>
      <c r="F485" s="364" t="s">
        <v>1250</v>
      </c>
    </row>
    <row r="486" spans="1:6" ht="15.75" x14ac:dyDescent="0.25">
      <c r="A486" s="219" t="s">
        <v>344</v>
      </c>
      <c r="B486" s="365">
        <v>40834</v>
      </c>
      <c r="C486" s="366">
        <v>8401479.0800000001</v>
      </c>
      <c r="D486" s="364" t="s">
        <v>425</v>
      </c>
      <c r="E486" s="364" t="s">
        <v>418</v>
      </c>
      <c r="F486" s="364" t="s">
        <v>1251</v>
      </c>
    </row>
    <row r="487" spans="1:6" x14ac:dyDescent="0.25">
      <c r="A487" s="218" t="s">
        <v>341</v>
      </c>
      <c r="B487" s="365">
        <v>40785</v>
      </c>
      <c r="C487" s="366">
        <v>9100119.0700000003</v>
      </c>
      <c r="D487" s="364" t="s">
        <v>412</v>
      </c>
      <c r="E487" s="364" t="s">
        <v>413</v>
      </c>
      <c r="F487" s="364" t="s">
        <v>1252</v>
      </c>
    </row>
    <row r="488" spans="1:6" ht="15.75" x14ac:dyDescent="0.25">
      <c r="A488" s="219" t="s">
        <v>342</v>
      </c>
      <c r="B488" s="365">
        <v>40884</v>
      </c>
      <c r="C488" s="366"/>
      <c r="D488" s="364" t="s">
        <v>425</v>
      </c>
      <c r="E488" s="364" t="s">
        <v>418</v>
      </c>
      <c r="F488" s="364" t="s">
        <v>1253</v>
      </c>
    </row>
    <row r="489" spans="1:6" ht="15.75" x14ac:dyDescent="0.25">
      <c r="A489" s="219" t="s">
        <v>343</v>
      </c>
      <c r="B489" s="365">
        <v>40354</v>
      </c>
      <c r="C489" s="366">
        <v>2707255.72</v>
      </c>
      <c r="D489" s="364" t="s">
        <v>446</v>
      </c>
      <c r="E489" s="364" t="s">
        <v>803</v>
      </c>
      <c r="F489" s="364" t="s">
        <v>1254</v>
      </c>
    </row>
    <row r="490" spans="1:6" ht="15.75" x14ac:dyDescent="0.25">
      <c r="A490" s="219" t="s">
        <v>344</v>
      </c>
      <c r="B490" s="365">
        <v>40813</v>
      </c>
      <c r="C490" s="366"/>
      <c r="D490" s="364" t="s">
        <v>412</v>
      </c>
      <c r="E490" s="364" t="s">
        <v>876</v>
      </c>
      <c r="F490" s="364" t="s">
        <v>1255</v>
      </c>
    </row>
    <row r="491" spans="1:6" ht="15.75" x14ac:dyDescent="0.25">
      <c r="A491" s="219" t="s">
        <v>345</v>
      </c>
      <c r="B491" s="365">
        <v>40375</v>
      </c>
      <c r="C491" s="366">
        <v>6111538.0300000003</v>
      </c>
      <c r="D491" s="364" t="s">
        <v>412</v>
      </c>
      <c r="E491" s="364" t="s">
        <v>413</v>
      </c>
      <c r="F491" s="364" t="s">
        <v>1256</v>
      </c>
    </row>
    <row r="492" spans="1:6" ht="15.75" x14ac:dyDescent="0.25">
      <c r="A492" s="220" t="s">
        <v>346</v>
      </c>
      <c r="B492" s="365">
        <v>40770</v>
      </c>
      <c r="C492" s="366"/>
      <c r="D492" s="364" t="s">
        <v>412</v>
      </c>
      <c r="E492" s="364" t="s">
        <v>1011</v>
      </c>
      <c r="F492" s="364" t="s">
        <v>1257</v>
      </c>
    </row>
    <row r="493" spans="1:6" x14ac:dyDescent="0.25">
      <c r="A493" s="218" t="s">
        <v>338</v>
      </c>
      <c r="B493" s="365">
        <v>40747</v>
      </c>
      <c r="C493" s="366">
        <v>1973417.36</v>
      </c>
      <c r="D493" s="364" t="s">
        <v>446</v>
      </c>
      <c r="E493" s="364" t="s">
        <v>777</v>
      </c>
      <c r="F493" s="364" t="s">
        <v>1258</v>
      </c>
    </row>
    <row r="494" spans="1:6" x14ac:dyDescent="0.25">
      <c r="A494" s="218" t="s">
        <v>339</v>
      </c>
      <c r="B494" s="365">
        <v>40224</v>
      </c>
      <c r="C494" s="366">
        <v>4389213.8899999997</v>
      </c>
      <c r="D494" s="364" t="s">
        <v>446</v>
      </c>
      <c r="E494" s="364" t="s">
        <v>777</v>
      </c>
      <c r="F494" s="364" t="s">
        <v>1259</v>
      </c>
    </row>
    <row r="495" spans="1:6" x14ac:dyDescent="0.25">
      <c r="A495" s="218" t="s">
        <v>340</v>
      </c>
      <c r="B495" s="365">
        <v>40588</v>
      </c>
      <c r="C495" s="366">
        <v>3308115.68</v>
      </c>
      <c r="D495" s="364" t="s">
        <v>417</v>
      </c>
      <c r="E495" s="364" t="s">
        <v>974</v>
      </c>
      <c r="F495" s="364" t="s">
        <v>1260</v>
      </c>
    </row>
    <row r="496" spans="1:6" x14ac:dyDescent="0.25">
      <c r="A496" s="218" t="s">
        <v>337</v>
      </c>
      <c r="B496" s="365">
        <v>40509</v>
      </c>
      <c r="C496" s="366">
        <v>6008274.2800000003</v>
      </c>
      <c r="D496" s="364" t="s">
        <v>425</v>
      </c>
      <c r="E496" s="364" t="s">
        <v>450</v>
      </c>
      <c r="F496" s="364" t="s">
        <v>1261</v>
      </c>
    </row>
    <row r="497" spans="1:6" x14ac:dyDescent="0.25">
      <c r="A497" s="218" t="s">
        <v>338</v>
      </c>
      <c r="B497" s="365">
        <v>40465</v>
      </c>
      <c r="C497" s="366">
        <v>3188728.35</v>
      </c>
      <c r="D497" s="364" t="s">
        <v>446</v>
      </c>
      <c r="E497" s="364" t="s">
        <v>803</v>
      </c>
      <c r="F497" s="364" t="s">
        <v>1262</v>
      </c>
    </row>
    <row r="498" spans="1:6" x14ac:dyDescent="0.25">
      <c r="A498" s="218" t="s">
        <v>339</v>
      </c>
      <c r="B498" s="365">
        <v>40180</v>
      </c>
      <c r="C498" s="366">
        <v>3615850.35</v>
      </c>
      <c r="D498" s="364" t="s">
        <v>412</v>
      </c>
      <c r="E498" s="364" t="s">
        <v>876</v>
      </c>
      <c r="F498" s="364" t="s">
        <v>877</v>
      </c>
    </row>
    <row r="499" spans="1:6" x14ac:dyDescent="0.25">
      <c r="A499" s="218" t="s">
        <v>340</v>
      </c>
      <c r="B499" s="365">
        <v>40372</v>
      </c>
      <c r="C499" s="366">
        <v>3620998.44</v>
      </c>
      <c r="D499" s="364" t="s">
        <v>425</v>
      </c>
      <c r="E499" s="364" t="s">
        <v>450</v>
      </c>
      <c r="F499" s="364" t="s">
        <v>1263</v>
      </c>
    </row>
    <row r="500" spans="1:6" x14ac:dyDescent="0.25">
      <c r="A500" s="218" t="s">
        <v>341</v>
      </c>
      <c r="B500" s="365">
        <v>40465</v>
      </c>
      <c r="C500" s="366">
        <v>5992878.0899999999</v>
      </c>
      <c r="D500" s="364" t="s">
        <v>412</v>
      </c>
      <c r="E500" s="364" t="s">
        <v>422</v>
      </c>
      <c r="F500" s="364" t="s">
        <v>1264</v>
      </c>
    </row>
    <row r="501" spans="1:6" x14ac:dyDescent="0.25">
      <c r="A501" s="218" t="s">
        <v>338</v>
      </c>
      <c r="B501" s="365">
        <v>40372</v>
      </c>
      <c r="C501" s="366">
        <v>1337648.6000000001</v>
      </c>
      <c r="D501" s="364" t="s">
        <v>412</v>
      </c>
      <c r="E501" s="364" t="s">
        <v>436</v>
      </c>
      <c r="F501" s="364" t="s">
        <v>1265</v>
      </c>
    </row>
    <row r="502" spans="1:6" x14ac:dyDescent="0.25">
      <c r="A502" s="218" t="s">
        <v>339</v>
      </c>
      <c r="B502" s="365">
        <v>40824</v>
      </c>
      <c r="C502" s="366">
        <v>6997747.0599999996</v>
      </c>
      <c r="D502" s="364" t="s">
        <v>446</v>
      </c>
      <c r="E502" s="364" t="s">
        <v>473</v>
      </c>
      <c r="F502" s="364" t="s">
        <v>1266</v>
      </c>
    </row>
    <row r="503" spans="1:6" x14ac:dyDescent="0.25">
      <c r="A503" s="218" t="s">
        <v>340</v>
      </c>
      <c r="B503" s="365">
        <v>40344</v>
      </c>
      <c r="C503" s="366">
        <v>8905342.5299999993</v>
      </c>
      <c r="D503" s="364" t="s">
        <v>417</v>
      </c>
      <c r="E503" s="364" t="s">
        <v>848</v>
      </c>
      <c r="F503" s="364" t="s">
        <v>1267</v>
      </c>
    </row>
    <row r="504" spans="1:6" x14ac:dyDescent="0.25">
      <c r="A504" s="218" t="s">
        <v>341</v>
      </c>
      <c r="B504" s="365">
        <v>40699</v>
      </c>
      <c r="C504" s="366">
        <v>8499773.6400000006</v>
      </c>
      <c r="D504" s="364" t="s">
        <v>425</v>
      </c>
      <c r="E504" s="364" t="s">
        <v>450</v>
      </c>
      <c r="F504" s="364" t="s">
        <v>1268</v>
      </c>
    </row>
    <row r="505" spans="1:6" ht="15.75" x14ac:dyDescent="0.25">
      <c r="A505" s="219" t="s">
        <v>342</v>
      </c>
      <c r="B505" s="365">
        <v>40381</v>
      </c>
      <c r="C505" s="366"/>
      <c r="D505" s="364" t="s">
        <v>446</v>
      </c>
      <c r="E505" s="364" t="s">
        <v>777</v>
      </c>
      <c r="F505" s="364" t="s">
        <v>1269</v>
      </c>
    </row>
    <row r="506" spans="1:6" ht="15.75" x14ac:dyDescent="0.25">
      <c r="A506" s="219" t="s">
        <v>343</v>
      </c>
      <c r="B506" s="365">
        <v>40529</v>
      </c>
      <c r="C506" s="366">
        <v>3212893.02</v>
      </c>
      <c r="D506" s="364" t="s">
        <v>425</v>
      </c>
      <c r="E506" s="364" t="s">
        <v>450</v>
      </c>
      <c r="F506" s="364" t="s">
        <v>1270</v>
      </c>
    </row>
    <row r="507" spans="1:6" ht="15.75" x14ac:dyDescent="0.25">
      <c r="A507" s="219" t="s">
        <v>344</v>
      </c>
      <c r="B507" s="365">
        <v>40519</v>
      </c>
      <c r="C507" s="366">
        <v>4923082.84</v>
      </c>
      <c r="D507" s="364" t="s">
        <v>446</v>
      </c>
      <c r="E507" s="364" t="s">
        <v>777</v>
      </c>
      <c r="F507" s="364" t="s">
        <v>1271</v>
      </c>
    </row>
    <row r="508" spans="1:6" ht="15.75" x14ac:dyDescent="0.25">
      <c r="A508" s="219" t="s">
        <v>345</v>
      </c>
      <c r="B508" s="365">
        <v>40479</v>
      </c>
      <c r="C508" s="366">
        <v>2185003.35</v>
      </c>
      <c r="D508" s="364" t="s">
        <v>425</v>
      </c>
      <c r="E508" s="364" t="s">
        <v>450</v>
      </c>
      <c r="F508" s="364" t="s">
        <v>1272</v>
      </c>
    </row>
    <row r="509" spans="1:6" ht="15.75" x14ac:dyDescent="0.25">
      <c r="A509" s="220" t="s">
        <v>346</v>
      </c>
      <c r="B509" s="365">
        <v>40598</v>
      </c>
      <c r="C509" s="366">
        <v>9254917.1300000008</v>
      </c>
      <c r="D509" s="364" t="s">
        <v>412</v>
      </c>
      <c r="E509" s="364" t="s">
        <v>436</v>
      </c>
      <c r="F509" s="364" t="s">
        <v>1273</v>
      </c>
    </row>
    <row r="510" spans="1:6" x14ac:dyDescent="0.25">
      <c r="A510" s="218" t="s">
        <v>338</v>
      </c>
      <c r="B510" s="365">
        <v>40431</v>
      </c>
      <c r="C510" s="366">
        <v>4641652.16</v>
      </c>
      <c r="D510" s="364" t="s">
        <v>412</v>
      </c>
      <c r="E510" s="364" t="s">
        <v>876</v>
      </c>
      <c r="F510" s="364" t="s">
        <v>1274</v>
      </c>
    </row>
    <row r="511" spans="1:6" x14ac:dyDescent="0.25">
      <c r="A511" s="218" t="s">
        <v>339</v>
      </c>
      <c r="B511" s="365">
        <v>40558</v>
      </c>
      <c r="C511" s="366">
        <v>3299548.56</v>
      </c>
      <c r="D511" s="364" t="s">
        <v>446</v>
      </c>
      <c r="E511" s="364" t="s">
        <v>777</v>
      </c>
      <c r="F511" s="364" t="s">
        <v>1275</v>
      </c>
    </row>
    <row r="512" spans="1:6" x14ac:dyDescent="0.25">
      <c r="A512" s="218" t="s">
        <v>340</v>
      </c>
      <c r="B512" s="365">
        <v>40866</v>
      </c>
      <c r="C512" s="366">
        <v>3768716.09</v>
      </c>
      <c r="D512" s="364" t="s">
        <v>425</v>
      </c>
      <c r="E512" s="364" t="s">
        <v>418</v>
      </c>
      <c r="F512" s="364" t="s">
        <v>1276</v>
      </c>
    </row>
    <row r="513" spans="1:6" x14ac:dyDescent="0.25">
      <c r="A513" s="218" t="s">
        <v>341</v>
      </c>
      <c r="B513" s="365">
        <v>40737</v>
      </c>
      <c r="C513" s="366"/>
      <c r="D513" s="364" t="s">
        <v>412</v>
      </c>
      <c r="E513" s="364" t="s">
        <v>876</v>
      </c>
      <c r="F513" s="364" t="s">
        <v>1277</v>
      </c>
    </row>
    <row r="514" spans="1:6" ht="15.75" x14ac:dyDescent="0.25">
      <c r="A514" s="219" t="s">
        <v>342</v>
      </c>
      <c r="B514" s="365">
        <v>40887</v>
      </c>
      <c r="C514" s="366">
        <v>2741545.55</v>
      </c>
      <c r="D514" s="364" t="s">
        <v>446</v>
      </c>
      <c r="E514" s="364" t="s">
        <v>777</v>
      </c>
      <c r="F514" s="364" t="s">
        <v>1278</v>
      </c>
    </row>
    <row r="515" spans="1:6" ht="15.75" x14ac:dyDescent="0.25">
      <c r="A515" s="219" t="s">
        <v>343</v>
      </c>
      <c r="B515" s="365">
        <v>40538</v>
      </c>
      <c r="C515" s="366">
        <v>7717759.9199999999</v>
      </c>
      <c r="D515" s="364" t="s">
        <v>446</v>
      </c>
      <c r="E515" s="364" t="s">
        <v>473</v>
      </c>
      <c r="F515" s="364" t="s">
        <v>1279</v>
      </c>
    </row>
    <row r="516" spans="1:6" ht="15.75" x14ac:dyDescent="0.25">
      <c r="A516" s="219" t="s">
        <v>344</v>
      </c>
      <c r="B516" s="365">
        <v>40709</v>
      </c>
      <c r="C516" s="366"/>
      <c r="D516" s="364" t="s">
        <v>787</v>
      </c>
      <c r="E516" s="364" t="s">
        <v>844</v>
      </c>
      <c r="F516" s="364" t="s">
        <v>1280</v>
      </c>
    </row>
    <row r="517" spans="1:6" ht="15.75" x14ac:dyDescent="0.25">
      <c r="A517" s="219" t="s">
        <v>345</v>
      </c>
      <c r="B517" s="365">
        <v>40741</v>
      </c>
      <c r="C517" s="366">
        <v>7675013.6799999997</v>
      </c>
      <c r="D517" s="364" t="s">
        <v>412</v>
      </c>
      <c r="E517" s="364" t="s">
        <v>436</v>
      </c>
      <c r="F517" s="364" t="s">
        <v>1281</v>
      </c>
    </row>
    <row r="518" spans="1:6" ht="15.75" x14ac:dyDescent="0.25">
      <c r="A518" s="220" t="s">
        <v>346</v>
      </c>
      <c r="B518" s="365">
        <v>40247</v>
      </c>
      <c r="C518" s="366">
        <v>5640512.7699999996</v>
      </c>
      <c r="D518" s="364" t="s">
        <v>787</v>
      </c>
      <c r="E518" s="364" t="s">
        <v>809</v>
      </c>
      <c r="F518" s="364" t="s">
        <v>1282</v>
      </c>
    </row>
    <row r="519" spans="1:6" x14ac:dyDescent="0.25">
      <c r="A519" s="218" t="s">
        <v>338</v>
      </c>
      <c r="B519" s="365">
        <v>40682</v>
      </c>
      <c r="C519" s="366"/>
      <c r="D519" s="364" t="s">
        <v>412</v>
      </c>
      <c r="E519" s="364" t="s">
        <v>413</v>
      </c>
      <c r="F519" s="364" t="s">
        <v>1283</v>
      </c>
    </row>
    <row r="520" spans="1:6" x14ac:dyDescent="0.25">
      <c r="A520" s="218" t="s">
        <v>339</v>
      </c>
      <c r="B520" s="365">
        <v>40283</v>
      </c>
      <c r="C520" s="366">
        <v>8538001.3599999994</v>
      </c>
      <c r="D520" s="364" t="s">
        <v>412</v>
      </c>
      <c r="E520" s="364" t="s">
        <v>436</v>
      </c>
      <c r="F520" s="364" t="s">
        <v>1284</v>
      </c>
    </row>
    <row r="521" spans="1:6" x14ac:dyDescent="0.25">
      <c r="A521" s="218" t="s">
        <v>340</v>
      </c>
      <c r="B521" s="365">
        <v>40297</v>
      </c>
      <c r="C521" s="366">
        <v>6094279.8200000003</v>
      </c>
      <c r="D521" s="364" t="s">
        <v>412</v>
      </c>
      <c r="E521" s="364" t="s">
        <v>413</v>
      </c>
      <c r="F521" s="364" t="s">
        <v>1285</v>
      </c>
    </row>
    <row r="522" spans="1:6" x14ac:dyDescent="0.25">
      <c r="A522" s="218" t="s">
        <v>337</v>
      </c>
      <c r="B522" s="365">
        <v>40247</v>
      </c>
      <c r="C522" s="366">
        <v>9720898.8000000007</v>
      </c>
      <c r="D522" s="364" t="s">
        <v>425</v>
      </c>
      <c r="E522" s="364" t="s">
        <v>418</v>
      </c>
      <c r="F522" s="364" t="s">
        <v>1286</v>
      </c>
    </row>
    <row r="523" spans="1:6" x14ac:dyDescent="0.25">
      <c r="A523" s="218" t="s">
        <v>338</v>
      </c>
      <c r="B523" s="365">
        <v>40198</v>
      </c>
      <c r="C523" s="366">
        <v>3784846.47</v>
      </c>
      <c r="D523" s="364" t="s">
        <v>425</v>
      </c>
      <c r="E523" s="364" t="s">
        <v>418</v>
      </c>
      <c r="F523" s="364" t="s">
        <v>1287</v>
      </c>
    </row>
    <row r="524" spans="1:6" x14ac:dyDescent="0.25">
      <c r="A524" s="218" t="s">
        <v>339</v>
      </c>
      <c r="B524" s="365">
        <v>40752</v>
      </c>
      <c r="C524" s="366">
        <v>3410029.12</v>
      </c>
      <c r="D524" s="364" t="s">
        <v>787</v>
      </c>
      <c r="E524" s="364" t="s">
        <v>844</v>
      </c>
      <c r="F524" s="364" t="s">
        <v>1288</v>
      </c>
    </row>
    <row r="525" spans="1:6" x14ac:dyDescent="0.25">
      <c r="A525" s="218" t="s">
        <v>340</v>
      </c>
      <c r="B525" s="365">
        <v>40821</v>
      </c>
      <c r="C525" s="366">
        <v>5351017.22</v>
      </c>
      <c r="D525" s="364" t="s">
        <v>425</v>
      </c>
      <c r="E525" s="364" t="s">
        <v>450</v>
      </c>
      <c r="F525" s="364" t="s">
        <v>1289</v>
      </c>
    </row>
    <row r="526" spans="1:6" x14ac:dyDescent="0.25">
      <c r="A526" s="218" t="s">
        <v>341</v>
      </c>
      <c r="B526" s="365">
        <v>40575</v>
      </c>
      <c r="C526" s="366">
        <v>1354307.93</v>
      </c>
      <c r="D526" s="364" t="s">
        <v>412</v>
      </c>
      <c r="E526" s="364" t="s">
        <v>798</v>
      </c>
      <c r="F526" s="364" t="s">
        <v>1290</v>
      </c>
    </row>
    <row r="527" spans="1:6" ht="15.75" x14ac:dyDescent="0.25">
      <c r="A527" s="219" t="s">
        <v>342</v>
      </c>
      <c r="B527" s="365">
        <v>40439</v>
      </c>
      <c r="C527" s="366">
        <v>4663057.51</v>
      </c>
      <c r="D527" s="364" t="s">
        <v>446</v>
      </c>
      <c r="E527" s="364" t="s">
        <v>777</v>
      </c>
      <c r="F527" s="364" t="s">
        <v>1291</v>
      </c>
    </row>
    <row r="528" spans="1:6" ht="15.75" x14ac:dyDescent="0.25">
      <c r="A528" s="219" t="s">
        <v>343</v>
      </c>
      <c r="B528" s="365">
        <v>40630</v>
      </c>
      <c r="C528" s="366">
        <v>2322489.12</v>
      </c>
      <c r="D528" s="364" t="s">
        <v>412</v>
      </c>
      <c r="E528" s="364" t="s">
        <v>413</v>
      </c>
      <c r="F528" s="364" t="s">
        <v>1292</v>
      </c>
    </row>
    <row r="529" spans="1:6" ht="15.75" x14ac:dyDescent="0.25">
      <c r="A529" s="219" t="s">
        <v>344</v>
      </c>
      <c r="B529" s="365">
        <v>40316</v>
      </c>
      <c r="C529" s="366">
        <v>6989651.9900000002</v>
      </c>
      <c r="D529" s="364" t="s">
        <v>446</v>
      </c>
      <c r="E529" s="364" t="s">
        <v>777</v>
      </c>
      <c r="F529" s="364" t="s">
        <v>1293</v>
      </c>
    </row>
    <row r="530" spans="1:6" ht="15.75" x14ac:dyDescent="0.25">
      <c r="A530" s="219" t="s">
        <v>345</v>
      </c>
      <c r="B530" s="365">
        <v>40781</v>
      </c>
      <c r="C530" s="366">
        <v>8249695.8300000001</v>
      </c>
      <c r="D530" s="364" t="s">
        <v>446</v>
      </c>
      <c r="E530" s="364" t="s">
        <v>777</v>
      </c>
      <c r="F530" s="364" t="s">
        <v>1294</v>
      </c>
    </row>
    <row r="531" spans="1:6" ht="15.75" x14ac:dyDescent="0.25">
      <c r="A531" s="220" t="s">
        <v>346</v>
      </c>
      <c r="B531" s="365">
        <v>40697</v>
      </c>
      <c r="C531" s="366">
        <v>2833467.61</v>
      </c>
      <c r="D531" s="364" t="s">
        <v>446</v>
      </c>
      <c r="E531" s="364" t="s">
        <v>473</v>
      </c>
      <c r="F531" s="364" t="s">
        <v>1295</v>
      </c>
    </row>
    <row r="532" spans="1:6" x14ac:dyDescent="0.25">
      <c r="A532" s="218" t="s">
        <v>338</v>
      </c>
      <c r="B532" s="365">
        <v>40225</v>
      </c>
      <c r="C532" s="366">
        <v>1336232.92</v>
      </c>
      <c r="D532" s="364" t="s">
        <v>412</v>
      </c>
      <c r="E532" s="364" t="s">
        <v>436</v>
      </c>
      <c r="F532" s="364" t="s">
        <v>1296</v>
      </c>
    </row>
    <row r="533" spans="1:6" x14ac:dyDescent="0.25">
      <c r="A533" s="218" t="s">
        <v>339</v>
      </c>
      <c r="B533" s="365">
        <v>40385</v>
      </c>
      <c r="C533" s="366">
        <v>3564154.41</v>
      </c>
      <c r="D533" s="364" t="s">
        <v>446</v>
      </c>
      <c r="E533" s="364" t="s">
        <v>473</v>
      </c>
      <c r="F533" s="364" t="s">
        <v>1297</v>
      </c>
    </row>
    <row r="534" spans="1:6" x14ac:dyDescent="0.25">
      <c r="A534" s="218" t="s">
        <v>340</v>
      </c>
      <c r="B534" s="365">
        <v>40515</v>
      </c>
      <c r="C534" s="366">
        <v>2468340.25</v>
      </c>
      <c r="D534" s="364" t="s">
        <v>417</v>
      </c>
      <c r="E534" s="364" t="s">
        <v>848</v>
      </c>
      <c r="F534" s="364" t="s">
        <v>1298</v>
      </c>
    </row>
    <row r="535" spans="1:6" x14ac:dyDescent="0.25">
      <c r="A535" s="218" t="s">
        <v>341</v>
      </c>
      <c r="B535" s="365">
        <v>40676</v>
      </c>
      <c r="C535" s="366">
        <v>7864532.7699999996</v>
      </c>
      <c r="D535" s="364" t="s">
        <v>412</v>
      </c>
      <c r="E535" s="364" t="s">
        <v>413</v>
      </c>
      <c r="F535" s="364" t="s">
        <v>1299</v>
      </c>
    </row>
    <row r="536" spans="1:6" ht="15.75" x14ac:dyDescent="0.25">
      <c r="A536" s="219" t="s">
        <v>342</v>
      </c>
      <c r="B536" s="365">
        <v>40180</v>
      </c>
      <c r="C536" s="366">
        <v>5015766.71</v>
      </c>
      <c r="D536" s="364" t="s">
        <v>412</v>
      </c>
      <c r="E536" s="364" t="s">
        <v>876</v>
      </c>
      <c r="F536" s="364" t="s">
        <v>1300</v>
      </c>
    </row>
    <row r="537" spans="1:6" x14ac:dyDescent="0.25">
      <c r="A537" s="218" t="s">
        <v>338</v>
      </c>
      <c r="B537" s="365">
        <v>40599</v>
      </c>
      <c r="C537" s="366">
        <v>7594902.54</v>
      </c>
      <c r="D537" s="364" t="s">
        <v>446</v>
      </c>
      <c r="E537" s="364" t="s">
        <v>473</v>
      </c>
      <c r="F537" s="364" t="s">
        <v>1301</v>
      </c>
    </row>
    <row r="538" spans="1:6" x14ac:dyDescent="0.25">
      <c r="A538" s="218" t="s">
        <v>339</v>
      </c>
      <c r="B538" s="365">
        <v>40204</v>
      </c>
      <c r="C538" s="366">
        <v>6615919.3099999996</v>
      </c>
      <c r="D538" s="364" t="s">
        <v>425</v>
      </c>
      <c r="E538" s="364" t="s">
        <v>450</v>
      </c>
      <c r="F538" s="364" t="s">
        <v>1302</v>
      </c>
    </row>
    <row r="539" spans="1:6" x14ac:dyDescent="0.25">
      <c r="A539" s="218" t="s">
        <v>340</v>
      </c>
      <c r="B539" s="365">
        <v>40557</v>
      </c>
      <c r="C539" s="366"/>
      <c r="D539" s="364" t="s">
        <v>412</v>
      </c>
      <c r="E539" s="364" t="s">
        <v>429</v>
      </c>
      <c r="F539" s="364" t="s">
        <v>1303</v>
      </c>
    </row>
    <row r="540" spans="1:6" x14ac:dyDescent="0.25">
      <c r="A540" s="218" t="s">
        <v>341</v>
      </c>
      <c r="B540" s="365">
        <v>40559</v>
      </c>
      <c r="C540" s="366">
        <v>2011566.83</v>
      </c>
      <c r="D540" s="364" t="s">
        <v>446</v>
      </c>
      <c r="E540" s="364" t="s">
        <v>777</v>
      </c>
      <c r="F540" s="364" t="s">
        <v>1304</v>
      </c>
    </row>
    <row r="541" spans="1:6" x14ac:dyDescent="0.25">
      <c r="A541" s="218" t="s">
        <v>338</v>
      </c>
      <c r="B541" s="365">
        <v>40367</v>
      </c>
      <c r="C541" s="366">
        <v>2700847</v>
      </c>
      <c r="D541" s="364" t="s">
        <v>425</v>
      </c>
      <c r="E541" s="364" t="s">
        <v>426</v>
      </c>
      <c r="F541" s="364" t="s">
        <v>1305</v>
      </c>
    </row>
    <row r="542" spans="1:6" x14ac:dyDescent="0.25">
      <c r="A542" s="218" t="s">
        <v>339</v>
      </c>
      <c r="B542" s="365">
        <v>40833</v>
      </c>
      <c r="C542" s="366">
        <v>6135096.6900000004</v>
      </c>
      <c r="D542" s="364" t="s">
        <v>446</v>
      </c>
      <c r="E542" s="364" t="s">
        <v>777</v>
      </c>
      <c r="F542" s="364" t="s">
        <v>1306</v>
      </c>
    </row>
    <row r="543" spans="1:6" x14ac:dyDescent="0.25">
      <c r="A543" s="218" t="s">
        <v>340</v>
      </c>
      <c r="B543" s="365">
        <v>40297</v>
      </c>
      <c r="C543" s="366">
        <v>6891640.6200000001</v>
      </c>
      <c r="D543" s="364" t="s">
        <v>425</v>
      </c>
      <c r="E543" s="364" t="s">
        <v>450</v>
      </c>
      <c r="F543" s="364" t="s">
        <v>1307</v>
      </c>
    </row>
    <row r="544" spans="1:6" x14ac:dyDescent="0.25">
      <c r="A544" s="218" t="s">
        <v>341</v>
      </c>
      <c r="B544" s="365">
        <v>40722</v>
      </c>
      <c r="C544" s="366">
        <v>9028467.5700000003</v>
      </c>
      <c r="D544" s="364" t="s">
        <v>425</v>
      </c>
      <c r="E544" s="364" t="s">
        <v>426</v>
      </c>
      <c r="F544" s="364" t="s">
        <v>1308</v>
      </c>
    </row>
    <row r="545" spans="1:6" ht="15.75" x14ac:dyDescent="0.25">
      <c r="A545" s="219" t="s">
        <v>342</v>
      </c>
      <c r="B545" s="365">
        <v>40254</v>
      </c>
      <c r="C545" s="366">
        <v>8594147.5099999998</v>
      </c>
      <c r="D545" s="364" t="s">
        <v>417</v>
      </c>
      <c r="E545" s="364" t="s">
        <v>848</v>
      </c>
      <c r="F545" s="364" t="s">
        <v>1309</v>
      </c>
    </row>
    <row r="546" spans="1:6" ht="15.75" x14ac:dyDescent="0.25">
      <c r="A546" s="219" t="s">
        <v>343</v>
      </c>
      <c r="B546" s="365">
        <v>40226</v>
      </c>
      <c r="C546" s="366">
        <v>1691681.81</v>
      </c>
      <c r="D546" s="364" t="s">
        <v>425</v>
      </c>
      <c r="E546" s="364" t="s">
        <v>418</v>
      </c>
      <c r="F546" s="364" t="s">
        <v>1310</v>
      </c>
    </row>
    <row r="547" spans="1:6" ht="15.75" x14ac:dyDescent="0.25">
      <c r="A547" s="219" t="s">
        <v>344</v>
      </c>
      <c r="B547" s="365">
        <v>40673</v>
      </c>
      <c r="C547" s="366">
        <v>4562739.76</v>
      </c>
      <c r="D547" s="364" t="s">
        <v>412</v>
      </c>
      <c r="E547" s="364" t="s">
        <v>413</v>
      </c>
      <c r="F547" s="364" t="s">
        <v>1311</v>
      </c>
    </row>
    <row r="548" spans="1:6" ht="15.75" x14ac:dyDescent="0.25">
      <c r="A548" s="219" t="s">
        <v>345</v>
      </c>
      <c r="B548" s="365">
        <v>40299</v>
      </c>
      <c r="C548" s="366">
        <v>6449965.7599999998</v>
      </c>
      <c r="D548" s="364" t="s">
        <v>425</v>
      </c>
      <c r="E548" s="364" t="s">
        <v>426</v>
      </c>
      <c r="F548" s="364" t="s">
        <v>1312</v>
      </c>
    </row>
    <row r="549" spans="1:6" ht="15.75" x14ac:dyDescent="0.25">
      <c r="A549" s="220" t="s">
        <v>346</v>
      </c>
      <c r="B549" s="365">
        <v>40498</v>
      </c>
      <c r="C549" s="366">
        <v>2017278.99</v>
      </c>
      <c r="D549" s="364" t="s">
        <v>446</v>
      </c>
      <c r="E549" s="364" t="s">
        <v>473</v>
      </c>
      <c r="F549" s="364" t="s">
        <v>1313</v>
      </c>
    </row>
    <row r="550" spans="1:6" x14ac:dyDescent="0.25">
      <c r="A550" s="218" t="s">
        <v>339</v>
      </c>
      <c r="B550" s="365">
        <v>40599</v>
      </c>
      <c r="C550" s="366">
        <v>1536816.27</v>
      </c>
      <c r="D550" s="364" t="s">
        <v>417</v>
      </c>
      <c r="E550" s="364" t="s">
        <v>848</v>
      </c>
      <c r="F550" s="364" t="s">
        <v>1314</v>
      </c>
    </row>
    <row r="551" spans="1:6" x14ac:dyDescent="0.25">
      <c r="A551" s="218" t="s">
        <v>340</v>
      </c>
      <c r="B551" s="365">
        <v>40539</v>
      </c>
      <c r="C551" s="366">
        <v>5933258.54</v>
      </c>
      <c r="D551" s="364" t="s">
        <v>412</v>
      </c>
      <c r="E551" s="364" t="s">
        <v>823</v>
      </c>
      <c r="F551" s="364" t="s">
        <v>1315</v>
      </c>
    </row>
    <row r="552" spans="1:6" x14ac:dyDescent="0.25">
      <c r="A552" s="218" t="s">
        <v>341</v>
      </c>
      <c r="B552" s="365">
        <v>40454</v>
      </c>
      <c r="C552" s="366">
        <v>1947630.53</v>
      </c>
      <c r="D552" s="364" t="s">
        <v>412</v>
      </c>
      <c r="E552" s="364" t="s">
        <v>798</v>
      </c>
      <c r="F552" s="364" t="s">
        <v>1316</v>
      </c>
    </row>
    <row r="553" spans="1:6" ht="15.75" x14ac:dyDescent="0.25">
      <c r="A553" s="219" t="s">
        <v>342</v>
      </c>
      <c r="B553" s="365">
        <v>40423</v>
      </c>
      <c r="C553" s="366">
        <v>9211417.8800000008</v>
      </c>
      <c r="D553" s="364" t="s">
        <v>787</v>
      </c>
      <c r="E553" s="364" t="s">
        <v>844</v>
      </c>
      <c r="F553" s="364" t="s">
        <v>1317</v>
      </c>
    </row>
    <row r="554" spans="1:6" ht="15.75" x14ac:dyDescent="0.25">
      <c r="A554" s="219" t="s">
        <v>343</v>
      </c>
      <c r="B554" s="365">
        <v>40870</v>
      </c>
      <c r="C554" s="366">
        <v>2630116.04</v>
      </c>
      <c r="D554" s="364" t="s">
        <v>446</v>
      </c>
      <c r="E554" s="364" t="s">
        <v>777</v>
      </c>
      <c r="F554" s="364" t="s">
        <v>1318</v>
      </c>
    </row>
    <row r="555" spans="1:6" ht="15.75" x14ac:dyDescent="0.25">
      <c r="A555" s="219" t="s">
        <v>344</v>
      </c>
      <c r="B555" s="365">
        <v>40515</v>
      </c>
      <c r="C555" s="366">
        <v>3402072.18</v>
      </c>
      <c r="D555" s="364" t="s">
        <v>417</v>
      </c>
      <c r="E555" s="364" t="s">
        <v>848</v>
      </c>
      <c r="F555" s="364" t="s">
        <v>1309</v>
      </c>
    </row>
    <row r="556" spans="1:6" ht="15.75" x14ac:dyDescent="0.25">
      <c r="A556" s="219" t="s">
        <v>345</v>
      </c>
      <c r="B556" s="365">
        <v>40856</v>
      </c>
      <c r="C556" s="366">
        <v>1412929.39</v>
      </c>
      <c r="D556" s="364" t="s">
        <v>425</v>
      </c>
      <c r="E556" s="364" t="s">
        <v>418</v>
      </c>
      <c r="F556" s="364" t="s">
        <v>1319</v>
      </c>
    </row>
    <row r="557" spans="1:6" ht="15.75" x14ac:dyDescent="0.25">
      <c r="A557" s="220" t="s">
        <v>346</v>
      </c>
      <c r="B557" s="365">
        <v>40835</v>
      </c>
      <c r="C557" s="366">
        <v>6901500.5199999996</v>
      </c>
      <c r="D557" s="364" t="s">
        <v>412</v>
      </c>
      <c r="E557" s="364" t="s">
        <v>413</v>
      </c>
      <c r="F557" s="364" t="s">
        <v>1320</v>
      </c>
    </row>
    <row r="558" spans="1:6" x14ac:dyDescent="0.25">
      <c r="A558" s="218" t="s">
        <v>338</v>
      </c>
      <c r="B558" s="365">
        <v>40677</v>
      </c>
      <c r="C558" s="366">
        <v>3051695.22</v>
      </c>
      <c r="D558" s="364" t="s">
        <v>787</v>
      </c>
      <c r="E558" s="364" t="s">
        <v>809</v>
      </c>
      <c r="F558" s="364" t="s">
        <v>1321</v>
      </c>
    </row>
    <row r="559" spans="1:6" x14ac:dyDescent="0.25">
      <c r="A559" s="218" t="s">
        <v>339</v>
      </c>
      <c r="B559" s="365">
        <v>40543</v>
      </c>
      <c r="C559" s="366">
        <v>6387003.8600000003</v>
      </c>
      <c r="D559" s="364" t="s">
        <v>446</v>
      </c>
      <c r="E559" s="364" t="s">
        <v>473</v>
      </c>
      <c r="F559" s="364" t="s">
        <v>1322</v>
      </c>
    </row>
    <row r="560" spans="1:6" x14ac:dyDescent="0.25">
      <c r="A560" s="218" t="s">
        <v>340</v>
      </c>
      <c r="B560" s="365">
        <v>40644</v>
      </c>
      <c r="C560" s="366">
        <v>2925946.72</v>
      </c>
      <c r="D560" s="364" t="s">
        <v>446</v>
      </c>
      <c r="E560" s="364" t="s">
        <v>777</v>
      </c>
      <c r="F560" s="364" t="s">
        <v>1323</v>
      </c>
    </row>
    <row r="561" spans="1:6" x14ac:dyDescent="0.25">
      <c r="A561" s="218" t="s">
        <v>341</v>
      </c>
      <c r="B561" s="365">
        <v>40299</v>
      </c>
      <c r="C561" s="366">
        <v>7361915.5800000001</v>
      </c>
      <c r="D561" s="364" t="s">
        <v>425</v>
      </c>
      <c r="E561" s="364" t="s">
        <v>450</v>
      </c>
      <c r="F561" s="364" t="s">
        <v>1324</v>
      </c>
    </row>
    <row r="562" spans="1:6" ht="15.75" x14ac:dyDescent="0.25">
      <c r="A562" s="219" t="s">
        <v>342</v>
      </c>
      <c r="B562" s="365">
        <v>40733</v>
      </c>
      <c r="C562" s="366">
        <v>7057786.3700000001</v>
      </c>
      <c r="D562" s="364" t="s">
        <v>425</v>
      </c>
      <c r="E562" s="364" t="s">
        <v>418</v>
      </c>
      <c r="F562" s="364" t="s">
        <v>1325</v>
      </c>
    </row>
    <row r="563" spans="1:6" ht="15.75" x14ac:dyDescent="0.25">
      <c r="A563" s="219" t="s">
        <v>343</v>
      </c>
      <c r="B563" s="365">
        <v>40356</v>
      </c>
      <c r="C563" s="366"/>
      <c r="D563" s="364" t="s">
        <v>446</v>
      </c>
      <c r="E563" s="364" t="s">
        <v>803</v>
      </c>
      <c r="F563" s="364" t="s">
        <v>1326</v>
      </c>
    </row>
    <row r="564" spans="1:6" ht="15.75" x14ac:dyDescent="0.25">
      <c r="A564" s="219" t="s">
        <v>344</v>
      </c>
      <c r="B564" s="365">
        <v>40617</v>
      </c>
      <c r="C564" s="366">
        <v>6104892.8099999996</v>
      </c>
      <c r="D564" s="364" t="s">
        <v>446</v>
      </c>
      <c r="E564" s="364" t="s">
        <v>777</v>
      </c>
      <c r="F564" s="364" t="s">
        <v>1327</v>
      </c>
    </row>
    <row r="565" spans="1:6" x14ac:dyDescent="0.25">
      <c r="A565" s="218" t="s">
        <v>341</v>
      </c>
      <c r="B565" s="365">
        <v>40229</v>
      </c>
      <c r="C565" s="366">
        <v>5982060.2800000003</v>
      </c>
      <c r="D565" s="364" t="s">
        <v>425</v>
      </c>
      <c r="E565" s="364" t="s">
        <v>450</v>
      </c>
      <c r="F565" s="364" t="s">
        <v>1328</v>
      </c>
    </row>
    <row r="566" spans="1:6" ht="15.75" x14ac:dyDescent="0.25">
      <c r="A566" s="219" t="s">
        <v>342</v>
      </c>
      <c r="B566" s="365">
        <v>40696</v>
      </c>
      <c r="C566" s="366">
        <v>7430331.25</v>
      </c>
      <c r="D566" s="364" t="s">
        <v>446</v>
      </c>
      <c r="E566" s="364" t="s">
        <v>777</v>
      </c>
      <c r="F566" s="364" t="s">
        <v>1329</v>
      </c>
    </row>
    <row r="567" spans="1:6" ht="15.75" x14ac:dyDescent="0.25">
      <c r="A567" s="219" t="s">
        <v>343</v>
      </c>
      <c r="B567" s="365">
        <v>40523</v>
      </c>
      <c r="C567" s="366">
        <v>3408342.96</v>
      </c>
      <c r="D567" s="364" t="s">
        <v>412</v>
      </c>
      <c r="E567" s="364" t="s">
        <v>436</v>
      </c>
      <c r="F567" s="364" t="s">
        <v>1330</v>
      </c>
    </row>
    <row r="568" spans="1:6" ht="15.75" x14ac:dyDescent="0.25">
      <c r="A568" s="219" t="s">
        <v>344</v>
      </c>
      <c r="B568" s="365">
        <v>40584</v>
      </c>
      <c r="C568" s="366">
        <v>8950260.6300000008</v>
      </c>
      <c r="D568" s="364" t="s">
        <v>425</v>
      </c>
      <c r="E568" s="364" t="s">
        <v>450</v>
      </c>
      <c r="F568" s="364" t="s">
        <v>1331</v>
      </c>
    </row>
    <row r="569" spans="1:6" ht="15.75" x14ac:dyDescent="0.25">
      <c r="A569" s="219" t="s">
        <v>345</v>
      </c>
      <c r="B569" s="365">
        <v>40224</v>
      </c>
      <c r="C569" s="366">
        <v>5656625.9800000004</v>
      </c>
      <c r="D569" s="364" t="s">
        <v>787</v>
      </c>
      <c r="E569" s="364" t="s">
        <v>788</v>
      </c>
      <c r="F569" s="364" t="s">
        <v>1332</v>
      </c>
    </row>
    <row r="570" spans="1:6" ht="15.75" x14ac:dyDescent="0.25">
      <c r="A570" s="220" t="s">
        <v>346</v>
      </c>
      <c r="B570" s="365">
        <v>40323</v>
      </c>
      <c r="C570" s="366"/>
      <c r="D570" s="364" t="s">
        <v>412</v>
      </c>
      <c r="E570" s="364" t="s">
        <v>422</v>
      </c>
      <c r="F570" s="364" t="s">
        <v>1333</v>
      </c>
    </row>
    <row r="571" spans="1:6" x14ac:dyDescent="0.25">
      <c r="A571" s="218" t="s">
        <v>338</v>
      </c>
      <c r="B571" s="365">
        <v>40322</v>
      </c>
      <c r="C571" s="366">
        <v>3543502.31</v>
      </c>
      <c r="D571" s="364" t="s">
        <v>446</v>
      </c>
      <c r="E571" s="364" t="s">
        <v>777</v>
      </c>
      <c r="F571" s="364" t="s">
        <v>1334</v>
      </c>
    </row>
    <row r="572" spans="1:6" x14ac:dyDescent="0.25">
      <c r="A572" s="218" t="s">
        <v>339</v>
      </c>
      <c r="B572" s="365">
        <v>40360</v>
      </c>
      <c r="C572" s="366">
        <v>4256001.42</v>
      </c>
      <c r="D572" s="364" t="s">
        <v>412</v>
      </c>
      <c r="E572" s="364" t="s">
        <v>429</v>
      </c>
      <c r="F572" s="364" t="s">
        <v>1335</v>
      </c>
    </row>
    <row r="573" spans="1:6" x14ac:dyDescent="0.25">
      <c r="A573" s="218" t="s">
        <v>340</v>
      </c>
      <c r="B573" s="365">
        <v>40220</v>
      </c>
      <c r="C573" s="366">
        <v>7683346.0999999996</v>
      </c>
      <c r="D573" s="364" t="s">
        <v>412</v>
      </c>
      <c r="E573" s="364" t="s">
        <v>413</v>
      </c>
      <c r="F573" s="364" t="s">
        <v>1336</v>
      </c>
    </row>
    <row r="574" spans="1:6" x14ac:dyDescent="0.25">
      <c r="A574" s="218" t="s">
        <v>337</v>
      </c>
      <c r="B574" s="365">
        <v>40694</v>
      </c>
      <c r="C574" s="366">
        <v>8166081.04</v>
      </c>
      <c r="D574" s="364" t="s">
        <v>425</v>
      </c>
      <c r="E574" s="364" t="s">
        <v>450</v>
      </c>
      <c r="F574" s="364" t="s">
        <v>1337</v>
      </c>
    </row>
    <row r="575" spans="1:6" x14ac:dyDescent="0.25">
      <c r="A575" s="218" t="s">
        <v>338</v>
      </c>
      <c r="B575" s="365">
        <v>40454</v>
      </c>
      <c r="C575" s="366">
        <v>5094523.24</v>
      </c>
      <c r="D575" s="364" t="s">
        <v>446</v>
      </c>
      <c r="E575" s="364" t="s">
        <v>803</v>
      </c>
      <c r="F575" s="364" t="s">
        <v>1338</v>
      </c>
    </row>
    <row r="576" spans="1:6" x14ac:dyDescent="0.25">
      <c r="A576" s="218" t="s">
        <v>339</v>
      </c>
      <c r="B576" s="365">
        <v>40845</v>
      </c>
      <c r="C576" s="366">
        <v>7258291.8499999996</v>
      </c>
      <c r="D576" s="364" t="s">
        <v>446</v>
      </c>
      <c r="E576" s="364" t="s">
        <v>473</v>
      </c>
      <c r="F576" s="364" t="s">
        <v>677</v>
      </c>
    </row>
    <row r="577" spans="1:6" x14ac:dyDescent="0.25">
      <c r="A577" s="218" t="s">
        <v>340</v>
      </c>
      <c r="B577" s="365">
        <v>40645</v>
      </c>
      <c r="C577" s="366">
        <v>8427164.0500000007</v>
      </c>
      <c r="D577" s="364" t="s">
        <v>417</v>
      </c>
      <c r="E577" s="364" t="s">
        <v>795</v>
      </c>
      <c r="F577" s="364" t="s">
        <v>1339</v>
      </c>
    </row>
    <row r="578" spans="1:6" x14ac:dyDescent="0.25">
      <c r="A578" s="218" t="s">
        <v>341</v>
      </c>
      <c r="B578" s="365">
        <v>40480</v>
      </c>
      <c r="C578" s="366">
        <v>8947323.3599999994</v>
      </c>
      <c r="D578" s="364" t="s">
        <v>446</v>
      </c>
      <c r="E578" s="364" t="s">
        <v>782</v>
      </c>
      <c r="F578" s="364" t="s">
        <v>1340</v>
      </c>
    </row>
    <row r="579" spans="1:6" ht="15.75" x14ac:dyDescent="0.25">
      <c r="A579" s="219" t="s">
        <v>342</v>
      </c>
      <c r="B579" s="365">
        <v>40448</v>
      </c>
      <c r="C579" s="366">
        <v>3413298.55</v>
      </c>
      <c r="D579" s="364" t="s">
        <v>425</v>
      </c>
      <c r="E579" s="364" t="s">
        <v>450</v>
      </c>
      <c r="F579" s="364" t="s">
        <v>1341</v>
      </c>
    </row>
    <row r="580" spans="1:6" ht="15.75" x14ac:dyDescent="0.25">
      <c r="A580" s="219" t="s">
        <v>343</v>
      </c>
      <c r="B580" s="365">
        <v>40419</v>
      </c>
      <c r="C580" s="366">
        <v>9648674.1199999992</v>
      </c>
      <c r="D580" s="364" t="s">
        <v>446</v>
      </c>
      <c r="E580" s="364" t="s">
        <v>777</v>
      </c>
      <c r="F580" s="364" t="s">
        <v>1342</v>
      </c>
    </row>
    <row r="581" spans="1:6" ht="15.75" x14ac:dyDescent="0.25">
      <c r="A581" s="219" t="s">
        <v>344</v>
      </c>
      <c r="B581" s="365">
        <v>40581</v>
      </c>
      <c r="C581" s="366">
        <v>1871830.38</v>
      </c>
      <c r="D581" s="364" t="s">
        <v>425</v>
      </c>
      <c r="E581" s="364" t="s">
        <v>450</v>
      </c>
      <c r="F581" s="364" t="s">
        <v>1343</v>
      </c>
    </row>
    <row r="582" spans="1:6" ht="15.75" x14ac:dyDescent="0.25">
      <c r="A582" s="219" t="s">
        <v>345</v>
      </c>
      <c r="B582" s="365">
        <v>40903</v>
      </c>
      <c r="C582" s="366">
        <v>1636419.94</v>
      </c>
      <c r="D582" s="364" t="s">
        <v>446</v>
      </c>
      <c r="E582" s="364" t="s">
        <v>777</v>
      </c>
      <c r="F582" s="364" t="s">
        <v>1344</v>
      </c>
    </row>
    <row r="583" spans="1:6" ht="15.75" x14ac:dyDescent="0.25">
      <c r="A583" s="220" t="s">
        <v>346</v>
      </c>
      <c r="B583" s="365">
        <v>40332</v>
      </c>
      <c r="C583" s="366"/>
      <c r="D583" s="364" t="s">
        <v>425</v>
      </c>
      <c r="E583" s="364" t="s">
        <v>450</v>
      </c>
      <c r="F583" s="364" t="s">
        <v>1345</v>
      </c>
    </row>
    <row r="584" spans="1:6" x14ac:dyDescent="0.25">
      <c r="A584" s="218" t="s">
        <v>338</v>
      </c>
      <c r="B584" s="365">
        <v>40833</v>
      </c>
      <c r="C584" s="366">
        <v>6169219.4500000002</v>
      </c>
      <c r="D584" s="364" t="s">
        <v>417</v>
      </c>
      <c r="E584" s="364" t="s">
        <v>848</v>
      </c>
      <c r="F584" s="364" t="s">
        <v>1346</v>
      </c>
    </row>
    <row r="585" spans="1:6" x14ac:dyDescent="0.25">
      <c r="A585" s="218" t="s">
        <v>339</v>
      </c>
      <c r="B585" s="365">
        <v>40607</v>
      </c>
      <c r="C585" s="366">
        <v>3556098.24</v>
      </c>
      <c r="D585" s="364" t="s">
        <v>417</v>
      </c>
      <c r="E585" s="364" t="s">
        <v>848</v>
      </c>
      <c r="F585" s="364" t="s">
        <v>1347</v>
      </c>
    </row>
    <row r="586" spans="1:6" x14ac:dyDescent="0.25">
      <c r="A586" s="218" t="s">
        <v>340</v>
      </c>
      <c r="B586" s="365">
        <v>40679</v>
      </c>
      <c r="C586" s="366">
        <v>6335303.3300000001</v>
      </c>
      <c r="D586" s="364" t="s">
        <v>446</v>
      </c>
      <c r="E586" s="364" t="s">
        <v>782</v>
      </c>
      <c r="F586" s="364" t="s">
        <v>1348</v>
      </c>
    </row>
    <row r="587" spans="1:6" x14ac:dyDescent="0.25">
      <c r="A587" s="218" t="s">
        <v>341</v>
      </c>
      <c r="B587" s="365">
        <v>40697</v>
      </c>
      <c r="C587" s="366">
        <v>8096120.75</v>
      </c>
      <c r="D587" s="364" t="s">
        <v>446</v>
      </c>
      <c r="E587" s="364" t="s">
        <v>777</v>
      </c>
      <c r="F587" s="364" t="s">
        <v>1349</v>
      </c>
    </row>
    <row r="588" spans="1:6" ht="15.75" x14ac:dyDescent="0.25">
      <c r="A588" s="219" t="s">
        <v>342</v>
      </c>
      <c r="B588" s="365">
        <v>40720</v>
      </c>
      <c r="C588" s="366"/>
      <c r="D588" s="364" t="s">
        <v>446</v>
      </c>
      <c r="E588" s="364" t="s">
        <v>782</v>
      </c>
      <c r="F588" s="364" t="s">
        <v>1350</v>
      </c>
    </row>
    <row r="589" spans="1:6" ht="15.75" x14ac:dyDescent="0.25">
      <c r="A589" s="219" t="s">
        <v>343</v>
      </c>
      <c r="B589" s="365">
        <v>40421</v>
      </c>
      <c r="C589" s="366">
        <v>6606954.0800000001</v>
      </c>
      <c r="D589" s="364" t="s">
        <v>446</v>
      </c>
      <c r="E589" s="364" t="s">
        <v>782</v>
      </c>
      <c r="F589" s="364" t="s">
        <v>1138</v>
      </c>
    </row>
    <row r="590" spans="1:6" ht="15.75" x14ac:dyDescent="0.25">
      <c r="A590" s="219" t="s">
        <v>344</v>
      </c>
      <c r="B590" s="365">
        <v>40898</v>
      </c>
      <c r="C590" s="366"/>
      <c r="D590" s="364" t="s">
        <v>446</v>
      </c>
      <c r="E590" s="364" t="s">
        <v>777</v>
      </c>
      <c r="F590" s="364" t="s">
        <v>1351</v>
      </c>
    </row>
    <row r="591" spans="1:6" x14ac:dyDescent="0.25">
      <c r="A591" s="218" t="s">
        <v>341</v>
      </c>
      <c r="B591" s="365">
        <v>40439</v>
      </c>
      <c r="C591" s="366">
        <v>1223783.44</v>
      </c>
      <c r="D591" s="364" t="s">
        <v>787</v>
      </c>
      <c r="E591" s="364" t="s">
        <v>788</v>
      </c>
      <c r="F591" s="364" t="s">
        <v>1352</v>
      </c>
    </row>
    <row r="592" spans="1:6" ht="15.75" x14ac:dyDescent="0.25">
      <c r="A592" s="219" t="s">
        <v>342</v>
      </c>
      <c r="B592" s="365">
        <v>40218</v>
      </c>
      <c r="C592" s="366">
        <v>2520422.02</v>
      </c>
      <c r="D592" s="364" t="s">
        <v>446</v>
      </c>
      <c r="E592" s="364" t="s">
        <v>803</v>
      </c>
      <c r="F592" s="364" t="s">
        <v>1353</v>
      </c>
    </row>
    <row r="593" spans="1:6" ht="15.75" x14ac:dyDescent="0.25">
      <c r="A593" s="219" t="s">
        <v>343</v>
      </c>
      <c r="B593" s="365">
        <v>40475</v>
      </c>
      <c r="C593" s="366">
        <v>9532431.9700000007</v>
      </c>
      <c r="D593" s="364" t="s">
        <v>446</v>
      </c>
      <c r="E593" s="364" t="s">
        <v>777</v>
      </c>
      <c r="F593" s="364" t="s">
        <v>1354</v>
      </c>
    </row>
    <row r="594" spans="1:6" ht="15.75" x14ac:dyDescent="0.25">
      <c r="A594" s="219" t="s">
        <v>344</v>
      </c>
      <c r="B594" s="365">
        <v>40244</v>
      </c>
      <c r="C594" s="366">
        <v>9648610.5500000007</v>
      </c>
      <c r="D594" s="364" t="s">
        <v>425</v>
      </c>
      <c r="E594" s="364" t="s">
        <v>450</v>
      </c>
      <c r="F594" s="364" t="s">
        <v>1224</v>
      </c>
    </row>
    <row r="595" spans="1:6" ht="15.75" x14ac:dyDescent="0.25">
      <c r="A595" s="219" t="s">
        <v>345</v>
      </c>
      <c r="B595" s="365">
        <v>40908</v>
      </c>
      <c r="C595" s="366">
        <v>1477098.74</v>
      </c>
      <c r="D595" s="364" t="s">
        <v>412</v>
      </c>
      <c r="E595" s="364" t="s">
        <v>459</v>
      </c>
      <c r="F595" s="364" t="s">
        <v>1355</v>
      </c>
    </row>
    <row r="596" spans="1:6" ht="15.75" x14ac:dyDescent="0.25">
      <c r="A596" s="220" t="s">
        <v>346</v>
      </c>
      <c r="B596" s="365">
        <v>40321</v>
      </c>
      <c r="C596" s="366">
        <v>2682818.37</v>
      </c>
      <c r="D596" s="364" t="s">
        <v>412</v>
      </c>
      <c r="E596" s="364" t="s">
        <v>422</v>
      </c>
      <c r="F596" s="364" t="s">
        <v>1356</v>
      </c>
    </row>
    <row r="597" spans="1:6" x14ac:dyDescent="0.25">
      <c r="A597" s="218" t="s">
        <v>338</v>
      </c>
      <c r="B597" s="365">
        <v>40303</v>
      </c>
      <c r="C597" s="366">
        <v>1143383.1399999999</v>
      </c>
      <c r="D597" s="364" t="s">
        <v>446</v>
      </c>
      <c r="E597" s="364" t="s">
        <v>777</v>
      </c>
      <c r="F597" s="364" t="s">
        <v>1357</v>
      </c>
    </row>
    <row r="598" spans="1:6" x14ac:dyDescent="0.25">
      <c r="A598" s="218" t="s">
        <v>339</v>
      </c>
      <c r="B598" s="365">
        <v>40847</v>
      </c>
      <c r="C598" s="366">
        <v>4282994.17</v>
      </c>
      <c r="D598" s="364" t="s">
        <v>446</v>
      </c>
      <c r="E598" s="364" t="s">
        <v>777</v>
      </c>
      <c r="F598" s="364" t="s">
        <v>1358</v>
      </c>
    </row>
    <row r="599" spans="1:6" x14ac:dyDescent="0.25">
      <c r="A599" s="218" t="s">
        <v>340</v>
      </c>
      <c r="B599" s="365">
        <v>40882</v>
      </c>
      <c r="C599" s="366">
        <v>1533704.96</v>
      </c>
      <c r="D599" s="364" t="s">
        <v>446</v>
      </c>
      <c r="E599" s="364" t="s">
        <v>777</v>
      </c>
      <c r="F599" s="364" t="s">
        <v>1359</v>
      </c>
    </row>
    <row r="600" spans="1:6" x14ac:dyDescent="0.25">
      <c r="A600" s="218" t="s">
        <v>337</v>
      </c>
      <c r="B600" s="365">
        <v>40625</v>
      </c>
      <c r="C600" s="366">
        <v>8575563.9299999997</v>
      </c>
      <c r="D600" s="364" t="s">
        <v>446</v>
      </c>
      <c r="E600" s="364" t="s">
        <v>777</v>
      </c>
      <c r="F600" s="364" t="s">
        <v>1360</v>
      </c>
    </row>
    <row r="601" spans="1:6" x14ac:dyDescent="0.25">
      <c r="A601" s="218" t="s">
        <v>338</v>
      </c>
      <c r="B601" s="365">
        <v>40533</v>
      </c>
      <c r="C601" s="366">
        <v>5981995.5499999998</v>
      </c>
      <c r="D601" s="364" t="s">
        <v>417</v>
      </c>
      <c r="E601" s="364" t="s">
        <v>1361</v>
      </c>
      <c r="F601" s="364" t="s">
        <v>1362</v>
      </c>
    </row>
    <row r="602" spans="1:6" x14ac:dyDescent="0.25">
      <c r="A602" s="218" t="s">
        <v>339</v>
      </c>
      <c r="B602" s="365">
        <v>40559</v>
      </c>
      <c r="C602" s="366">
        <v>5964922.54</v>
      </c>
      <c r="D602" s="364" t="s">
        <v>446</v>
      </c>
      <c r="E602" s="364" t="s">
        <v>777</v>
      </c>
      <c r="F602" s="364" t="s">
        <v>1363</v>
      </c>
    </row>
    <row r="603" spans="1:6" x14ac:dyDescent="0.25">
      <c r="A603" s="218" t="s">
        <v>340</v>
      </c>
      <c r="B603" s="365">
        <v>40554</v>
      </c>
      <c r="C603" s="366">
        <v>4630251.3099999996</v>
      </c>
      <c r="D603" s="364" t="s">
        <v>412</v>
      </c>
      <c r="E603" s="364" t="s">
        <v>422</v>
      </c>
      <c r="F603" s="364" t="s">
        <v>1364</v>
      </c>
    </row>
    <row r="604" spans="1:6" x14ac:dyDescent="0.25">
      <c r="A604" s="218" t="s">
        <v>341</v>
      </c>
      <c r="B604" s="365">
        <v>40756</v>
      </c>
      <c r="C604" s="366">
        <v>6614741.0999999996</v>
      </c>
      <c r="D604" s="364" t="s">
        <v>787</v>
      </c>
      <c r="E604" s="364" t="s">
        <v>809</v>
      </c>
      <c r="F604" s="364" t="s">
        <v>1365</v>
      </c>
    </row>
    <row r="605" spans="1:6" ht="15.75" x14ac:dyDescent="0.25">
      <c r="A605" s="219" t="s">
        <v>342</v>
      </c>
      <c r="B605" s="365">
        <v>40764</v>
      </c>
      <c r="C605" s="366">
        <v>5236555.57</v>
      </c>
      <c r="D605" s="364" t="s">
        <v>417</v>
      </c>
      <c r="E605" s="364" t="s">
        <v>848</v>
      </c>
      <c r="F605" s="364" t="s">
        <v>1366</v>
      </c>
    </row>
    <row r="606" spans="1:6" ht="15.75" x14ac:dyDescent="0.25">
      <c r="A606" s="219" t="s">
        <v>343</v>
      </c>
      <c r="B606" s="365">
        <v>40483</v>
      </c>
      <c r="C606" s="366">
        <v>8885324.6799999997</v>
      </c>
      <c r="D606" s="364" t="s">
        <v>412</v>
      </c>
      <c r="E606" s="364" t="s">
        <v>436</v>
      </c>
      <c r="F606" s="364" t="s">
        <v>1367</v>
      </c>
    </row>
    <row r="607" spans="1:6" ht="15.75" x14ac:dyDescent="0.25">
      <c r="A607" s="219" t="s">
        <v>344</v>
      </c>
      <c r="B607" s="365">
        <v>40868</v>
      </c>
      <c r="C607" s="366">
        <v>9333628.6799999997</v>
      </c>
      <c r="D607" s="364" t="s">
        <v>412</v>
      </c>
      <c r="E607" s="364" t="s">
        <v>436</v>
      </c>
      <c r="F607" s="364" t="s">
        <v>1368</v>
      </c>
    </row>
    <row r="608" spans="1:6" ht="15.75" x14ac:dyDescent="0.25">
      <c r="A608" s="219" t="s">
        <v>345</v>
      </c>
      <c r="B608" s="365">
        <v>40355</v>
      </c>
      <c r="C608" s="366">
        <v>2483722.2999999998</v>
      </c>
      <c r="D608" s="364" t="s">
        <v>417</v>
      </c>
      <c r="E608" s="364" t="s">
        <v>848</v>
      </c>
      <c r="F608" s="364" t="s">
        <v>1369</v>
      </c>
    </row>
    <row r="609" spans="1:6" ht="15.75" x14ac:dyDescent="0.25">
      <c r="A609" s="220" t="s">
        <v>346</v>
      </c>
      <c r="B609" s="365">
        <v>40453</v>
      </c>
      <c r="C609" s="366">
        <v>3537921.78</v>
      </c>
      <c r="D609" s="364" t="s">
        <v>787</v>
      </c>
      <c r="E609" s="364" t="s">
        <v>844</v>
      </c>
      <c r="F609" s="364" t="s">
        <v>1370</v>
      </c>
    </row>
    <row r="610" spans="1:6" x14ac:dyDescent="0.25">
      <c r="A610" s="218" t="s">
        <v>338</v>
      </c>
      <c r="B610" s="365">
        <v>40379</v>
      </c>
      <c r="C610" s="366">
        <v>6456961.5800000001</v>
      </c>
      <c r="D610" s="364" t="s">
        <v>446</v>
      </c>
      <c r="E610" s="364" t="s">
        <v>777</v>
      </c>
      <c r="F610" s="364" t="s">
        <v>1371</v>
      </c>
    </row>
    <row r="611" spans="1:6" x14ac:dyDescent="0.25">
      <c r="A611" s="218" t="s">
        <v>339</v>
      </c>
      <c r="B611" s="365">
        <v>40757</v>
      </c>
      <c r="C611" s="366">
        <v>6574071.0199999996</v>
      </c>
      <c r="D611" s="364" t="s">
        <v>425</v>
      </c>
      <c r="E611" s="364" t="s">
        <v>426</v>
      </c>
      <c r="F611" s="364" t="s">
        <v>1372</v>
      </c>
    </row>
    <row r="612" spans="1:6" x14ac:dyDescent="0.25">
      <c r="A612" s="218" t="s">
        <v>340</v>
      </c>
      <c r="B612" s="365">
        <v>40796</v>
      </c>
      <c r="C612" s="366">
        <v>1454378.98</v>
      </c>
      <c r="D612" s="364" t="s">
        <v>446</v>
      </c>
      <c r="E612" s="364" t="s">
        <v>777</v>
      </c>
      <c r="F612" s="364" t="s">
        <v>1373</v>
      </c>
    </row>
    <row r="613" spans="1:6" x14ac:dyDescent="0.25">
      <c r="A613" s="218" t="s">
        <v>341</v>
      </c>
      <c r="B613" s="365">
        <v>40281</v>
      </c>
      <c r="C613" s="366">
        <v>2902226.84</v>
      </c>
      <c r="D613" s="364" t="s">
        <v>446</v>
      </c>
      <c r="E613" s="364" t="s">
        <v>473</v>
      </c>
      <c r="F613" s="364" t="s">
        <v>1374</v>
      </c>
    </row>
    <row r="614" spans="1:6" ht="15.75" x14ac:dyDescent="0.25">
      <c r="A614" s="219" t="s">
        <v>342</v>
      </c>
      <c r="B614" s="365">
        <v>40381</v>
      </c>
      <c r="C614" s="366">
        <v>8960210.4600000009</v>
      </c>
      <c r="D614" s="364" t="s">
        <v>412</v>
      </c>
      <c r="E614" s="364" t="s">
        <v>823</v>
      </c>
      <c r="F614" s="364" t="s">
        <v>1375</v>
      </c>
    </row>
    <row r="615" spans="1:6" ht="15.75" x14ac:dyDescent="0.25">
      <c r="A615" s="219" t="s">
        <v>343</v>
      </c>
      <c r="B615" s="365">
        <v>40885</v>
      </c>
      <c r="C615" s="366">
        <v>9066822.1500000004</v>
      </c>
      <c r="D615" s="364" t="s">
        <v>446</v>
      </c>
      <c r="E615" s="364" t="s">
        <v>777</v>
      </c>
      <c r="F615" s="364" t="s">
        <v>1376</v>
      </c>
    </row>
    <row r="616" spans="1:6" ht="15.75" x14ac:dyDescent="0.25">
      <c r="A616" s="219" t="s">
        <v>344</v>
      </c>
      <c r="B616" s="365">
        <v>40774</v>
      </c>
      <c r="C616" s="366">
        <v>6989535.8499999996</v>
      </c>
      <c r="D616" s="364" t="s">
        <v>412</v>
      </c>
      <c r="E616" s="364" t="s">
        <v>436</v>
      </c>
      <c r="F616" s="364" t="s">
        <v>1377</v>
      </c>
    </row>
    <row r="617" spans="1:6" x14ac:dyDescent="0.25">
      <c r="A617" s="218" t="s">
        <v>341</v>
      </c>
      <c r="B617" s="365">
        <v>40482</v>
      </c>
      <c r="C617" s="366">
        <v>6438086.7400000002</v>
      </c>
      <c r="D617" s="364" t="s">
        <v>425</v>
      </c>
      <c r="E617" s="364" t="s">
        <v>426</v>
      </c>
      <c r="F617" s="364" t="s">
        <v>1378</v>
      </c>
    </row>
    <row r="618" spans="1:6" ht="15.75" x14ac:dyDescent="0.25">
      <c r="A618" s="219" t="s">
        <v>342</v>
      </c>
      <c r="B618" s="365">
        <v>40420</v>
      </c>
      <c r="C618" s="366">
        <v>5179313.9800000004</v>
      </c>
      <c r="D618" s="364" t="s">
        <v>446</v>
      </c>
      <c r="E618" s="364" t="s">
        <v>777</v>
      </c>
      <c r="F618" s="364" t="s">
        <v>1379</v>
      </c>
    </row>
    <row r="619" spans="1:6" ht="15.75" x14ac:dyDescent="0.25">
      <c r="A619" s="219" t="s">
        <v>343</v>
      </c>
      <c r="B619" s="365">
        <v>40578</v>
      </c>
      <c r="C619" s="366">
        <v>2420894.41</v>
      </c>
      <c r="D619" s="364" t="s">
        <v>446</v>
      </c>
      <c r="E619" s="364" t="s">
        <v>473</v>
      </c>
      <c r="F619" s="364" t="s">
        <v>1380</v>
      </c>
    </row>
    <row r="620" spans="1:6" ht="15.75" x14ac:dyDescent="0.25">
      <c r="A620" s="219" t="s">
        <v>344</v>
      </c>
      <c r="B620" s="365">
        <v>40369</v>
      </c>
      <c r="C620" s="366">
        <v>8728006.75</v>
      </c>
      <c r="D620" s="364" t="s">
        <v>446</v>
      </c>
      <c r="E620" s="364" t="s">
        <v>777</v>
      </c>
      <c r="F620" s="364" t="s">
        <v>1381</v>
      </c>
    </row>
    <row r="621" spans="1:6" ht="15.75" x14ac:dyDescent="0.25">
      <c r="A621" s="219" t="s">
        <v>345</v>
      </c>
      <c r="B621" s="365">
        <v>40538</v>
      </c>
      <c r="C621" s="366">
        <v>1329226.8799999999</v>
      </c>
      <c r="D621" s="364" t="s">
        <v>446</v>
      </c>
      <c r="E621" s="364" t="s">
        <v>777</v>
      </c>
      <c r="F621" s="364" t="s">
        <v>1382</v>
      </c>
    </row>
    <row r="622" spans="1:6" ht="15.75" x14ac:dyDescent="0.25">
      <c r="A622" s="220" t="s">
        <v>346</v>
      </c>
      <c r="B622" s="365">
        <v>40389</v>
      </c>
      <c r="C622" s="366">
        <v>9902288.6999999993</v>
      </c>
      <c r="D622" s="364" t="s">
        <v>446</v>
      </c>
      <c r="E622" s="364" t="s">
        <v>777</v>
      </c>
      <c r="F622" s="364" t="s">
        <v>1383</v>
      </c>
    </row>
    <row r="623" spans="1:6" x14ac:dyDescent="0.25">
      <c r="A623" s="218" t="s">
        <v>338</v>
      </c>
      <c r="B623" s="365">
        <v>40740</v>
      </c>
      <c r="C623" s="366"/>
      <c r="D623" s="364" t="s">
        <v>412</v>
      </c>
      <c r="E623" s="364" t="s">
        <v>429</v>
      </c>
      <c r="F623" s="364" t="s">
        <v>1384</v>
      </c>
    </row>
    <row r="624" spans="1:6" x14ac:dyDescent="0.25">
      <c r="A624" s="218" t="s">
        <v>339</v>
      </c>
      <c r="B624" s="365">
        <v>40573</v>
      </c>
      <c r="C624" s="366">
        <v>6911902.5300000003</v>
      </c>
      <c r="D624" s="364" t="s">
        <v>446</v>
      </c>
      <c r="E624" s="364" t="s">
        <v>473</v>
      </c>
      <c r="F624" s="364" t="s">
        <v>1385</v>
      </c>
    </row>
    <row r="625" spans="1:6" x14ac:dyDescent="0.25">
      <c r="A625" s="218" t="s">
        <v>340</v>
      </c>
      <c r="B625" s="365">
        <v>40744</v>
      </c>
      <c r="C625" s="366">
        <v>2126787.94</v>
      </c>
      <c r="D625" s="364" t="s">
        <v>425</v>
      </c>
      <c r="E625" s="364" t="s">
        <v>450</v>
      </c>
      <c r="F625" s="364" t="s">
        <v>703</v>
      </c>
    </row>
    <row r="626" spans="1:6" x14ac:dyDescent="0.25">
      <c r="A626" s="218" t="s">
        <v>337</v>
      </c>
      <c r="B626" s="365">
        <v>40663</v>
      </c>
      <c r="C626" s="366">
        <v>1489417.57</v>
      </c>
      <c r="D626" s="364" t="s">
        <v>412</v>
      </c>
      <c r="E626" s="364" t="s">
        <v>1011</v>
      </c>
      <c r="F626" s="364" t="s">
        <v>1077</v>
      </c>
    </row>
    <row r="627" spans="1:6" x14ac:dyDescent="0.25">
      <c r="A627" s="218" t="s">
        <v>338</v>
      </c>
      <c r="B627" s="365">
        <v>40417</v>
      </c>
      <c r="C627" s="366">
        <v>5188711.42</v>
      </c>
      <c r="D627" s="364" t="s">
        <v>787</v>
      </c>
      <c r="E627" s="364" t="s">
        <v>844</v>
      </c>
      <c r="F627" s="364" t="s">
        <v>859</v>
      </c>
    </row>
    <row r="628" spans="1:6" x14ac:dyDescent="0.25">
      <c r="A628" s="218" t="s">
        <v>339</v>
      </c>
      <c r="B628" s="365">
        <v>40362</v>
      </c>
      <c r="C628" s="366">
        <v>6684916.6299999999</v>
      </c>
      <c r="D628" s="364" t="s">
        <v>787</v>
      </c>
      <c r="E628" s="364" t="s">
        <v>809</v>
      </c>
      <c r="F628" s="364" t="s">
        <v>1386</v>
      </c>
    </row>
    <row r="629" spans="1:6" x14ac:dyDescent="0.25">
      <c r="A629" s="218" t="s">
        <v>340</v>
      </c>
      <c r="B629" s="365">
        <v>40524</v>
      </c>
      <c r="C629" s="366">
        <v>5611795.6699999999</v>
      </c>
      <c r="D629" s="364" t="s">
        <v>787</v>
      </c>
      <c r="E629" s="364" t="s">
        <v>809</v>
      </c>
      <c r="F629" s="364" t="s">
        <v>1387</v>
      </c>
    </row>
    <row r="630" spans="1:6" x14ac:dyDescent="0.25">
      <c r="A630" s="218" t="s">
        <v>341</v>
      </c>
      <c r="B630" s="365">
        <v>40871</v>
      </c>
      <c r="C630" s="366"/>
      <c r="D630" s="364" t="s">
        <v>412</v>
      </c>
      <c r="E630" s="364" t="s">
        <v>436</v>
      </c>
      <c r="F630" s="364" t="s">
        <v>1388</v>
      </c>
    </row>
    <row r="631" spans="1:6" ht="15.75" x14ac:dyDescent="0.25">
      <c r="A631" s="219" t="s">
        <v>342</v>
      </c>
      <c r="B631" s="365">
        <v>40613</v>
      </c>
      <c r="C631" s="366">
        <v>6259666.5300000003</v>
      </c>
      <c r="D631" s="364" t="s">
        <v>417</v>
      </c>
      <c r="E631" s="364" t="s">
        <v>848</v>
      </c>
      <c r="F631" s="364" t="s">
        <v>1389</v>
      </c>
    </row>
    <row r="632" spans="1:6" ht="15.75" x14ac:dyDescent="0.25">
      <c r="A632" s="219" t="s">
        <v>343</v>
      </c>
      <c r="B632" s="365">
        <v>40207</v>
      </c>
      <c r="C632" s="366">
        <v>5669384</v>
      </c>
      <c r="D632" s="364" t="s">
        <v>425</v>
      </c>
      <c r="E632" s="364" t="s">
        <v>450</v>
      </c>
      <c r="F632" s="364" t="s">
        <v>1390</v>
      </c>
    </row>
    <row r="633" spans="1:6" ht="15.75" x14ac:dyDescent="0.25">
      <c r="A633" s="219" t="s">
        <v>344</v>
      </c>
      <c r="B633" s="365">
        <v>40687</v>
      </c>
      <c r="C633" s="366">
        <v>6043046.1900000004</v>
      </c>
      <c r="D633" s="364" t="s">
        <v>412</v>
      </c>
      <c r="E633" s="364" t="s">
        <v>876</v>
      </c>
      <c r="F633" s="364" t="s">
        <v>1391</v>
      </c>
    </row>
    <row r="634" spans="1:6" ht="15.75" x14ac:dyDescent="0.25">
      <c r="A634" s="219" t="s">
        <v>345</v>
      </c>
      <c r="B634" s="365">
        <v>40843</v>
      </c>
      <c r="C634" s="366">
        <v>5073238.83</v>
      </c>
      <c r="D634" s="364" t="s">
        <v>787</v>
      </c>
      <c r="E634" s="364" t="s">
        <v>809</v>
      </c>
      <c r="F634" s="364" t="s">
        <v>1392</v>
      </c>
    </row>
    <row r="635" spans="1:6" ht="15.75" x14ac:dyDescent="0.25">
      <c r="A635" s="220" t="s">
        <v>346</v>
      </c>
      <c r="B635" s="365">
        <v>40793</v>
      </c>
      <c r="C635" s="366">
        <v>2675239.59</v>
      </c>
      <c r="D635" s="364" t="s">
        <v>425</v>
      </c>
      <c r="E635" s="364" t="s">
        <v>418</v>
      </c>
      <c r="F635" s="364" t="s">
        <v>1230</v>
      </c>
    </row>
    <row r="636" spans="1:6" x14ac:dyDescent="0.25">
      <c r="A636" s="218" t="s">
        <v>338</v>
      </c>
      <c r="B636" s="365">
        <v>40467</v>
      </c>
      <c r="C636" s="366">
        <v>4823635.5999999996</v>
      </c>
      <c r="D636" s="364" t="s">
        <v>412</v>
      </c>
      <c r="E636" s="364" t="s">
        <v>436</v>
      </c>
      <c r="F636" s="364" t="s">
        <v>638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ilha60">
    <tabColor theme="1"/>
  </sheetPr>
  <dimension ref="A1"/>
  <sheetViews>
    <sheetView showRowColHeaders="0" workbookViewId="0"/>
  </sheetViews>
  <sheetFormatPr defaultRowHeight="15" x14ac:dyDescent="0.25"/>
  <cols>
    <col min="1" max="16384" width="9.140625" style="367"/>
  </cols>
  <sheetData/>
  <pageMargins left="0.511811024" right="0.511811024" top="0.78740157499999996" bottom="0.78740157499999996" header="0.31496062000000002" footer="0.31496062000000002"/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ilha61">
    <tabColor rgb="FFFFC000"/>
  </sheetPr>
  <dimension ref="A1"/>
  <sheetViews>
    <sheetView showRowColHeaders="0" workbookViewId="0">
      <selection activeCell="J12" sqref="J12"/>
    </sheetView>
  </sheetViews>
  <sheetFormatPr defaultRowHeight="15" x14ac:dyDescent="0.25"/>
  <cols>
    <col min="1" max="16384" width="9.140625" style="2"/>
  </cols>
  <sheetData/>
  <pageMargins left="0.511811024" right="0.511811024" top="0.78740157499999996" bottom="0.78740157499999996" header="0.31496062000000002" footer="0.31496062000000002"/>
  <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ilha62">
    <tabColor rgb="FF002060"/>
  </sheetPr>
  <dimension ref="A1:H17"/>
  <sheetViews>
    <sheetView showGridLines="0" topLeftCell="C1" workbookViewId="0">
      <selection activeCell="H13" sqref="H13:H17"/>
    </sheetView>
  </sheetViews>
  <sheetFormatPr defaultRowHeight="15" x14ac:dyDescent="0.25"/>
  <cols>
    <col min="1" max="1" width="23.28515625" style="364" customWidth="1"/>
    <col min="2" max="2" width="25.42578125" customWidth="1"/>
    <col min="3" max="3" width="24.5703125" style="364" customWidth="1"/>
    <col min="4" max="4" width="18.140625" customWidth="1"/>
    <col min="5" max="5" width="21" customWidth="1"/>
    <col min="6" max="6" width="18.28515625" bestFit="1" customWidth="1"/>
    <col min="7" max="7" width="19.85546875" customWidth="1"/>
    <col min="8" max="8" width="18.28515625" bestFit="1" customWidth="1"/>
    <col min="9" max="9" width="6.85546875" customWidth="1"/>
    <col min="10" max="11" width="13.140625" bestFit="1" customWidth="1"/>
  </cols>
  <sheetData>
    <row r="1" spans="1:8" x14ac:dyDescent="0.25">
      <c r="A1" s="27" t="s">
        <v>1396</v>
      </c>
      <c r="B1" s="27" t="s">
        <v>44</v>
      </c>
      <c r="C1" s="27" t="s">
        <v>1395</v>
      </c>
      <c r="D1" s="27" t="s">
        <v>1397</v>
      </c>
      <c r="E1" s="27" t="s">
        <v>1398</v>
      </c>
      <c r="F1" s="27" t="s">
        <v>1400</v>
      </c>
      <c r="G1" s="27" t="s">
        <v>727</v>
      </c>
      <c r="H1" s="27" t="s">
        <v>1399</v>
      </c>
    </row>
    <row r="2" spans="1:8" x14ac:dyDescent="0.25">
      <c r="A2" s="30"/>
      <c r="B2" s="30"/>
      <c r="C2" s="30"/>
      <c r="D2" s="30"/>
      <c r="E2" s="369"/>
      <c r="F2" s="370"/>
      <c r="G2" s="30"/>
      <c r="H2" s="30"/>
    </row>
    <row r="12" spans="1:8" x14ac:dyDescent="0.25">
      <c r="H12" s="27" t="s">
        <v>1393</v>
      </c>
    </row>
    <row r="13" spans="1:8" x14ac:dyDescent="0.25">
      <c r="H13" s="30" t="s">
        <v>584</v>
      </c>
    </row>
    <row r="14" spans="1:8" x14ac:dyDescent="0.25">
      <c r="H14" s="30" t="s">
        <v>412</v>
      </c>
    </row>
    <row r="15" spans="1:8" x14ac:dyDescent="0.25">
      <c r="H15" s="30" t="s">
        <v>417</v>
      </c>
    </row>
    <row r="16" spans="1:8" x14ac:dyDescent="0.25">
      <c r="H16" s="30" t="s">
        <v>446</v>
      </c>
    </row>
    <row r="17" spans="8:8" x14ac:dyDescent="0.25">
      <c r="H17" s="30" t="s">
        <v>425</v>
      </c>
    </row>
  </sheetData>
  <sortState ref="K11:L15">
    <sortCondition ref="K2"/>
  </sortState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ilha63">
    <tabColor rgb="FF0070C0"/>
  </sheetPr>
  <dimension ref="A1:H10"/>
  <sheetViews>
    <sheetView workbookViewId="0"/>
  </sheetViews>
  <sheetFormatPr defaultRowHeight="15" x14ac:dyDescent="0.25"/>
  <cols>
    <col min="1" max="1" width="18" bestFit="1" customWidth="1"/>
    <col min="2" max="2" width="18.140625" bestFit="1" customWidth="1"/>
    <col min="3" max="3" width="13.5703125" bestFit="1" customWidth="1"/>
    <col min="4" max="4" width="17.28515625" bestFit="1" customWidth="1"/>
    <col min="5" max="5" width="14.5703125" bestFit="1" customWidth="1"/>
    <col min="6" max="6" width="14.7109375" bestFit="1" customWidth="1"/>
    <col min="7" max="7" width="8.140625" bestFit="1" customWidth="1"/>
    <col min="8" max="8" width="18.28515625" bestFit="1" customWidth="1"/>
  </cols>
  <sheetData>
    <row r="1" spans="1:8" ht="15.75" thickBot="1" x14ac:dyDescent="0.3">
      <c r="A1" s="373" t="s">
        <v>1396</v>
      </c>
      <c r="B1" s="374" t="s">
        <v>44</v>
      </c>
      <c r="C1" s="374" t="s">
        <v>1395</v>
      </c>
      <c r="D1" s="374" t="s">
        <v>1397</v>
      </c>
      <c r="E1" s="374" t="s">
        <v>1398</v>
      </c>
      <c r="F1" s="374" t="s">
        <v>1400</v>
      </c>
      <c r="G1" s="374" t="s">
        <v>727</v>
      </c>
      <c r="H1" s="375" t="s">
        <v>1399</v>
      </c>
    </row>
    <row r="2" spans="1:8" x14ac:dyDescent="0.25">
      <c r="A2" s="169">
        <v>1360</v>
      </c>
      <c r="B2" s="169" t="s">
        <v>1407</v>
      </c>
      <c r="C2" s="169">
        <v>22.9</v>
      </c>
      <c r="D2" s="101" t="s">
        <v>412</v>
      </c>
      <c r="E2" s="371">
        <v>42413</v>
      </c>
      <c r="F2" s="372">
        <v>0.68541666666666667</v>
      </c>
      <c r="G2" s="169">
        <v>12</v>
      </c>
      <c r="H2" s="102">
        <v>7</v>
      </c>
    </row>
    <row r="3" spans="1:8" x14ac:dyDescent="0.25">
      <c r="A3" s="169">
        <v>1430</v>
      </c>
      <c r="B3" s="169" t="s">
        <v>710</v>
      </c>
      <c r="C3" s="169">
        <v>330</v>
      </c>
      <c r="D3" s="101" t="s">
        <v>446</v>
      </c>
      <c r="E3" s="371">
        <v>42189</v>
      </c>
      <c r="F3" s="372">
        <v>0.33333333333333331</v>
      </c>
      <c r="G3" s="169">
        <v>15</v>
      </c>
      <c r="H3" s="102">
        <v>3</v>
      </c>
    </row>
    <row r="4" spans="1:8" x14ac:dyDescent="0.25">
      <c r="A4" s="169">
        <v>1436</v>
      </c>
      <c r="B4" s="169" t="s">
        <v>1402</v>
      </c>
      <c r="C4" s="169">
        <v>7.35</v>
      </c>
      <c r="D4" s="101" t="s">
        <v>417</v>
      </c>
      <c r="E4" s="371">
        <v>42401</v>
      </c>
      <c r="F4" s="372">
        <v>0.69652777777777775</v>
      </c>
      <c r="G4" s="169">
        <v>20</v>
      </c>
      <c r="H4" s="102">
        <v>9</v>
      </c>
    </row>
    <row r="5" spans="1:8" x14ac:dyDescent="0.25">
      <c r="A5" s="169">
        <v>1445</v>
      </c>
      <c r="B5" s="169" t="s">
        <v>1406</v>
      </c>
      <c r="C5" s="169">
        <v>18.899999999999999</v>
      </c>
      <c r="D5" s="101" t="s">
        <v>584</v>
      </c>
      <c r="E5" s="371">
        <v>42376</v>
      </c>
      <c r="F5" s="372">
        <v>0.45833333333333331</v>
      </c>
      <c r="G5" s="169">
        <v>20</v>
      </c>
      <c r="H5" s="102">
        <v>8</v>
      </c>
    </row>
    <row r="6" spans="1:8" x14ac:dyDescent="0.25">
      <c r="A6" s="169">
        <v>2030</v>
      </c>
      <c r="B6" s="169" t="s">
        <v>1401</v>
      </c>
      <c r="C6" s="169">
        <v>110</v>
      </c>
      <c r="D6" s="101" t="s">
        <v>425</v>
      </c>
      <c r="E6" s="371">
        <v>42226</v>
      </c>
      <c r="F6" s="372">
        <v>0.41666666666666669</v>
      </c>
      <c r="G6" s="169">
        <v>13</v>
      </c>
      <c r="H6" s="102">
        <v>6</v>
      </c>
    </row>
    <row r="7" spans="1:8" x14ac:dyDescent="0.25">
      <c r="A7" s="169">
        <v>2118</v>
      </c>
      <c r="B7" s="169" t="s">
        <v>1405</v>
      </c>
      <c r="C7" s="169">
        <v>210.17</v>
      </c>
      <c r="D7" s="101" t="s">
        <v>412</v>
      </c>
      <c r="E7" s="371">
        <v>42373</v>
      </c>
      <c r="F7" s="372">
        <v>0.33333333333333331</v>
      </c>
      <c r="G7" s="169">
        <v>18</v>
      </c>
      <c r="H7" s="102">
        <v>9</v>
      </c>
    </row>
    <row r="8" spans="1:8" x14ac:dyDescent="0.25">
      <c r="A8" s="169">
        <v>2254</v>
      </c>
      <c r="B8" s="169" t="s">
        <v>711</v>
      </c>
      <c r="C8" s="169">
        <v>1250.6500000000001</v>
      </c>
      <c r="D8" s="101" t="s">
        <v>417</v>
      </c>
      <c r="E8" s="371">
        <v>42096</v>
      </c>
      <c r="F8" s="372">
        <v>0.375</v>
      </c>
      <c r="G8" s="169">
        <v>10</v>
      </c>
      <c r="H8" s="102">
        <v>8</v>
      </c>
    </row>
    <row r="9" spans="1:8" x14ac:dyDescent="0.25">
      <c r="A9" s="169">
        <v>2274</v>
      </c>
      <c r="B9" s="169" t="s">
        <v>1404</v>
      </c>
      <c r="C9" s="169">
        <v>20.12</v>
      </c>
      <c r="D9" s="101" t="s">
        <v>412</v>
      </c>
      <c r="E9" s="371">
        <v>42414</v>
      </c>
      <c r="F9" s="372">
        <v>0.56388888888888888</v>
      </c>
      <c r="G9" s="169">
        <v>10</v>
      </c>
      <c r="H9" s="102">
        <v>2</v>
      </c>
    </row>
    <row r="10" spans="1:8" x14ac:dyDescent="0.25">
      <c r="A10" s="169">
        <v>2498</v>
      </c>
      <c r="B10" s="169" t="s">
        <v>1403</v>
      </c>
      <c r="C10" s="169">
        <v>2.15</v>
      </c>
      <c r="D10" s="101" t="s">
        <v>417</v>
      </c>
      <c r="E10" s="371">
        <v>42652</v>
      </c>
      <c r="F10" s="372">
        <v>0.60277777777777775</v>
      </c>
      <c r="G10" s="169">
        <v>10</v>
      </c>
      <c r="H10" s="102">
        <v>6</v>
      </c>
    </row>
  </sheetData>
  <sortState ref="A2:H10">
    <sortCondition ref="A2"/>
  </sortState>
  <conditionalFormatting sqref="A1:A1048576">
    <cfRule type="duplicateValues" dxfId="6" priority="1"/>
  </conditionalFormatting>
  <pageMargins left="0.511811024" right="0.511811024" top="0.78740157499999996" bottom="0.78740157499999996" header="0.31496062000000002" footer="0.31496062000000002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ilha64">
    <tabColor theme="1"/>
  </sheetPr>
  <dimension ref="A1"/>
  <sheetViews>
    <sheetView showRowColHeaders="0" workbookViewId="0"/>
  </sheetViews>
  <sheetFormatPr defaultRowHeight="15" x14ac:dyDescent="0.25"/>
  <cols>
    <col min="1" max="16384" width="9.140625" style="376"/>
  </cols>
  <sheetData/>
  <pageMargins left="0.511811024" right="0.511811024" top="0.78740157499999996" bottom="0.78740157499999996" header="0.31496062000000002" footer="0.31496062000000002"/>
  <drawing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ilha65">
    <tabColor rgb="FFFFC000"/>
  </sheetPr>
  <dimension ref="A1"/>
  <sheetViews>
    <sheetView showRowColHeaders="0" workbookViewId="0"/>
  </sheetViews>
  <sheetFormatPr defaultRowHeight="15" x14ac:dyDescent="0.25"/>
  <cols>
    <col min="1" max="16384" width="9.140625" style="2"/>
  </cols>
  <sheetData/>
  <pageMargins left="0.511811024" right="0.511811024" top="0.78740157499999996" bottom="0.78740157499999996" header="0.31496062000000002" footer="0.31496062000000002"/>
  <drawing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ilha66">
    <tabColor rgb="FF002060"/>
  </sheetPr>
  <dimension ref="A1:G69"/>
  <sheetViews>
    <sheetView showGridLines="0" workbookViewId="0">
      <selection activeCell="A2" sqref="A2"/>
    </sheetView>
  </sheetViews>
  <sheetFormatPr defaultRowHeight="15" x14ac:dyDescent="0.25"/>
  <cols>
    <col min="1" max="1" width="12.7109375" bestFit="1" customWidth="1"/>
    <col min="3" max="3" width="18.85546875" bestFit="1" customWidth="1"/>
  </cols>
  <sheetData>
    <row r="1" spans="1:7" x14ac:dyDescent="0.25">
      <c r="A1" s="378" t="s">
        <v>403</v>
      </c>
      <c r="B1" s="378" t="s">
        <v>404</v>
      </c>
      <c r="C1" s="378" t="s">
        <v>405</v>
      </c>
      <c r="D1" s="378" t="s">
        <v>347</v>
      </c>
      <c r="E1" s="378" t="s">
        <v>348</v>
      </c>
      <c r="F1" s="378" t="s">
        <v>349</v>
      </c>
      <c r="G1" s="378" t="s">
        <v>350</v>
      </c>
    </row>
    <row r="2" spans="1:7" x14ac:dyDescent="0.25">
      <c r="A2" s="378"/>
      <c r="B2" s="378"/>
      <c r="C2" s="378"/>
      <c r="D2" s="378"/>
      <c r="E2" s="378"/>
      <c r="F2" s="378"/>
      <c r="G2" s="378"/>
    </row>
    <row r="3" spans="1:7" x14ac:dyDescent="0.25">
      <c r="A3" s="378"/>
      <c r="B3" s="378"/>
      <c r="C3" s="378"/>
      <c r="D3" s="378"/>
      <c r="E3" s="378"/>
      <c r="F3" s="378"/>
      <c r="G3" s="378"/>
    </row>
    <row r="4" spans="1:7" x14ac:dyDescent="0.25">
      <c r="A4" s="378"/>
      <c r="B4" s="378"/>
      <c r="C4" s="378"/>
      <c r="D4" s="378"/>
      <c r="E4" s="378"/>
      <c r="F4" s="378"/>
      <c r="G4" s="378"/>
    </row>
    <row r="5" spans="1:7" x14ac:dyDescent="0.25">
      <c r="A5" s="378"/>
      <c r="B5" s="378"/>
      <c r="C5" s="378"/>
      <c r="D5" s="378"/>
      <c r="E5" s="378"/>
      <c r="F5" s="378"/>
      <c r="G5" s="378"/>
    </row>
    <row r="6" spans="1:7" x14ac:dyDescent="0.25">
      <c r="A6" s="364"/>
      <c r="B6" s="364"/>
      <c r="C6" s="364"/>
      <c r="D6" s="364"/>
      <c r="E6" s="364"/>
      <c r="F6" s="364"/>
      <c r="G6" s="364"/>
    </row>
    <row r="7" spans="1:7" x14ac:dyDescent="0.25">
      <c r="A7" s="364"/>
      <c r="B7" s="364"/>
      <c r="C7" s="364"/>
      <c r="D7" s="364"/>
      <c r="E7" s="364"/>
      <c r="F7" s="364"/>
      <c r="G7" s="364"/>
    </row>
    <row r="8" spans="1:7" x14ac:dyDescent="0.25">
      <c r="A8" s="364" t="s">
        <v>403</v>
      </c>
      <c r="B8" s="364" t="s">
        <v>404</v>
      </c>
      <c r="C8" s="364" t="s">
        <v>405</v>
      </c>
      <c r="D8" s="364" t="s">
        <v>347</v>
      </c>
      <c r="E8" s="364" t="s">
        <v>348</v>
      </c>
      <c r="F8" s="364" t="s">
        <v>349</v>
      </c>
      <c r="G8" s="364" t="s">
        <v>350</v>
      </c>
    </row>
    <row r="9" spans="1:7" x14ac:dyDescent="0.25">
      <c r="A9" s="364" t="s">
        <v>417</v>
      </c>
      <c r="B9" s="364" t="s">
        <v>792</v>
      </c>
      <c r="C9" s="364" t="s">
        <v>623</v>
      </c>
      <c r="D9" s="364">
        <v>45</v>
      </c>
      <c r="E9" s="364">
        <v>39</v>
      </c>
      <c r="F9" s="364">
        <v>15</v>
      </c>
      <c r="G9" s="364">
        <v>20</v>
      </c>
    </row>
    <row r="10" spans="1:7" x14ac:dyDescent="0.25">
      <c r="A10" s="364" t="s">
        <v>417</v>
      </c>
      <c r="B10" s="364" t="s">
        <v>974</v>
      </c>
      <c r="C10" s="364" t="s">
        <v>616</v>
      </c>
      <c r="D10" s="364">
        <v>43</v>
      </c>
      <c r="E10" s="364">
        <v>42</v>
      </c>
      <c r="F10" s="364">
        <v>22</v>
      </c>
      <c r="G10" s="364">
        <v>26</v>
      </c>
    </row>
    <row r="11" spans="1:7" x14ac:dyDescent="0.25">
      <c r="A11" s="364" t="s">
        <v>417</v>
      </c>
      <c r="B11" s="364" t="s">
        <v>974</v>
      </c>
      <c r="C11" s="364" t="s">
        <v>1408</v>
      </c>
      <c r="D11" s="364">
        <v>92</v>
      </c>
      <c r="E11" s="364">
        <v>30</v>
      </c>
      <c r="F11" s="364">
        <v>90</v>
      </c>
      <c r="G11" s="364">
        <v>24</v>
      </c>
    </row>
    <row r="12" spans="1:7" x14ac:dyDescent="0.25">
      <c r="A12" s="364" t="s">
        <v>417</v>
      </c>
      <c r="B12" s="364" t="s">
        <v>848</v>
      </c>
      <c r="C12" s="364" t="s">
        <v>598</v>
      </c>
      <c r="D12" s="364">
        <v>23</v>
      </c>
      <c r="E12" s="364">
        <v>60</v>
      </c>
      <c r="F12" s="364">
        <v>71</v>
      </c>
      <c r="G12" s="364">
        <v>93</v>
      </c>
    </row>
    <row r="13" spans="1:7" x14ac:dyDescent="0.25">
      <c r="A13" s="364" t="s">
        <v>417</v>
      </c>
      <c r="B13" s="364" t="s">
        <v>848</v>
      </c>
      <c r="C13" s="364" t="s">
        <v>1409</v>
      </c>
      <c r="D13" s="364">
        <v>85</v>
      </c>
      <c r="E13" s="364">
        <v>74</v>
      </c>
      <c r="F13" s="364">
        <v>62</v>
      </c>
      <c r="G13" s="364">
        <v>85</v>
      </c>
    </row>
    <row r="14" spans="1:7" x14ac:dyDescent="0.25">
      <c r="A14" s="364" t="s">
        <v>417</v>
      </c>
      <c r="B14" s="364" t="s">
        <v>848</v>
      </c>
      <c r="C14" s="364" t="s">
        <v>1410</v>
      </c>
      <c r="D14" s="364">
        <v>87</v>
      </c>
      <c r="E14" s="364">
        <v>95</v>
      </c>
      <c r="F14" s="364">
        <v>98</v>
      </c>
      <c r="G14" s="364">
        <v>56</v>
      </c>
    </row>
    <row r="15" spans="1:7" x14ac:dyDescent="0.25">
      <c r="A15" s="364" t="s">
        <v>412</v>
      </c>
      <c r="B15" s="364" t="s">
        <v>413</v>
      </c>
      <c r="C15" s="364" t="s">
        <v>661</v>
      </c>
      <c r="D15" s="364">
        <v>88</v>
      </c>
      <c r="E15" s="364">
        <v>98</v>
      </c>
      <c r="F15" s="364">
        <v>51</v>
      </c>
      <c r="G15" s="364">
        <v>95</v>
      </c>
    </row>
    <row r="16" spans="1:7" x14ac:dyDescent="0.25">
      <c r="A16" s="364" t="s">
        <v>412</v>
      </c>
      <c r="B16" s="364" t="s">
        <v>413</v>
      </c>
      <c r="C16" s="364" t="s">
        <v>624</v>
      </c>
      <c r="D16" s="364">
        <v>30</v>
      </c>
      <c r="E16" s="364">
        <v>72</v>
      </c>
      <c r="F16" s="364">
        <v>16</v>
      </c>
      <c r="G16" s="364">
        <v>54</v>
      </c>
    </row>
    <row r="17" spans="1:7" x14ac:dyDescent="0.25">
      <c r="A17" s="364" t="s">
        <v>412</v>
      </c>
      <c r="B17" s="364" t="s">
        <v>436</v>
      </c>
      <c r="C17" s="364" t="s">
        <v>609</v>
      </c>
      <c r="D17" s="364">
        <v>43</v>
      </c>
      <c r="E17" s="364">
        <v>90</v>
      </c>
      <c r="F17" s="364">
        <v>19</v>
      </c>
      <c r="G17" s="364">
        <v>61</v>
      </c>
    </row>
    <row r="18" spans="1:7" x14ac:dyDescent="0.25">
      <c r="A18" s="364" t="s">
        <v>412</v>
      </c>
      <c r="B18" s="364" t="s">
        <v>436</v>
      </c>
      <c r="C18" s="364" t="s">
        <v>1411</v>
      </c>
      <c r="D18" s="364">
        <v>83</v>
      </c>
      <c r="E18" s="364">
        <v>69</v>
      </c>
      <c r="F18" s="364">
        <v>26</v>
      </c>
      <c r="G18" s="364">
        <v>19</v>
      </c>
    </row>
    <row r="19" spans="1:7" x14ac:dyDescent="0.25">
      <c r="A19" s="364" t="s">
        <v>412</v>
      </c>
      <c r="B19" s="364" t="s">
        <v>436</v>
      </c>
      <c r="C19" s="364" t="s">
        <v>1412</v>
      </c>
      <c r="D19" s="364">
        <v>48</v>
      </c>
      <c r="E19" s="364">
        <v>31</v>
      </c>
      <c r="F19" s="364">
        <v>24</v>
      </c>
      <c r="G19" s="364">
        <v>33</v>
      </c>
    </row>
    <row r="20" spans="1:7" x14ac:dyDescent="0.25">
      <c r="A20" s="364" t="s">
        <v>412</v>
      </c>
      <c r="B20" s="364" t="s">
        <v>429</v>
      </c>
      <c r="C20" s="364" t="s">
        <v>1413</v>
      </c>
      <c r="D20" s="364">
        <v>62</v>
      </c>
      <c r="E20" s="364">
        <v>34</v>
      </c>
      <c r="F20" s="364">
        <v>87</v>
      </c>
      <c r="G20" s="364">
        <v>48</v>
      </c>
    </row>
    <row r="21" spans="1:7" x14ac:dyDescent="0.25">
      <c r="A21" s="364" t="s">
        <v>412</v>
      </c>
      <c r="B21" s="364" t="s">
        <v>429</v>
      </c>
      <c r="C21" s="364" t="s">
        <v>621</v>
      </c>
      <c r="D21" s="364">
        <v>81</v>
      </c>
      <c r="E21" s="364">
        <v>49</v>
      </c>
      <c r="F21" s="364">
        <v>51</v>
      </c>
      <c r="G21" s="364">
        <v>20</v>
      </c>
    </row>
    <row r="22" spans="1:7" x14ac:dyDescent="0.25">
      <c r="A22" s="364" t="s">
        <v>412</v>
      </c>
      <c r="B22" s="364" t="s">
        <v>459</v>
      </c>
      <c r="C22" s="364" t="s">
        <v>136</v>
      </c>
      <c r="D22" s="364">
        <v>43</v>
      </c>
      <c r="E22" s="364">
        <v>53</v>
      </c>
      <c r="F22" s="364">
        <v>65</v>
      </c>
      <c r="G22" s="364">
        <v>56</v>
      </c>
    </row>
    <row r="23" spans="1:7" x14ac:dyDescent="0.25">
      <c r="A23" s="364" t="s">
        <v>412</v>
      </c>
      <c r="B23" s="364" t="s">
        <v>459</v>
      </c>
      <c r="C23" s="364" t="s">
        <v>1414</v>
      </c>
      <c r="D23" s="364">
        <v>40</v>
      </c>
      <c r="E23" s="364">
        <v>85</v>
      </c>
      <c r="F23" s="364">
        <v>42</v>
      </c>
      <c r="G23" s="364">
        <v>71</v>
      </c>
    </row>
    <row r="24" spans="1:7" x14ac:dyDescent="0.25">
      <c r="A24" s="364" t="s">
        <v>787</v>
      </c>
      <c r="B24" s="364" t="s">
        <v>1415</v>
      </c>
      <c r="C24" s="364" t="s">
        <v>601</v>
      </c>
      <c r="D24" s="364">
        <v>75</v>
      </c>
      <c r="E24" s="364">
        <v>47</v>
      </c>
      <c r="F24" s="364">
        <v>62</v>
      </c>
      <c r="G24" s="364">
        <v>61</v>
      </c>
    </row>
    <row r="25" spans="1:7" x14ac:dyDescent="0.25">
      <c r="A25" s="364" t="s">
        <v>787</v>
      </c>
      <c r="B25" s="364" t="s">
        <v>1415</v>
      </c>
      <c r="C25" s="364" t="s">
        <v>1416</v>
      </c>
      <c r="D25" s="364">
        <v>52</v>
      </c>
      <c r="E25" s="364">
        <v>91</v>
      </c>
      <c r="F25" s="364">
        <v>45</v>
      </c>
      <c r="G25" s="364">
        <v>37</v>
      </c>
    </row>
    <row r="26" spans="1:7" x14ac:dyDescent="0.25">
      <c r="A26" s="364" t="s">
        <v>787</v>
      </c>
      <c r="B26" s="364" t="s">
        <v>809</v>
      </c>
      <c r="C26" s="364" t="s">
        <v>634</v>
      </c>
      <c r="D26" s="364">
        <v>40</v>
      </c>
      <c r="E26" s="364">
        <v>24</v>
      </c>
      <c r="F26" s="364">
        <v>91</v>
      </c>
      <c r="G26" s="364">
        <v>81</v>
      </c>
    </row>
    <row r="27" spans="1:7" x14ac:dyDescent="0.25">
      <c r="A27" s="364" t="s">
        <v>787</v>
      </c>
      <c r="B27" s="364" t="s">
        <v>809</v>
      </c>
      <c r="C27" s="364" t="s">
        <v>645</v>
      </c>
      <c r="D27" s="364">
        <v>34</v>
      </c>
      <c r="E27" s="364">
        <v>26</v>
      </c>
      <c r="F27" s="364">
        <v>77</v>
      </c>
      <c r="G27" s="364">
        <v>66</v>
      </c>
    </row>
    <row r="28" spans="1:7" x14ac:dyDescent="0.25">
      <c r="A28" s="364" t="s">
        <v>787</v>
      </c>
      <c r="B28" s="364" t="s">
        <v>809</v>
      </c>
      <c r="C28" s="364" t="s">
        <v>610</v>
      </c>
      <c r="D28" s="364">
        <v>37</v>
      </c>
      <c r="E28" s="364">
        <v>86</v>
      </c>
      <c r="F28" s="364">
        <v>20</v>
      </c>
      <c r="G28" s="364">
        <v>32</v>
      </c>
    </row>
    <row r="29" spans="1:7" x14ac:dyDescent="0.25">
      <c r="A29" s="364" t="s">
        <v>787</v>
      </c>
      <c r="B29" s="364" t="s">
        <v>788</v>
      </c>
      <c r="C29" s="364" t="s">
        <v>1417</v>
      </c>
      <c r="D29" s="364">
        <v>97</v>
      </c>
      <c r="E29" s="364">
        <v>26</v>
      </c>
      <c r="F29" s="364">
        <v>84</v>
      </c>
      <c r="G29" s="364">
        <v>57</v>
      </c>
    </row>
    <row r="30" spans="1:7" x14ac:dyDescent="0.25">
      <c r="A30" s="364" t="s">
        <v>787</v>
      </c>
      <c r="B30" s="364" t="s">
        <v>788</v>
      </c>
      <c r="C30" s="364" t="s">
        <v>603</v>
      </c>
      <c r="D30" s="364">
        <v>94</v>
      </c>
      <c r="E30" s="364">
        <v>23</v>
      </c>
      <c r="F30" s="364">
        <v>29</v>
      </c>
      <c r="G30" s="364">
        <v>48</v>
      </c>
    </row>
    <row r="31" spans="1:7" x14ac:dyDescent="0.25">
      <c r="A31" s="364" t="s">
        <v>787</v>
      </c>
      <c r="B31" s="364" t="s">
        <v>788</v>
      </c>
      <c r="C31" s="364" t="s">
        <v>654</v>
      </c>
      <c r="D31" s="364">
        <v>71</v>
      </c>
      <c r="E31" s="364">
        <v>47</v>
      </c>
      <c r="F31" s="364">
        <v>12</v>
      </c>
      <c r="G31" s="364">
        <v>43</v>
      </c>
    </row>
    <row r="32" spans="1:7" x14ac:dyDescent="0.25">
      <c r="A32" s="364" t="s">
        <v>787</v>
      </c>
      <c r="B32" s="364" t="s">
        <v>844</v>
      </c>
      <c r="C32" s="364" t="s">
        <v>1418</v>
      </c>
      <c r="D32" s="364">
        <v>65</v>
      </c>
      <c r="E32" s="364">
        <v>44</v>
      </c>
      <c r="F32" s="364">
        <v>58</v>
      </c>
      <c r="G32" s="364">
        <v>86</v>
      </c>
    </row>
    <row r="33" spans="1:7" x14ac:dyDescent="0.25">
      <c r="A33" s="364" t="s">
        <v>787</v>
      </c>
      <c r="B33" s="364" t="s">
        <v>844</v>
      </c>
      <c r="C33" s="364" t="s">
        <v>1419</v>
      </c>
      <c r="D33" s="364">
        <v>95</v>
      </c>
      <c r="E33" s="364">
        <v>31</v>
      </c>
      <c r="F33" s="364">
        <v>28</v>
      </c>
      <c r="G33" s="364">
        <v>37</v>
      </c>
    </row>
    <row r="34" spans="1:7" x14ac:dyDescent="0.25">
      <c r="A34" s="364" t="s">
        <v>446</v>
      </c>
      <c r="B34" s="364" t="s">
        <v>803</v>
      </c>
      <c r="C34" s="364" t="s">
        <v>1420</v>
      </c>
      <c r="D34" s="364">
        <v>11</v>
      </c>
      <c r="E34" s="364">
        <v>91</v>
      </c>
      <c r="F34" s="364">
        <v>67</v>
      </c>
      <c r="G34" s="364">
        <v>53</v>
      </c>
    </row>
    <row r="35" spans="1:7" x14ac:dyDescent="0.25">
      <c r="A35" s="364" t="s">
        <v>446</v>
      </c>
      <c r="B35" s="364" t="s">
        <v>803</v>
      </c>
      <c r="C35" s="364" t="s">
        <v>1421</v>
      </c>
      <c r="D35" s="364">
        <v>42</v>
      </c>
      <c r="E35" s="364">
        <v>35</v>
      </c>
      <c r="F35" s="364">
        <v>80</v>
      </c>
      <c r="G35" s="364">
        <v>47</v>
      </c>
    </row>
    <row r="36" spans="1:7" x14ac:dyDescent="0.25">
      <c r="A36" s="364" t="s">
        <v>446</v>
      </c>
      <c r="B36" s="364" t="s">
        <v>803</v>
      </c>
      <c r="C36" s="364" t="s">
        <v>592</v>
      </c>
      <c r="D36" s="364">
        <v>23</v>
      </c>
      <c r="E36" s="364">
        <v>98</v>
      </c>
      <c r="F36" s="364">
        <v>63</v>
      </c>
      <c r="G36" s="364">
        <v>16</v>
      </c>
    </row>
    <row r="37" spans="1:7" x14ac:dyDescent="0.25">
      <c r="A37" s="364" t="s">
        <v>446</v>
      </c>
      <c r="B37" s="364" t="s">
        <v>803</v>
      </c>
      <c r="C37" s="364" t="s">
        <v>1422</v>
      </c>
      <c r="D37" s="364">
        <v>13</v>
      </c>
      <c r="E37" s="364">
        <v>42</v>
      </c>
      <c r="F37" s="364">
        <v>30</v>
      </c>
      <c r="G37" s="364">
        <v>77</v>
      </c>
    </row>
    <row r="38" spans="1:7" x14ac:dyDescent="0.25">
      <c r="A38" s="364" t="s">
        <v>446</v>
      </c>
      <c r="B38" s="364" t="s">
        <v>473</v>
      </c>
      <c r="C38" s="364" t="s">
        <v>1423</v>
      </c>
      <c r="D38" s="364">
        <v>77</v>
      </c>
      <c r="E38" s="364">
        <v>79</v>
      </c>
      <c r="F38" s="364">
        <v>77</v>
      </c>
      <c r="G38" s="364">
        <v>64</v>
      </c>
    </row>
    <row r="39" spans="1:7" x14ac:dyDescent="0.25">
      <c r="A39" s="364" t="s">
        <v>446</v>
      </c>
      <c r="B39" s="364" t="s">
        <v>473</v>
      </c>
      <c r="C39" s="364" t="s">
        <v>602</v>
      </c>
      <c r="D39" s="364">
        <v>30</v>
      </c>
      <c r="E39" s="364">
        <v>77</v>
      </c>
      <c r="F39" s="364">
        <v>26</v>
      </c>
      <c r="G39" s="364">
        <v>54</v>
      </c>
    </row>
    <row r="40" spans="1:7" x14ac:dyDescent="0.25">
      <c r="A40" s="364" t="s">
        <v>446</v>
      </c>
      <c r="B40" s="364" t="s">
        <v>473</v>
      </c>
      <c r="C40" s="364" t="s">
        <v>1424</v>
      </c>
      <c r="D40" s="364">
        <v>73</v>
      </c>
      <c r="E40" s="364">
        <v>41</v>
      </c>
      <c r="F40" s="364">
        <v>78</v>
      </c>
      <c r="G40" s="364">
        <v>44</v>
      </c>
    </row>
    <row r="41" spans="1:7" x14ac:dyDescent="0.25">
      <c r="A41" s="364" t="s">
        <v>446</v>
      </c>
      <c r="B41" s="364" t="s">
        <v>473</v>
      </c>
      <c r="C41" s="364" t="s">
        <v>625</v>
      </c>
      <c r="D41" s="364">
        <v>83</v>
      </c>
      <c r="E41" s="364">
        <v>71</v>
      </c>
      <c r="F41" s="364">
        <v>49</v>
      </c>
      <c r="G41" s="364">
        <v>67</v>
      </c>
    </row>
    <row r="42" spans="1:7" x14ac:dyDescent="0.25">
      <c r="A42" s="364" t="s">
        <v>446</v>
      </c>
      <c r="B42" s="364" t="s">
        <v>473</v>
      </c>
      <c r="C42" s="364" t="s">
        <v>474</v>
      </c>
      <c r="D42" s="364">
        <v>60</v>
      </c>
      <c r="E42" s="364">
        <v>97</v>
      </c>
      <c r="F42" s="364">
        <v>52</v>
      </c>
      <c r="G42" s="364">
        <v>99</v>
      </c>
    </row>
    <row r="43" spans="1:7" x14ac:dyDescent="0.25">
      <c r="A43" s="364" t="s">
        <v>425</v>
      </c>
      <c r="B43" s="364" t="s">
        <v>426</v>
      </c>
      <c r="C43" s="364" t="s">
        <v>649</v>
      </c>
      <c r="D43" s="364">
        <v>62</v>
      </c>
      <c r="E43" s="364">
        <v>25</v>
      </c>
      <c r="F43" s="364">
        <v>66</v>
      </c>
      <c r="G43" s="364">
        <v>54</v>
      </c>
    </row>
    <row r="44" spans="1:7" x14ac:dyDescent="0.25">
      <c r="A44" s="364" t="s">
        <v>425</v>
      </c>
      <c r="B44" s="364" t="s">
        <v>426</v>
      </c>
      <c r="C44" s="364" t="s">
        <v>649</v>
      </c>
      <c r="D44" s="364">
        <v>62</v>
      </c>
      <c r="E44" s="364">
        <v>25</v>
      </c>
      <c r="F44" s="364">
        <v>66</v>
      </c>
      <c r="G44" s="364">
        <v>54</v>
      </c>
    </row>
    <row r="45" spans="1:7" x14ac:dyDescent="0.25">
      <c r="A45" s="364" t="s">
        <v>425</v>
      </c>
      <c r="B45" s="364" t="s">
        <v>426</v>
      </c>
      <c r="C45" s="364" t="s">
        <v>606</v>
      </c>
      <c r="D45" s="364">
        <v>84</v>
      </c>
      <c r="E45" s="364">
        <v>18</v>
      </c>
      <c r="F45" s="364">
        <v>25</v>
      </c>
      <c r="G45" s="364">
        <v>37</v>
      </c>
    </row>
    <row r="46" spans="1:7" x14ac:dyDescent="0.25">
      <c r="A46" s="364" t="s">
        <v>425</v>
      </c>
      <c r="B46" s="364" t="s">
        <v>426</v>
      </c>
      <c r="C46" s="364" t="s">
        <v>606</v>
      </c>
      <c r="D46" s="364">
        <v>84</v>
      </c>
      <c r="E46" s="364">
        <v>18</v>
      </c>
      <c r="F46" s="364">
        <v>25</v>
      </c>
      <c r="G46" s="364">
        <v>37</v>
      </c>
    </row>
    <row r="47" spans="1:7" x14ac:dyDescent="0.25">
      <c r="A47" s="364" t="s">
        <v>425</v>
      </c>
      <c r="B47" s="364" t="s">
        <v>426</v>
      </c>
      <c r="C47" s="364" t="s">
        <v>656</v>
      </c>
      <c r="D47" s="364">
        <v>57</v>
      </c>
      <c r="E47" s="364">
        <v>65</v>
      </c>
      <c r="F47" s="364">
        <v>51</v>
      </c>
      <c r="G47" s="364">
        <v>15</v>
      </c>
    </row>
    <row r="48" spans="1:7" x14ac:dyDescent="0.25">
      <c r="A48" s="364" t="s">
        <v>425</v>
      </c>
      <c r="B48" s="364" t="s">
        <v>426</v>
      </c>
      <c r="C48" s="364" t="s">
        <v>656</v>
      </c>
      <c r="D48" s="364">
        <v>57</v>
      </c>
      <c r="E48" s="364">
        <v>65</v>
      </c>
      <c r="F48" s="364">
        <v>51</v>
      </c>
      <c r="G48" s="364">
        <v>15</v>
      </c>
    </row>
    <row r="49" spans="1:7" x14ac:dyDescent="0.25">
      <c r="A49" s="364" t="s">
        <v>425</v>
      </c>
      <c r="B49" s="364" t="s">
        <v>426</v>
      </c>
      <c r="C49" s="364" t="s">
        <v>614</v>
      </c>
      <c r="D49" s="364">
        <v>39</v>
      </c>
      <c r="E49" s="364">
        <v>93</v>
      </c>
      <c r="F49" s="364">
        <v>61</v>
      </c>
      <c r="G49" s="364">
        <v>56</v>
      </c>
    </row>
    <row r="50" spans="1:7" x14ac:dyDescent="0.25">
      <c r="A50" s="364" t="s">
        <v>425</v>
      </c>
      <c r="B50" s="364" t="s">
        <v>426</v>
      </c>
      <c r="C50" s="364" t="s">
        <v>614</v>
      </c>
      <c r="D50" s="364">
        <v>39</v>
      </c>
      <c r="E50" s="364">
        <v>93</v>
      </c>
      <c r="F50" s="364">
        <v>61</v>
      </c>
      <c r="G50" s="364">
        <v>56</v>
      </c>
    </row>
    <row r="51" spans="1:7" x14ac:dyDescent="0.25">
      <c r="A51" s="364" t="s">
        <v>425</v>
      </c>
      <c r="B51" s="364" t="s">
        <v>426</v>
      </c>
      <c r="C51" s="364" t="s">
        <v>673</v>
      </c>
      <c r="D51" s="364">
        <v>52</v>
      </c>
      <c r="E51" s="364">
        <v>42</v>
      </c>
      <c r="F51" s="364">
        <v>65</v>
      </c>
      <c r="G51" s="364">
        <v>24</v>
      </c>
    </row>
    <row r="52" spans="1:7" x14ac:dyDescent="0.25">
      <c r="A52" s="364" t="s">
        <v>425</v>
      </c>
      <c r="B52" s="364" t="s">
        <v>426</v>
      </c>
      <c r="C52" s="364" t="s">
        <v>673</v>
      </c>
      <c r="D52" s="364">
        <v>52</v>
      </c>
      <c r="E52" s="364">
        <v>42</v>
      </c>
      <c r="F52" s="364">
        <v>65</v>
      </c>
      <c r="G52" s="364">
        <v>24</v>
      </c>
    </row>
    <row r="53" spans="1:7" x14ac:dyDescent="0.25">
      <c r="A53" s="364" t="s">
        <v>425</v>
      </c>
      <c r="B53" s="364" t="s">
        <v>450</v>
      </c>
      <c r="C53" s="364" t="s">
        <v>1425</v>
      </c>
      <c r="D53" s="364">
        <v>57</v>
      </c>
      <c r="E53" s="364">
        <v>77</v>
      </c>
      <c r="F53" s="364">
        <v>61</v>
      </c>
      <c r="G53" s="364">
        <v>99</v>
      </c>
    </row>
    <row r="54" spans="1:7" x14ac:dyDescent="0.25">
      <c r="A54" s="364" t="s">
        <v>425</v>
      </c>
      <c r="B54" s="364" t="s">
        <v>450</v>
      </c>
      <c r="C54" s="364" t="s">
        <v>1425</v>
      </c>
      <c r="D54" s="364">
        <v>57</v>
      </c>
      <c r="E54" s="364">
        <v>77</v>
      </c>
      <c r="F54" s="364">
        <v>61</v>
      </c>
      <c r="G54" s="364">
        <v>99</v>
      </c>
    </row>
    <row r="55" spans="1:7" x14ac:dyDescent="0.25">
      <c r="A55" s="364" t="s">
        <v>425</v>
      </c>
      <c r="B55" s="364" t="s">
        <v>450</v>
      </c>
      <c r="C55" s="364" t="s">
        <v>1426</v>
      </c>
      <c r="D55" s="364">
        <v>34</v>
      </c>
      <c r="E55" s="364">
        <v>57</v>
      </c>
      <c r="F55" s="364">
        <v>20</v>
      </c>
      <c r="G55" s="364">
        <v>30</v>
      </c>
    </row>
    <row r="56" spans="1:7" x14ac:dyDescent="0.25">
      <c r="A56" s="364" t="s">
        <v>425</v>
      </c>
      <c r="B56" s="364" t="s">
        <v>450</v>
      </c>
      <c r="C56" s="364" t="s">
        <v>1426</v>
      </c>
      <c r="D56" s="364">
        <v>34</v>
      </c>
      <c r="E56" s="364">
        <v>57</v>
      </c>
      <c r="F56" s="364">
        <v>20</v>
      </c>
      <c r="G56" s="364">
        <v>30</v>
      </c>
    </row>
    <row r="57" spans="1:7" x14ac:dyDescent="0.25">
      <c r="A57" s="364" t="s">
        <v>425</v>
      </c>
      <c r="B57" s="364" t="s">
        <v>450</v>
      </c>
      <c r="C57" s="364" t="s">
        <v>619</v>
      </c>
      <c r="D57" s="364">
        <v>72</v>
      </c>
      <c r="E57" s="364">
        <v>45</v>
      </c>
      <c r="F57" s="364">
        <v>55</v>
      </c>
      <c r="G57" s="364">
        <v>17</v>
      </c>
    </row>
    <row r="58" spans="1:7" x14ac:dyDescent="0.25">
      <c r="A58" s="364" t="s">
        <v>425</v>
      </c>
      <c r="B58" s="364" t="s">
        <v>450</v>
      </c>
      <c r="C58" s="364" t="s">
        <v>619</v>
      </c>
      <c r="D58" s="364">
        <v>72</v>
      </c>
      <c r="E58" s="364">
        <v>45</v>
      </c>
      <c r="F58" s="364">
        <v>55</v>
      </c>
      <c r="G58" s="364">
        <v>17</v>
      </c>
    </row>
    <row r="59" spans="1:7" x14ac:dyDescent="0.25">
      <c r="A59" s="364" t="s">
        <v>425</v>
      </c>
      <c r="B59" s="364" t="s">
        <v>418</v>
      </c>
      <c r="C59" s="364" t="s">
        <v>643</v>
      </c>
      <c r="D59" s="364">
        <v>65</v>
      </c>
      <c r="E59" s="364">
        <v>34</v>
      </c>
      <c r="F59" s="364">
        <v>86</v>
      </c>
      <c r="G59" s="364">
        <v>35</v>
      </c>
    </row>
    <row r="60" spans="1:7" x14ac:dyDescent="0.25">
      <c r="A60" s="364" t="s">
        <v>425</v>
      </c>
      <c r="B60" s="364" t="s">
        <v>418</v>
      </c>
      <c r="C60" s="364" t="s">
        <v>643</v>
      </c>
      <c r="D60" s="364">
        <v>65</v>
      </c>
      <c r="E60" s="364">
        <v>34</v>
      </c>
      <c r="F60" s="364">
        <v>86</v>
      </c>
      <c r="G60" s="364">
        <v>35</v>
      </c>
    </row>
    <row r="61" spans="1:7" x14ac:dyDescent="0.25">
      <c r="A61" s="364" t="s">
        <v>425</v>
      </c>
      <c r="B61" s="364" t="s">
        <v>418</v>
      </c>
      <c r="C61" s="364" t="s">
        <v>1427</v>
      </c>
      <c r="D61" s="364">
        <v>66</v>
      </c>
      <c r="E61" s="364">
        <v>82</v>
      </c>
      <c r="F61" s="364">
        <v>37</v>
      </c>
      <c r="G61" s="364">
        <v>19</v>
      </c>
    </row>
    <row r="62" spans="1:7" x14ac:dyDescent="0.25">
      <c r="A62" s="364" t="s">
        <v>425</v>
      </c>
      <c r="B62" s="364" t="s">
        <v>418</v>
      </c>
      <c r="C62" s="364" t="s">
        <v>1427</v>
      </c>
      <c r="D62" s="364">
        <v>66</v>
      </c>
      <c r="E62" s="364">
        <v>82</v>
      </c>
      <c r="F62" s="364">
        <v>37</v>
      </c>
      <c r="G62" s="364">
        <v>19</v>
      </c>
    </row>
    <row r="63" spans="1:7" x14ac:dyDescent="0.25">
      <c r="A63" s="364" t="s">
        <v>425</v>
      </c>
      <c r="B63" s="364" t="s">
        <v>418</v>
      </c>
      <c r="C63" s="364" t="s">
        <v>608</v>
      </c>
      <c r="D63" s="364">
        <v>89</v>
      </c>
      <c r="E63" s="364">
        <v>30</v>
      </c>
      <c r="F63" s="364">
        <v>92</v>
      </c>
      <c r="G63" s="364">
        <v>19</v>
      </c>
    </row>
    <row r="64" spans="1:7" x14ac:dyDescent="0.25">
      <c r="A64" s="364" t="s">
        <v>425</v>
      </c>
      <c r="B64" s="364" t="s">
        <v>418</v>
      </c>
      <c r="C64" s="364" t="s">
        <v>608</v>
      </c>
      <c r="D64" s="364">
        <v>89</v>
      </c>
      <c r="E64" s="364">
        <v>30</v>
      </c>
      <c r="F64" s="364">
        <v>92</v>
      </c>
      <c r="G64" s="364">
        <v>19</v>
      </c>
    </row>
    <row r="65" spans="1:7" x14ac:dyDescent="0.25">
      <c r="A65" s="364" t="s">
        <v>425</v>
      </c>
      <c r="B65" s="364" t="s">
        <v>418</v>
      </c>
      <c r="C65" s="364" t="s">
        <v>612</v>
      </c>
      <c r="D65" s="364">
        <v>26</v>
      </c>
      <c r="E65" s="364">
        <v>56</v>
      </c>
      <c r="F65" s="364">
        <v>59</v>
      </c>
      <c r="G65" s="364">
        <v>71</v>
      </c>
    </row>
    <row r="66" spans="1:7" x14ac:dyDescent="0.25">
      <c r="A66" s="364" t="s">
        <v>425</v>
      </c>
      <c r="B66" s="364" t="s">
        <v>418</v>
      </c>
      <c r="C66" s="364" t="s">
        <v>612</v>
      </c>
      <c r="D66" s="364">
        <v>26</v>
      </c>
      <c r="E66" s="364">
        <v>56</v>
      </c>
      <c r="F66" s="364">
        <v>59</v>
      </c>
      <c r="G66" s="364">
        <v>71</v>
      </c>
    </row>
    <row r="67" spans="1:7" x14ac:dyDescent="0.25">
      <c r="A67" s="364" t="s">
        <v>425</v>
      </c>
      <c r="B67" s="364" t="s">
        <v>418</v>
      </c>
      <c r="C67" s="364" t="s">
        <v>1428</v>
      </c>
      <c r="D67" s="364">
        <v>21</v>
      </c>
      <c r="E67" s="364">
        <v>11</v>
      </c>
      <c r="F67" s="364">
        <v>13</v>
      </c>
      <c r="G67" s="364">
        <v>96</v>
      </c>
    </row>
    <row r="68" spans="1:7" x14ac:dyDescent="0.25">
      <c r="A68" s="364" t="s">
        <v>425</v>
      </c>
      <c r="B68" s="364" t="s">
        <v>418</v>
      </c>
      <c r="C68" s="364" t="s">
        <v>1428</v>
      </c>
      <c r="D68" s="364">
        <v>21</v>
      </c>
      <c r="E68" s="364">
        <v>11</v>
      </c>
      <c r="F68" s="364">
        <v>13</v>
      </c>
      <c r="G68" s="364">
        <v>96</v>
      </c>
    </row>
    <row r="69" spans="1:7" x14ac:dyDescent="0.25">
      <c r="A69" s="364"/>
      <c r="B69" s="364"/>
      <c r="C69" s="364"/>
      <c r="D69" s="364"/>
      <c r="E69" s="364"/>
      <c r="F69" s="364"/>
      <c r="G69" s="364"/>
    </row>
  </sheetData>
  <pageMargins left="0.511811024" right="0.511811024" top="0.78740157499999996" bottom="0.78740157499999996" header="0.31496062000000002" footer="0.31496062000000002"/>
  <tableParts count="2">
    <tablePart r:id="rId1"/>
    <tablePart r:id="rId2"/>
  </tableParts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ilha67">
    <tabColor rgb="FFFF0000"/>
  </sheetPr>
  <dimension ref="B2"/>
  <sheetViews>
    <sheetView showGridLines="0" workbookViewId="0">
      <selection activeCell="B2" sqref="B2"/>
    </sheetView>
  </sheetViews>
  <sheetFormatPr defaultRowHeight="15" x14ac:dyDescent="0.25"/>
  <cols>
    <col min="2" max="2" width="15.42578125" bestFit="1" customWidth="1"/>
  </cols>
  <sheetData>
    <row r="2" spans="2:2" x14ac:dyDescent="0.25">
      <c r="B2" t="s">
        <v>1429</v>
      </c>
    </row>
  </sheetData>
  <pageMargins left="0.511811024" right="0.511811024" top="0.78740157499999996" bottom="0.78740157499999996" header="0.31496062000000002" footer="0.31496062000000002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ilha68">
    <tabColor theme="1"/>
  </sheetPr>
  <dimension ref="A1"/>
  <sheetViews>
    <sheetView showRowColHeaders="0" workbookViewId="0"/>
  </sheetViews>
  <sheetFormatPr defaultRowHeight="15" x14ac:dyDescent="0.25"/>
  <cols>
    <col min="1" max="16384" width="9.140625" style="1"/>
  </cols>
  <sheetData/>
  <pageMargins left="0.511811024" right="0.511811024" top="0.78740157499999996" bottom="0.78740157499999996" header="0.31496062000000002" footer="0.31496062000000002"/>
  <drawing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ilha69">
    <tabColor rgb="FFFFC000"/>
  </sheetPr>
  <dimension ref="A1"/>
  <sheetViews>
    <sheetView showRowColHeaders="0" workbookViewId="0"/>
  </sheetViews>
  <sheetFormatPr defaultRowHeight="15" x14ac:dyDescent="0.25"/>
  <cols>
    <col min="1" max="16384" width="9.140625" style="2"/>
  </cols>
  <sheetData/>
  <pageMargins left="0.511811024" right="0.511811024" top="0.78740157499999996" bottom="0.78740157499999996" header="0.31496062000000002" footer="0.31496062000000002"/>
  <drawing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ilha70">
    <tabColor theme="7" tint="0.59999389629810485"/>
  </sheetPr>
  <dimension ref="A1"/>
  <sheetViews>
    <sheetView showGridLines="0" showRowColHeaders="0" workbookViewId="0"/>
  </sheetViews>
  <sheetFormatPr defaultRowHeight="15" x14ac:dyDescent="0.25"/>
  <cols>
    <col min="1" max="16384" width="9.140625" style="377"/>
  </cols>
  <sheetData/>
  <pageMargins left="0.511811024" right="0.511811024" top="0.78740157499999996" bottom="0.78740157499999996" header="0.31496062000000002" footer="0.31496062000000002"/>
  <drawing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ilha71">
    <tabColor rgb="FF002060"/>
  </sheetPr>
  <dimension ref="A1:A634"/>
  <sheetViews>
    <sheetView workbookViewId="0"/>
  </sheetViews>
  <sheetFormatPr defaultRowHeight="15" x14ac:dyDescent="0.25"/>
  <sheetData>
    <row r="1" spans="1:1" x14ac:dyDescent="0.25">
      <c r="A1" s="364" t="s">
        <v>1430</v>
      </c>
    </row>
    <row r="2" spans="1:1" x14ac:dyDescent="0.25">
      <c r="A2" s="364" t="s">
        <v>1431</v>
      </c>
    </row>
    <row r="3" spans="1:1" x14ac:dyDescent="0.25">
      <c r="A3" s="364" t="s">
        <v>1432</v>
      </c>
    </row>
    <row r="4" spans="1:1" x14ac:dyDescent="0.25">
      <c r="A4" s="364" t="s">
        <v>1433</v>
      </c>
    </row>
    <row r="5" spans="1:1" x14ac:dyDescent="0.25">
      <c r="A5" s="364" t="s">
        <v>1434</v>
      </c>
    </row>
    <row r="6" spans="1:1" x14ac:dyDescent="0.25">
      <c r="A6" s="364" t="s">
        <v>1435</v>
      </c>
    </row>
    <row r="7" spans="1:1" x14ac:dyDescent="0.25">
      <c r="A7" s="364" t="s">
        <v>1436</v>
      </c>
    </row>
    <row r="8" spans="1:1" x14ac:dyDescent="0.25">
      <c r="A8" s="364" t="s">
        <v>1437</v>
      </c>
    </row>
    <row r="9" spans="1:1" x14ac:dyDescent="0.25">
      <c r="A9" s="364" t="s">
        <v>1438</v>
      </c>
    </row>
    <row r="10" spans="1:1" x14ac:dyDescent="0.25">
      <c r="A10" s="364" t="s">
        <v>1439</v>
      </c>
    </row>
    <row r="11" spans="1:1" x14ac:dyDescent="0.25">
      <c r="A11" s="364" t="s">
        <v>1440</v>
      </c>
    </row>
    <row r="12" spans="1:1" x14ac:dyDescent="0.25">
      <c r="A12" s="364" t="s">
        <v>1441</v>
      </c>
    </row>
    <row r="13" spans="1:1" x14ac:dyDescent="0.25">
      <c r="A13" s="364" t="s">
        <v>1442</v>
      </c>
    </row>
    <row r="14" spans="1:1" x14ac:dyDescent="0.25">
      <c r="A14" s="364" t="s">
        <v>1443</v>
      </c>
    </row>
    <row r="15" spans="1:1" x14ac:dyDescent="0.25">
      <c r="A15" s="364" t="s">
        <v>1444</v>
      </c>
    </row>
    <row r="16" spans="1:1" x14ac:dyDescent="0.25">
      <c r="A16" s="364" t="s">
        <v>1445</v>
      </c>
    </row>
    <row r="17" spans="1:1" x14ac:dyDescent="0.25">
      <c r="A17" s="364" t="s">
        <v>1446</v>
      </c>
    </row>
    <row r="18" spans="1:1" x14ac:dyDescent="0.25">
      <c r="A18" s="364" t="s">
        <v>1447</v>
      </c>
    </row>
    <row r="19" spans="1:1" x14ac:dyDescent="0.25">
      <c r="A19" s="364" t="s">
        <v>1448</v>
      </c>
    </row>
    <row r="20" spans="1:1" x14ac:dyDescent="0.25">
      <c r="A20" s="364" t="s">
        <v>1449</v>
      </c>
    </row>
    <row r="21" spans="1:1" x14ac:dyDescent="0.25">
      <c r="A21" s="364" t="s">
        <v>1450</v>
      </c>
    </row>
    <row r="22" spans="1:1" x14ac:dyDescent="0.25">
      <c r="A22" s="364" t="s">
        <v>1451</v>
      </c>
    </row>
    <row r="23" spans="1:1" x14ac:dyDescent="0.25">
      <c r="A23" s="364" t="s">
        <v>1452</v>
      </c>
    </row>
    <row r="24" spans="1:1" x14ac:dyDescent="0.25">
      <c r="A24" s="364" t="s">
        <v>1453</v>
      </c>
    </row>
    <row r="25" spans="1:1" x14ac:dyDescent="0.25">
      <c r="A25" s="364" t="s">
        <v>1454</v>
      </c>
    </row>
    <row r="26" spans="1:1" x14ac:dyDescent="0.25">
      <c r="A26" s="364" t="s">
        <v>1455</v>
      </c>
    </row>
    <row r="27" spans="1:1" x14ac:dyDescent="0.25">
      <c r="A27" s="364" t="s">
        <v>1456</v>
      </c>
    </row>
    <row r="28" spans="1:1" x14ac:dyDescent="0.25">
      <c r="A28" s="364" t="s">
        <v>1457</v>
      </c>
    </row>
    <row r="29" spans="1:1" x14ac:dyDescent="0.25">
      <c r="A29" s="364" t="s">
        <v>1458</v>
      </c>
    </row>
    <row r="30" spans="1:1" x14ac:dyDescent="0.25">
      <c r="A30" s="364" t="s">
        <v>1459</v>
      </c>
    </row>
    <row r="31" spans="1:1" x14ac:dyDescent="0.25">
      <c r="A31" s="364" t="s">
        <v>1460</v>
      </c>
    </row>
    <row r="32" spans="1:1" x14ac:dyDescent="0.25">
      <c r="A32" s="364" t="s">
        <v>1461</v>
      </c>
    </row>
    <row r="33" spans="1:1" x14ac:dyDescent="0.25">
      <c r="A33" s="364" t="s">
        <v>1462</v>
      </c>
    </row>
    <row r="34" spans="1:1" x14ac:dyDescent="0.25">
      <c r="A34" s="364" t="s">
        <v>1463</v>
      </c>
    </row>
    <row r="35" spans="1:1" x14ac:dyDescent="0.25">
      <c r="A35" s="364" t="s">
        <v>1464</v>
      </c>
    </row>
    <row r="36" spans="1:1" x14ac:dyDescent="0.25">
      <c r="A36" s="364" t="s">
        <v>1465</v>
      </c>
    </row>
    <row r="37" spans="1:1" x14ac:dyDescent="0.25">
      <c r="A37" s="364" t="s">
        <v>1466</v>
      </c>
    </row>
    <row r="38" spans="1:1" x14ac:dyDescent="0.25">
      <c r="A38" s="364" t="s">
        <v>1467</v>
      </c>
    </row>
    <row r="39" spans="1:1" x14ac:dyDescent="0.25">
      <c r="A39" s="364" t="s">
        <v>1468</v>
      </c>
    </row>
    <row r="40" spans="1:1" x14ac:dyDescent="0.25">
      <c r="A40" s="364" t="s">
        <v>1469</v>
      </c>
    </row>
    <row r="41" spans="1:1" x14ac:dyDescent="0.25">
      <c r="A41" s="364" t="s">
        <v>1470</v>
      </c>
    </row>
    <row r="42" spans="1:1" x14ac:dyDescent="0.25">
      <c r="A42" s="364" t="s">
        <v>1471</v>
      </c>
    </row>
    <row r="43" spans="1:1" x14ac:dyDescent="0.25">
      <c r="A43" s="364" t="s">
        <v>1472</v>
      </c>
    </row>
    <row r="44" spans="1:1" x14ac:dyDescent="0.25">
      <c r="A44" s="364" t="s">
        <v>1473</v>
      </c>
    </row>
    <row r="45" spans="1:1" x14ac:dyDescent="0.25">
      <c r="A45" s="364" t="s">
        <v>1474</v>
      </c>
    </row>
    <row r="46" spans="1:1" x14ac:dyDescent="0.25">
      <c r="A46" s="364" t="s">
        <v>1475</v>
      </c>
    </row>
    <row r="47" spans="1:1" x14ac:dyDescent="0.25">
      <c r="A47" s="364" t="s">
        <v>1476</v>
      </c>
    </row>
    <row r="48" spans="1:1" x14ac:dyDescent="0.25">
      <c r="A48" s="364" t="s">
        <v>1477</v>
      </c>
    </row>
    <row r="49" spans="1:1" x14ac:dyDescent="0.25">
      <c r="A49" s="364" t="s">
        <v>1478</v>
      </c>
    </row>
    <row r="50" spans="1:1" x14ac:dyDescent="0.25">
      <c r="A50" s="364" t="s">
        <v>1479</v>
      </c>
    </row>
    <row r="51" spans="1:1" x14ac:dyDescent="0.25">
      <c r="A51" s="364" t="s">
        <v>1480</v>
      </c>
    </row>
    <row r="52" spans="1:1" x14ac:dyDescent="0.25">
      <c r="A52" s="364" t="s">
        <v>1481</v>
      </c>
    </row>
    <row r="53" spans="1:1" x14ac:dyDescent="0.25">
      <c r="A53" s="364" t="s">
        <v>1482</v>
      </c>
    </row>
    <row r="54" spans="1:1" x14ac:dyDescent="0.25">
      <c r="A54" s="364" t="s">
        <v>1483</v>
      </c>
    </row>
    <row r="55" spans="1:1" x14ac:dyDescent="0.25">
      <c r="A55" s="364" t="s">
        <v>1484</v>
      </c>
    </row>
    <row r="56" spans="1:1" x14ac:dyDescent="0.25">
      <c r="A56" s="364" t="s">
        <v>1485</v>
      </c>
    </row>
    <row r="57" spans="1:1" x14ac:dyDescent="0.25">
      <c r="A57" s="364" t="s">
        <v>1486</v>
      </c>
    </row>
    <row r="58" spans="1:1" x14ac:dyDescent="0.25">
      <c r="A58" s="364" t="s">
        <v>1487</v>
      </c>
    </row>
    <row r="59" spans="1:1" x14ac:dyDescent="0.25">
      <c r="A59" s="364" t="s">
        <v>1488</v>
      </c>
    </row>
    <row r="60" spans="1:1" x14ac:dyDescent="0.25">
      <c r="A60" s="364" t="s">
        <v>1489</v>
      </c>
    </row>
    <row r="61" spans="1:1" x14ac:dyDescent="0.25">
      <c r="A61" s="364" t="s">
        <v>1490</v>
      </c>
    </row>
    <row r="62" spans="1:1" x14ac:dyDescent="0.25">
      <c r="A62" s="364" t="s">
        <v>1491</v>
      </c>
    </row>
    <row r="63" spans="1:1" x14ac:dyDescent="0.25">
      <c r="A63" s="364" t="s">
        <v>1492</v>
      </c>
    </row>
    <row r="64" spans="1:1" x14ac:dyDescent="0.25">
      <c r="A64" s="364" t="s">
        <v>1493</v>
      </c>
    </row>
    <row r="65" spans="1:1" x14ac:dyDescent="0.25">
      <c r="A65" s="364" t="s">
        <v>1494</v>
      </c>
    </row>
    <row r="66" spans="1:1" x14ac:dyDescent="0.25">
      <c r="A66" s="364" t="s">
        <v>1495</v>
      </c>
    </row>
    <row r="67" spans="1:1" x14ac:dyDescent="0.25">
      <c r="A67" s="364" t="s">
        <v>1496</v>
      </c>
    </row>
    <row r="68" spans="1:1" x14ac:dyDescent="0.25">
      <c r="A68" s="364" t="s">
        <v>1497</v>
      </c>
    </row>
    <row r="69" spans="1:1" x14ac:dyDescent="0.25">
      <c r="A69" s="364" t="s">
        <v>1498</v>
      </c>
    </row>
    <row r="70" spans="1:1" x14ac:dyDescent="0.25">
      <c r="A70" s="364" t="s">
        <v>1499</v>
      </c>
    </row>
    <row r="71" spans="1:1" x14ac:dyDescent="0.25">
      <c r="A71" s="364" t="s">
        <v>1500</v>
      </c>
    </row>
    <row r="72" spans="1:1" x14ac:dyDescent="0.25">
      <c r="A72" s="364" t="s">
        <v>1501</v>
      </c>
    </row>
    <row r="73" spans="1:1" x14ac:dyDescent="0.25">
      <c r="A73" s="364" t="s">
        <v>1502</v>
      </c>
    </row>
    <row r="74" spans="1:1" x14ac:dyDescent="0.25">
      <c r="A74" s="364" t="s">
        <v>1503</v>
      </c>
    </row>
    <row r="75" spans="1:1" x14ac:dyDescent="0.25">
      <c r="A75" s="364" t="s">
        <v>1504</v>
      </c>
    </row>
    <row r="76" spans="1:1" x14ac:dyDescent="0.25">
      <c r="A76" s="364" t="s">
        <v>1505</v>
      </c>
    </row>
    <row r="77" spans="1:1" x14ac:dyDescent="0.25">
      <c r="A77" s="364" t="s">
        <v>1506</v>
      </c>
    </row>
    <row r="78" spans="1:1" x14ac:dyDescent="0.25">
      <c r="A78" s="364" t="s">
        <v>1507</v>
      </c>
    </row>
    <row r="79" spans="1:1" x14ac:dyDescent="0.25">
      <c r="A79" s="364" t="s">
        <v>1508</v>
      </c>
    </row>
    <row r="80" spans="1:1" x14ac:dyDescent="0.25">
      <c r="A80" s="364" t="s">
        <v>1509</v>
      </c>
    </row>
    <row r="81" spans="1:1" x14ac:dyDescent="0.25">
      <c r="A81" s="364" t="s">
        <v>1510</v>
      </c>
    </row>
    <row r="82" spans="1:1" x14ac:dyDescent="0.25">
      <c r="A82" s="364" t="s">
        <v>1511</v>
      </c>
    </row>
    <row r="83" spans="1:1" x14ac:dyDescent="0.25">
      <c r="A83" s="364" t="s">
        <v>1512</v>
      </c>
    </row>
    <row r="84" spans="1:1" x14ac:dyDescent="0.25">
      <c r="A84" s="364" t="s">
        <v>1513</v>
      </c>
    </row>
    <row r="85" spans="1:1" x14ac:dyDescent="0.25">
      <c r="A85" s="364" t="s">
        <v>1514</v>
      </c>
    </row>
    <row r="86" spans="1:1" x14ac:dyDescent="0.25">
      <c r="A86" s="364" t="s">
        <v>1515</v>
      </c>
    </row>
    <row r="87" spans="1:1" x14ac:dyDescent="0.25">
      <c r="A87" s="364" t="s">
        <v>1516</v>
      </c>
    </row>
    <row r="88" spans="1:1" x14ac:dyDescent="0.25">
      <c r="A88" s="364" t="s">
        <v>1517</v>
      </c>
    </row>
    <row r="89" spans="1:1" x14ac:dyDescent="0.25">
      <c r="A89" s="364" t="s">
        <v>1518</v>
      </c>
    </row>
    <row r="90" spans="1:1" x14ac:dyDescent="0.25">
      <c r="A90" s="364" t="s">
        <v>1519</v>
      </c>
    </row>
    <row r="91" spans="1:1" x14ac:dyDescent="0.25">
      <c r="A91" s="364" t="s">
        <v>1520</v>
      </c>
    </row>
    <row r="92" spans="1:1" x14ac:dyDescent="0.25">
      <c r="A92" s="364" t="s">
        <v>1521</v>
      </c>
    </row>
    <row r="93" spans="1:1" x14ac:dyDescent="0.25">
      <c r="A93" s="364" t="s">
        <v>1522</v>
      </c>
    </row>
    <row r="94" spans="1:1" x14ac:dyDescent="0.25">
      <c r="A94" s="364" t="s">
        <v>1523</v>
      </c>
    </row>
    <row r="95" spans="1:1" x14ac:dyDescent="0.25">
      <c r="A95" s="364" t="s">
        <v>1524</v>
      </c>
    </row>
    <row r="96" spans="1:1" x14ac:dyDescent="0.25">
      <c r="A96" s="364" t="s">
        <v>1525</v>
      </c>
    </row>
    <row r="97" spans="1:1" x14ac:dyDescent="0.25">
      <c r="A97" s="364" t="s">
        <v>1526</v>
      </c>
    </row>
    <row r="98" spans="1:1" x14ac:dyDescent="0.25">
      <c r="A98" s="364" t="s">
        <v>1527</v>
      </c>
    </row>
    <row r="99" spans="1:1" x14ac:dyDescent="0.25">
      <c r="A99" s="364" t="s">
        <v>1528</v>
      </c>
    </row>
    <row r="100" spans="1:1" x14ac:dyDescent="0.25">
      <c r="A100" s="364" t="s">
        <v>1529</v>
      </c>
    </row>
    <row r="101" spans="1:1" x14ac:dyDescent="0.25">
      <c r="A101" s="364" t="s">
        <v>1530</v>
      </c>
    </row>
    <row r="102" spans="1:1" x14ac:dyDescent="0.25">
      <c r="A102" s="364" t="s">
        <v>1531</v>
      </c>
    </row>
    <row r="103" spans="1:1" x14ac:dyDescent="0.25">
      <c r="A103" s="364" t="s">
        <v>1532</v>
      </c>
    </row>
    <row r="104" spans="1:1" x14ac:dyDescent="0.25">
      <c r="A104" s="364" t="s">
        <v>1533</v>
      </c>
    </row>
    <row r="105" spans="1:1" x14ac:dyDescent="0.25">
      <c r="A105" s="364" t="s">
        <v>1534</v>
      </c>
    </row>
    <row r="106" spans="1:1" x14ac:dyDescent="0.25">
      <c r="A106" s="364" t="s">
        <v>1535</v>
      </c>
    </row>
    <row r="107" spans="1:1" x14ac:dyDescent="0.25">
      <c r="A107" s="364" t="s">
        <v>1536</v>
      </c>
    </row>
    <row r="108" spans="1:1" x14ac:dyDescent="0.25">
      <c r="A108" s="364" t="s">
        <v>1537</v>
      </c>
    </row>
    <row r="109" spans="1:1" x14ac:dyDescent="0.25">
      <c r="A109" s="364" t="s">
        <v>1538</v>
      </c>
    </row>
    <row r="110" spans="1:1" x14ac:dyDescent="0.25">
      <c r="A110" s="364" t="s">
        <v>1539</v>
      </c>
    </row>
    <row r="111" spans="1:1" x14ac:dyDescent="0.25">
      <c r="A111" s="364" t="s">
        <v>1540</v>
      </c>
    </row>
    <row r="112" spans="1:1" x14ac:dyDescent="0.25">
      <c r="A112" s="364" t="s">
        <v>1541</v>
      </c>
    </row>
    <row r="113" spans="1:1" x14ac:dyDescent="0.25">
      <c r="A113" s="364" t="s">
        <v>1542</v>
      </c>
    </row>
    <row r="114" spans="1:1" x14ac:dyDescent="0.25">
      <c r="A114" s="364" t="s">
        <v>1543</v>
      </c>
    </row>
    <row r="115" spans="1:1" x14ac:dyDescent="0.25">
      <c r="A115" s="364" t="s">
        <v>1544</v>
      </c>
    </row>
    <row r="116" spans="1:1" x14ac:dyDescent="0.25">
      <c r="A116" s="364" t="s">
        <v>1545</v>
      </c>
    </row>
    <row r="117" spans="1:1" x14ac:dyDescent="0.25">
      <c r="A117" s="364" t="s">
        <v>1546</v>
      </c>
    </row>
    <row r="118" spans="1:1" x14ac:dyDescent="0.25">
      <c r="A118" s="364" t="s">
        <v>1547</v>
      </c>
    </row>
    <row r="119" spans="1:1" x14ac:dyDescent="0.25">
      <c r="A119" s="364" t="s">
        <v>1548</v>
      </c>
    </row>
    <row r="120" spans="1:1" x14ac:dyDescent="0.25">
      <c r="A120" s="364" t="s">
        <v>1549</v>
      </c>
    </row>
    <row r="121" spans="1:1" x14ac:dyDescent="0.25">
      <c r="A121" s="364" t="s">
        <v>1550</v>
      </c>
    </row>
    <row r="122" spans="1:1" x14ac:dyDescent="0.25">
      <c r="A122" s="364" t="s">
        <v>1551</v>
      </c>
    </row>
    <row r="123" spans="1:1" x14ac:dyDescent="0.25">
      <c r="A123" s="364" t="s">
        <v>1552</v>
      </c>
    </row>
    <row r="124" spans="1:1" x14ac:dyDescent="0.25">
      <c r="A124" s="364" t="s">
        <v>1553</v>
      </c>
    </row>
    <row r="125" spans="1:1" x14ac:dyDescent="0.25">
      <c r="A125" s="364" t="s">
        <v>1554</v>
      </c>
    </row>
    <row r="126" spans="1:1" x14ac:dyDescent="0.25">
      <c r="A126" s="364" t="s">
        <v>1555</v>
      </c>
    </row>
    <row r="127" spans="1:1" x14ac:dyDescent="0.25">
      <c r="A127" s="364" t="s">
        <v>1556</v>
      </c>
    </row>
    <row r="128" spans="1:1" x14ac:dyDescent="0.25">
      <c r="A128" s="364" t="s">
        <v>1557</v>
      </c>
    </row>
    <row r="129" spans="1:1" x14ac:dyDescent="0.25">
      <c r="A129" s="364" t="s">
        <v>1558</v>
      </c>
    </row>
    <row r="130" spans="1:1" x14ac:dyDescent="0.25">
      <c r="A130" s="364" t="s">
        <v>1559</v>
      </c>
    </row>
    <row r="131" spans="1:1" x14ac:dyDescent="0.25">
      <c r="A131" s="364" t="s">
        <v>1560</v>
      </c>
    </row>
    <row r="132" spans="1:1" x14ac:dyDescent="0.25">
      <c r="A132" s="364" t="s">
        <v>1561</v>
      </c>
    </row>
    <row r="133" spans="1:1" x14ac:dyDescent="0.25">
      <c r="A133" s="364" t="s">
        <v>1562</v>
      </c>
    </row>
    <row r="134" spans="1:1" x14ac:dyDescent="0.25">
      <c r="A134" s="364" t="s">
        <v>1563</v>
      </c>
    </row>
    <row r="135" spans="1:1" x14ac:dyDescent="0.25">
      <c r="A135" s="364" t="s">
        <v>1564</v>
      </c>
    </row>
    <row r="136" spans="1:1" x14ac:dyDescent="0.25">
      <c r="A136" s="364" t="s">
        <v>1565</v>
      </c>
    </row>
    <row r="137" spans="1:1" x14ac:dyDescent="0.25">
      <c r="A137" s="364" t="s">
        <v>1566</v>
      </c>
    </row>
    <row r="138" spans="1:1" x14ac:dyDescent="0.25">
      <c r="A138" s="364" t="s">
        <v>1567</v>
      </c>
    </row>
    <row r="139" spans="1:1" x14ac:dyDescent="0.25">
      <c r="A139" s="364" t="s">
        <v>1568</v>
      </c>
    </row>
    <row r="140" spans="1:1" x14ac:dyDescent="0.25">
      <c r="A140" s="364" t="s">
        <v>1569</v>
      </c>
    </row>
    <row r="141" spans="1:1" x14ac:dyDescent="0.25">
      <c r="A141" s="364" t="s">
        <v>1570</v>
      </c>
    </row>
    <row r="142" spans="1:1" x14ac:dyDescent="0.25">
      <c r="A142" s="364" t="s">
        <v>1571</v>
      </c>
    </row>
    <row r="143" spans="1:1" x14ac:dyDescent="0.25">
      <c r="A143" s="364" t="s">
        <v>1572</v>
      </c>
    </row>
    <row r="144" spans="1:1" x14ac:dyDescent="0.25">
      <c r="A144" s="364" t="s">
        <v>1573</v>
      </c>
    </row>
    <row r="145" spans="1:1" x14ac:dyDescent="0.25">
      <c r="A145" s="364" t="s">
        <v>1574</v>
      </c>
    </row>
    <row r="146" spans="1:1" x14ac:dyDescent="0.25">
      <c r="A146" s="364" t="s">
        <v>1575</v>
      </c>
    </row>
    <row r="147" spans="1:1" x14ac:dyDescent="0.25">
      <c r="A147" s="364" t="s">
        <v>1576</v>
      </c>
    </row>
    <row r="148" spans="1:1" x14ac:dyDescent="0.25">
      <c r="A148" s="364" t="s">
        <v>1577</v>
      </c>
    </row>
    <row r="149" spans="1:1" x14ac:dyDescent="0.25">
      <c r="A149" s="364" t="s">
        <v>1578</v>
      </c>
    </row>
    <row r="150" spans="1:1" x14ac:dyDescent="0.25">
      <c r="A150" s="364" t="s">
        <v>1579</v>
      </c>
    </row>
    <row r="151" spans="1:1" x14ac:dyDescent="0.25">
      <c r="A151" s="364" t="s">
        <v>1580</v>
      </c>
    </row>
    <row r="152" spans="1:1" x14ac:dyDescent="0.25">
      <c r="A152" s="364" t="s">
        <v>1581</v>
      </c>
    </row>
    <row r="153" spans="1:1" x14ac:dyDescent="0.25">
      <c r="A153" s="364" t="s">
        <v>1582</v>
      </c>
    </row>
    <row r="154" spans="1:1" x14ac:dyDescent="0.25">
      <c r="A154" s="364" t="s">
        <v>1583</v>
      </c>
    </row>
    <row r="155" spans="1:1" x14ac:dyDescent="0.25">
      <c r="A155" s="364" t="s">
        <v>1584</v>
      </c>
    </row>
    <row r="156" spans="1:1" x14ac:dyDescent="0.25">
      <c r="A156" s="364" t="s">
        <v>1585</v>
      </c>
    </row>
    <row r="157" spans="1:1" x14ac:dyDescent="0.25">
      <c r="A157" s="364" t="s">
        <v>1586</v>
      </c>
    </row>
    <row r="158" spans="1:1" x14ac:dyDescent="0.25">
      <c r="A158" s="364" t="s">
        <v>1587</v>
      </c>
    </row>
    <row r="159" spans="1:1" x14ac:dyDescent="0.25">
      <c r="A159" s="364" t="s">
        <v>1588</v>
      </c>
    </row>
    <row r="160" spans="1:1" x14ac:dyDescent="0.25">
      <c r="A160" s="364" t="s">
        <v>1589</v>
      </c>
    </row>
    <row r="161" spans="1:1" x14ac:dyDescent="0.25">
      <c r="A161" s="364" t="s">
        <v>1590</v>
      </c>
    </row>
    <row r="162" spans="1:1" x14ac:dyDescent="0.25">
      <c r="A162" s="364" t="s">
        <v>1591</v>
      </c>
    </row>
    <row r="163" spans="1:1" x14ac:dyDescent="0.25">
      <c r="A163" s="364" t="s">
        <v>1592</v>
      </c>
    </row>
    <row r="164" spans="1:1" x14ac:dyDescent="0.25">
      <c r="A164" s="364" t="s">
        <v>1593</v>
      </c>
    </row>
    <row r="165" spans="1:1" x14ac:dyDescent="0.25">
      <c r="A165" s="364" t="s">
        <v>1594</v>
      </c>
    </row>
    <row r="166" spans="1:1" x14ac:dyDescent="0.25">
      <c r="A166" s="364" t="s">
        <v>1595</v>
      </c>
    </row>
    <row r="167" spans="1:1" x14ac:dyDescent="0.25">
      <c r="A167" s="364" t="s">
        <v>1596</v>
      </c>
    </row>
    <row r="168" spans="1:1" x14ac:dyDescent="0.25">
      <c r="A168" s="364" t="s">
        <v>1597</v>
      </c>
    </row>
    <row r="169" spans="1:1" x14ac:dyDescent="0.25">
      <c r="A169" s="364" t="s">
        <v>1598</v>
      </c>
    </row>
    <row r="170" spans="1:1" x14ac:dyDescent="0.25">
      <c r="A170" s="364" t="s">
        <v>1599</v>
      </c>
    </row>
    <row r="171" spans="1:1" x14ac:dyDescent="0.25">
      <c r="A171" s="364" t="s">
        <v>1600</v>
      </c>
    </row>
    <row r="172" spans="1:1" x14ac:dyDescent="0.25">
      <c r="A172" s="364" t="s">
        <v>1601</v>
      </c>
    </row>
    <row r="173" spans="1:1" x14ac:dyDescent="0.25">
      <c r="A173" s="364" t="s">
        <v>1602</v>
      </c>
    </row>
    <row r="174" spans="1:1" x14ac:dyDescent="0.25">
      <c r="A174" s="364" t="s">
        <v>1603</v>
      </c>
    </row>
    <row r="175" spans="1:1" x14ac:dyDescent="0.25">
      <c r="A175" s="364" t="s">
        <v>1604</v>
      </c>
    </row>
    <row r="176" spans="1:1" x14ac:dyDescent="0.25">
      <c r="A176" s="364" t="s">
        <v>1605</v>
      </c>
    </row>
    <row r="177" spans="1:1" x14ac:dyDescent="0.25">
      <c r="A177" s="364" t="s">
        <v>1606</v>
      </c>
    </row>
    <row r="178" spans="1:1" x14ac:dyDescent="0.25">
      <c r="A178" s="364" t="s">
        <v>1607</v>
      </c>
    </row>
    <row r="179" spans="1:1" x14ac:dyDescent="0.25">
      <c r="A179" s="364" t="s">
        <v>1608</v>
      </c>
    </row>
    <row r="180" spans="1:1" x14ac:dyDescent="0.25">
      <c r="A180" s="364" t="s">
        <v>1609</v>
      </c>
    </row>
    <row r="181" spans="1:1" x14ac:dyDescent="0.25">
      <c r="A181" s="364" t="s">
        <v>1610</v>
      </c>
    </row>
    <row r="182" spans="1:1" x14ac:dyDescent="0.25">
      <c r="A182" s="364" t="s">
        <v>1611</v>
      </c>
    </row>
    <row r="183" spans="1:1" x14ac:dyDescent="0.25">
      <c r="A183" s="364" t="s">
        <v>1612</v>
      </c>
    </row>
    <row r="184" spans="1:1" x14ac:dyDescent="0.25">
      <c r="A184" s="364" t="s">
        <v>1613</v>
      </c>
    </row>
    <row r="185" spans="1:1" x14ac:dyDescent="0.25">
      <c r="A185" s="364" t="s">
        <v>1614</v>
      </c>
    </row>
    <row r="186" spans="1:1" x14ac:dyDescent="0.25">
      <c r="A186" s="364" t="s">
        <v>1615</v>
      </c>
    </row>
    <row r="187" spans="1:1" x14ac:dyDescent="0.25">
      <c r="A187" s="364" t="s">
        <v>1616</v>
      </c>
    </row>
    <row r="188" spans="1:1" x14ac:dyDescent="0.25">
      <c r="A188" s="364" t="s">
        <v>1617</v>
      </c>
    </row>
    <row r="189" spans="1:1" x14ac:dyDescent="0.25">
      <c r="A189" s="364" t="s">
        <v>1618</v>
      </c>
    </row>
    <row r="190" spans="1:1" x14ac:dyDescent="0.25">
      <c r="A190" s="364" t="s">
        <v>1619</v>
      </c>
    </row>
    <row r="191" spans="1:1" x14ac:dyDescent="0.25">
      <c r="A191" s="364" t="s">
        <v>1620</v>
      </c>
    </row>
    <row r="192" spans="1:1" x14ac:dyDescent="0.25">
      <c r="A192" s="364" t="s">
        <v>1621</v>
      </c>
    </row>
    <row r="193" spans="1:1" x14ac:dyDescent="0.25">
      <c r="A193" s="364" t="s">
        <v>1622</v>
      </c>
    </row>
    <row r="194" spans="1:1" x14ac:dyDescent="0.25">
      <c r="A194" s="364" t="s">
        <v>1623</v>
      </c>
    </row>
    <row r="195" spans="1:1" x14ac:dyDescent="0.25">
      <c r="A195" s="364" t="s">
        <v>1624</v>
      </c>
    </row>
    <row r="196" spans="1:1" x14ac:dyDescent="0.25">
      <c r="A196" s="364" t="s">
        <v>1625</v>
      </c>
    </row>
    <row r="197" spans="1:1" x14ac:dyDescent="0.25">
      <c r="A197" s="364" t="s">
        <v>1626</v>
      </c>
    </row>
    <row r="198" spans="1:1" x14ac:dyDescent="0.25">
      <c r="A198" s="364" t="s">
        <v>1627</v>
      </c>
    </row>
    <row r="199" spans="1:1" x14ac:dyDescent="0.25">
      <c r="A199" s="364" t="s">
        <v>1628</v>
      </c>
    </row>
    <row r="200" spans="1:1" x14ac:dyDescent="0.25">
      <c r="A200" s="364" t="s">
        <v>1629</v>
      </c>
    </row>
    <row r="201" spans="1:1" x14ac:dyDescent="0.25">
      <c r="A201" s="364" t="s">
        <v>1630</v>
      </c>
    </row>
    <row r="202" spans="1:1" x14ac:dyDescent="0.25">
      <c r="A202" s="364" t="s">
        <v>1631</v>
      </c>
    </row>
    <row r="203" spans="1:1" x14ac:dyDescent="0.25">
      <c r="A203" s="364" t="s">
        <v>1632</v>
      </c>
    </row>
    <row r="204" spans="1:1" x14ac:dyDescent="0.25">
      <c r="A204" s="364" t="s">
        <v>1633</v>
      </c>
    </row>
    <row r="205" spans="1:1" x14ac:dyDescent="0.25">
      <c r="A205" s="364" t="s">
        <v>1634</v>
      </c>
    </row>
    <row r="206" spans="1:1" x14ac:dyDescent="0.25">
      <c r="A206" s="364" t="s">
        <v>1635</v>
      </c>
    </row>
    <row r="207" spans="1:1" x14ac:dyDescent="0.25">
      <c r="A207" s="364" t="s">
        <v>1636</v>
      </c>
    </row>
    <row r="208" spans="1:1" x14ac:dyDescent="0.25">
      <c r="A208" s="364" t="s">
        <v>1637</v>
      </c>
    </row>
    <row r="209" spans="1:1" x14ac:dyDescent="0.25">
      <c r="A209" s="364" t="s">
        <v>1638</v>
      </c>
    </row>
    <row r="210" spans="1:1" x14ac:dyDescent="0.25">
      <c r="A210" s="364" t="s">
        <v>1639</v>
      </c>
    </row>
    <row r="211" spans="1:1" x14ac:dyDescent="0.25">
      <c r="A211" s="364" t="s">
        <v>1640</v>
      </c>
    </row>
    <row r="212" spans="1:1" x14ac:dyDescent="0.25">
      <c r="A212" s="364" t="s">
        <v>1641</v>
      </c>
    </row>
    <row r="213" spans="1:1" x14ac:dyDescent="0.25">
      <c r="A213" s="364" t="s">
        <v>1642</v>
      </c>
    </row>
    <row r="214" spans="1:1" x14ac:dyDescent="0.25">
      <c r="A214" s="364" t="s">
        <v>1643</v>
      </c>
    </row>
    <row r="215" spans="1:1" x14ac:dyDescent="0.25">
      <c r="A215" s="364" t="s">
        <v>1644</v>
      </c>
    </row>
    <row r="216" spans="1:1" x14ac:dyDescent="0.25">
      <c r="A216" s="364" t="s">
        <v>1645</v>
      </c>
    </row>
    <row r="217" spans="1:1" x14ac:dyDescent="0.25">
      <c r="A217" s="364" t="s">
        <v>1646</v>
      </c>
    </row>
    <row r="218" spans="1:1" x14ac:dyDescent="0.25">
      <c r="A218" s="364" t="s">
        <v>1647</v>
      </c>
    </row>
    <row r="219" spans="1:1" x14ac:dyDescent="0.25">
      <c r="A219" s="364" t="s">
        <v>1648</v>
      </c>
    </row>
    <row r="220" spans="1:1" x14ac:dyDescent="0.25">
      <c r="A220" s="364" t="s">
        <v>1649</v>
      </c>
    </row>
    <row r="221" spans="1:1" x14ac:dyDescent="0.25">
      <c r="A221" s="364" t="s">
        <v>1650</v>
      </c>
    </row>
    <row r="222" spans="1:1" x14ac:dyDescent="0.25">
      <c r="A222" s="364" t="s">
        <v>1651</v>
      </c>
    </row>
    <row r="223" spans="1:1" x14ac:dyDescent="0.25">
      <c r="A223" s="364" t="s">
        <v>1652</v>
      </c>
    </row>
    <row r="224" spans="1:1" x14ac:dyDescent="0.25">
      <c r="A224" s="364" t="s">
        <v>1653</v>
      </c>
    </row>
    <row r="225" spans="1:1" x14ac:dyDescent="0.25">
      <c r="A225" s="364" t="s">
        <v>1654</v>
      </c>
    </row>
    <row r="226" spans="1:1" x14ac:dyDescent="0.25">
      <c r="A226" s="364" t="s">
        <v>1655</v>
      </c>
    </row>
    <row r="227" spans="1:1" x14ac:dyDescent="0.25">
      <c r="A227" s="364" t="s">
        <v>1656</v>
      </c>
    </row>
    <row r="228" spans="1:1" x14ac:dyDescent="0.25">
      <c r="A228" s="364" t="s">
        <v>1657</v>
      </c>
    </row>
    <row r="229" spans="1:1" x14ac:dyDescent="0.25">
      <c r="A229" s="364" t="s">
        <v>1658</v>
      </c>
    </row>
    <row r="230" spans="1:1" x14ac:dyDescent="0.25">
      <c r="A230" s="364" t="s">
        <v>1659</v>
      </c>
    </row>
    <row r="231" spans="1:1" x14ac:dyDescent="0.25">
      <c r="A231" s="364" t="s">
        <v>1660</v>
      </c>
    </row>
    <row r="232" spans="1:1" x14ac:dyDescent="0.25">
      <c r="A232" s="364" t="s">
        <v>1661</v>
      </c>
    </row>
    <row r="233" spans="1:1" x14ac:dyDescent="0.25">
      <c r="A233" s="364" t="s">
        <v>1662</v>
      </c>
    </row>
    <row r="234" spans="1:1" x14ac:dyDescent="0.25">
      <c r="A234" s="364" t="s">
        <v>1663</v>
      </c>
    </row>
    <row r="235" spans="1:1" x14ac:dyDescent="0.25">
      <c r="A235" s="364" t="s">
        <v>1664</v>
      </c>
    </row>
    <row r="236" spans="1:1" x14ac:dyDescent="0.25">
      <c r="A236" s="364" t="s">
        <v>1665</v>
      </c>
    </row>
    <row r="237" spans="1:1" x14ac:dyDescent="0.25">
      <c r="A237" s="364" t="s">
        <v>1666</v>
      </c>
    </row>
    <row r="238" spans="1:1" x14ac:dyDescent="0.25">
      <c r="A238" s="364" t="s">
        <v>1667</v>
      </c>
    </row>
    <row r="239" spans="1:1" x14ac:dyDescent="0.25">
      <c r="A239" s="364" t="s">
        <v>1668</v>
      </c>
    </row>
    <row r="240" spans="1:1" x14ac:dyDescent="0.25">
      <c r="A240" s="364" t="s">
        <v>1669</v>
      </c>
    </row>
    <row r="241" spans="1:1" x14ac:dyDescent="0.25">
      <c r="A241" s="364" t="s">
        <v>1670</v>
      </c>
    </row>
    <row r="242" spans="1:1" x14ac:dyDescent="0.25">
      <c r="A242" s="364" t="s">
        <v>1671</v>
      </c>
    </row>
    <row r="243" spans="1:1" x14ac:dyDescent="0.25">
      <c r="A243" s="364" t="s">
        <v>1672</v>
      </c>
    </row>
    <row r="244" spans="1:1" x14ac:dyDescent="0.25">
      <c r="A244" s="364" t="s">
        <v>1673</v>
      </c>
    </row>
    <row r="245" spans="1:1" x14ac:dyDescent="0.25">
      <c r="A245" s="364" t="s">
        <v>1674</v>
      </c>
    </row>
    <row r="246" spans="1:1" x14ac:dyDescent="0.25">
      <c r="A246" s="364" t="s">
        <v>1675</v>
      </c>
    </row>
    <row r="247" spans="1:1" x14ac:dyDescent="0.25">
      <c r="A247" s="364" t="s">
        <v>1676</v>
      </c>
    </row>
    <row r="248" spans="1:1" x14ac:dyDescent="0.25">
      <c r="A248" s="364" t="s">
        <v>1677</v>
      </c>
    </row>
    <row r="249" spans="1:1" x14ac:dyDescent="0.25">
      <c r="A249" s="364" t="s">
        <v>1678</v>
      </c>
    </row>
    <row r="250" spans="1:1" x14ac:dyDescent="0.25">
      <c r="A250" s="364" t="s">
        <v>1679</v>
      </c>
    </row>
    <row r="251" spans="1:1" x14ac:dyDescent="0.25">
      <c r="A251" s="364" t="s">
        <v>1680</v>
      </c>
    </row>
    <row r="252" spans="1:1" x14ac:dyDescent="0.25">
      <c r="A252" s="364" t="s">
        <v>1681</v>
      </c>
    </row>
    <row r="253" spans="1:1" x14ac:dyDescent="0.25">
      <c r="A253" s="364" t="s">
        <v>1682</v>
      </c>
    </row>
    <row r="254" spans="1:1" x14ac:dyDescent="0.25">
      <c r="A254" s="364" t="s">
        <v>1683</v>
      </c>
    </row>
    <row r="255" spans="1:1" x14ac:dyDescent="0.25">
      <c r="A255" s="364" t="s">
        <v>1684</v>
      </c>
    </row>
    <row r="256" spans="1:1" x14ac:dyDescent="0.25">
      <c r="A256" s="364" t="s">
        <v>1685</v>
      </c>
    </row>
    <row r="257" spans="1:1" x14ac:dyDescent="0.25">
      <c r="A257" s="364" t="s">
        <v>1686</v>
      </c>
    </row>
    <row r="258" spans="1:1" x14ac:dyDescent="0.25">
      <c r="A258" s="364" t="s">
        <v>1687</v>
      </c>
    </row>
    <row r="259" spans="1:1" x14ac:dyDescent="0.25">
      <c r="A259" s="364" t="s">
        <v>1688</v>
      </c>
    </row>
    <row r="260" spans="1:1" x14ac:dyDescent="0.25">
      <c r="A260" s="364" t="s">
        <v>1689</v>
      </c>
    </row>
    <row r="261" spans="1:1" x14ac:dyDescent="0.25">
      <c r="A261" s="364" t="s">
        <v>1690</v>
      </c>
    </row>
    <row r="262" spans="1:1" x14ac:dyDescent="0.25">
      <c r="A262" s="364" t="s">
        <v>1691</v>
      </c>
    </row>
    <row r="263" spans="1:1" x14ac:dyDescent="0.25">
      <c r="A263" s="364" t="s">
        <v>1692</v>
      </c>
    </row>
    <row r="264" spans="1:1" x14ac:dyDescent="0.25">
      <c r="A264" s="364" t="s">
        <v>1693</v>
      </c>
    </row>
    <row r="265" spans="1:1" x14ac:dyDescent="0.25">
      <c r="A265" s="364" t="s">
        <v>1694</v>
      </c>
    </row>
    <row r="266" spans="1:1" x14ac:dyDescent="0.25">
      <c r="A266" s="364" t="s">
        <v>1695</v>
      </c>
    </row>
    <row r="267" spans="1:1" x14ac:dyDescent="0.25">
      <c r="A267" s="364" t="s">
        <v>1696</v>
      </c>
    </row>
    <row r="268" spans="1:1" x14ac:dyDescent="0.25">
      <c r="A268" s="364" t="s">
        <v>1697</v>
      </c>
    </row>
    <row r="269" spans="1:1" x14ac:dyDescent="0.25">
      <c r="A269" s="364" t="s">
        <v>1698</v>
      </c>
    </row>
    <row r="270" spans="1:1" x14ac:dyDescent="0.25">
      <c r="A270" s="364" t="s">
        <v>1699</v>
      </c>
    </row>
    <row r="271" spans="1:1" x14ac:dyDescent="0.25">
      <c r="A271" s="364" t="s">
        <v>1700</v>
      </c>
    </row>
    <row r="272" spans="1:1" x14ac:dyDescent="0.25">
      <c r="A272" s="364" t="s">
        <v>1701</v>
      </c>
    </row>
    <row r="273" spans="1:1" x14ac:dyDescent="0.25">
      <c r="A273" s="364" t="s">
        <v>1702</v>
      </c>
    </row>
    <row r="274" spans="1:1" x14ac:dyDescent="0.25">
      <c r="A274" s="364" t="s">
        <v>1703</v>
      </c>
    </row>
    <row r="275" spans="1:1" x14ac:dyDescent="0.25">
      <c r="A275" s="364" t="s">
        <v>1704</v>
      </c>
    </row>
    <row r="276" spans="1:1" x14ac:dyDescent="0.25">
      <c r="A276" s="364" t="s">
        <v>1705</v>
      </c>
    </row>
    <row r="277" spans="1:1" x14ac:dyDescent="0.25">
      <c r="A277" s="364" t="s">
        <v>1706</v>
      </c>
    </row>
    <row r="278" spans="1:1" x14ac:dyDescent="0.25">
      <c r="A278" s="364" t="s">
        <v>1707</v>
      </c>
    </row>
    <row r="279" spans="1:1" x14ac:dyDescent="0.25">
      <c r="A279" s="364" t="s">
        <v>1708</v>
      </c>
    </row>
    <row r="280" spans="1:1" x14ac:dyDescent="0.25">
      <c r="A280" s="364" t="s">
        <v>1709</v>
      </c>
    </row>
    <row r="281" spans="1:1" x14ac:dyDescent="0.25">
      <c r="A281" s="364" t="s">
        <v>1710</v>
      </c>
    </row>
    <row r="282" spans="1:1" x14ac:dyDescent="0.25">
      <c r="A282" s="364" t="s">
        <v>1711</v>
      </c>
    </row>
    <row r="283" spans="1:1" x14ac:dyDescent="0.25">
      <c r="A283" s="364" t="s">
        <v>1712</v>
      </c>
    </row>
    <row r="284" spans="1:1" x14ac:dyDescent="0.25">
      <c r="A284" s="364" t="s">
        <v>1713</v>
      </c>
    </row>
    <row r="285" spans="1:1" x14ac:dyDescent="0.25">
      <c r="A285" s="364" t="s">
        <v>1714</v>
      </c>
    </row>
    <row r="286" spans="1:1" x14ac:dyDescent="0.25">
      <c r="A286" s="364" t="s">
        <v>1715</v>
      </c>
    </row>
    <row r="287" spans="1:1" x14ac:dyDescent="0.25">
      <c r="A287" s="364" t="s">
        <v>1716</v>
      </c>
    </row>
    <row r="288" spans="1:1" x14ac:dyDescent="0.25">
      <c r="A288" s="364" t="s">
        <v>1717</v>
      </c>
    </row>
    <row r="289" spans="1:1" x14ac:dyDescent="0.25">
      <c r="A289" s="364" t="s">
        <v>1718</v>
      </c>
    </row>
    <row r="290" spans="1:1" x14ac:dyDescent="0.25">
      <c r="A290" s="364" t="s">
        <v>1719</v>
      </c>
    </row>
    <row r="291" spans="1:1" x14ac:dyDescent="0.25">
      <c r="A291" s="364" t="s">
        <v>1720</v>
      </c>
    </row>
    <row r="292" spans="1:1" x14ac:dyDescent="0.25">
      <c r="A292" s="364" t="s">
        <v>1721</v>
      </c>
    </row>
    <row r="293" spans="1:1" x14ac:dyDescent="0.25">
      <c r="A293" s="364" t="s">
        <v>1722</v>
      </c>
    </row>
    <row r="294" spans="1:1" x14ac:dyDescent="0.25">
      <c r="A294" s="364" t="s">
        <v>1723</v>
      </c>
    </row>
    <row r="295" spans="1:1" x14ac:dyDescent="0.25">
      <c r="A295" s="364" t="s">
        <v>1724</v>
      </c>
    </row>
    <row r="296" spans="1:1" x14ac:dyDescent="0.25">
      <c r="A296" s="364" t="s">
        <v>1725</v>
      </c>
    </row>
    <row r="297" spans="1:1" x14ac:dyDescent="0.25">
      <c r="A297" s="364" t="s">
        <v>1726</v>
      </c>
    </row>
    <row r="298" spans="1:1" x14ac:dyDescent="0.25">
      <c r="A298" s="364" t="s">
        <v>1727</v>
      </c>
    </row>
    <row r="299" spans="1:1" x14ac:dyDescent="0.25">
      <c r="A299" s="364" t="s">
        <v>1728</v>
      </c>
    </row>
    <row r="300" spans="1:1" x14ac:dyDescent="0.25">
      <c r="A300" s="364" t="s">
        <v>1729</v>
      </c>
    </row>
    <row r="301" spans="1:1" x14ac:dyDescent="0.25">
      <c r="A301" s="364" t="s">
        <v>1730</v>
      </c>
    </row>
    <row r="302" spans="1:1" x14ac:dyDescent="0.25">
      <c r="A302" s="364" t="s">
        <v>1731</v>
      </c>
    </row>
    <row r="303" spans="1:1" x14ac:dyDescent="0.25">
      <c r="A303" s="364" t="s">
        <v>1732</v>
      </c>
    </row>
    <row r="304" spans="1:1" x14ac:dyDescent="0.25">
      <c r="A304" s="364" t="s">
        <v>1733</v>
      </c>
    </row>
    <row r="305" spans="1:1" x14ac:dyDescent="0.25">
      <c r="A305" s="364" t="s">
        <v>1734</v>
      </c>
    </row>
    <row r="306" spans="1:1" x14ac:dyDescent="0.25">
      <c r="A306" s="364" t="s">
        <v>1735</v>
      </c>
    </row>
    <row r="307" spans="1:1" x14ac:dyDescent="0.25">
      <c r="A307" s="364" t="s">
        <v>1736</v>
      </c>
    </row>
    <row r="308" spans="1:1" x14ac:dyDescent="0.25">
      <c r="A308" s="364" t="s">
        <v>1737</v>
      </c>
    </row>
    <row r="309" spans="1:1" x14ac:dyDescent="0.25">
      <c r="A309" s="364" t="s">
        <v>1738</v>
      </c>
    </row>
    <row r="310" spans="1:1" x14ac:dyDescent="0.25">
      <c r="A310" s="364" t="s">
        <v>1739</v>
      </c>
    </row>
    <row r="311" spans="1:1" x14ac:dyDescent="0.25">
      <c r="A311" s="364" t="s">
        <v>1740</v>
      </c>
    </row>
    <row r="312" spans="1:1" x14ac:dyDescent="0.25">
      <c r="A312" s="364" t="s">
        <v>1741</v>
      </c>
    </row>
    <row r="313" spans="1:1" x14ac:dyDescent="0.25">
      <c r="A313" s="364" t="s">
        <v>1742</v>
      </c>
    </row>
    <row r="314" spans="1:1" x14ac:dyDescent="0.25">
      <c r="A314" s="364" t="s">
        <v>1743</v>
      </c>
    </row>
    <row r="315" spans="1:1" x14ac:dyDescent="0.25">
      <c r="A315" s="364" t="s">
        <v>1744</v>
      </c>
    </row>
    <row r="316" spans="1:1" x14ac:dyDescent="0.25">
      <c r="A316" s="364" t="s">
        <v>1745</v>
      </c>
    </row>
    <row r="317" spans="1:1" x14ac:dyDescent="0.25">
      <c r="A317" s="364" t="s">
        <v>1746</v>
      </c>
    </row>
    <row r="318" spans="1:1" x14ac:dyDescent="0.25">
      <c r="A318" s="364" t="s">
        <v>1747</v>
      </c>
    </row>
    <row r="319" spans="1:1" x14ac:dyDescent="0.25">
      <c r="A319" s="364" t="s">
        <v>1748</v>
      </c>
    </row>
    <row r="320" spans="1:1" x14ac:dyDescent="0.25">
      <c r="A320" s="364" t="s">
        <v>1749</v>
      </c>
    </row>
    <row r="321" spans="1:1" x14ac:dyDescent="0.25">
      <c r="A321" s="364" t="s">
        <v>1750</v>
      </c>
    </row>
    <row r="322" spans="1:1" x14ac:dyDescent="0.25">
      <c r="A322" s="364" t="s">
        <v>1751</v>
      </c>
    </row>
    <row r="323" spans="1:1" x14ac:dyDescent="0.25">
      <c r="A323" s="364" t="s">
        <v>1752</v>
      </c>
    </row>
    <row r="324" spans="1:1" x14ac:dyDescent="0.25">
      <c r="A324" s="364" t="s">
        <v>1753</v>
      </c>
    </row>
    <row r="325" spans="1:1" x14ac:dyDescent="0.25">
      <c r="A325" s="364" t="s">
        <v>1754</v>
      </c>
    </row>
    <row r="326" spans="1:1" x14ac:dyDescent="0.25">
      <c r="A326" s="364" t="s">
        <v>1755</v>
      </c>
    </row>
    <row r="327" spans="1:1" x14ac:dyDescent="0.25">
      <c r="A327" s="364" t="s">
        <v>1756</v>
      </c>
    </row>
    <row r="328" spans="1:1" x14ac:dyDescent="0.25">
      <c r="A328" s="364" t="s">
        <v>1757</v>
      </c>
    </row>
    <row r="329" spans="1:1" x14ac:dyDescent="0.25">
      <c r="A329" s="364" t="s">
        <v>1758</v>
      </c>
    </row>
    <row r="330" spans="1:1" x14ac:dyDescent="0.25">
      <c r="A330" s="364" t="s">
        <v>1759</v>
      </c>
    </row>
    <row r="331" spans="1:1" x14ac:dyDescent="0.25">
      <c r="A331" s="364" t="s">
        <v>1760</v>
      </c>
    </row>
    <row r="332" spans="1:1" x14ac:dyDescent="0.25">
      <c r="A332" s="364" t="s">
        <v>1761</v>
      </c>
    </row>
    <row r="333" spans="1:1" x14ac:dyDescent="0.25">
      <c r="A333" s="364" t="s">
        <v>1762</v>
      </c>
    </row>
    <row r="334" spans="1:1" x14ac:dyDescent="0.25">
      <c r="A334" s="364" t="s">
        <v>1763</v>
      </c>
    </row>
    <row r="335" spans="1:1" x14ac:dyDescent="0.25">
      <c r="A335" s="364" t="s">
        <v>1764</v>
      </c>
    </row>
    <row r="336" spans="1:1" x14ac:dyDescent="0.25">
      <c r="A336" s="364" t="s">
        <v>1765</v>
      </c>
    </row>
    <row r="337" spans="1:1" x14ac:dyDescent="0.25">
      <c r="A337" s="364" t="s">
        <v>1766</v>
      </c>
    </row>
    <row r="338" spans="1:1" x14ac:dyDescent="0.25">
      <c r="A338" s="364" t="s">
        <v>1767</v>
      </c>
    </row>
    <row r="339" spans="1:1" x14ac:dyDescent="0.25">
      <c r="A339" s="364" t="s">
        <v>1768</v>
      </c>
    </row>
    <row r="340" spans="1:1" x14ac:dyDescent="0.25">
      <c r="A340" s="364" t="s">
        <v>1769</v>
      </c>
    </row>
    <row r="341" spans="1:1" x14ac:dyDescent="0.25">
      <c r="A341" s="364" t="s">
        <v>1770</v>
      </c>
    </row>
    <row r="342" spans="1:1" x14ac:dyDescent="0.25">
      <c r="A342" s="364" t="s">
        <v>1771</v>
      </c>
    </row>
    <row r="343" spans="1:1" x14ac:dyDescent="0.25">
      <c r="A343" s="364" t="s">
        <v>1772</v>
      </c>
    </row>
    <row r="344" spans="1:1" x14ac:dyDescent="0.25">
      <c r="A344" s="364" t="s">
        <v>1773</v>
      </c>
    </row>
    <row r="345" spans="1:1" x14ac:dyDescent="0.25">
      <c r="A345" s="364" t="s">
        <v>1774</v>
      </c>
    </row>
    <row r="346" spans="1:1" x14ac:dyDescent="0.25">
      <c r="A346" s="364" t="s">
        <v>1775</v>
      </c>
    </row>
    <row r="347" spans="1:1" x14ac:dyDescent="0.25">
      <c r="A347" s="364" t="s">
        <v>1776</v>
      </c>
    </row>
    <row r="348" spans="1:1" x14ac:dyDescent="0.25">
      <c r="A348" s="364" t="s">
        <v>1777</v>
      </c>
    </row>
    <row r="349" spans="1:1" x14ac:dyDescent="0.25">
      <c r="A349" s="364" t="s">
        <v>1778</v>
      </c>
    </row>
    <row r="350" spans="1:1" x14ac:dyDescent="0.25">
      <c r="A350" s="364" t="s">
        <v>1779</v>
      </c>
    </row>
    <row r="351" spans="1:1" x14ac:dyDescent="0.25">
      <c r="A351" s="364" t="s">
        <v>1780</v>
      </c>
    </row>
    <row r="352" spans="1:1" x14ac:dyDescent="0.25">
      <c r="A352" s="364" t="s">
        <v>1781</v>
      </c>
    </row>
    <row r="353" spans="1:1" x14ac:dyDescent="0.25">
      <c r="A353" s="364" t="s">
        <v>1782</v>
      </c>
    </row>
    <row r="354" spans="1:1" x14ac:dyDescent="0.25">
      <c r="A354" s="364" t="s">
        <v>1783</v>
      </c>
    </row>
    <row r="355" spans="1:1" x14ac:dyDescent="0.25">
      <c r="A355" s="364" t="s">
        <v>1784</v>
      </c>
    </row>
    <row r="356" spans="1:1" x14ac:dyDescent="0.25">
      <c r="A356" s="364" t="s">
        <v>1785</v>
      </c>
    </row>
    <row r="357" spans="1:1" x14ac:dyDescent="0.25">
      <c r="A357" s="364" t="s">
        <v>1786</v>
      </c>
    </row>
    <row r="358" spans="1:1" x14ac:dyDescent="0.25">
      <c r="A358" s="364" t="s">
        <v>1787</v>
      </c>
    </row>
    <row r="359" spans="1:1" x14ac:dyDescent="0.25">
      <c r="A359" s="364" t="s">
        <v>1788</v>
      </c>
    </row>
    <row r="360" spans="1:1" x14ac:dyDescent="0.25">
      <c r="A360" s="364" t="s">
        <v>1789</v>
      </c>
    </row>
    <row r="361" spans="1:1" x14ac:dyDescent="0.25">
      <c r="A361" s="364" t="s">
        <v>1790</v>
      </c>
    </row>
    <row r="362" spans="1:1" x14ac:dyDescent="0.25">
      <c r="A362" s="364" t="s">
        <v>1791</v>
      </c>
    </row>
    <row r="363" spans="1:1" x14ac:dyDescent="0.25">
      <c r="A363" s="364" t="s">
        <v>1792</v>
      </c>
    </row>
    <row r="364" spans="1:1" x14ac:dyDescent="0.25">
      <c r="A364" s="364" t="s">
        <v>1793</v>
      </c>
    </row>
    <row r="365" spans="1:1" x14ac:dyDescent="0.25">
      <c r="A365" s="364" t="s">
        <v>1794</v>
      </c>
    </row>
    <row r="366" spans="1:1" x14ac:dyDescent="0.25">
      <c r="A366" s="364" t="s">
        <v>1795</v>
      </c>
    </row>
    <row r="367" spans="1:1" x14ac:dyDescent="0.25">
      <c r="A367" s="364" t="s">
        <v>1796</v>
      </c>
    </row>
    <row r="368" spans="1:1" x14ac:dyDescent="0.25">
      <c r="A368" s="364" t="s">
        <v>1797</v>
      </c>
    </row>
    <row r="369" spans="1:1" x14ac:dyDescent="0.25">
      <c r="A369" s="364" t="s">
        <v>1798</v>
      </c>
    </row>
    <row r="370" spans="1:1" x14ac:dyDescent="0.25">
      <c r="A370" s="364" t="s">
        <v>1799</v>
      </c>
    </row>
    <row r="371" spans="1:1" x14ac:dyDescent="0.25">
      <c r="A371" s="364" t="s">
        <v>1800</v>
      </c>
    </row>
    <row r="372" spans="1:1" x14ac:dyDescent="0.25">
      <c r="A372" s="364" t="s">
        <v>1801</v>
      </c>
    </row>
    <row r="373" spans="1:1" x14ac:dyDescent="0.25">
      <c r="A373" s="364" t="s">
        <v>1802</v>
      </c>
    </row>
    <row r="374" spans="1:1" x14ac:dyDescent="0.25">
      <c r="A374" s="364" t="s">
        <v>1803</v>
      </c>
    </row>
    <row r="375" spans="1:1" x14ac:dyDescent="0.25">
      <c r="A375" s="364" t="s">
        <v>1804</v>
      </c>
    </row>
    <row r="376" spans="1:1" x14ac:dyDescent="0.25">
      <c r="A376" s="364" t="s">
        <v>1805</v>
      </c>
    </row>
    <row r="377" spans="1:1" x14ac:dyDescent="0.25">
      <c r="A377" s="364" t="s">
        <v>1806</v>
      </c>
    </row>
    <row r="378" spans="1:1" x14ac:dyDescent="0.25">
      <c r="A378" s="364" t="s">
        <v>1807</v>
      </c>
    </row>
    <row r="379" spans="1:1" x14ac:dyDescent="0.25">
      <c r="A379" s="364" t="s">
        <v>1808</v>
      </c>
    </row>
    <row r="380" spans="1:1" x14ac:dyDescent="0.25">
      <c r="A380" s="364" t="s">
        <v>1809</v>
      </c>
    </row>
    <row r="381" spans="1:1" x14ac:dyDescent="0.25">
      <c r="A381" s="364" t="s">
        <v>1810</v>
      </c>
    </row>
    <row r="382" spans="1:1" x14ac:dyDescent="0.25">
      <c r="A382" s="364" t="s">
        <v>1811</v>
      </c>
    </row>
    <row r="383" spans="1:1" x14ac:dyDescent="0.25">
      <c r="A383" s="364" t="s">
        <v>1812</v>
      </c>
    </row>
    <row r="384" spans="1:1" x14ac:dyDescent="0.25">
      <c r="A384" s="364" t="s">
        <v>1813</v>
      </c>
    </row>
    <row r="385" spans="1:1" x14ac:dyDescent="0.25">
      <c r="A385" s="364" t="s">
        <v>1814</v>
      </c>
    </row>
    <row r="386" spans="1:1" x14ac:dyDescent="0.25">
      <c r="A386" s="364" t="s">
        <v>1815</v>
      </c>
    </row>
    <row r="387" spans="1:1" x14ac:dyDescent="0.25">
      <c r="A387" s="364" t="s">
        <v>1816</v>
      </c>
    </row>
    <row r="388" spans="1:1" x14ac:dyDescent="0.25">
      <c r="A388" s="364" t="s">
        <v>1817</v>
      </c>
    </row>
    <row r="389" spans="1:1" x14ac:dyDescent="0.25">
      <c r="A389" s="364" t="s">
        <v>1818</v>
      </c>
    </row>
    <row r="390" spans="1:1" x14ac:dyDescent="0.25">
      <c r="A390" s="364" t="s">
        <v>1819</v>
      </c>
    </row>
    <row r="391" spans="1:1" x14ac:dyDescent="0.25">
      <c r="A391" s="364" t="s">
        <v>1820</v>
      </c>
    </row>
    <row r="392" spans="1:1" x14ac:dyDescent="0.25">
      <c r="A392" s="364" t="s">
        <v>1821</v>
      </c>
    </row>
    <row r="393" spans="1:1" x14ac:dyDescent="0.25">
      <c r="A393" s="364" t="s">
        <v>1822</v>
      </c>
    </row>
    <row r="394" spans="1:1" x14ac:dyDescent="0.25">
      <c r="A394" s="364" t="s">
        <v>1823</v>
      </c>
    </row>
    <row r="395" spans="1:1" x14ac:dyDescent="0.25">
      <c r="A395" s="364" t="s">
        <v>1824</v>
      </c>
    </row>
    <row r="396" spans="1:1" x14ac:dyDescent="0.25">
      <c r="A396" s="364" t="s">
        <v>1825</v>
      </c>
    </row>
    <row r="397" spans="1:1" x14ac:dyDescent="0.25">
      <c r="A397" s="364" t="s">
        <v>1826</v>
      </c>
    </row>
    <row r="398" spans="1:1" x14ac:dyDescent="0.25">
      <c r="A398" s="364" t="s">
        <v>1827</v>
      </c>
    </row>
    <row r="399" spans="1:1" x14ac:dyDescent="0.25">
      <c r="A399" s="364" t="s">
        <v>1828</v>
      </c>
    </row>
    <row r="400" spans="1:1" x14ac:dyDescent="0.25">
      <c r="A400" s="364" t="s">
        <v>1829</v>
      </c>
    </row>
    <row r="401" spans="1:1" x14ac:dyDescent="0.25">
      <c r="A401" s="364" t="s">
        <v>1830</v>
      </c>
    </row>
    <row r="402" spans="1:1" x14ac:dyDescent="0.25">
      <c r="A402" s="364" t="s">
        <v>1831</v>
      </c>
    </row>
    <row r="403" spans="1:1" x14ac:dyDescent="0.25">
      <c r="A403" s="364" t="s">
        <v>1832</v>
      </c>
    </row>
    <row r="404" spans="1:1" x14ac:dyDescent="0.25">
      <c r="A404" s="364" t="s">
        <v>1833</v>
      </c>
    </row>
    <row r="405" spans="1:1" x14ac:dyDescent="0.25">
      <c r="A405" s="364" t="s">
        <v>1834</v>
      </c>
    </row>
    <row r="406" spans="1:1" x14ac:dyDescent="0.25">
      <c r="A406" s="364" t="s">
        <v>1835</v>
      </c>
    </row>
    <row r="407" spans="1:1" x14ac:dyDescent="0.25">
      <c r="A407" s="364" t="s">
        <v>1836</v>
      </c>
    </row>
    <row r="408" spans="1:1" x14ac:dyDescent="0.25">
      <c r="A408" s="364" t="s">
        <v>1837</v>
      </c>
    </row>
    <row r="409" spans="1:1" x14ac:dyDescent="0.25">
      <c r="A409" s="364" t="s">
        <v>1838</v>
      </c>
    </row>
    <row r="410" spans="1:1" x14ac:dyDescent="0.25">
      <c r="A410" s="364" t="s">
        <v>1839</v>
      </c>
    </row>
    <row r="411" spans="1:1" x14ac:dyDescent="0.25">
      <c r="A411" s="364" t="s">
        <v>1840</v>
      </c>
    </row>
    <row r="412" spans="1:1" x14ac:dyDescent="0.25">
      <c r="A412" s="364" t="s">
        <v>1841</v>
      </c>
    </row>
    <row r="413" spans="1:1" x14ac:dyDescent="0.25">
      <c r="A413" s="364" t="s">
        <v>1842</v>
      </c>
    </row>
    <row r="414" spans="1:1" x14ac:dyDescent="0.25">
      <c r="A414" s="364" t="s">
        <v>1843</v>
      </c>
    </row>
    <row r="415" spans="1:1" x14ac:dyDescent="0.25">
      <c r="A415" s="364" t="s">
        <v>1844</v>
      </c>
    </row>
    <row r="416" spans="1:1" x14ac:dyDescent="0.25">
      <c r="A416" s="364" t="s">
        <v>1845</v>
      </c>
    </row>
    <row r="417" spans="1:1" x14ac:dyDescent="0.25">
      <c r="A417" s="364" t="s">
        <v>1846</v>
      </c>
    </row>
    <row r="418" spans="1:1" x14ac:dyDescent="0.25">
      <c r="A418" s="364" t="s">
        <v>1847</v>
      </c>
    </row>
    <row r="419" spans="1:1" x14ac:dyDescent="0.25">
      <c r="A419" s="364" t="s">
        <v>1848</v>
      </c>
    </row>
    <row r="420" spans="1:1" x14ac:dyDescent="0.25">
      <c r="A420" s="364" t="s">
        <v>1849</v>
      </c>
    </row>
    <row r="421" spans="1:1" x14ac:dyDescent="0.25">
      <c r="A421" s="364" t="s">
        <v>1850</v>
      </c>
    </row>
    <row r="422" spans="1:1" x14ac:dyDescent="0.25">
      <c r="A422" s="364" t="s">
        <v>1851</v>
      </c>
    </row>
    <row r="423" spans="1:1" x14ac:dyDescent="0.25">
      <c r="A423" s="364" t="s">
        <v>1852</v>
      </c>
    </row>
    <row r="424" spans="1:1" x14ac:dyDescent="0.25">
      <c r="A424" s="364" t="s">
        <v>1853</v>
      </c>
    </row>
    <row r="425" spans="1:1" x14ac:dyDescent="0.25">
      <c r="A425" s="364" t="s">
        <v>1854</v>
      </c>
    </row>
    <row r="426" spans="1:1" x14ac:dyDescent="0.25">
      <c r="A426" s="364" t="s">
        <v>1855</v>
      </c>
    </row>
    <row r="427" spans="1:1" x14ac:dyDescent="0.25">
      <c r="A427" s="364" t="s">
        <v>1856</v>
      </c>
    </row>
    <row r="428" spans="1:1" x14ac:dyDescent="0.25">
      <c r="A428" s="364" t="s">
        <v>1857</v>
      </c>
    </row>
    <row r="429" spans="1:1" x14ac:dyDescent="0.25">
      <c r="A429" s="364" t="s">
        <v>1858</v>
      </c>
    </row>
    <row r="430" spans="1:1" x14ac:dyDescent="0.25">
      <c r="A430" s="364" t="s">
        <v>1859</v>
      </c>
    </row>
    <row r="431" spans="1:1" x14ac:dyDescent="0.25">
      <c r="A431" s="364" t="s">
        <v>1860</v>
      </c>
    </row>
    <row r="432" spans="1:1" x14ac:dyDescent="0.25">
      <c r="A432" s="364" t="s">
        <v>1861</v>
      </c>
    </row>
    <row r="433" spans="1:1" x14ac:dyDescent="0.25">
      <c r="A433" s="364" t="s">
        <v>1862</v>
      </c>
    </row>
    <row r="434" spans="1:1" x14ac:dyDescent="0.25">
      <c r="A434" s="364" t="s">
        <v>1863</v>
      </c>
    </row>
    <row r="435" spans="1:1" x14ac:dyDescent="0.25">
      <c r="A435" s="364" t="s">
        <v>1864</v>
      </c>
    </row>
    <row r="436" spans="1:1" x14ac:dyDescent="0.25">
      <c r="A436" s="364" t="s">
        <v>1865</v>
      </c>
    </row>
    <row r="437" spans="1:1" x14ac:dyDescent="0.25">
      <c r="A437" s="364" t="s">
        <v>1866</v>
      </c>
    </row>
    <row r="438" spans="1:1" x14ac:dyDescent="0.25">
      <c r="A438" s="364" t="s">
        <v>1867</v>
      </c>
    </row>
    <row r="439" spans="1:1" x14ac:dyDescent="0.25">
      <c r="A439" s="364" t="s">
        <v>1868</v>
      </c>
    </row>
    <row r="440" spans="1:1" x14ac:dyDescent="0.25">
      <c r="A440" s="364" t="s">
        <v>1869</v>
      </c>
    </row>
    <row r="441" spans="1:1" x14ac:dyDescent="0.25">
      <c r="A441" s="364" t="s">
        <v>1870</v>
      </c>
    </row>
    <row r="442" spans="1:1" x14ac:dyDescent="0.25">
      <c r="A442" s="364" t="s">
        <v>1871</v>
      </c>
    </row>
    <row r="443" spans="1:1" x14ac:dyDescent="0.25">
      <c r="A443" s="364" t="s">
        <v>1872</v>
      </c>
    </row>
    <row r="444" spans="1:1" x14ac:dyDescent="0.25">
      <c r="A444" s="364" t="s">
        <v>1873</v>
      </c>
    </row>
    <row r="445" spans="1:1" x14ac:dyDescent="0.25">
      <c r="A445" s="364" t="s">
        <v>1874</v>
      </c>
    </row>
    <row r="446" spans="1:1" x14ac:dyDescent="0.25">
      <c r="A446" s="364" t="s">
        <v>1875</v>
      </c>
    </row>
    <row r="447" spans="1:1" x14ac:dyDescent="0.25">
      <c r="A447" s="364" t="s">
        <v>1876</v>
      </c>
    </row>
    <row r="448" spans="1:1" x14ac:dyDescent="0.25">
      <c r="A448" s="364" t="s">
        <v>1877</v>
      </c>
    </row>
    <row r="449" spans="1:1" x14ac:dyDescent="0.25">
      <c r="A449" s="364" t="s">
        <v>1878</v>
      </c>
    </row>
    <row r="450" spans="1:1" x14ac:dyDescent="0.25">
      <c r="A450" s="364" t="s">
        <v>1879</v>
      </c>
    </row>
    <row r="451" spans="1:1" x14ac:dyDescent="0.25">
      <c r="A451" s="364" t="s">
        <v>1880</v>
      </c>
    </row>
    <row r="452" spans="1:1" x14ac:dyDescent="0.25">
      <c r="A452" s="364" t="s">
        <v>1881</v>
      </c>
    </row>
    <row r="453" spans="1:1" x14ac:dyDescent="0.25">
      <c r="A453" s="364" t="s">
        <v>1882</v>
      </c>
    </row>
    <row r="454" spans="1:1" x14ac:dyDescent="0.25">
      <c r="A454" s="364" t="s">
        <v>1883</v>
      </c>
    </row>
    <row r="455" spans="1:1" x14ac:dyDescent="0.25">
      <c r="A455" s="364" t="s">
        <v>1884</v>
      </c>
    </row>
    <row r="456" spans="1:1" x14ac:dyDescent="0.25">
      <c r="A456" s="364" t="s">
        <v>1885</v>
      </c>
    </row>
    <row r="457" spans="1:1" x14ac:dyDescent="0.25">
      <c r="A457" s="364" t="s">
        <v>1886</v>
      </c>
    </row>
    <row r="458" spans="1:1" x14ac:dyDescent="0.25">
      <c r="A458" s="364" t="s">
        <v>1887</v>
      </c>
    </row>
    <row r="459" spans="1:1" x14ac:dyDescent="0.25">
      <c r="A459" s="364" t="s">
        <v>1888</v>
      </c>
    </row>
    <row r="460" spans="1:1" x14ac:dyDescent="0.25">
      <c r="A460" s="364" t="s">
        <v>1889</v>
      </c>
    </row>
    <row r="461" spans="1:1" x14ac:dyDescent="0.25">
      <c r="A461" s="364" t="s">
        <v>1890</v>
      </c>
    </row>
    <row r="462" spans="1:1" x14ac:dyDescent="0.25">
      <c r="A462" s="364" t="s">
        <v>1891</v>
      </c>
    </row>
    <row r="463" spans="1:1" x14ac:dyDescent="0.25">
      <c r="A463" s="364" t="s">
        <v>1892</v>
      </c>
    </row>
    <row r="464" spans="1:1" x14ac:dyDescent="0.25">
      <c r="A464" s="364" t="s">
        <v>1893</v>
      </c>
    </row>
    <row r="465" spans="1:1" x14ac:dyDescent="0.25">
      <c r="A465" s="364" t="s">
        <v>1894</v>
      </c>
    </row>
    <row r="466" spans="1:1" x14ac:dyDescent="0.25">
      <c r="A466" s="364" t="s">
        <v>1895</v>
      </c>
    </row>
    <row r="467" spans="1:1" x14ac:dyDescent="0.25">
      <c r="A467" s="364" t="s">
        <v>1896</v>
      </c>
    </row>
    <row r="468" spans="1:1" x14ac:dyDescent="0.25">
      <c r="A468" s="364" t="s">
        <v>1897</v>
      </c>
    </row>
    <row r="469" spans="1:1" x14ac:dyDescent="0.25">
      <c r="A469" s="364" t="s">
        <v>1898</v>
      </c>
    </row>
    <row r="470" spans="1:1" x14ac:dyDescent="0.25">
      <c r="A470" s="364" t="s">
        <v>1899</v>
      </c>
    </row>
    <row r="471" spans="1:1" x14ac:dyDescent="0.25">
      <c r="A471" s="364" t="s">
        <v>1900</v>
      </c>
    </row>
    <row r="472" spans="1:1" x14ac:dyDescent="0.25">
      <c r="A472" s="364" t="s">
        <v>1901</v>
      </c>
    </row>
    <row r="473" spans="1:1" x14ac:dyDescent="0.25">
      <c r="A473" s="364" t="s">
        <v>1902</v>
      </c>
    </row>
    <row r="474" spans="1:1" x14ac:dyDescent="0.25">
      <c r="A474" s="364" t="s">
        <v>1903</v>
      </c>
    </row>
    <row r="475" spans="1:1" x14ac:dyDescent="0.25">
      <c r="A475" s="364" t="s">
        <v>1904</v>
      </c>
    </row>
    <row r="476" spans="1:1" x14ac:dyDescent="0.25">
      <c r="A476" s="364" t="s">
        <v>1905</v>
      </c>
    </row>
    <row r="477" spans="1:1" x14ac:dyDescent="0.25">
      <c r="A477" s="364" t="s">
        <v>1906</v>
      </c>
    </row>
    <row r="478" spans="1:1" x14ac:dyDescent="0.25">
      <c r="A478" s="364" t="s">
        <v>1907</v>
      </c>
    </row>
    <row r="479" spans="1:1" x14ac:dyDescent="0.25">
      <c r="A479" s="364" t="s">
        <v>1908</v>
      </c>
    </row>
    <row r="480" spans="1:1" x14ac:dyDescent="0.25">
      <c r="A480" s="364" t="s">
        <v>1909</v>
      </c>
    </row>
    <row r="481" spans="1:1" x14ac:dyDescent="0.25">
      <c r="A481" s="364" t="s">
        <v>1910</v>
      </c>
    </row>
    <row r="482" spans="1:1" x14ac:dyDescent="0.25">
      <c r="A482" s="364" t="s">
        <v>1911</v>
      </c>
    </row>
    <row r="483" spans="1:1" x14ac:dyDescent="0.25">
      <c r="A483" s="364" t="s">
        <v>1912</v>
      </c>
    </row>
    <row r="484" spans="1:1" x14ac:dyDescent="0.25">
      <c r="A484" s="364" t="s">
        <v>1913</v>
      </c>
    </row>
    <row r="485" spans="1:1" x14ac:dyDescent="0.25">
      <c r="A485" s="364" t="s">
        <v>1914</v>
      </c>
    </row>
    <row r="486" spans="1:1" x14ac:dyDescent="0.25">
      <c r="A486" s="364" t="s">
        <v>1915</v>
      </c>
    </row>
    <row r="487" spans="1:1" x14ac:dyDescent="0.25">
      <c r="A487" s="364" t="s">
        <v>1916</v>
      </c>
    </row>
    <row r="488" spans="1:1" x14ac:dyDescent="0.25">
      <c r="A488" s="364" t="s">
        <v>1917</v>
      </c>
    </row>
    <row r="489" spans="1:1" x14ac:dyDescent="0.25">
      <c r="A489" s="364" t="s">
        <v>1918</v>
      </c>
    </row>
    <row r="490" spans="1:1" x14ac:dyDescent="0.25">
      <c r="A490" s="364" t="s">
        <v>1919</v>
      </c>
    </row>
    <row r="491" spans="1:1" x14ac:dyDescent="0.25">
      <c r="A491" s="364" t="s">
        <v>1920</v>
      </c>
    </row>
    <row r="492" spans="1:1" x14ac:dyDescent="0.25">
      <c r="A492" s="364" t="s">
        <v>1921</v>
      </c>
    </row>
    <row r="493" spans="1:1" x14ac:dyDescent="0.25">
      <c r="A493" s="364" t="s">
        <v>1922</v>
      </c>
    </row>
    <row r="494" spans="1:1" x14ac:dyDescent="0.25">
      <c r="A494" s="364" t="s">
        <v>1923</v>
      </c>
    </row>
    <row r="495" spans="1:1" x14ac:dyDescent="0.25">
      <c r="A495" s="364" t="s">
        <v>1924</v>
      </c>
    </row>
    <row r="496" spans="1:1" x14ac:dyDescent="0.25">
      <c r="A496" s="364" t="s">
        <v>1925</v>
      </c>
    </row>
    <row r="497" spans="1:1" x14ac:dyDescent="0.25">
      <c r="A497" s="364" t="s">
        <v>1926</v>
      </c>
    </row>
    <row r="498" spans="1:1" x14ac:dyDescent="0.25">
      <c r="A498" s="364" t="s">
        <v>1927</v>
      </c>
    </row>
    <row r="499" spans="1:1" x14ac:dyDescent="0.25">
      <c r="A499" s="364" t="s">
        <v>1928</v>
      </c>
    </row>
    <row r="500" spans="1:1" x14ac:dyDescent="0.25">
      <c r="A500" s="364" t="s">
        <v>1929</v>
      </c>
    </row>
    <row r="501" spans="1:1" x14ac:dyDescent="0.25">
      <c r="A501" s="364" t="s">
        <v>1930</v>
      </c>
    </row>
    <row r="502" spans="1:1" x14ac:dyDescent="0.25">
      <c r="A502" s="364" t="s">
        <v>1931</v>
      </c>
    </row>
    <row r="503" spans="1:1" x14ac:dyDescent="0.25">
      <c r="A503" s="364" t="s">
        <v>1932</v>
      </c>
    </row>
    <row r="504" spans="1:1" x14ac:dyDescent="0.25">
      <c r="A504" s="364" t="s">
        <v>1933</v>
      </c>
    </row>
    <row r="505" spans="1:1" x14ac:dyDescent="0.25">
      <c r="A505" s="364" t="s">
        <v>1934</v>
      </c>
    </row>
    <row r="506" spans="1:1" x14ac:dyDescent="0.25">
      <c r="A506" s="364" t="s">
        <v>1935</v>
      </c>
    </row>
    <row r="507" spans="1:1" x14ac:dyDescent="0.25">
      <c r="A507" s="364" t="s">
        <v>1936</v>
      </c>
    </row>
    <row r="508" spans="1:1" x14ac:dyDescent="0.25">
      <c r="A508" s="364" t="s">
        <v>1937</v>
      </c>
    </row>
    <row r="509" spans="1:1" x14ac:dyDescent="0.25">
      <c r="A509" s="364" t="s">
        <v>1938</v>
      </c>
    </row>
    <row r="510" spans="1:1" x14ac:dyDescent="0.25">
      <c r="A510" s="364" t="s">
        <v>1939</v>
      </c>
    </row>
    <row r="511" spans="1:1" x14ac:dyDescent="0.25">
      <c r="A511" s="364" t="s">
        <v>1940</v>
      </c>
    </row>
    <row r="512" spans="1:1" x14ac:dyDescent="0.25">
      <c r="A512" s="364" t="s">
        <v>1941</v>
      </c>
    </row>
    <row r="513" spans="1:1" x14ac:dyDescent="0.25">
      <c r="A513" s="364" t="s">
        <v>1942</v>
      </c>
    </row>
    <row r="514" spans="1:1" x14ac:dyDescent="0.25">
      <c r="A514" s="364" t="s">
        <v>1943</v>
      </c>
    </row>
    <row r="515" spans="1:1" x14ac:dyDescent="0.25">
      <c r="A515" s="364" t="s">
        <v>1944</v>
      </c>
    </row>
    <row r="516" spans="1:1" x14ac:dyDescent="0.25">
      <c r="A516" s="364" t="s">
        <v>1945</v>
      </c>
    </row>
    <row r="517" spans="1:1" x14ac:dyDescent="0.25">
      <c r="A517" s="364" t="s">
        <v>1946</v>
      </c>
    </row>
    <row r="518" spans="1:1" x14ac:dyDescent="0.25">
      <c r="A518" s="364" t="s">
        <v>1947</v>
      </c>
    </row>
    <row r="519" spans="1:1" x14ac:dyDescent="0.25">
      <c r="A519" s="364" t="s">
        <v>1948</v>
      </c>
    </row>
    <row r="520" spans="1:1" x14ac:dyDescent="0.25">
      <c r="A520" s="364" t="s">
        <v>1949</v>
      </c>
    </row>
    <row r="521" spans="1:1" x14ac:dyDescent="0.25">
      <c r="A521" s="364" t="s">
        <v>1950</v>
      </c>
    </row>
    <row r="522" spans="1:1" x14ac:dyDescent="0.25">
      <c r="A522" s="364" t="s">
        <v>1951</v>
      </c>
    </row>
    <row r="523" spans="1:1" x14ac:dyDescent="0.25">
      <c r="A523" s="364" t="s">
        <v>1952</v>
      </c>
    </row>
    <row r="524" spans="1:1" x14ac:dyDescent="0.25">
      <c r="A524" s="364" t="s">
        <v>1953</v>
      </c>
    </row>
    <row r="525" spans="1:1" x14ac:dyDescent="0.25">
      <c r="A525" s="364" t="s">
        <v>1954</v>
      </c>
    </row>
    <row r="526" spans="1:1" x14ac:dyDescent="0.25">
      <c r="A526" s="364" t="s">
        <v>1955</v>
      </c>
    </row>
    <row r="527" spans="1:1" x14ac:dyDescent="0.25">
      <c r="A527" s="364" t="s">
        <v>1956</v>
      </c>
    </row>
    <row r="528" spans="1:1" x14ac:dyDescent="0.25">
      <c r="A528" s="364" t="s">
        <v>1957</v>
      </c>
    </row>
    <row r="529" spans="1:1" x14ac:dyDescent="0.25">
      <c r="A529" s="364" t="s">
        <v>1958</v>
      </c>
    </row>
    <row r="530" spans="1:1" x14ac:dyDescent="0.25">
      <c r="A530" s="364" t="s">
        <v>1959</v>
      </c>
    </row>
    <row r="531" spans="1:1" x14ac:dyDescent="0.25">
      <c r="A531" s="364" t="s">
        <v>1960</v>
      </c>
    </row>
    <row r="532" spans="1:1" x14ac:dyDescent="0.25">
      <c r="A532" s="364" t="s">
        <v>1961</v>
      </c>
    </row>
    <row r="533" spans="1:1" x14ac:dyDescent="0.25">
      <c r="A533" s="364" t="s">
        <v>1962</v>
      </c>
    </row>
    <row r="534" spans="1:1" x14ac:dyDescent="0.25">
      <c r="A534" s="364" t="s">
        <v>1963</v>
      </c>
    </row>
    <row r="535" spans="1:1" x14ac:dyDescent="0.25">
      <c r="A535" s="364" t="s">
        <v>1964</v>
      </c>
    </row>
    <row r="536" spans="1:1" x14ac:dyDescent="0.25">
      <c r="A536" s="364" t="s">
        <v>1965</v>
      </c>
    </row>
    <row r="537" spans="1:1" x14ac:dyDescent="0.25">
      <c r="A537" s="364" t="s">
        <v>1966</v>
      </c>
    </row>
    <row r="538" spans="1:1" x14ac:dyDescent="0.25">
      <c r="A538" s="364" t="s">
        <v>1967</v>
      </c>
    </row>
    <row r="539" spans="1:1" x14ac:dyDescent="0.25">
      <c r="A539" s="364" t="s">
        <v>1968</v>
      </c>
    </row>
    <row r="540" spans="1:1" x14ac:dyDescent="0.25">
      <c r="A540" s="364" t="s">
        <v>1969</v>
      </c>
    </row>
    <row r="541" spans="1:1" x14ac:dyDescent="0.25">
      <c r="A541" s="364" t="s">
        <v>1970</v>
      </c>
    </row>
    <row r="542" spans="1:1" x14ac:dyDescent="0.25">
      <c r="A542" s="364" t="s">
        <v>1971</v>
      </c>
    </row>
    <row r="543" spans="1:1" x14ac:dyDescent="0.25">
      <c r="A543" s="364" t="s">
        <v>1972</v>
      </c>
    </row>
    <row r="544" spans="1:1" x14ac:dyDescent="0.25">
      <c r="A544" s="364" t="s">
        <v>1973</v>
      </c>
    </row>
    <row r="545" spans="1:1" x14ac:dyDescent="0.25">
      <c r="A545" s="364" t="s">
        <v>1974</v>
      </c>
    </row>
    <row r="546" spans="1:1" x14ac:dyDescent="0.25">
      <c r="A546" s="364" t="s">
        <v>1975</v>
      </c>
    </row>
    <row r="547" spans="1:1" x14ac:dyDescent="0.25">
      <c r="A547" s="364" t="s">
        <v>1976</v>
      </c>
    </row>
    <row r="548" spans="1:1" x14ac:dyDescent="0.25">
      <c r="A548" s="364" t="s">
        <v>1977</v>
      </c>
    </row>
    <row r="549" spans="1:1" x14ac:dyDescent="0.25">
      <c r="A549" s="364" t="s">
        <v>1978</v>
      </c>
    </row>
    <row r="550" spans="1:1" x14ac:dyDescent="0.25">
      <c r="A550" s="364" t="s">
        <v>1979</v>
      </c>
    </row>
    <row r="551" spans="1:1" x14ac:dyDescent="0.25">
      <c r="A551" s="364" t="s">
        <v>1980</v>
      </c>
    </row>
    <row r="552" spans="1:1" x14ac:dyDescent="0.25">
      <c r="A552" s="364" t="s">
        <v>1981</v>
      </c>
    </row>
    <row r="553" spans="1:1" x14ac:dyDescent="0.25">
      <c r="A553" s="364" t="s">
        <v>1982</v>
      </c>
    </row>
    <row r="554" spans="1:1" x14ac:dyDescent="0.25">
      <c r="A554" s="364" t="s">
        <v>1983</v>
      </c>
    </row>
    <row r="555" spans="1:1" x14ac:dyDescent="0.25">
      <c r="A555" s="364" t="s">
        <v>1984</v>
      </c>
    </row>
    <row r="556" spans="1:1" x14ac:dyDescent="0.25">
      <c r="A556" s="364" t="s">
        <v>1985</v>
      </c>
    </row>
    <row r="557" spans="1:1" x14ac:dyDescent="0.25">
      <c r="A557" s="364" t="s">
        <v>1986</v>
      </c>
    </row>
    <row r="558" spans="1:1" x14ac:dyDescent="0.25">
      <c r="A558" s="364" t="s">
        <v>1987</v>
      </c>
    </row>
    <row r="559" spans="1:1" x14ac:dyDescent="0.25">
      <c r="A559" s="364" t="s">
        <v>1988</v>
      </c>
    </row>
    <row r="560" spans="1:1" x14ac:dyDescent="0.25">
      <c r="A560" s="364" t="s">
        <v>1989</v>
      </c>
    </row>
    <row r="561" spans="1:1" x14ac:dyDescent="0.25">
      <c r="A561" s="364" t="s">
        <v>1990</v>
      </c>
    </row>
    <row r="562" spans="1:1" x14ac:dyDescent="0.25">
      <c r="A562" s="364" t="s">
        <v>1991</v>
      </c>
    </row>
    <row r="563" spans="1:1" x14ac:dyDescent="0.25">
      <c r="A563" s="364" t="s">
        <v>1992</v>
      </c>
    </row>
    <row r="564" spans="1:1" x14ac:dyDescent="0.25">
      <c r="A564" s="364" t="s">
        <v>1993</v>
      </c>
    </row>
    <row r="565" spans="1:1" x14ac:dyDescent="0.25">
      <c r="A565" s="364" t="s">
        <v>1994</v>
      </c>
    </row>
    <row r="566" spans="1:1" x14ac:dyDescent="0.25">
      <c r="A566" s="364" t="s">
        <v>1995</v>
      </c>
    </row>
    <row r="567" spans="1:1" x14ac:dyDescent="0.25">
      <c r="A567" s="364" t="s">
        <v>1996</v>
      </c>
    </row>
    <row r="568" spans="1:1" x14ac:dyDescent="0.25">
      <c r="A568" s="364" t="s">
        <v>1997</v>
      </c>
    </row>
    <row r="569" spans="1:1" x14ac:dyDescent="0.25">
      <c r="A569" s="364" t="s">
        <v>1998</v>
      </c>
    </row>
    <row r="570" spans="1:1" x14ac:dyDescent="0.25">
      <c r="A570" s="364" t="s">
        <v>1999</v>
      </c>
    </row>
    <row r="571" spans="1:1" x14ac:dyDescent="0.25">
      <c r="A571" s="364" t="s">
        <v>2000</v>
      </c>
    </row>
    <row r="572" spans="1:1" x14ac:dyDescent="0.25">
      <c r="A572" s="364" t="s">
        <v>2001</v>
      </c>
    </row>
    <row r="573" spans="1:1" x14ac:dyDescent="0.25">
      <c r="A573" s="364" t="s">
        <v>2002</v>
      </c>
    </row>
    <row r="574" spans="1:1" x14ac:dyDescent="0.25">
      <c r="A574" s="364" t="s">
        <v>2003</v>
      </c>
    </row>
    <row r="575" spans="1:1" x14ac:dyDescent="0.25">
      <c r="A575" s="364" t="s">
        <v>2004</v>
      </c>
    </row>
    <row r="576" spans="1:1" x14ac:dyDescent="0.25">
      <c r="A576" s="364" t="s">
        <v>2005</v>
      </c>
    </row>
    <row r="577" spans="1:1" x14ac:dyDescent="0.25">
      <c r="A577" s="364" t="s">
        <v>2006</v>
      </c>
    </row>
    <row r="578" spans="1:1" x14ac:dyDescent="0.25">
      <c r="A578" s="364" t="s">
        <v>2007</v>
      </c>
    </row>
    <row r="579" spans="1:1" x14ac:dyDescent="0.25">
      <c r="A579" s="364" t="s">
        <v>2008</v>
      </c>
    </row>
    <row r="580" spans="1:1" x14ac:dyDescent="0.25">
      <c r="A580" s="364" t="s">
        <v>2009</v>
      </c>
    </row>
    <row r="581" spans="1:1" x14ac:dyDescent="0.25">
      <c r="A581" s="364" t="s">
        <v>2010</v>
      </c>
    </row>
    <row r="582" spans="1:1" x14ac:dyDescent="0.25">
      <c r="A582" s="364" t="s">
        <v>2011</v>
      </c>
    </row>
    <row r="583" spans="1:1" x14ac:dyDescent="0.25">
      <c r="A583" s="364" t="s">
        <v>2012</v>
      </c>
    </row>
    <row r="584" spans="1:1" x14ac:dyDescent="0.25">
      <c r="A584" s="364" t="s">
        <v>2013</v>
      </c>
    </row>
    <row r="585" spans="1:1" x14ac:dyDescent="0.25">
      <c r="A585" s="364" t="s">
        <v>2014</v>
      </c>
    </row>
    <row r="586" spans="1:1" x14ac:dyDescent="0.25">
      <c r="A586" s="364" t="s">
        <v>2015</v>
      </c>
    </row>
    <row r="587" spans="1:1" x14ac:dyDescent="0.25">
      <c r="A587" s="364" t="s">
        <v>2016</v>
      </c>
    </row>
    <row r="588" spans="1:1" x14ac:dyDescent="0.25">
      <c r="A588" s="364" t="s">
        <v>2017</v>
      </c>
    </row>
    <row r="589" spans="1:1" x14ac:dyDescent="0.25">
      <c r="A589" s="364" t="s">
        <v>2018</v>
      </c>
    </row>
    <row r="590" spans="1:1" x14ac:dyDescent="0.25">
      <c r="A590" s="364" t="s">
        <v>2019</v>
      </c>
    </row>
    <row r="591" spans="1:1" x14ac:dyDescent="0.25">
      <c r="A591" s="364" t="s">
        <v>2020</v>
      </c>
    </row>
    <row r="592" spans="1:1" x14ac:dyDescent="0.25">
      <c r="A592" s="364" t="s">
        <v>2021</v>
      </c>
    </row>
    <row r="593" spans="1:1" x14ac:dyDescent="0.25">
      <c r="A593" s="364" t="s">
        <v>2022</v>
      </c>
    </row>
    <row r="594" spans="1:1" x14ac:dyDescent="0.25">
      <c r="A594" s="364" t="s">
        <v>2023</v>
      </c>
    </row>
    <row r="595" spans="1:1" x14ac:dyDescent="0.25">
      <c r="A595" s="364" t="s">
        <v>2024</v>
      </c>
    </row>
    <row r="596" spans="1:1" x14ac:dyDescent="0.25">
      <c r="A596" s="364" t="s">
        <v>2025</v>
      </c>
    </row>
    <row r="597" spans="1:1" x14ac:dyDescent="0.25">
      <c r="A597" s="364" t="s">
        <v>2026</v>
      </c>
    </row>
    <row r="598" spans="1:1" x14ac:dyDescent="0.25">
      <c r="A598" s="364" t="s">
        <v>2027</v>
      </c>
    </row>
    <row r="599" spans="1:1" x14ac:dyDescent="0.25">
      <c r="A599" s="364" t="s">
        <v>2028</v>
      </c>
    </row>
    <row r="600" spans="1:1" x14ac:dyDescent="0.25">
      <c r="A600" s="364" t="s">
        <v>2029</v>
      </c>
    </row>
    <row r="601" spans="1:1" x14ac:dyDescent="0.25">
      <c r="A601" s="364" t="s">
        <v>2030</v>
      </c>
    </row>
    <row r="602" spans="1:1" x14ac:dyDescent="0.25">
      <c r="A602" s="364" t="s">
        <v>2031</v>
      </c>
    </row>
    <row r="603" spans="1:1" x14ac:dyDescent="0.25">
      <c r="A603" s="364" t="s">
        <v>2032</v>
      </c>
    </row>
    <row r="604" spans="1:1" x14ac:dyDescent="0.25">
      <c r="A604" s="364" t="s">
        <v>2033</v>
      </c>
    </row>
    <row r="605" spans="1:1" x14ac:dyDescent="0.25">
      <c r="A605" s="364" t="s">
        <v>2034</v>
      </c>
    </row>
    <row r="606" spans="1:1" x14ac:dyDescent="0.25">
      <c r="A606" s="364" t="s">
        <v>2035</v>
      </c>
    </row>
    <row r="607" spans="1:1" x14ac:dyDescent="0.25">
      <c r="A607" s="364" t="s">
        <v>2036</v>
      </c>
    </row>
    <row r="608" spans="1:1" x14ac:dyDescent="0.25">
      <c r="A608" s="364" t="s">
        <v>2037</v>
      </c>
    </row>
    <row r="609" spans="1:1" x14ac:dyDescent="0.25">
      <c r="A609" s="364" t="s">
        <v>2038</v>
      </c>
    </row>
    <row r="610" spans="1:1" x14ac:dyDescent="0.25">
      <c r="A610" s="364" t="s">
        <v>2039</v>
      </c>
    </row>
    <row r="611" spans="1:1" x14ac:dyDescent="0.25">
      <c r="A611" s="364" t="s">
        <v>2040</v>
      </c>
    </row>
    <row r="612" spans="1:1" x14ac:dyDescent="0.25">
      <c r="A612" s="364" t="s">
        <v>2041</v>
      </c>
    </row>
    <row r="613" spans="1:1" x14ac:dyDescent="0.25">
      <c r="A613" s="364" t="s">
        <v>2042</v>
      </c>
    </row>
    <row r="614" spans="1:1" x14ac:dyDescent="0.25">
      <c r="A614" s="364" t="s">
        <v>2043</v>
      </c>
    </row>
    <row r="615" spans="1:1" x14ac:dyDescent="0.25">
      <c r="A615" s="364" t="s">
        <v>2044</v>
      </c>
    </row>
    <row r="616" spans="1:1" x14ac:dyDescent="0.25">
      <c r="A616" s="364" t="s">
        <v>2045</v>
      </c>
    </row>
    <row r="617" spans="1:1" x14ac:dyDescent="0.25">
      <c r="A617" s="364" t="s">
        <v>2046</v>
      </c>
    </row>
    <row r="618" spans="1:1" x14ac:dyDescent="0.25">
      <c r="A618" s="364" t="s">
        <v>2047</v>
      </c>
    </row>
    <row r="619" spans="1:1" x14ac:dyDescent="0.25">
      <c r="A619" s="364" t="s">
        <v>2048</v>
      </c>
    </row>
    <row r="620" spans="1:1" x14ac:dyDescent="0.25">
      <c r="A620" s="364" t="s">
        <v>2049</v>
      </c>
    </row>
    <row r="621" spans="1:1" x14ac:dyDescent="0.25">
      <c r="A621" s="364" t="s">
        <v>2050</v>
      </c>
    </row>
    <row r="622" spans="1:1" x14ac:dyDescent="0.25">
      <c r="A622" s="364" t="s">
        <v>2051</v>
      </c>
    </row>
    <row r="623" spans="1:1" x14ac:dyDescent="0.25">
      <c r="A623" s="364" t="s">
        <v>2052</v>
      </c>
    </row>
    <row r="624" spans="1:1" x14ac:dyDescent="0.25">
      <c r="A624" s="364" t="s">
        <v>2053</v>
      </c>
    </row>
    <row r="625" spans="1:1" x14ac:dyDescent="0.25">
      <c r="A625" s="364" t="s">
        <v>2054</v>
      </c>
    </row>
    <row r="626" spans="1:1" x14ac:dyDescent="0.25">
      <c r="A626" s="364" t="s">
        <v>2055</v>
      </c>
    </row>
    <row r="627" spans="1:1" x14ac:dyDescent="0.25">
      <c r="A627" s="364" t="s">
        <v>2056</v>
      </c>
    </row>
    <row r="628" spans="1:1" x14ac:dyDescent="0.25">
      <c r="A628" s="364" t="s">
        <v>2057</v>
      </c>
    </row>
    <row r="629" spans="1:1" x14ac:dyDescent="0.25">
      <c r="A629" s="364" t="s">
        <v>2058</v>
      </c>
    </row>
    <row r="630" spans="1:1" x14ac:dyDescent="0.25">
      <c r="A630" s="364" t="s">
        <v>2059</v>
      </c>
    </row>
    <row r="631" spans="1:1" x14ac:dyDescent="0.25">
      <c r="A631" s="364" t="s">
        <v>2060</v>
      </c>
    </row>
    <row r="632" spans="1:1" x14ac:dyDescent="0.25">
      <c r="A632" s="364" t="s">
        <v>2061</v>
      </c>
    </row>
    <row r="633" spans="1:1" x14ac:dyDescent="0.25">
      <c r="A633" s="364" t="s">
        <v>2062</v>
      </c>
    </row>
    <row r="634" spans="1:1" x14ac:dyDescent="0.25">
      <c r="A634" s="364" t="s">
        <v>2063</v>
      </c>
    </row>
  </sheetData>
  <pageMargins left="0.511811024" right="0.511811024" top="0.78740157499999996" bottom="0.78740157499999996" header="0.31496062000000002" footer="0.31496062000000002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ilha72">
    <tabColor rgb="FF002060"/>
  </sheetPr>
  <dimension ref="A1:A633"/>
  <sheetViews>
    <sheetView workbookViewId="0"/>
  </sheetViews>
  <sheetFormatPr defaultRowHeight="15" x14ac:dyDescent="0.25"/>
  <sheetData>
    <row r="1" spans="1:1" x14ac:dyDescent="0.25">
      <c r="A1" s="364" t="s">
        <v>2064</v>
      </c>
    </row>
    <row r="2" spans="1:1" x14ac:dyDescent="0.25">
      <c r="A2" s="364" t="s">
        <v>2065</v>
      </c>
    </row>
    <row r="3" spans="1:1" x14ac:dyDescent="0.25">
      <c r="A3" s="364" t="s">
        <v>2066</v>
      </c>
    </row>
    <row r="4" spans="1:1" x14ac:dyDescent="0.25">
      <c r="A4" s="364" t="s">
        <v>2067</v>
      </c>
    </row>
    <row r="5" spans="1:1" x14ac:dyDescent="0.25">
      <c r="A5" s="364" t="s">
        <v>2068</v>
      </c>
    </row>
    <row r="6" spans="1:1" x14ac:dyDescent="0.25">
      <c r="A6" s="364" t="s">
        <v>2069</v>
      </c>
    </row>
    <row r="7" spans="1:1" x14ac:dyDescent="0.25">
      <c r="A7" s="364" t="s">
        <v>2070</v>
      </c>
    </row>
    <row r="8" spans="1:1" x14ac:dyDescent="0.25">
      <c r="A8" s="364" t="s">
        <v>2071</v>
      </c>
    </row>
    <row r="9" spans="1:1" x14ac:dyDescent="0.25">
      <c r="A9" s="364" t="s">
        <v>2072</v>
      </c>
    </row>
    <row r="10" spans="1:1" x14ac:dyDescent="0.25">
      <c r="A10" s="364" t="s">
        <v>2073</v>
      </c>
    </row>
    <row r="11" spans="1:1" x14ac:dyDescent="0.25">
      <c r="A11" s="364" t="s">
        <v>2074</v>
      </c>
    </row>
    <row r="12" spans="1:1" x14ac:dyDescent="0.25">
      <c r="A12" s="364" t="s">
        <v>2075</v>
      </c>
    </row>
    <row r="13" spans="1:1" x14ac:dyDescent="0.25">
      <c r="A13" s="364" t="s">
        <v>2076</v>
      </c>
    </row>
    <row r="14" spans="1:1" x14ac:dyDescent="0.25">
      <c r="A14" s="364" t="s">
        <v>2077</v>
      </c>
    </row>
    <row r="15" spans="1:1" x14ac:dyDescent="0.25">
      <c r="A15" s="364" t="s">
        <v>2078</v>
      </c>
    </row>
    <row r="16" spans="1:1" x14ac:dyDescent="0.25">
      <c r="A16" s="364" t="s">
        <v>2079</v>
      </c>
    </row>
    <row r="17" spans="1:1" x14ac:dyDescent="0.25">
      <c r="A17" s="364" t="s">
        <v>2080</v>
      </c>
    </row>
    <row r="18" spans="1:1" x14ac:dyDescent="0.25">
      <c r="A18" s="364" t="s">
        <v>2081</v>
      </c>
    </row>
    <row r="19" spans="1:1" x14ac:dyDescent="0.25">
      <c r="A19" s="364" t="s">
        <v>2082</v>
      </c>
    </row>
    <row r="20" spans="1:1" x14ac:dyDescent="0.25">
      <c r="A20" s="364" t="s">
        <v>2083</v>
      </c>
    </row>
    <row r="21" spans="1:1" x14ac:dyDescent="0.25">
      <c r="A21" s="364" t="s">
        <v>2084</v>
      </c>
    </row>
    <row r="22" spans="1:1" x14ac:dyDescent="0.25">
      <c r="A22" s="364" t="s">
        <v>2085</v>
      </c>
    </row>
    <row r="23" spans="1:1" x14ac:dyDescent="0.25">
      <c r="A23" s="364" t="s">
        <v>2086</v>
      </c>
    </row>
    <row r="24" spans="1:1" x14ac:dyDescent="0.25">
      <c r="A24" s="364" t="s">
        <v>2087</v>
      </c>
    </row>
    <row r="25" spans="1:1" x14ac:dyDescent="0.25">
      <c r="A25" s="364" t="s">
        <v>2088</v>
      </c>
    </row>
    <row r="26" spans="1:1" x14ac:dyDescent="0.25">
      <c r="A26" s="364" t="s">
        <v>2089</v>
      </c>
    </row>
    <row r="27" spans="1:1" x14ac:dyDescent="0.25">
      <c r="A27" s="364" t="s">
        <v>2090</v>
      </c>
    </row>
    <row r="28" spans="1:1" x14ac:dyDescent="0.25">
      <c r="A28" s="364" t="s">
        <v>2091</v>
      </c>
    </row>
    <row r="29" spans="1:1" x14ac:dyDescent="0.25">
      <c r="A29" s="364" t="s">
        <v>2092</v>
      </c>
    </row>
    <row r="30" spans="1:1" x14ac:dyDescent="0.25">
      <c r="A30" s="364" t="s">
        <v>2093</v>
      </c>
    </row>
    <row r="31" spans="1:1" x14ac:dyDescent="0.25">
      <c r="A31" s="364" t="s">
        <v>2094</v>
      </c>
    </row>
    <row r="32" spans="1:1" x14ac:dyDescent="0.25">
      <c r="A32" s="364" t="s">
        <v>2095</v>
      </c>
    </row>
    <row r="33" spans="1:1" x14ac:dyDescent="0.25">
      <c r="A33" s="364" t="s">
        <v>2096</v>
      </c>
    </row>
    <row r="34" spans="1:1" x14ac:dyDescent="0.25">
      <c r="A34" s="364" t="s">
        <v>2097</v>
      </c>
    </row>
    <row r="35" spans="1:1" x14ac:dyDescent="0.25">
      <c r="A35" s="364" t="s">
        <v>2098</v>
      </c>
    </row>
    <row r="36" spans="1:1" x14ac:dyDescent="0.25">
      <c r="A36" s="364" t="s">
        <v>2099</v>
      </c>
    </row>
    <row r="37" spans="1:1" x14ac:dyDescent="0.25">
      <c r="A37" s="364" t="s">
        <v>2100</v>
      </c>
    </row>
    <row r="38" spans="1:1" x14ac:dyDescent="0.25">
      <c r="A38" s="364" t="s">
        <v>2101</v>
      </c>
    </row>
    <row r="39" spans="1:1" x14ac:dyDescent="0.25">
      <c r="A39" s="364" t="s">
        <v>2102</v>
      </c>
    </row>
    <row r="40" spans="1:1" x14ac:dyDescent="0.25">
      <c r="A40" s="364" t="s">
        <v>2103</v>
      </c>
    </row>
    <row r="41" spans="1:1" x14ac:dyDescent="0.25">
      <c r="A41" s="364" t="s">
        <v>2104</v>
      </c>
    </row>
    <row r="42" spans="1:1" x14ac:dyDescent="0.25">
      <c r="A42" s="364" t="s">
        <v>2105</v>
      </c>
    </row>
    <row r="43" spans="1:1" x14ac:dyDescent="0.25">
      <c r="A43" s="364" t="s">
        <v>2106</v>
      </c>
    </row>
    <row r="44" spans="1:1" x14ac:dyDescent="0.25">
      <c r="A44" s="364" t="s">
        <v>2107</v>
      </c>
    </row>
    <row r="45" spans="1:1" x14ac:dyDescent="0.25">
      <c r="A45" s="364" t="s">
        <v>2108</v>
      </c>
    </row>
    <row r="46" spans="1:1" x14ac:dyDescent="0.25">
      <c r="A46" s="364" t="s">
        <v>2109</v>
      </c>
    </row>
    <row r="47" spans="1:1" x14ac:dyDescent="0.25">
      <c r="A47" s="364" t="s">
        <v>2110</v>
      </c>
    </row>
    <row r="48" spans="1:1" x14ac:dyDescent="0.25">
      <c r="A48" s="364" t="s">
        <v>2111</v>
      </c>
    </row>
    <row r="49" spans="1:1" x14ac:dyDescent="0.25">
      <c r="A49" s="364" t="s">
        <v>2112</v>
      </c>
    </row>
    <row r="50" spans="1:1" x14ac:dyDescent="0.25">
      <c r="A50" s="364" t="s">
        <v>2113</v>
      </c>
    </row>
    <row r="51" spans="1:1" x14ac:dyDescent="0.25">
      <c r="A51" s="364" t="s">
        <v>2114</v>
      </c>
    </row>
    <row r="52" spans="1:1" x14ac:dyDescent="0.25">
      <c r="A52" s="364" t="s">
        <v>2115</v>
      </c>
    </row>
    <row r="53" spans="1:1" x14ac:dyDescent="0.25">
      <c r="A53" s="364" t="s">
        <v>2116</v>
      </c>
    </row>
    <row r="54" spans="1:1" x14ac:dyDescent="0.25">
      <c r="A54" s="364" t="s">
        <v>2117</v>
      </c>
    </row>
    <row r="55" spans="1:1" x14ac:dyDescent="0.25">
      <c r="A55" s="364" t="s">
        <v>2118</v>
      </c>
    </row>
    <row r="56" spans="1:1" x14ac:dyDescent="0.25">
      <c r="A56" s="364" t="s">
        <v>2119</v>
      </c>
    </row>
    <row r="57" spans="1:1" x14ac:dyDescent="0.25">
      <c r="A57" s="364" t="s">
        <v>2120</v>
      </c>
    </row>
    <row r="58" spans="1:1" x14ac:dyDescent="0.25">
      <c r="A58" s="364" t="s">
        <v>2121</v>
      </c>
    </row>
    <row r="59" spans="1:1" x14ac:dyDescent="0.25">
      <c r="A59" s="364" t="s">
        <v>2122</v>
      </c>
    </row>
    <row r="60" spans="1:1" x14ac:dyDescent="0.25">
      <c r="A60" s="364" t="s">
        <v>2123</v>
      </c>
    </row>
    <row r="61" spans="1:1" x14ac:dyDescent="0.25">
      <c r="A61" s="364" t="s">
        <v>2124</v>
      </c>
    </row>
    <row r="62" spans="1:1" x14ac:dyDescent="0.25">
      <c r="A62" s="364" t="s">
        <v>2125</v>
      </c>
    </row>
    <row r="63" spans="1:1" x14ac:dyDescent="0.25">
      <c r="A63" s="364" t="s">
        <v>2126</v>
      </c>
    </row>
    <row r="64" spans="1:1" x14ac:dyDescent="0.25">
      <c r="A64" s="364" t="s">
        <v>2127</v>
      </c>
    </row>
    <row r="65" spans="1:1" x14ac:dyDescent="0.25">
      <c r="A65" s="364" t="s">
        <v>2128</v>
      </c>
    </row>
    <row r="66" spans="1:1" x14ac:dyDescent="0.25">
      <c r="A66" s="364" t="s">
        <v>2129</v>
      </c>
    </row>
    <row r="67" spans="1:1" x14ac:dyDescent="0.25">
      <c r="A67" s="364" t="s">
        <v>2130</v>
      </c>
    </row>
    <row r="68" spans="1:1" x14ac:dyDescent="0.25">
      <c r="A68" s="364" t="s">
        <v>2131</v>
      </c>
    </row>
    <row r="69" spans="1:1" x14ac:dyDescent="0.25">
      <c r="A69" s="364" t="s">
        <v>2132</v>
      </c>
    </row>
    <row r="70" spans="1:1" x14ac:dyDescent="0.25">
      <c r="A70" s="364" t="s">
        <v>2133</v>
      </c>
    </row>
    <row r="71" spans="1:1" x14ac:dyDescent="0.25">
      <c r="A71" s="364" t="s">
        <v>2134</v>
      </c>
    </row>
    <row r="72" spans="1:1" x14ac:dyDescent="0.25">
      <c r="A72" s="364" t="s">
        <v>2135</v>
      </c>
    </row>
    <row r="73" spans="1:1" x14ac:dyDescent="0.25">
      <c r="A73" s="364" t="s">
        <v>2136</v>
      </c>
    </row>
    <row r="74" spans="1:1" x14ac:dyDescent="0.25">
      <c r="A74" s="364" t="s">
        <v>2137</v>
      </c>
    </row>
    <row r="75" spans="1:1" x14ac:dyDescent="0.25">
      <c r="A75" s="364" t="s">
        <v>2138</v>
      </c>
    </row>
    <row r="76" spans="1:1" x14ac:dyDescent="0.25">
      <c r="A76" s="364" t="s">
        <v>2139</v>
      </c>
    </row>
    <row r="77" spans="1:1" x14ac:dyDescent="0.25">
      <c r="A77" s="364" t="s">
        <v>2140</v>
      </c>
    </row>
    <row r="78" spans="1:1" x14ac:dyDescent="0.25">
      <c r="A78" s="364" t="s">
        <v>2141</v>
      </c>
    </row>
    <row r="79" spans="1:1" x14ac:dyDescent="0.25">
      <c r="A79" s="364" t="s">
        <v>2142</v>
      </c>
    </row>
    <row r="80" spans="1:1" x14ac:dyDescent="0.25">
      <c r="A80" s="364" t="s">
        <v>2143</v>
      </c>
    </row>
    <row r="81" spans="1:1" x14ac:dyDescent="0.25">
      <c r="A81" s="364" t="s">
        <v>2144</v>
      </c>
    </row>
    <row r="82" spans="1:1" x14ac:dyDescent="0.25">
      <c r="A82" s="364" t="s">
        <v>2145</v>
      </c>
    </row>
    <row r="83" spans="1:1" x14ac:dyDescent="0.25">
      <c r="A83" s="364" t="s">
        <v>2146</v>
      </c>
    </row>
    <row r="84" spans="1:1" x14ac:dyDescent="0.25">
      <c r="A84" s="364" t="s">
        <v>2147</v>
      </c>
    </row>
    <row r="85" spans="1:1" x14ac:dyDescent="0.25">
      <c r="A85" s="364" t="s">
        <v>2148</v>
      </c>
    </row>
    <row r="86" spans="1:1" x14ac:dyDescent="0.25">
      <c r="A86" s="364" t="s">
        <v>2149</v>
      </c>
    </row>
    <row r="87" spans="1:1" x14ac:dyDescent="0.25">
      <c r="A87" s="364" t="s">
        <v>2150</v>
      </c>
    </row>
    <row r="88" spans="1:1" x14ac:dyDescent="0.25">
      <c r="A88" s="364" t="s">
        <v>2151</v>
      </c>
    </row>
    <row r="89" spans="1:1" x14ac:dyDescent="0.25">
      <c r="A89" s="364" t="s">
        <v>2152</v>
      </c>
    </row>
    <row r="90" spans="1:1" x14ac:dyDescent="0.25">
      <c r="A90" s="364" t="s">
        <v>2153</v>
      </c>
    </row>
    <row r="91" spans="1:1" x14ac:dyDescent="0.25">
      <c r="A91" s="364" t="s">
        <v>2154</v>
      </c>
    </row>
    <row r="92" spans="1:1" x14ac:dyDescent="0.25">
      <c r="A92" s="364" t="s">
        <v>2155</v>
      </c>
    </row>
    <row r="93" spans="1:1" x14ac:dyDescent="0.25">
      <c r="A93" s="364" t="s">
        <v>2156</v>
      </c>
    </row>
    <row r="94" spans="1:1" x14ac:dyDescent="0.25">
      <c r="A94" s="364" t="s">
        <v>2157</v>
      </c>
    </row>
    <row r="95" spans="1:1" x14ac:dyDescent="0.25">
      <c r="A95" s="364" t="s">
        <v>2158</v>
      </c>
    </row>
    <row r="96" spans="1:1" x14ac:dyDescent="0.25">
      <c r="A96" s="364" t="s">
        <v>2159</v>
      </c>
    </row>
    <row r="97" spans="1:1" x14ac:dyDescent="0.25">
      <c r="A97" s="364" t="s">
        <v>2160</v>
      </c>
    </row>
    <row r="98" spans="1:1" x14ac:dyDescent="0.25">
      <c r="A98" s="364" t="s">
        <v>2161</v>
      </c>
    </row>
    <row r="99" spans="1:1" x14ac:dyDescent="0.25">
      <c r="A99" s="364" t="s">
        <v>2162</v>
      </c>
    </row>
    <row r="100" spans="1:1" x14ac:dyDescent="0.25">
      <c r="A100" s="364" t="s">
        <v>2163</v>
      </c>
    </row>
    <row r="101" spans="1:1" x14ac:dyDescent="0.25">
      <c r="A101" s="364" t="s">
        <v>2164</v>
      </c>
    </row>
    <row r="102" spans="1:1" x14ac:dyDescent="0.25">
      <c r="A102" s="364" t="s">
        <v>2165</v>
      </c>
    </row>
    <row r="103" spans="1:1" x14ac:dyDescent="0.25">
      <c r="A103" s="364" t="s">
        <v>2166</v>
      </c>
    </row>
    <row r="104" spans="1:1" x14ac:dyDescent="0.25">
      <c r="A104" s="364" t="s">
        <v>2167</v>
      </c>
    </row>
    <row r="105" spans="1:1" x14ac:dyDescent="0.25">
      <c r="A105" s="364" t="s">
        <v>2168</v>
      </c>
    </row>
    <row r="106" spans="1:1" x14ac:dyDescent="0.25">
      <c r="A106" s="364" t="s">
        <v>2169</v>
      </c>
    </row>
    <row r="107" spans="1:1" x14ac:dyDescent="0.25">
      <c r="A107" s="364" t="s">
        <v>2170</v>
      </c>
    </row>
    <row r="108" spans="1:1" x14ac:dyDescent="0.25">
      <c r="A108" s="364" t="s">
        <v>2171</v>
      </c>
    </row>
    <row r="109" spans="1:1" x14ac:dyDescent="0.25">
      <c r="A109" s="364" t="s">
        <v>2172</v>
      </c>
    </row>
    <row r="110" spans="1:1" x14ac:dyDescent="0.25">
      <c r="A110" s="364" t="s">
        <v>2173</v>
      </c>
    </row>
    <row r="111" spans="1:1" x14ac:dyDescent="0.25">
      <c r="A111" s="364" t="s">
        <v>2174</v>
      </c>
    </row>
    <row r="112" spans="1:1" x14ac:dyDescent="0.25">
      <c r="A112" s="364" t="s">
        <v>2175</v>
      </c>
    </row>
    <row r="113" spans="1:1" x14ac:dyDescent="0.25">
      <c r="A113" s="364" t="s">
        <v>2176</v>
      </c>
    </row>
    <row r="114" spans="1:1" x14ac:dyDescent="0.25">
      <c r="A114" s="364" t="s">
        <v>2177</v>
      </c>
    </row>
    <row r="115" spans="1:1" x14ac:dyDescent="0.25">
      <c r="A115" s="364" t="s">
        <v>2178</v>
      </c>
    </row>
    <row r="116" spans="1:1" x14ac:dyDescent="0.25">
      <c r="A116" s="364" t="s">
        <v>2179</v>
      </c>
    </row>
    <row r="117" spans="1:1" x14ac:dyDescent="0.25">
      <c r="A117" s="364" t="s">
        <v>2180</v>
      </c>
    </row>
    <row r="118" spans="1:1" x14ac:dyDescent="0.25">
      <c r="A118" s="364" t="s">
        <v>2181</v>
      </c>
    </row>
    <row r="119" spans="1:1" x14ac:dyDescent="0.25">
      <c r="A119" s="364" t="s">
        <v>2182</v>
      </c>
    </row>
    <row r="120" spans="1:1" x14ac:dyDescent="0.25">
      <c r="A120" s="364" t="s">
        <v>2183</v>
      </c>
    </row>
    <row r="121" spans="1:1" x14ac:dyDescent="0.25">
      <c r="A121" s="364" t="s">
        <v>2184</v>
      </c>
    </row>
    <row r="122" spans="1:1" x14ac:dyDescent="0.25">
      <c r="A122" s="364" t="s">
        <v>2185</v>
      </c>
    </row>
    <row r="123" spans="1:1" x14ac:dyDescent="0.25">
      <c r="A123" s="364" t="s">
        <v>2186</v>
      </c>
    </row>
    <row r="124" spans="1:1" x14ac:dyDescent="0.25">
      <c r="A124" s="364" t="s">
        <v>2187</v>
      </c>
    </row>
    <row r="125" spans="1:1" x14ac:dyDescent="0.25">
      <c r="A125" s="364" t="s">
        <v>2188</v>
      </c>
    </row>
    <row r="126" spans="1:1" x14ac:dyDescent="0.25">
      <c r="A126" s="364" t="s">
        <v>2189</v>
      </c>
    </row>
    <row r="127" spans="1:1" x14ac:dyDescent="0.25">
      <c r="A127" s="364" t="s">
        <v>2190</v>
      </c>
    </row>
    <row r="128" spans="1:1" x14ac:dyDescent="0.25">
      <c r="A128" s="364" t="s">
        <v>2191</v>
      </c>
    </row>
    <row r="129" spans="1:1" x14ac:dyDescent="0.25">
      <c r="A129" s="364" t="s">
        <v>2192</v>
      </c>
    </row>
    <row r="130" spans="1:1" x14ac:dyDescent="0.25">
      <c r="A130" s="364" t="s">
        <v>2193</v>
      </c>
    </row>
    <row r="131" spans="1:1" x14ac:dyDescent="0.25">
      <c r="A131" s="364" t="s">
        <v>2194</v>
      </c>
    </row>
    <row r="132" spans="1:1" x14ac:dyDescent="0.25">
      <c r="A132" s="364" t="s">
        <v>2195</v>
      </c>
    </row>
    <row r="133" spans="1:1" x14ac:dyDescent="0.25">
      <c r="A133" s="364" t="s">
        <v>2196</v>
      </c>
    </row>
    <row r="134" spans="1:1" x14ac:dyDescent="0.25">
      <c r="A134" s="364" t="s">
        <v>2197</v>
      </c>
    </row>
    <row r="135" spans="1:1" x14ac:dyDescent="0.25">
      <c r="A135" s="364" t="s">
        <v>2198</v>
      </c>
    </row>
    <row r="136" spans="1:1" x14ac:dyDescent="0.25">
      <c r="A136" s="364" t="s">
        <v>2199</v>
      </c>
    </row>
    <row r="137" spans="1:1" x14ac:dyDescent="0.25">
      <c r="A137" s="364" t="s">
        <v>2200</v>
      </c>
    </row>
    <row r="138" spans="1:1" x14ac:dyDescent="0.25">
      <c r="A138" s="364" t="s">
        <v>2201</v>
      </c>
    </row>
    <row r="139" spans="1:1" x14ac:dyDescent="0.25">
      <c r="A139" s="364" t="s">
        <v>2202</v>
      </c>
    </row>
    <row r="140" spans="1:1" x14ac:dyDescent="0.25">
      <c r="A140" s="364" t="s">
        <v>2203</v>
      </c>
    </row>
    <row r="141" spans="1:1" x14ac:dyDescent="0.25">
      <c r="A141" s="364" t="s">
        <v>2204</v>
      </c>
    </row>
    <row r="142" spans="1:1" x14ac:dyDescent="0.25">
      <c r="A142" s="364" t="s">
        <v>2205</v>
      </c>
    </row>
    <row r="143" spans="1:1" x14ac:dyDescent="0.25">
      <c r="A143" s="364" t="s">
        <v>2206</v>
      </c>
    </row>
    <row r="144" spans="1:1" x14ac:dyDescent="0.25">
      <c r="A144" s="364" t="s">
        <v>2207</v>
      </c>
    </row>
    <row r="145" spans="1:1" x14ac:dyDescent="0.25">
      <c r="A145" s="364" t="s">
        <v>2208</v>
      </c>
    </row>
    <row r="146" spans="1:1" x14ac:dyDescent="0.25">
      <c r="A146" s="364" t="s">
        <v>2209</v>
      </c>
    </row>
    <row r="147" spans="1:1" x14ac:dyDescent="0.25">
      <c r="A147" s="364" t="s">
        <v>2210</v>
      </c>
    </row>
    <row r="148" spans="1:1" x14ac:dyDescent="0.25">
      <c r="A148" s="364" t="s">
        <v>2211</v>
      </c>
    </row>
    <row r="149" spans="1:1" x14ac:dyDescent="0.25">
      <c r="A149" s="364" t="s">
        <v>2212</v>
      </c>
    </row>
    <row r="150" spans="1:1" x14ac:dyDescent="0.25">
      <c r="A150" s="364" t="s">
        <v>2213</v>
      </c>
    </row>
    <row r="151" spans="1:1" x14ac:dyDescent="0.25">
      <c r="A151" s="364" t="s">
        <v>2214</v>
      </c>
    </row>
    <row r="152" spans="1:1" x14ac:dyDescent="0.25">
      <c r="A152" s="364" t="s">
        <v>2215</v>
      </c>
    </row>
    <row r="153" spans="1:1" x14ac:dyDescent="0.25">
      <c r="A153" s="364" t="s">
        <v>2216</v>
      </c>
    </row>
    <row r="154" spans="1:1" x14ac:dyDescent="0.25">
      <c r="A154" s="364" t="s">
        <v>2217</v>
      </c>
    </row>
    <row r="155" spans="1:1" x14ac:dyDescent="0.25">
      <c r="A155" s="364" t="s">
        <v>2218</v>
      </c>
    </row>
    <row r="156" spans="1:1" x14ac:dyDescent="0.25">
      <c r="A156" s="364" t="s">
        <v>2219</v>
      </c>
    </row>
    <row r="157" spans="1:1" x14ac:dyDescent="0.25">
      <c r="A157" s="364" t="s">
        <v>2220</v>
      </c>
    </row>
    <row r="158" spans="1:1" x14ac:dyDescent="0.25">
      <c r="A158" s="364" t="s">
        <v>2221</v>
      </c>
    </row>
    <row r="159" spans="1:1" x14ac:dyDescent="0.25">
      <c r="A159" s="364" t="s">
        <v>2222</v>
      </c>
    </row>
    <row r="160" spans="1:1" x14ac:dyDescent="0.25">
      <c r="A160" s="364" t="s">
        <v>2223</v>
      </c>
    </row>
    <row r="161" spans="1:1" x14ac:dyDescent="0.25">
      <c r="A161" s="364" t="s">
        <v>2224</v>
      </c>
    </row>
    <row r="162" spans="1:1" x14ac:dyDescent="0.25">
      <c r="A162" s="364" t="s">
        <v>2225</v>
      </c>
    </row>
    <row r="163" spans="1:1" x14ac:dyDescent="0.25">
      <c r="A163" s="364" t="s">
        <v>2226</v>
      </c>
    </row>
    <row r="164" spans="1:1" x14ac:dyDescent="0.25">
      <c r="A164" s="364" t="s">
        <v>2227</v>
      </c>
    </row>
    <row r="165" spans="1:1" x14ac:dyDescent="0.25">
      <c r="A165" s="364" t="s">
        <v>2228</v>
      </c>
    </row>
    <row r="166" spans="1:1" x14ac:dyDescent="0.25">
      <c r="A166" s="364" t="s">
        <v>2229</v>
      </c>
    </row>
    <row r="167" spans="1:1" x14ac:dyDescent="0.25">
      <c r="A167" s="364" t="s">
        <v>2230</v>
      </c>
    </row>
    <row r="168" spans="1:1" x14ac:dyDescent="0.25">
      <c r="A168" s="364" t="s">
        <v>2231</v>
      </c>
    </row>
    <row r="169" spans="1:1" x14ac:dyDescent="0.25">
      <c r="A169" s="364" t="s">
        <v>2232</v>
      </c>
    </row>
    <row r="170" spans="1:1" x14ac:dyDescent="0.25">
      <c r="A170" s="364" t="s">
        <v>2233</v>
      </c>
    </row>
    <row r="171" spans="1:1" x14ac:dyDescent="0.25">
      <c r="A171" s="364" t="s">
        <v>2234</v>
      </c>
    </row>
    <row r="172" spans="1:1" x14ac:dyDescent="0.25">
      <c r="A172" s="364" t="s">
        <v>2235</v>
      </c>
    </row>
    <row r="173" spans="1:1" x14ac:dyDescent="0.25">
      <c r="A173" s="364" t="s">
        <v>2236</v>
      </c>
    </row>
    <row r="174" spans="1:1" x14ac:dyDescent="0.25">
      <c r="A174" s="364" t="s">
        <v>2237</v>
      </c>
    </row>
    <row r="175" spans="1:1" x14ac:dyDescent="0.25">
      <c r="A175" s="364" t="s">
        <v>2238</v>
      </c>
    </row>
    <row r="176" spans="1:1" x14ac:dyDescent="0.25">
      <c r="A176" s="364" t="s">
        <v>2239</v>
      </c>
    </row>
    <row r="177" spans="1:1" x14ac:dyDescent="0.25">
      <c r="A177" s="364" t="s">
        <v>2240</v>
      </c>
    </row>
    <row r="178" spans="1:1" x14ac:dyDescent="0.25">
      <c r="A178" s="364" t="s">
        <v>2241</v>
      </c>
    </row>
    <row r="179" spans="1:1" x14ac:dyDescent="0.25">
      <c r="A179" s="364" t="s">
        <v>2242</v>
      </c>
    </row>
    <row r="180" spans="1:1" x14ac:dyDescent="0.25">
      <c r="A180" s="364" t="s">
        <v>2243</v>
      </c>
    </row>
    <row r="181" spans="1:1" x14ac:dyDescent="0.25">
      <c r="A181" s="364" t="s">
        <v>2244</v>
      </c>
    </row>
    <row r="182" spans="1:1" x14ac:dyDescent="0.25">
      <c r="A182" s="364" t="s">
        <v>2245</v>
      </c>
    </row>
    <row r="183" spans="1:1" x14ac:dyDescent="0.25">
      <c r="A183" s="364" t="s">
        <v>2246</v>
      </c>
    </row>
    <row r="184" spans="1:1" x14ac:dyDescent="0.25">
      <c r="A184" s="364" t="s">
        <v>2247</v>
      </c>
    </row>
    <row r="185" spans="1:1" x14ac:dyDescent="0.25">
      <c r="A185" s="364" t="s">
        <v>2248</v>
      </c>
    </row>
    <row r="186" spans="1:1" x14ac:dyDescent="0.25">
      <c r="A186" s="364" t="s">
        <v>2249</v>
      </c>
    </row>
    <row r="187" spans="1:1" x14ac:dyDescent="0.25">
      <c r="A187" s="364" t="s">
        <v>2250</v>
      </c>
    </row>
    <row r="188" spans="1:1" x14ac:dyDescent="0.25">
      <c r="A188" s="364" t="s">
        <v>2251</v>
      </c>
    </row>
    <row r="189" spans="1:1" x14ac:dyDescent="0.25">
      <c r="A189" s="364" t="s">
        <v>2252</v>
      </c>
    </row>
    <row r="190" spans="1:1" x14ac:dyDescent="0.25">
      <c r="A190" s="364" t="s">
        <v>2253</v>
      </c>
    </row>
    <row r="191" spans="1:1" x14ac:dyDescent="0.25">
      <c r="A191" s="364" t="s">
        <v>2254</v>
      </c>
    </row>
    <row r="192" spans="1:1" x14ac:dyDescent="0.25">
      <c r="A192" s="364" t="s">
        <v>2255</v>
      </c>
    </row>
    <row r="193" spans="1:1" x14ac:dyDescent="0.25">
      <c r="A193" s="364" t="s">
        <v>2256</v>
      </c>
    </row>
    <row r="194" spans="1:1" x14ac:dyDescent="0.25">
      <c r="A194" s="364" t="s">
        <v>2257</v>
      </c>
    </row>
    <row r="195" spans="1:1" x14ac:dyDescent="0.25">
      <c r="A195" s="364" t="s">
        <v>2258</v>
      </c>
    </row>
    <row r="196" spans="1:1" x14ac:dyDescent="0.25">
      <c r="A196" s="364" t="s">
        <v>2259</v>
      </c>
    </row>
    <row r="197" spans="1:1" x14ac:dyDescent="0.25">
      <c r="A197" s="364" t="s">
        <v>2260</v>
      </c>
    </row>
    <row r="198" spans="1:1" x14ac:dyDescent="0.25">
      <c r="A198" s="364" t="s">
        <v>2261</v>
      </c>
    </row>
    <row r="199" spans="1:1" x14ac:dyDescent="0.25">
      <c r="A199" s="364" t="s">
        <v>2262</v>
      </c>
    </row>
    <row r="200" spans="1:1" x14ac:dyDescent="0.25">
      <c r="A200" s="364" t="s">
        <v>2263</v>
      </c>
    </row>
    <row r="201" spans="1:1" x14ac:dyDescent="0.25">
      <c r="A201" s="364" t="s">
        <v>2264</v>
      </c>
    </row>
    <row r="202" spans="1:1" x14ac:dyDescent="0.25">
      <c r="A202" s="364" t="s">
        <v>2265</v>
      </c>
    </row>
    <row r="203" spans="1:1" x14ac:dyDescent="0.25">
      <c r="A203" s="364" t="s">
        <v>2266</v>
      </c>
    </row>
    <row r="204" spans="1:1" x14ac:dyDescent="0.25">
      <c r="A204" s="364" t="s">
        <v>2267</v>
      </c>
    </row>
    <row r="205" spans="1:1" x14ac:dyDescent="0.25">
      <c r="A205" s="364" t="s">
        <v>2268</v>
      </c>
    </row>
    <row r="206" spans="1:1" x14ac:dyDescent="0.25">
      <c r="A206" s="364" t="s">
        <v>2269</v>
      </c>
    </row>
    <row r="207" spans="1:1" x14ac:dyDescent="0.25">
      <c r="A207" s="364" t="s">
        <v>2270</v>
      </c>
    </row>
    <row r="208" spans="1:1" x14ac:dyDescent="0.25">
      <c r="A208" s="364" t="s">
        <v>2271</v>
      </c>
    </row>
    <row r="209" spans="1:1" x14ac:dyDescent="0.25">
      <c r="A209" s="364" t="s">
        <v>2272</v>
      </c>
    </row>
    <row r="210" spans="1:1" x14ac:dyDescent="0.25">
      <c r="A210" s="364" t="s">
        <v>2273</v>
      </c>
    </row>
    <row r="211" spans="1:1" x14ac:dyDescent="0.25">
      <c r="A211" s="364" t="s">
        <v>2274</v>
      </c>
    </row>
    <row r="212" spans="1:1" x14ac:dyDescent="0.25">
      <c r="A212" s="364" t="s">
        <v>2275</v>
      </c>
    </row>
    <row r="213" spans="1:1" x14ac:dyDescent="0.25">
      <c r="A213" s="364" t="s">
        <v>2276</v>
      </c>
    </row>
    <row r="214" spans="1:1" x14ac:dyDescent="0.25">
      <c r="A214" s="364" t="s">
        <v>2277</v>
      </c>
    </row>
    <row r="215" spans="1:1" x14ac:dyDescent="0.25">
      <c r="A215" s="364" t="s">
        <v>2278</v>
      </c>
    </row>
    <row r="216" spans="1:1" x14ac:dyDescent="0.25">
      <c r="A216" s="364" t="s">
        <v>2279</v>
      </c>
    </row>
    <row r="217" spans="1:1" x14ac:dyDescent="0.25">
      <c r="A217" s="364" t="s">
        <v>2280</v>
      </c>
    </row>
    <row r="218" spans="1:1" x14ac:dyDescent="0.25">
      <c r="A218" s="364" t="s">
        <v>2281</v>
      </c>
    </row>
    <row r="219" spans="1:1" x14ac:dyDescent="0.25">
      <c r="A219" s="364" t="s">
        <v>2282</v>
      </c>
    </row>
    <row r="220" spans="1:1" x14ac:dyDescent="0.25">
      <c r="A220" s="364" t="s">
        <v>2283</v>
      </c>
    </row>
    <row r="221" spans="1:1" x14ac:dyDescent="0.25">
      <c r="A221" s="364" t="s">
        <v>2284</v>
      </c>
    </row>
    <row r="222" spans="1:1" x14ac:dyDescent="0.25">
      <c r="A222" s="364" t="s">
        <v>2285</v>
      </c>
    </row>
    <row r="223" spans="1:1" x14ac:dyDescent="0.25">
      <c r="A223" s="364" t="s">
        <v>2286</v>
      </c>
    </row>
    <row r="224" spans="1:1" x14ac:dyDescent="0.25">
      <c r="A224" s="364" t="s">
        <v>2287</v>
      </c>
    </row>
    <row r="225" spans="1:1" x14ac:dyDescent="0.25">
      <c r="A225" s="364" t="s">
        <v>2288</v>
      </c>
    </row>
    <row r="226" spans="1:1" x14ac:dyDescent="0.25">
      <c r="A226" s="364" t="s">
        <v>2289</v>
      </c>
    </row>
    <row r="227" spans="1:1" x14ac:dyDescent="0.25">
      <c r="A227" s="364" t="s">
        <v>2290</v>
      </c>
    </row>
    <row r="228" spans="1:1" x14ac:dyDescent="0.25">
      <c r="A228" s="364" t="s">
        <v>2291</v>
      </c>
    </row>
    <row r="229" spans="1:1" x14ac:dyDescent="0.25">
      <c r="A229" s="364" t="s">
        <v>2292</v>
      </c>
    </row>
    <row r="230" spans="1:1" x14ac:dyDescent="0.25">
      <c r="A230" s="364" t="s">
        <v>2293</v>
      </c>
    </row>
    <row r="231" spans="1:1" x14ac:dyDescent="0.25">
      <c r="A231" s="364" t="s">
        <v>2294</v>
      </c>
    </row>
    <row r="232" spans="1:1" x14ac:dyDescent="0.25">
      <c r="A232" s="364" t="s">
        <v>2295</v>
      </c>
    </row>
    <row r="233" spans="1:1" x14ac:dyDescent="0.25">
      <c r="A233" s="364" t="s">
        <v>2296</v>
      </c>
    </row>
    <row r="234" spans="1:1" x14ac:dyDescent="0.25">
      <c r="A234" s="364" t="s">
        <v>2297</v>
      </c>
    </row>
    <row r="235" spans="1:1" x14ac:dyDescent="0.25">
      <c r="A235" s="364" t="s">
        <v>2298</v>
      </c>
    </row>
    <row r="236" spans="1:1" x14ac:dyDescent="0.25">
      <c r="A236" s="364" t="s">
        <v>2299</v>
      </c>
    </row>
    <row r="237" spans="1:1" x14ac:dyDescent="0.25">
      <c r="A237" s="364" t="s">
        <v>2300</v>
      </c>
    </row>
    <row r="238" spans="1:1" x14ac:dyDescent="0.25">
      <c r="A238" s="364" t="s">
        <v>2301</v>
      </c>
    </row>
    <row r="239" spans="1:1" x14ac:dyDescent="0.25">
      <c r="A239" s="364" t="s">
        <v>2302</v>
      </c>
    </row>
    <row r="240" spans="1:1" x14ac:dyDescent="0.25">
      <c r="A240" s="364" t="s">
        <v>2303</v>
      </c>
    </row>
    <row r="241" spans="1:1" x14ac:dyDescent="0.25">
      <c r="A241" s="364" t="s">
        <v>2304</v>
      </c>
    </row>
    <row r="242" spans="1:1" x14ac:dyDescent="0.25">
      <c r="A242" s="364" t="s">
        <v>2305</v>
      </c>
    </row>
    <row r="243" spans="1:1" x14ac:dyDescent="0.25">
      <c r="A243" s="364" t="s">
        <v>2306</v>
      </c>
    </row>
    <row r="244" spans="1:1" x14ac:dyDescent="0.25">
      <c r="A244" s="364" t="s">
        <v>2307</v>
      </c>
    </row>
    <row r="245" spans="1:1" x14ac:dyDescent="0.25">
      <c r="A245" s="364" t="s">
        <v>2308</v>
      </c>
    </row>
    <row r="246" spans="1:1" x14ac:dyDescent="0.25">
      <c r="A246" s="364" t="s">
        <v>2309</v>
      </c>
    </row>
    <row r="247" spans="1:1" x14ac:dyDescent="0.25">
      <c r="A247" s="364" t="s">
        <v>2310</v>
      </c>
    </row>
    <row r="248" spans="1:1" x14ac:dyDescent="0.25">
      <c r="A248" s="364" t="s">
        <v>2311</v>
      </c>
    </row>
    <row r="249" spans="1:1" x14ac:dyDescent="0.25">
      <c r="A249" s="364" t="s">
        <v>2312</v>
      </c>
    </row>
    <row r="250" spans="1:1" x14ac:dyDescent="0.25">
      <c r="A250" s="364" t="s">
        <v>2313</v>
      </c>
    </row>
    <row r="251" spans="1:1" x14ac:dyDescent="0.25">
      <c r="A251" s="364" t="s">
        <v>2314</v>
      </c>
    </row>
    <row r="252" spans="1:1" x14ac:dyDescent="0.25">
      <c r="A252" s="364" t="s">
        <v>2315</v>
      </c>
    </row>
    <row r="253" spans="1:1" x14ac:dyDescent="0.25">
      <c r="A253" s="364" t="s">
        <v>2316</v>
      </c>
    </row>
    <row r="254" spans="1:1" x14ac:dyDescent="0.25">
      <c r="A254" s="364" t="s">
        <v>2317</v>
      </c>
    </row>
    <row r="255" spans="1:1" x14ac:dyDescent="0.25">
      <c r="A255" s="364" t="s">
        <v>2318</v>
      </c>
    </row>
    <row r="256" spans="1:1" x14ac:dyDescent="0.25">
      <c r="A256" s="364" t="s">
        <v>2319</v>
      </c>
    </row>
    <row r="257" spans="1:1" x14ac:dyDescent="0.25">
      <c r="A257" s="364" t="s">
        <v>2320</v>
      </c>
    </row>
    <row r="258" spans="1:1" x14ac:dyDescent="0.25">
      <c r="A258" s="364" t="s">
        <v>2321</v>
      </c>
    </row>
    <row r="259" spans="1:1" x14ac:dyDescent="0.25">
      <c r="A259" s="364" t="s">
        <v>2322</v>
      </c>
    </row>
    <row r="260" spans="1:1" x14ac:dyDescent="0.25">
      <c r="A260" s="364" t="s">
        <v>2323</v>
      </c>
    </row>
    <row r="261" spans="1:1" x14ac:dyDescent="0.25">
      <c r="A261" s="364" t="s">
        <v>2324</v>
      </c>
    </row>
    <row r="262" spans="1:1" x14ac:dyDescent="0.25">
      <c r="A262" s="364" t="s">
        <v>2325</v>
      </c>
    </row>
    <row r="263" spans="1:1" x14ac:dyDescent="0.25">
      <c r="A263" s="364" t="s">
        <v>2326</v>
      </c>
    </row>
    <row r="264" spans="1:1" x14ac:dyDescent="0.25">
      <c r="A264" s="364" t="s">
        <v>2327</v>
      </c>
    </row>
    <row r="265" spans="1:1" x14ac:dyDescent="0.25">
      <c r="A265" s="364" t="s">
        <v>2328</v>
      </c>
    </row>
    <row r="266" spans="1:1" x14ac:dyDescent="0.25">
      <c r="A266" s="364" t="s">
        <v>2329</v>
      </c>
    </row>
    <row r="267" spans="1:1" x14ac:dyDescent="0.25">
      <c r="A267" s="364" t="s">
        <v>2330</v>
      </c>
    </row>
    <row r="268" spans="1:1" x14ac:dyDescent="0.25">
      <c r="A268" s="364" t="s">
        <v>2331</v>
      </c>
    </row>
    <row r="269" spans="1:1" x14ac:dyDescent="0.25">
      <c r="A269" s="364" t="s">
        <v>2332</v>
      </c>
    </row>
    <row r="270" spans="1:1" x14ac:dyDescent="0.25">
      <c r="A270" s="364" t="s">
        <v>2333</v>
      </c>
    </row>
    <row r="271" spans="1:1" x14ac:dyDescent="0.25">
      <c r="A271" s="364" t="s">
        <v>2334</v>
      </c>
    </row>
    <row r="272" spans="1:1" x14ac:dyDescent="0.25">
      <c r="A272" s="364" t="s">
        <v>2335</v>
      </c>
    </row>
    <row r="273" spans="1:1" x14ac:dyDescent="0.25">
      <c r="A273" s="364" t="s">
        <v>2336</v>
      </c>
    </row>
    <row r="274" spans="1:1" x14ac:dyDescent="0.25">
      <c r="A274" s="364" t="s">
        <v>2337</v>
      </c>
    </row>
    <row r="275" spans="1:1" x14ac:dyDescent="0.25">
      <c r="A275" s="364" t="s">
        <v>2338</v>
      </c>
    </row>
    <row r="276" spans="1:1" x14ac:dyDescent="0.25">
      <c r="A276" s="364" t="s">
        <v>2339</v>
      </c>
    </row>
    <row r="277" spans="1:1" x14ac:dyDescent="0.25">
      <c r="A277" s="364" t="s">
        <v>2340</v>
      </c>
    </row>
    <row r="278" spans="1:1" x14ac:dyDescent="0.25">
      <c r="A278" s="364" t="s">
        <v>2341</v>
      </c>
    </row>
    <row r="279" spans="1:1" x14ac:dyDescent="0.25">
      <c r="A279" s="364" t="s">
        <v>2342</v>
      </c>
    </row>
    <row r="280" spans="1:1" x14ac:dyDescent="0.25">
      <c r="A280" s="364" t="s">
        <v>2343</v>
      </c>
    </row>
    <row r="281" spans="1:1" x14ac:dyDescent="0.25">
      <c r="A281" s="364" t="s">
        <v>2344</v>
      </c>
    </row>
    <row r="282" spans="1:1" x14ac:dyDescent="0.25">
      <c r="A282" s="364" t="s">
        <v>2345</v>
      </c>
    </row>
    <row r="283" spans="1:1" x14ac:dyDescent="0.25">
      <c r="A283" s="364" t="s">
        <v>2346</v>
      </c>
    </row>
    <row r="284" spans="1:1" x14ac:dyDescent="0.25">
      <c r="A284" s="364" t="s">
        <v>2347</v>
      </c>
    </row>
    <row r="285" spans="1:1" x14ac:dyDescent="0.25">
      <c r="A285" s="364" t="s">
        <v>2348</v>
      </c>
    </row>
    <row r="286" spans="1:1" x14ac:dyDescent="0.25">
      <c r="A286" s="364" t="s">
        <v>2349</v>
      </c>
    </row>
    <row r="287" spans="1:1" x14ac:dyDescent="0.25">
      <c r="A287" s="364" t="s">
        <v>2350</v>
      </c>
    </row>
    <row r="288" spans="1:1" x14ac:dyDescent="0.25">
      <c r="A288" s="364" t="s">
        <v>2351</v>
      </c>
    </row>
    <row r="289" spans="1:1" x14ac:dyDescent="0.25">
      <c r="A289" s="364" t="s">
        <v>2352</v>
      </c>
    </row>
    <row r="290" spans="1:1" x14ac:dyDescent="0.25">
      <c r="A290" s="364" t="s">
        <v>2353</v>
      </c>
    </row>
    <row r="291" spans="1:1" x14ac:dyDescent="0.25">
      <c r="A291" s="364" t="s">
        <v>2354</v>
      </c>
    </row>
    <row r="292" spans="1:1" x14ac:dyDescent="0.25">
      <c r="A292" s="364" t="s">
        <v>2355</v>
      </c>
    </row>
    <row r="293" spans="1:1" x14ac:dyDescent="0.25">
      <c r="A293" s="364" t="s">
        <v>2356</v>
      </c>
    </row>
    <row r="294" spans="1:1" x14ac:dyDescent="0.25">
      <c r="A294" s="364" t="s">
        <v>2357</v>
      </c>
    </row>
    <row r="295" spans="1:1" x14ac:dyDescent="0.25">
      <c r="A295" s="364" t="s">
        <v>2358</v>
      </c>
    </row>
    <row r="296" spans="1:1" x14ac:dyDescent="0.25">
      <c r="A296" s="364" t="s">
        <v>2359</v>
      </c>
    </row>
    <row r="297" spans="1:1" x14ac:dyDescent="0.25">
      <c r="A297" s="364" t="s">
        <v>2360</v>
      </c>
    </row>
    <row r="298" spans="1:1" x14ac:dyDescent="0.25">
      <c r="A298" s="364" t="s">
        <v>2361</v>
      </c>
    </row>
    <row r="299" spans="1:1" x14ac:dyDescent="0.25">
      <c r="A299" s="364" t="s">
        <v>2362</v>
      </c>
    </row>
    <row r="300" spans="1:1" x14ac:dyDescent="0.25">
      <c r="A300" s="364" t="s">
        <v>2363</v>
      </c>
    </row>
    <row r="301" spans="1:1" x14ac:dyDescent="0.25">
      <c r="A301" s="364" t="s">
        <v>2364</v>
      </c>
    </row>
    <row r="302" spans="1:1" x14ac:dyDescent="0.25">
      <c r="A302" s="364" t="s">
        <v>2365</v>
      </c>
    </row>
    <row r="303" spans="1:1" x14ac:dyDescent="0.25">
      <c r="A303" s="364" t="s">
        <v>2366</v>
      </c>
    </row>
    <row r="304" spans="1:1" x14ac:dyDescent="0.25">
      <c r="A304" s="364" t="s">
        <v>2367</v>
      </c>
    </row>
    <row r="305" spans="1:1" x14ac:dyDescent="0.25">
      <c r="A305" s="364" t="s">
        <v>2368</v>
      </c>
    </row>
    <row r="306" spans="1:1" x14ac:dyDescent="0.25">
      <c r="A306" s="364" t="s">
        <v>2369</v>
      </c>
    </row>
    <row r="307" spans="1:1" x14ac:dyDescent="0.25">
      <c r="A307" s="364" t="s">
        <v>2370</v>
      </c>
    </row>
    <row r="308" spans="1:1" x14ac:dyDescent="0.25">
      <c r="A308" s="364" t="s">
        <v>2371</v>
      </c>
    </row>
    <row r="309" spans="1:1" x14ac:dyDescent="0.25">
      <c r="A309" s="364" t="s">
        <v>2372</v>
      </c>
    </row>
    <row r="310" spans="1:1" x14ac:dyDescent="0.25">
      <c r="A310" s="364" t="s">
        <v>2373</v>
      </c>
    </row>
    <row r="311" spans="1:1" x14ac:dyDescent="0.25">
      <c r="A311" s="364" t="s">
        <v>2374</v>
      </c>
    </row>
    <row r="312" spans="1:1" x14ac:dyDescent="0.25">
      <c r="A312" s="364" t="s">
        <v>2375</v>
      </c>
    </row>
    <row r="313" spans="1:1" x14ac:dyDescent="0.25">
      <c r="A313" s="364" t="s">
        <v>2376</v>
      </c>
    </row>
    <row r="314" spans="1:1" x14ac:dyDescent="0.25">
      <c r="A314" s="364" t="s">
        <v>2377</v>
      </c>
    </row>
    <row r="315" spans="1:1" x14ac:dyDescent="0.25">
      <c r="A315" s="364" t="s">
        <v>2378</v>
      </c>
    </row>
    <row r="316" spans="1:1" x14ac:dyDescent="0.25">
      <c r="A316" s="364" t="s">
        <v>2379</v>
      </c>
    </row>
    <row r="317" spans="1:1" x14ac:dyDescent="0.25">
      <c r="A317" s="364" t="s">
        <v>2380</v>
      </c>
    </row>
    <row r="318" spans="1:1" x14ac:dyDescent="0.25">
      <c r="A318" s="364" t="s">
        <v>2381</v>
      </c>
    </row>
    <row r="319" spans="1:1" x14ac:dyDescent="0.25">
      <c r="A319" s="364" t="s">
        <v>2382</v>
      </c>
    </row>
    <row r="320" spans="1:1" x14ac:dyDescent="0.25">
      <c r="A320" s="364" t="s">
        <v>2383</v>
      </c>
    </row>
    <row r="321" spans="1:1" x14ac:dyDescent="0.25">
      <c r="A321" s="364" t="s">
        <v>2384</v>
      </c>
    </row>
    <row r="322" spans="1:1" x14ac:dyDescent="0.25">
      <c r="A322" s="364" t="s">
        <v>2385</v>
      </c>
    </row>
    <row r="323" spans="1:1" x14ac:dyDescent="0.25">
      <c r="A323" s="364" t="s">
        <v>2386</v>
      </c>
    </row>
    <row r="324" spans="1:1" x14ac:dyDescent="0.25">
      <c r="A324" s="364" t="s">
        <v>2387</v>
      </c>
    </row>
    <row r="325" spans="1:1" x14ac:dyDescent="0.25">
      <c r="A325" s="364" t="s">
        <v>2388</v>
      </c>
    </row>
    <row r="326" spans="1:1" x14ac:dyDescent="0.25">
      <c r="A326" s="364" t="s">
        <v>2389</v>
      </c>
    </row>
    <row r="327" spans="1:1" x14ac:dyDescent="0.25">
      <c r="A327" s="364" t="s">
        <v>2390</v>
      </c>
    </row>
    <row r="328" spans="1:1" x14ac:dyDescent="0.25">
      <c r="A328" s="364" t="s">
        <v>2391</v>
      </c>
    </row>
    <row r="329" spans="1:1" x14ac:dyDescent="0.25">
      <c r="A329" s="364" t="s">
        <v>2392</v>
      </c>
    </row>
    <row r="330" spans="1:1" x14ac:dyDescent="0.25">
      <c r="A330" s="364" t="s">
        <v>2393</v>
      </c>
    </row>
    <row r="331" spans="1:1" x14ac:dyDescent="0.25">
      <c r="A331" s="364" t="s">
        <v>2394</v>
      </c>
    </row>
    <row r="332" spans="1:1" x14ac:dyDescent="0.25">
      <c r="A332" s="364" t="s">
        <v>2395</v>
      </c>
    </row>
    <row r="333" spans="1:1" x14ac:dyDescent="0.25">
      <c r="A333" s="364" t="s">
        <v>2396</v>
      </c>
    </row>
    <row r="334" spans="1:1" x14ac:dyDescent="0.25">
      <c r="A334" s="364" t="s">
        <v>2397</v>
      </c>
    </row>
    <row r="335" spans="1:1" x14ac:dyDescent="0.25">
      <c r="A335" s="364" t="s">
        <v>2398</v>
      </c>
    </row>
    <row r="336" spans="1:1" x14ac:dyDescent="0.25">
      <c r="A336" s="364" t="s">
        <v>2399</v>
      </c>
    </row>
    <row r="337" spans="1:1" x14ac:dyDescent="0.25">
      <c r="A337" s="364" t="s">
        <v>2400</v>
      </c>
    </row>
    <row r="338" spans="1:1" x14ac:dyDescent="0.25">
      <c r="A338" s="364" t="s">
        <v>2401</v>
      </c>
    </row>
    <row r="339" spans="1:1" x14ac:dyDescent="0.25">
      <c r="A339" s="364" t="s">
        <v>2402</v>
      </c>
    </row>
    <row r="340" spans="1:1" x14ac:dyDescent="0.25">
      <c r="A340" s="364" t="s">
        <v>2403</v>
      </c>
    </row>
    <row r="341" spans="1:1" x14ac:dyDescent="0.25">
      <c r="A341" s="364" t="s">
        <v>2404</v>
      </c>
    </row>
    <row r="342" spans="1:1" x14ac:dyDescent="0.25">
      <c r="A342" s="364" t="s">
        <v>2405</v>
      </c>
    </row>
    <row r="343" spans="1:1" x14ac:dyDescent="0.25">
      <c r="A343" s="364" t="s">
        <v>2406</v>
      </c>
    </row>
    <row r="344" spans="1:1" x14ac:dyDescent="0.25">
      <c r="A344" s="364" t="s">
        <v>2407</v>
      </c>
    </row>
    <row r="345" spans="1:1" x14ac:dyDescent="0.25">
      <c r="A345" s="364" t="s">
        <v>2408</v>
      </c>
    </row>
    <row r="346" spans="1:1" x14ac:dyDescent="0.25">
      <c r="A346" s="364" t="s">
        <v>2409</v>
      </c>
    </row>
    <row r="347" spans="1:1" x14ac:dyDescent="0.25">
      <c r="A347" s="364" t="s">
        <v>2410</v>
      </c>
    </row>
    <row r="348" spans="1:1" x14ac:dyDescent="0.25">
      <c r="A348" s="364" t="s">
        <v>2411</v>
      </c>
    </row>
    <row r="349" spans="1:1" x14ac:dyDescent="0.25">
      <c r="A349" s="364" t="s">
        <v>2412</v>
      </c>
    </row>
    <row r="350" spans="1:1" x14ac:dyDescent="0.25">
      <c r="A350" s="364" t="s">
        <v>2413</v>
      </c>
    </row>
    <row r="351" spans="1:1" x14ac:dyDescent="0.25">
      <c r="A351" s="364" t="s">
        <v>2414</v>
      </c>
    </row>
    <row r="352" spans="1:1" x14ac:dyDescent="0.25">
      <c r="A352" s="364" t="s">
        <v>2415</v>
      </c>
    </row>
    <row r="353" spans="1:1" x14ac:dyDescent="0.25">
      <c r="A353" s="364" t="s">
        <v>2416</v>
      </c>
    </row>
    <row r="354" spans="1:1" x14ac:dyDescent="0.25">
      <c r="A354" s="364" t="s">
        <v>2417</v>
      </c>
    </row>
    <row r="355" spans="1:1" x14ac:dyDescent="0.25">
      <c r="A355" s="364" t="s">
        <v>2418</v>
      </c>
    </row>
    <row r="356" spans="1:1" x14ac:dyDescent="0.25">
      <c r="A356" s="364" t="s">
        <v>2419</v>
      </c>
    </row>
    <row r="357" spans="1:1" x14ac:dyDescent="0.25">
      <c r="A357" s="364" t="s">
        <v>2420</v>
      </c>
    </row>
    <row r="358" spans="1:1" x14ac:dyDescent="0.25">
      <c r="A358" s="364" t="s">
        <v>2421</v>
      </c>
    </row>
    <row r="359" spans="1:1" x14ac:dyDescent="0.25">
      <c r="A359" s="364" t="s">
        <v>2422</v>
      </c>
    </row>
    <row r="360" spans="1:1" x14ac:dyDescent="0.25">
      <c r="A360" s="364" t="s">
        <v>2423</v>
      </c>
    </row>
    <row r="361" spans="1:1" x14ac:dyDescent="0.25">
      <c r="A361" s="364" t="s">
        <v>2424</v>
      </c>
    </row>
    <row r="362" spans="1:1" x14ac:dyDescent="0.25">
      <c r="A362" s="364" t="s">
        <v>2425</v>
      </c>
    </row>
    <row r="363" spans="1:1" x14ac:dyDescent="0.25">
      <c r="A363" s="364" t="s">
        <v>2426</v>
      </c>
    </row>
    <row r="364" spans="1:1" x14ac:dyDescent="0.25">
      <c r="A364" s="364" t="s">
        <v>2427</v>
      </c>
    </row>
    <row r="365" spans="1:1" x14ac:dyDescent="0.25">
      <c r="A365" s="364" t="s">
        <v>2428</v>
      </c>
    </row>
    <row r="366" spans="1:1" x14ac:dyDescent="0.25">
      <c r="A366" s="364" t="s">
        <v>2429</v>
      </c>
    </row>
    <row r="367" spans="1:1" x14ac:dyDescent="0.25">
      <c r="A367" s="364" t="s">
        <v>2430</v>
      </c>
    </row>
    <row r="368" spans="1:1" x14ac:dyDescent="0.25">
      <c r="A368" s="364" t="s">
        <v>2431</v>
      </c>
    </row>
    <row r="369" spans="1:1" x14ac:dyDescent="0.25">
      <c r="A369" s="364" t="s">
        <v>2432</v>
      </c>
    </row>
    <row r="370" spans="1:1" x14ac:dyDescent="0.25">
      <c r="A370" s="364" t="s">
        <v>2433</v>
      </c>
    </row>
    <row r="371" spans="1:1" x14ac:dyDescent="0.25">
      <c r="A371" s="364" t="s">
        <v>2434</v>
      </c>
    </row>
    <row r="372" spans="1:1" x14ac:dyDescent="0.25">
      <c r="A372" s="364" t="s">
        <v>2435</v>
      </c>
    </row>
    <row r="373" spans="1:1" x14ac:dyDescent="0.25">
      <c r="A373" s="364" t="s">
        <v>2436</v>
      </c>
    </row>
    <row r="374" spans="1:1" x14ac:dyDescent="0.25">
      <c r="A374" s="364" t="s">
        <v>2437</v>
      </c>
    </row>
    <row r="375" spans="1:1" x14ac:dyDescent="0.25">
      <c r="A375" s="364" t="s">
        <v>2438</v>
      </c>
    </row>
    <row r="376" spans="1:1" x14ac:dyDescent="0.25">
      <c r="A376" s="364" t="s">
        <v>2439</v>
      </c>
    </row>
    <row r="377" spans="1:1" x14ac:dyDescent="0.25">
      <c r="A377" s="364" t="s">
        <v>2440</v>
      </c>
    </row>
    <row r="378" spans="1:1" x14ac:dyDescent="0.25">
      <c r="A378" s="364" t="s">
        <v>2441</v>
      </c>
    </row>
    <row r="379" spans="1:1" x14ac:dyDescent="0.25">
      <c r="A379" s="364" t="s">
        <v>2442</v>
      </c>
    </row>
    <row r="380" spans="1:1" x14ac:dyDescent="0.25">
      <c r="A380" s="364" t="s">
        <v>2443</v>
      </c>
    </row>
    <row r="381" spans="1:1" x14ac:dyDescent="0.25">
      <c r="A381" s="364" t="s">
        <v>2444</v>
      </c>
    </row>
    <row r="382" spans="1:1" x14ac:dyDescent="0.25">
      <c r="A382" s="364" t="s">
        <v>2445</v>
      </c>
    </row>
    <row r="383" spans="1:1" x14ac:dyDescent="0.25">
      <c r="A383" s="364" t="s">
        <v>2446</v>
      </c>
    </row>
    <row r="384" spans="1:1" x14ac:dyDescent="0.25">
      <c r="A384" s="364" t="s">
        <v>2447</v>
      </c>
    </row>
    <row r="385" spans="1:1" x14ac:dyDescent="0.25">
      <c r="A385" s="364" t="s">
        <v>2448</v>
      </c>
    </row>
    <row r="386" spans="1:1" x14ac:dyDescent="0.25">
      <c r="A386" s="364" t="s">
        <v>2449</v>
      </c>
    </row>
    <row r="387" spans="1:1" x14ac:dyDescent="0.25">
      <c r="A387" s="364" t="s">
        <v>2450</v>
      </c>
    </row>
    <row r="388" spans="1:1" x14ac:dyDescent="0.25">
      <c r="A388" s="364" t="s">
        <v>2451</v>
      </c>
    </row>
    <row r="389" spans="1:1" x14ac:dyDescent="0.25">
      <c r="A389" s="364" t="s">
        <v>2452</v>
      </c>
    </row>
    <row r="390" spans="1:1" x14ac:dyDescent="0.25">
      <c r="A390" s="364" t="s">
        <v>2453</v>
      </c>
    </row>
    <row r="391" spans="1:1" x14ac:dyDescent="0.25">
      <c r="A391" s="364" t="s">
        <v>2454</v>
      </c>
    </row>
    <row r="392" spans="1:1" x14ac:dyDescent="0.25">
      <c r="A392" s="364" t="s">
        <v>2455</v>
      </c>
    </row>
    <row r="393" spans="1:1" x14ac:dyDescent="0.25">
      <c r="A393" s="364" t="s">
        <v>2456</v>
      </c>
    </row>
    <row r="394" spans="1:1" x14ac:dyDescent="0.25">
      <c r="A394" s="364" t="s">
        <v>2457</v>
      </c>
    </row>
    <row r="395" spans="1:1" x14ac:dyDescent="0.25">
      <c r="A395" s="364" t="s">
        <v>2458</v>
      </c>
    </row>
    <row r="396" spans="1:1" x14ac:dyDescent="0.25">
      <c r="A396" s="364" t="s">
        <v>2459</v>
      </c>
    </row>
    <row r="397" spans="1:1" x14ac:dyDescent="0.25">
      <c r="A397" s="364" t="s">
        <v>2460</v>
      </c>
    </row>
    <row r="398" spans="1:1" x14ac:dyDescent="0.25">
      <c r="A398" s="364" t="s">
        <v>2461</v>
      </c>
    </row>
    <row r="399" spans="1:1" x14ac:dyDescent="0.25">
      <c r="A399" s="364" t="s">
        <v>2462</v>
      </c>
    </row>
    <row r="400" spans="1:1" x14ac:dyDescent="0.25">
      <c r="A400" s="364" t="s">
        <v>2463</v>
      </c>
    </row>
    <row r="401" spans="1:1" x14ac:dyDescent="0.25">
      <c r="A401" s="364" t="s">
        <v>2464</v>
      </c>
    </row>
    <row r="402" spans="1:1" x14ac:dyDescent="0.25">
      <c r="A402" s="364" t="s">
        <v>2465</v>
      </c>
    </row>
    <row r="403" spans="1:1" x14ac:dyDescent="0.25">
      <c r="A403" s="364" t="s">
        <v>2466</v>
      </c>
    </row>
    <row r="404" spans="1:1" x14ac:dyDescent="0.25">
      <c r="A404" s="364" t="s">
        <v>2467</v>
      </c>
    </row>
    <row r="405" spans="1:1" x14ac:dyDescent="0.25">
      <c r="A405" s="364" t="s">
        <v>2468</v>
      </c>
    </row>
    <row r="406" spans="1:1" x14ac:dyDescent="0.25">
      <c r="A406" s="364" t="s">
        <v>2469</v>
      </c>
    </row>
    <row r="407" spans="1:1" x14ac:dyDescent="0.25">
      <c r="A407" s="364" t="s">
        <v>2470</v>
      </c>
    </row>
    <row r="408" spans="1:1" x14ac:dyDescent="0.25">
      <c r="A408" s="364" t="s">
        <v>2471</v>
      </c>
    </row>
    <row r="409" spans="1:1" x14ac:dyDescent="0.25">
      <c r="A409" s="364" t="s">
        <v>2472</v>
      </c>
    </row>
    <row r="410" spans="1:1" x14ac:dyDescent="0.25">
      <c r="A410" s="364" t="s">
        <v>2473</v>
      </c>
    </row>
    <row r="411" spans="1:1" x14ac:dyDescent="0.25">
      <c r="A411" s="364" t="s">
        <v>2474</v>
      </c>
    </row>
    <row r="412" spans="1:1" x14ac:dyDescent="0.25">
      <c r="A412" s="364" t="s">
        <v>2475</v>
      </c>
    </row>
    <row r="413" spans="1:1" x14ac:dyDescent="0.25">
      <c r="A413" s="364" t="s">
        <v>2476</v>
      </c>
    </row>
    <row r="414" spans="1:1" x14ac:dyDescent="0.25">
      <c r="A414" s="364" t="s">
        <v>2477</v>
      </c>
    </row>
    <row r="415" spans="1:1" x14ac:dyDescent="0.25">
      <c r="A415" s="364" t="s">
        <v>2478</v>
      </c>
    </row>
    <row r="416" spans="1:1" x14ac:dyDescent="0.25">
      <c r="A416" s="364" t="s">
        <v>2479</v>
      </c>
    </row>
    <row r="417" spans="1:1" x14ac:dyDescent="0.25">
      <c r="A417" s="364" t="s">
        <v>2480</v>
      </c>
    </row>
    <row r="418" spans="1:1" x14ac:dyDescent="0.25">
      <c r="A418" s="364" t="s">
        <v>2481</v>
      </c>
    </row>
    <row r="419" spans="1:1" x14ac:dyDescent="0.25">
      <c r="A419" s="364" t="s">
        <v>2482</v>
      </c>
    </row>
    <row r="420" spans="1:1" x14ac:dyDescent="0.25">
      <c r="A420" s="364" t="s">
        <v>2483</v>
      </c>
    </row>
    <row r="421" spans="1:1" x14ac:dyDescent="0.25">
      <c r="A421" s="364" t="s">
        <v>2484</v>
      </c>
    </row>
    <row r="422" spans="1:1" x14ac:dyDescent="0.25">
      <c r="A422" s="364" t="s">
        <v>2485</v>
      </c>
    </row>
    <row r="423" spans="1:1" x14ac:dyDescent="0.25">
      <c r="A423" s="364" t="s">
        <v>2486</v>
      </c>
    </row>
    <row r="424" spans="1:1" x14ac:dyDescent="0.25">
      <c r="A424" s="364" t="s">
        <v>2487</v>
      </c>
    </row>
    <row r="425" spans="1:1" x14ac:dyDescent="0.25">
      <c r="A425" s="364" t="s">
        <v>2488</v>
      </c>
    </row>
    <row r="426" spans="1:1" x14ac:dyDescent="0.25">
      <c r="A426" s="364" t="s">
        <v>2489</v>
      </c>
    </row>
    <row r="427" spans="1:1" x14ac:dyDescent="0.25">
      <c r="A427" s="364" t="s">
        <v>2490</v>
      </c>
    </row>
    <row r="428" spans="1:1" x14ac:dyDescent="0.25">
      <c r="A428" s="364" t="s">
        <v>2491</v>
      </c>
    </row>
    <row r="429" spans="1:1" x14ac:dyDescent="0.25">
      <c r="A429" s="364" t="s">
        <v>2492</v>
      </c>
    </row>
    <row r="430" spans="1:1" x14ac:dyDescent="0.25">
      <c r="A430" s="364" t="s">
        <v>2493</v>
      </c>
    </row>
    <row r="431" spans="1:1" x14ac:dyDescent="0.25">
      <c r="A431" s="364" t="s">
        <v>2494</v>
      </c>
    </row>
    <row r="432" spans="1:1" x14ac:dyDescent="0.25">
      <c r="A432" s="364" t="s">
        <v>2495</v>
      </c>
    </row>
    <row r="433" spans="1:1" x14ac:dyDescent="0.25">
      <c r="A433" s="364" t="s">
        <v>2496</v>
      </c>
    </row>
    <row r="434" spans="1:1" x14ac:dyDescent="0.25">
      <c r="A434" s="364" t="s">
        <v>2497</v>
      </c>
    </row>
    <row r="435" spans="1:1" x14ac:dyDescent="0.25">
      <c r="A435" s="364" t="s">
        <v>2498</v>
      </c>
    </row>
    <row r="436" spans="1:1" x14ac:dyDescent="0.25">
      <c r="A436" s="364" t="s">
        <v>2499</v>
      </c>
    </row>
    <row r="437" spans="1:1" x14ac:dyDescent="0.25">
      <c r="A437" s="364" t="s">
        <v>2500</v>
      </c>
    </row>
    <row r="438" spans="1:1" x14ac:dyDescent="0.25">
      <c r="A438" s="364" t="s">
        <v>2501</v>
      </c>
    </row>
    <row r="439" spans="1:1" x14ac:dyDescent="0.25">
      <c r="A439" s="364" t="s">
        <v>2502</v>
      </c>
    </row>
    <row r="440" spans="1:1" x14ac:dyDescent="0.25">
      <c r="A440" s="364" t="s">
        <v>2503</v>
      </c>
    </row>
    <row r="441" spans="1:1" x14ac:dyDescent="0.25">
      <c r="A441" s="364" t="s">
        <v>2504</v>
      </c>
    </row>
    <row r="442" spans="1:1" x14ac:dyDescent="0.25">
      <c r="A442" s="364" t="s">
        <v>2505</v>
      </c>
    </row>
    <row r="443" spans="1:1" x14ac:dyDescent="0.25">
      <c r="A443" s="364" t="s">
        <v>2506</v>
      </c>
    </row>
    <row r="444" spans="1:1" x14ac:dyDescent="0.25">
      <c r="A444" s="364" t="s">
        <v>2507</v>
      </c>
    </row>
    <row r="445" spans="1:1" x14ac:dyDescent="0.25">
      <c r="A445" s="364" t="s">
        <v>2508</v>
      </c>
    </row>
    <row r="446" spans="1:1" x14ac:dyDescent="0.25">
      <c r="A446" s="364" t="s">
        <v>2509</v>
      </c>
    </row>
    <row r="447" spans="1:1" x14ac:dyDescent="0.25">
      <c r="A447" s="364" t="s">
        <v>2510</v>
      </c>
    </row>
    <row r="448" spans="1:1" x14ac:dyDescent="0.25">
      <c r="A448" s="364" t="s">
        <v>2511</v>
      </c>
    </row>
    <row r="449" spans="1:1" x14ac:dyDescent="0.25">
      <c r="A449" s="364" t="s">
        <v>2512</v>
      </c>
    </row>
    <row r="450" spans="1:1" x14ac:dyDescent="0.25">
      <c r="A450" s="364" t="s">
        <v>2513</v>
      </c>
    </row>
    <row r="451" spans="1:1" x14ac:dyDescent="0.25">
      <c r="A451" s="364" t="s">
        <v>2514</v>
      </c>
    </row>
    <row r="452" spans="1:1" x14ac:dyDescent="0.25">
      <c r="A452" s="364" t="s">
        <v>2515</v>
      </c>
    </row>
    <row r="453" spans="1:1" x14ac:dyDescent="0.25">
      <c r="A453" s="364" t="s">
        <v>2516</v>
      </c>
    </row>
    <row r="454" spans="1:1" x14ac:dyDescent="0.25">
      <c r="A454" s="364" t="s">
        <v>2517</v>
      </c>
    </row>
    <row r="455" spans="1:1" x14ac:dyDescent="0.25">
      <c r="A455" s="364" t="s">
        <v>2518</v>
      </c>
    </row>
    <row r="456" spans="1:1" x14ac:dyDescent="0.25">
      <c r="A456" s="364" t="s">
        <v>2519</v>
      </c>
    </row>
    <row r="457" spans="1:1" x14ac:dyDescent="0.25">
      <c r="A457" s="364" t="s">
        <v>2520</v>
      </c>
    </row>
    <row r="458" spans="1:1" x14ac:dyDescent="0.25">
      <c r="A458" s="364" t="s">
        <v>2521</v>
      </c>
    </row>
    <row r="459" spans="1:1" x14ac:dyDescent="0.25">
      <c r="A459" s="364" t="s">
        <v>2522</v>
      </c>
    </row>
    <row r="460" spans="1:1" x14ac:dyDescent="0.25">
      <c r="A460" s="364" t="s">
        <v>2523</v>
      </c>
    </row>
    <row r="461" spans="1:1" x14ac:dyDescent="0.25">
      <c r="A461" s="364" t="s">
        <v>2524</v>
      </c>
    </row>
    <row r="462" spans="1:1" x14ac:dyDescent="0.25">
      <c r="A462" s="364" t="s">
        <v>2525</v>
      </c>
    </row>
    <row r="463" spans="1:1" x14ac:dyDescent="0.25">
      <c r="A463" s="364" t="s">
        <v>2526</v>
      </c>
    </row>
    <row r="464" spans="1:1" x14ac:dyDescent="0.25">
      <c r="A464" s="364" t="s">
        <v>2527</v>
      </c>
    </row>
    <row r="465" spans="1:1" x14ac:dyDescent="0.25">
      <c r="A465" s="364" t="s">
        <v>2528</v>
      </c>
    </row>
    <row r="466" spans="1:1" x14ac:dyDescent="0.25">
      <c r="A466" s="364" t="s">
        <v>2529</v>
      </c>
    </row>
    <row r="467" spans="1:1" x14ac:dyDescent="0.25">
      <c r="A467" s="364" t="s">
        <v>2530</v>
      </c>
    </row>
    <row r="468" spans="1:1" x14ac:dyDescent="0.25">
      <c r="A468" s="364" t="s">
        <v>2531</v>
      </c>
    </row>
    <row r="469" spans="1:1" x14ac:dyDescent="0.25">
      <c r="A469" s="364" t="s">
        <v>2532</v>
      </c>
    </row>
    <row r="470" spans="1:1" x14ac:dyDescent="0.25">
      <c r="A470" s="364" t="s">
        <v>2533</v>
      </c>
    </row>
    <row r="471" spans="1:1" x14ac:dyDescent="0.25">
      <c r="A471" s="364" t="s">
        <v>2534</v>
      </c>
    </row>
    <row r="472" spans="1:1" x14ac:dyDescent="0.25">
      <c r="A472" s="364" t="s">
        <v>2535</v>
      </c>
    </row>
    <row r="473" spans="1:1" x14ac:dyDescent="0.25">
      <c r="A473" s="364" t="s">
        <v>2536</v>
      </c>
    </row>
    <row r="474" spans="1:1" x14ac:dyDescent="0.25">
      <c r="A474" s="364" t="s">
        <v>2537</v>
      </c>
    </row>
    <row r="475" spans="1:1" x14ac:dyDescent="0.25">
      <c r="A475" s="364" t="s">
        <v>2538</v>
      </c>
    </row>
    <row r="476" spans="1:1" x14ac:dyDescent="0.25">
      <c r="A476" s="364" t="s">
        <v>2539</v>
      </c>
    </row>
    <row r="477" spans="1:1" x14ac:dyDescent="0.25">
      <c r="A477" s="364" t="s">
        <v>2540</v>
      </c>
    </row>
    <row r="478" spans="1:1" x14ac:dyDescent="0.25">
      <c r="A478" s="364" t="s">
        <v>2541</v>
      </c>
    </row>
    <row r="479" spans="1:1" x14ac:dyDescent="0.25">
      <c r="A479" s="364" t="s">
        <v>2542</v>
      </c>
    </row>
    <row r="480" spans="1:1" x14ac:dyDescent="0.25">
      <c r="A480" s="364" t="s">
        <v>2543</v>
      </c>
    </row>
    <row r="481" spans="1:1" x14ac:dyDescent="0.25">
      <c r="A481" s="364" t="s">
        <v>2544</v>
      </c>
    </row>
    <row r="482" spans="1:1" x14ac:dyDescent="0.25">
      <c r="A482" s="364" t="s">
        <v>2545</v>
      </c>
    </row>
    <row r="483" spans="1:1" x14ac:dyDescent="0.25">
      <c r="A483" s="364" t="s">
        <v>2546</v>
      </c>
    </row>
    <row r="484" spans="1:1" x14ac:dyDescent="0.25">
      <c r="A484" s="364" t="s">
        <v>2547</v>
      </c>
    </row>
    <row r="485" spans="1:1" x14ac:dyDescent="0.25">
      <c r="A485" s="364" t="s">
        <v>2548</v>
      </c>
    </row>
    <row r="486" spans="1:1" x14ac:dyDescent="0.25">
      <c r="A486" s="364" t="s">
        <v>2549</v>
      </c>
    </row>
    <row r="487" spans="1:1" x14ac:dyDescent="0.25">
      <c r="A487" s="364" t="s">
        <v>2550</v>
      </c>
    </row>
    <row r="488" spans="1:1" x14ac:dyDescent="0.25">
      <c r="A488" s="364" t="s">
        <v>2551</v>
      </c>
    </row>
    <row r="489" spans="1:1" x14ac:dyDescent="0.25">
      <c r="A489" s="364" t="s">
        <v>2552</v>
      </c>
    </row>
    <row r="490" spans="1:1" x14ac:dyDescent="0.25">
      <c r="A490" s="364" t="s">
        <v>2553</v>
      </c>
    </row>
    <row r="491" spans="1:1" x14ac:dyDescent="0.25">
      <c r="A491" s="364" t="s">
        <v>2554</v>
      </c>
    </row>
    <row r="492" spans="1:1" x14ac:dyDescent="0.25">
      <c r="A492" s="364" t="s">
        <v>2555</v>
      </c>
    </row>
    <row r="493" spans="1:1" x14ac:dyDescent="0.25">
      <c r="A493" s="364" t="s">
        <v>2556</v>
      </c>
    </row>
    <row r="494" spans="1:1" x14ac:dyDescent="0.25">
      <c r="A494" s="364" t="s">
        <v>2557</v>
      </c>
    </row>
    <row r="495" spans="1:1" x14ac:dyDescent="0.25">
      <c r="A495" s="364" t="s">
        <v>2558</v>
      </c>
    </row>
    <row r="496" spans="1:1" x14ac:dyDescent="0.25">
      <c r="A496" s="364" t="s">
        <v>2559</v>
      </c>
    </row>
    <row r="497" spans="1:1" x14ac:dyDescent="0.25">
      <c r="A497" s="364" t="s">
        <v>2560</v>
      </c>
    </row>
    <row r="498" spans="1:1" x14ac:dyDescent="0.25">
      <c r="A498" s="364" t="s">
        <v>2561</v>
      </c>
    </row>
    <row r="499" spans="1:1" x14ac:dyDescent="0.25">
      <c r="A499" s="364" t="s">
        <v>2562</v>
      </c>
    </row>
    <row r="500" spans="1:1" x14ac:dyDescent="0.25">
      <c r="A500" s="364" t="s">
        <v>2563</v>
      </c>
    </row>
    <row r="501" spans="1:1" x14ac:dyDescent="0.25">
      <c r="A501" s="364" t="s">
        <v>2564</v>
      </c>
    </row>
    <row r="502" spans="1:1" x14ac:dyDescent="0.25">
      <c r="A502" s="364" t="s">
        <v>2565</v>
      </c>
    </row>
    <row r="503" spans="1:1" x14ac:dyDescent="0.25">
      <c r="A503" s="364" t="s">
        <v>2566</v>
      </c>
    </row>
    <row r="504" spans="1:1" x14ac:dyDescent="0.25">
      <c r="A504" s="364" t="s">
        <v>2567</v>
      </c>
    </row>
    <row r="505" spans="1:1" x14ac:dyDescent="0.25">
      <c r="A505" s="364" t="s">
        <v>2568</v>
      </c>
    </row>
    <row r="506" spans="1:1" x14ac:dyDescent="0.25">
      <c r="A506" s="364" t="s">
        <v>2569</v>
      </c>
    </row>
    <row r="507" spans="1:1" x14ac:dyDescent="0.25">
      <c r="A507" s="364" t="s">
        <v>2570</v>
      </c>
    </row>
    <row r="508" spans="1:1" x14ac:dyDescent="0.25">
      <c r="A508" s="364" t="s">
        <v>2571</v>
      </c>
    </row>
    <row r="509" spans="1:1" x14ac:dyDescent="0.25">
      <c r="A509" s="364" t="s">
        <v>2572</v>
      </c>
    </row>
    <row r="510" spans="1:1" x14ac:dyDescent="0.25">
      <c r="A510" s="364" t="s">
        <v>2573</v>
      </c>
    </row>
    <row r="511" spans="1:1" x14ac:dyDescent="0.25">
      <c r="A511" s="364" t="s">
        <v>2574</v>
      </c>
    </row>
    <row r="512" spans="1:1" x14ac:dyDescent="0.25">
      <c r="A512" s="364" t="s">
        <v>2575</v>
      </c>
    </row>
    <row r="513" spans="1:1" x14ac:dyDescent="0.25">
      <c r="A513" s="364" t="s">
        <v>2576</v>
      </c>
    </row>
    <row r="514" spans="1:1" x14ac:dyDescent="0.25">
      <c r="A514" s="364" t="s">
        <v>2577</v>
      </c>
    </row>
    <row r="515" spans="1:1" x14ac:dyDescent="0.25">
      <c r="A515" s="364" t="s">
        <v>2578</v>
      </c>
    </row>
    <row r="516" spans="1:1" x14ac:dyDescent="0.25">
      <c r="A516" s="364" t="s">
        <v>2579</v>
      </c>
    </row>
    <row r="517" spans="1:1" x14ac:dyDescent="0.25">
      <c r="A517" s="364" t="s">
        <v>2580</v>
      </c>
    </row>
    <row r="518" spans="1:1" x14ac:dyDescent="0.25">
      <c r="A518" s="364" t="s">
        <v>2581</v>
      </c>
    </row>
    <row r="519" spans="1:1" x14ac:dyDescent="0.25">
      <c r="A519" s="364" t="s">
        <v>2582</v>
      </c>
    </row>
    <row r="520" spans="1:1" x14ac:dyDescent="0.25">
      <c r="A520" s="364" t="s">
        <v>2583</v>
      </c>
    </row>
    <row r="521" spans="1:1" x14ac:dyDescent="0.25">
      <c r="A521" s="364" t="s">
        <v>2584</v>
      </c>
    </row>
    <row r="522" spans="1:1" x14ac:dyDescent="0.25">
      <c r="A522" s="364" t="s">
        <v>2585</v>
      </c>
    </row>
    <row r="523" spans="1:1" x14ac:dyDescent="0.25">
      <c r="A523" s="364" t="s">
        <v>2586</v>
      </c>
    </row>
    <row r="524" spans="1:1" x14ac:dyDescent="0.25">
      <c r="A524" s="364" t="s">
        <v>2587</v>
      </c>
    </row>
    <row r="525" spans="1:1" x14ac:dyDescent="0.25">
      <c r="A525" s="364" t="s">
        <v>2588</v>
      </c>
    </row>
    <row r="526" spans="1:1" x14ac:dyDescent="0.25">
      <c r="A526" s="364" t="s">
        <v>2589</v>
      </c>
    </row>
    <row r="527" spans="1:1" x14ac:dyDescent="0.25">
      <c r="A527" s="364" t="s">
        <v>2590</v>
      </c>
    </row>
    <row r="528" spans="1:1" x14ac:dyDescent="0.25">
      <c r="A528" s="364" t="s">
        <v>2591</v>
      </c>
    </row>
    <row r="529" spans="1:1" x14ac:dyDescent="0.25">
      <c r="A529" s="364" t="s">
        <v>2592</v>
      </c>
    </row>
    <row r="530" spans="1:1" x14ac:dyDescent="0.25">
      <c r="A530" s="364" t="s">
        <v>2593</v>
      </c>
    </row>
    <row r="531" spans="1:1" x14ac:dyDescent="0.25">
      <c r="A531" s="364" t="s">
        <v>2594</v>
      </c>
    </row>
    <row r="532" spans="1:1" x14ac:dyDescent="0.25">
      <c r="A532" s="364" t="s">
        <v>2595</v>
      </c>
    </row>
    <row r="533" spans="1:1" x14ac:dyDescent="0.25">
      <c r="A533" s="364" t="s">
        <v>2596</v>
      </c>
    </row>
    <row r="534" spans="1:1" x14ac:dyDescent="0.25">
      <c r="A534" s="364" t="s">
        <v>2597</v>
      </c>
    </row>
    <row r="535" spans="1:1" x14ac:dyDescent="0.25">
      <c r="A535" s="364" t="s">
        <v>2598</v>
      </c>
    </row>
    <row r="536" spans="1:1" x14ac:dyDescent="0.25">
      <c r="A536" s="364" t="s">
        <v>2599</v>
      </c>
    </row>
    <row r="537" spans="1:1" x14ac:dyDescent="0.25">
      <c r="A537" s="364" t="s">
        <v>2600</v>
      </c>
    </row>
    <row r="538" spans="1:1" x14ac:dyDescent="0.25">
      <c r="A538" s="364" t="s">
        <v>2601</v>
      </c>
    </row>
    <row r="539" spans="1:1" x14ac:dyDescent="0.25">
      <c r="A539" s="364" t="s">
        <v>2602</v>
      </c>
    </row>
    <row r="540" spans="1:1" x14ac:dyDescent="0.25">
      <c r="A540" s="364" t="s">
        <v>2603</v>
      </c>
    </row>
    <row r="541" spans="1:1" x14ac:dyDescent="0.25">
      <c r="A541" s="364" t="s">
        <v>2604</v>
      </c>
    </row>
    <row r="542" spans="1:1" x14ac:dyDescent="0.25">
      <c r="A542" s="364" t="s">
        <v>2605</v>
      </c>
    </row>
    <row r="543" spans="1:1" x14ac:dyDescent="0.25">
      <c r="A543" s="364" t="s">
        <v>2606</v>
      </c>
    </row>
    <row r="544" spans="1:1" x14ac:dyDescent="0.25">
      <c r="A544" s="364" t="s">
        <v>2607</v>
      </c>
    </row>
    <row r="545" spans="1:1" x14ac:dyDescent="0.25">
      <c r="A545" s="364" t="s">
        <v>2608</v>
      </c>
    </row>
    <row r="546" spans="1:1" x14ac:dyDescent="0.25">
      <c r="A546" s="364" t="s">
        <v>2609</v>
      </c>
    </row>
    <row r="547" spans="1:1" x14ac:dyDescent="0.25">
      <c r="A547" s="364" t="s">
        <v>2610</v>
      </c>
    </row>
    <row r="548" spans="1:1" x14ac:dyDescent="0.25">
      <c r="A548" s="364" t="s">
        <v>2611</v>
      </c>
    </row>
    <row r="549" spans="1:1" x14ac:dyDescent="0.25">
      <c r="A549" s="364" t="s">
        <v>2612</v>
      </c>
    </row>
    <row r="550" spans="1:1" x14ac:dyDescent="0.25">
      <c r="A550" s="364" t="s">
        <v>2613</v>
      </c>
    </row>
    <row r="551" spans="1:1" x14ac:dyDescent="0.25">
      <c r="A551" s="364" t="s">
        <v>2614</v>
      </c>
    </row>
    <row r="552" spans="1:1" x14ac:dyDescent="0.25">
      <c r="A552" s="364" t="s">
        <v>2615</v>
      </c>
    </row>
    <row r="553" spans="1:1" x14ac:dyDescent="0.25">
      <c r="A553" s="364" t="s">
        <v>2616</v>
      </c>
    </row>
    <row r="554" spans="1:1" x14ac:dyDescent="0.25">
      <c r="A554" s="364" t="s">
        <v>2617</v>
      </c>
    </row>
    <row r="555" spans="1:1" x14ac:dyDescent="0.25">
      <c r="A555" s="364" t="s">
        <v>2618</v>
      </c>
    </row>
    <row r="556" spans="1:1" x14ac:dyDescent="0.25">
      <c r="A556" s="364" t="s">
        <v>2619</v>
      </c>
    </row>
    <row r="557" spans="1:1" x14ac:dyDescent="0.25">
      <c r="A557" s="364" t="s">
        <v>2620</v>
      </c>
    </row>
    <row r="558" spans="1:1" x14ac:dyDescent="0.25">
      <c r="A558" s="364" t="s">
        <v>2621</v>
      </c>
    </row>
    <row r="559" spans="1:1" x14ac:dyDescent="0.25">
      <c r="A559" s="364" t="s">
        <v>2622</v>
      </c>
    </row>
    <row r="560" spans="1:1" x14ac:dyDescent="0.25">
      <c r="A560" s="364" t="s">
        <v>2623</v>
      </c>
    </row>
    <row r="561" spans="1:1" x14ac:dyDescent="0.25">
      <c r="A561" s="364" t="s">
        <v>2624</v>
      </c>
    </row>
    <row r="562" spans="1:1" x14ac:dyDescent="0.25">
      <c r="A562" s="364" t="s">
        <v>2625</v>
      </c>
    </row>
    <row r="563" spans="1:1" x14ac:dyDescent="0.25">
      <c r="A563" s="364" t="s">
        <v>2626</v>
      </c>
    </row>
    <row r="564" spans="1:1" x14ac:dyDescent="0.25">
      <c r="A564" s="364" t="s">
        <v>2627</v>
      </c>
    </row>
    <row r="565" spans="1:1" x14ac:dyDescent="0.25">
      <c r="A565" s="364" t="s">
        <v>2628</v>
      </c>
    </row>
    <row r="566" spans="1:1" x14ac:dyDescent="0.25">
      <c r="A566" s="364" t="s">
        <v>2629</v>
      </c>
    </row>
    <row r="567" spans="1:1" x14ac:dyDescent="0.25">
      <c r="A567" s="364" t="s">
        <v>2630</v>
      </c>
    </row>
    <row r="568" spans="1:1" x14ac:dyDescent="0.25">
      <c r="A568" s="364" t="s">
        <v>2631</v>
      </c>
    </row>
    <row r="569" spans="1:1" x14ac:dyDescent="0.25">
      <c r="A569" s="364" t="s">
        <v>2632</v>
      </c>
    </row>
    <row r="570" spans="1:1" x14ac:dyDescent="0.25">
      <c r="A570" s="364" t="s">
        <v>2633</v>
      </c>
    </row>
    <row r="571" spans="1:1" x14ac:dyDescent="0.25">
      <c r="A571" s="364" t="s">
        <v>2634</v>
      </c>
    </row>
    <row r="572" spans="1:1" x14ac:dyDescent="0.25">
      <c r="A572" s="364" t="s">
        <v>2635</v>
      </c>
    </row>
    <row r="573" spans="1:1" x14ac:dyDescent="0.25">
      <c r="A573" s="364" t="s">
        <v>2636</v>
      </c>
    </row>
    <row r="574" spans="1:1" x14ac:dyDescent="0.25">
      <c r="A574" s="364" t="s">
        <v>2637</v>
      </c>
    </row>
    <row r="575" spans="1:1" x14ac:dyDescent="0.25">
      <c r="A575" s="364" t="s">
        <v>2638</v>
      </c>
    </row>
    <row r="576" spans="1:1" x14ac:dyDescent="0.25">
      <c r="A576" s="364" t="s">
        <v>2639</v>
      </c>
    </row>
    <row r="577" spans="1:1" x14ac:dyDescent="0.25">
      <c r="A577" s="364" t="s">
        <v>2640</v>
      </c>
    </row>
    <row r="578" spans="1:1" x14ac:dyDescent="0.25">
      <c r="A578" s="364" t="s">
        <v>2641</v>
      </c>
    </row>
    <row r="579" spans="1:1" x14ac:dyDescent="0.25">
      <c r="A579" s="364" t="s">
        <v>2642</v>
      </c>
    </row>
    <row r="580" spans="1:1" x14ac:dyDescent="0.25">
      <c r="A580" s="364" t="s">
        <v>2643</v>
      </c>
    </row>
    <row r="581" spans="1:1" x14ac:dyDescent="0.25">
      <c r="A581" s="364" t="s">
        <v>2644</v>
      </c>
    </row>
    <row r="582" spans="1:1" x14ac:dyDescent="0.25">
      <c r="A582" s="364" t="s">
        <v>2645</v>
      </c>
    </row>
    <row r="583" spans="1:1" x14ac:dyDescent="0.25">
      <c r="A583" s="364" t="s">
        <v>2646</v>
      </c>
    </row>
    <row r="584" spans="1:1" x14ac:dyDescent="0.25">
      <c r="A584" s="364" t="s">
        <v>2647</v>
      </c>
    </row>
    <row r="585" spans="1:1" x14ac:dyDescent="0.25">
      <c r="A585" s="364" t="s">
        <v>2648</v>
      </c>
    </row>
    <row r="586" spans="1:1" x14ac:dyDescent="0.25">
      <c r="A586" s="364" t="s">
        <v>2649</v>
      </c>
    </row>
    <row r="587" spans="1:1" x14ac:dyDescent="0.25">
      <c r="A587" s="364" t="s">
        <v>2650</v>
      </c>
    </row>
    <row r="588" spans="1:1" x14ac:dyDescent="0.25">
      <c r="A588" s="364" t="s">
        <v>2651</v>
      </c>
    </row>
    <row r="589" spans="1:1" x14ac:dyDescent="0.25">
      <c r="A589" s="364" t="s">
        <v>2652</v>
      </c>
    </row>
    <row r="590" spans="1:1" x14ac:dyDescent="0.25">
      <c r="A590" s="364" t="s">
        <v>2653</v>
      </c>
    </row>
    <row r="591" spans="1:1" x14ac:dyDescent="0.25">
      <c r="A591" s="364" t="s">
        <v>2654</v>
      </c>
    </row>
    <row r="592" spans="1:1" x14ac:dyDescent="0.25">
      <c r="A592" s="364" t="s">
        <v>2655</v>
      </c>
    </row>
    <row r="593" spans="1:1" x14ac:dyDescent="0.25">
      <c r="A593" s="364" t="s">
        <v>2656</v>
      </c>
    </row>
    <row r="594" spans="1:1" x14ac:dyDescent="0.25">
      <c r="A594" s="364" t="s">
        <v>2657</v>
      </c>
    </row>
    <row r="595" spans="1:1" x14ac:dyDescent="0.25">
      <c r="A595" s="364" t="s">
        <v>2658</v>
      </c>
    </row>
    <row r="596" spans="1:1" x14ac:dyDescent="0.25">
      <c r="A596" s="364" t="s">
        <v>2659</v>
      </c>
    </row>
    <row r="597" spans="1:1" x14ac:dyDescent="0.25">
      <c r="A597" s="364" t="s">
        <v>2660</v>
      </c>
    </row>
    <row r="598" spans="1:1" x14ac:dyDescent="0.25">
      <c r="A598" s="364" t="s">
        <v>2661</v>
      </c>
    </row>
    <row r="599" spans="1:1" x14ac:dyDescent="0.25">
      <c r="A599" s="364" t="s">
        <v>2662</v>
      </c>
    </row>
    <row r="600" spans="1:1" x14ac:dyDescent="0.25">
      <c r="A600" s="364" t="s">
        <v>2663</v>
      </c>
    </row>
    <row r="601" spans="1:1" x14ac:dyDescent="0.25">
      <c r="A601" s="364" t="s">
        <v>2664</v>
      </c>
    </row>
    <row r="602" spans="1:1" x14ac:dyDescent="0.25">
      <c r="A602" s="364" t="s">
        <v>2665</v>
      </c>
    </row>
    <row r="603" spans="1:1" x14ac:dyDescent="0.25">
      <c r="A603" s="364" t="s">
        <v>2666</v>
      </c>
    </row>
    <row r="604" spans="1:1" x14ac:dyDescent="0.25">
      <c r="A604" s="364" t="s">
        <v>2667</v>
      </c>
    </row>
    <row r="605" spans="1:1" x14ac:dyDescent="0.25">
      <c r="A605" s="364" t="s">
        <v>2668</v>
      </c>
    </row>
    <row r="606" spans="1:1" x14ac:dyDescent="0.25">
      <c r="A606" s="364" t="s">
        <v>2669</v>
      </c>
    </row>
    <row r="607" spans="1:1" x14ac:dyDescent="0.25">
      <c r="A607" s="364" t="s">
        <v>2670</v>
      </c>
    </row>
    <row r="608" spans="1:1" x14ac:dyDescent="0.25">
      <c r="A608" s="364" t="s">
        <v>2671</v>
      </c>
    </row>
    <row r="609" spans="1:1" x14ac:dyDescent="0.25">
      <c r="A609" s="364" t="s">
        <v>2672</v>
      </c>
    </row>
    <row r="610" spans="1:1" x14ac:dyDescent="0.25">
      <c r="A610" s="364" t="s">
        <v>2673</v>
      </c>
    </row>
    <row r="611" spans="1:1" x14ac:dyDescent="0.25">
      <c r="A611" s="364" t="s">
        <v>2674</v>
      </c>
    </row>
    <row r="612" spans="1:1" x14ac:dyDescent="0.25">
      <c r="A612" s="364" t="s">
        <v>2675</v>
      </c>
    </row>
    <row r="613" spans="1:1" x14ac:dyDescent="0.25">
      <c r="A613" s="364" t="s">
        <v>2676</v>
      </c>
    </row>
    <row r="614" spans="1:1" x14ac:dyDescent="0.25">
      <c r="A614" s="364" t="s">
        <v>2677</v>
      </c>
    </row>
    <row r="615" spans="1:1" x14ac:dyDescent="0.25">
      <c r="A615" s="364" t="s">
        <v>2678</v>
      </c>
    </row>
    <row r="616" spans="1:1" x14ac:dyDescent="0.25">
      <c r="A616" s="364" t="s">
        <v>2679</v>
      </c>
    </row>
    <row r="617" spans="1:1" x14ac:dyDescent="0.25">
      <c r="A617" s="364" t="s">
        <v>2680</v>
      </c>
    </row>
    <row r="618" spans="1:1" x14ac:dyDescent="0.25">
      <c r="A618" s="364" t="s">
        <v>2681</v>
      </c>
    </row>
    <row r="619" spans="1:1" x14ac:dyDescent="0.25">
      <c r="A619" s="364" t="s">
        <v>2682</v>
      </c>
    </row>
    <row r="620" spans="1:1" x14ac:dyDescent="0.25">
      <c r="A620" s="364" t="s">
        <v>2683</v>
      </c>
    </row>
    <row r="621" spans="1:1" x14ac:dyDescent="0.25">
      <c r="A621" s="364" t="s">
        <v>2684</v>
      </c>
    </row>
    <row r="622" spans="1:1" x14ac:dyDescent="0.25">
      <c r="A622" s="364" t="s">
        <v>2685</v>
      </c>
    </row>
    <row r="623" spans="1:1" x14ac:dyDescent="0.25">
      <c r="A623" s="364" t="s">
        <v>2686</v>
      </c>
    </row>
    <row r="624" spans="1:1" x14ac:dyDescent="0.25">
      <c r="A624" s="364" t="s">
        <v>2687</v>
      </c>
    </row>
    <row r="625" spans="1:1" x14ac:dyDescent="0.25">
      <c r="A625" s="364" t="s">
        <v>2688</v>
      </c>
    </row>
    <row r="626" spans="1:1" x14ac:dyDescent="0.25">
      <c r="A626" s="364" t="s">
        <v>2689</v>
      </c>
    </row>
    <row r="627" spans="1:1" x14ac:dyDescent="0.25">
      <c r="A627" s="364" t="s">
        <v>2690</v>
      </c>
    </row>
    <row r="628" spans="1:1" x14ac:dyDescent="0.25">
      <c r="A628" s="364" t="s">
        <v>2691</v>
      </c>
    </row>
    <row r="629" spans="1:1" x14ac:dyDescent="0.25">
      <c r="A629" s="364" t="s">
        <v>2692</v>
      </c>
    </row>
    <row r="630" spans="1:1" x14ac:dyDescent="0.25">
      <c r="A630" s="364" t="s">
        <v>2693</v>
      </c>
    </row>
    <row r="631" spans="1:1" x14ac:dyDescent="0.25">
      <c r="A631" s="364" t="s">
        <v>2694</v>
      </c>
    </row>
    <row r="632" spans="1:1" x14ac:dyDescent="0.25">
      <c r="A632" s="364" t="s">
        <v>2695</v>
      </c>
    </row>
    <row r="633" spans="1:1" x14ac:dyDescent="0.25">
      <c r="A633" s="364" t="s">
        <v>2696</v>
      </c>
    </row>
  </sheetData>
  <pageMargins left="0.511811024" right="0.511811024" top="0.78740157499999996" bottom="0.78740157499999996" header="0.31496062000000002" footer="0.31496062000000002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ilha73">
    <tabColor theme="7" tint="0.59999389629810485"/>
  </sheetPr>
  <dimension ref="A1"/>
  <sheetViews>
    <sheetView showGridLines="0" showRowColHeaders="0" workbookViewId="0"/>
  </sheetViews>
  <sheetFormatPr defaultRowHeight="15" x14ac:dyDescent="0.25"/>
  <cols>
    <col min="1" max="16384" width="9.140625" style="377"/>
  </cols>
  <sheetData/>
  <pageMargins left="0.511811024" right="0.511811024" top="0.78740157499999996" bottom="0.78740157499999996" header="0.31496062000000002" footer="0.31496062000000002"/>
  <drawing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ilha74">
    <tabColor rgb="FF002060"/>
  </sheetPr>
  <dimension ref="A1"/>
  <sheetViews>
    <sheetView workbookViewId="0"/>
  </sheetViews>
  <sheetFormatPr defaultRowHeight="15" x14ac:dyDescent="0.25"/>
  <sheetData/>
  <pageMargins left="0.511811024" right="0.511811024" top="0.78740157499999996" bottom="0.78740157499999996" header="0.31496062000000002" footer="0.31496062000000002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ilha75">
    <tabColor rgb="FF002060"/>
  </sheetPr>
  <dimension ref="A1"/>
  <sheetViews>
    <sheetView workbookViewId="0"/>
  </sheetViews>
  <sheetFormatPr defaultRowHeight="15" x14ac:dyDescent="0.25"/>
  <sheetData/>
  <pageMargins left="0.511811024" right="0.511811024" top="0.78740157499999996" bottom="0.78740157499999996" header="0.31496062000000002" footer="0.31496062000000002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ilha76">
    <tabColor rgb="FF002060"/>
  </sheetPr>
  <dimension ref="A1"/>
  <sheetViews>
    <sheetView workbookViewId="0"/>
  </sheetViews>
  <sheetFormatPr defaultRowHeight="15" x14ac:dyDescent="0.25"/>
  <sheetData/>
  <pageMargins left="0.511811024" right="0.511811024" top="0.78740157499999996" bottom="0.78740157499999996" header="0.31496062000000002" footer="0.31496062000000002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ilha77">
    <tabColor rgb="FF002060"/>
  </sheetPr>
  <dimension ref="A5:A7"/>
  <sheetViews>
    <sheetView showGridLines="0" workbookViewId="0">
      <selection activeCell="A6" sqref="A6"/>
    </sheetView>
  </sheetViews>
  <sheetFormatPr defaultRowHeight="15" x14ac:dyDescent="0.25"/>
  <sheetData>
    <row r="5" spans="1:1" ht="15.75" thickBot="1" x14ac:dyDescent="0.3"/>
    <row r="6" spans="1:1" ht="16.5" thickTop="1" thickBot="1" x14ac:dyDescent="0.3">
      <c r="A6" s="379"/>
    </row>
    <row r="7" spans="1:1" ht="15.75" thickTop="1" x14ac:dyDescent="0.25"/>
  </sheetData>
  <pageMargins left="0.511811024" right="0.511811024" top="0.78740157499999996" bottom="0.78740157499999996" header="0.31496062000000002" footer="0.31496062000000002"/>
  <drawing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ilha78">
    <tabColor theme="1"/>
  </sheetPr>
  <dimension ref="A1"/>
  <sheetViews>
    <sheetView showGridLines="0" showRowColHeaders="0" workbookViewId="0"/>
  </sheetViews>
  <sheetFormatPr defaultRowHeight="15" x14ac:dyDescent="0.25"/>
  <cols>
    <col min="1" max="16384" width="9.140625" style="2"/>
  </cols>
  <sheetData/>
  <pageMargins left="0.511811024" right="0.511811024" top="0.78740157499999996" bottom="0.78740157499999996" header="0.31496062000000002" footer="0.31496062000000002"/>
  <drawing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ilha79">
    <tabColor rgb="FFFFC000"/>
  </sheetPr>
  <dimension ref="A1"/>
  <sheetViews>
    <sheetView showGridLines="0" showRowColHeaders="0" workbookViewId="0"/>
  </sheetViews>
  <sheetFormatPr defaultRowHeight="15" x14ac:dyDescent="0.25"/>
  <cols>
    <col min="1" max="16384" width="9.140625" style="2"/>
  </cols>
  <sheetData/>
  <pageMargins left="0.511811024" right="0.511811024" top="0.78740157499999996" bottom="0.78740157499999996" header="0.31496062000000002" footer="0.31496062000000002"/>
  <drawing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ilha80">
    <tabColor rgb="FF002060"/>
  </sheetPr>
  <dimension ref="A1:J30"/>
  <sheetViews>
    <sheetView showGridLines="0" workbookViewId="0"/>
  </sheetViews>
  <sheetFormatPr defaultRowHeight="15" x14ac:dyDescent="0.25"/>
  <cols>
    <col min="1" max="1" width="12.7109375" bestFit="1" customWidth="1"/>
    <col min="2" max="2" width="4" bestFit="1" customWidth="1"/>
    <col min="3" max="3" width="36.28515625" bestFit="1" customWidth="1"/>
    <col min="4" max="5" width="5.42578125" bestFit="1" customWidth="1"/>
    <col min="6" max="6" width="7" bestFit="1" customWidth="1"/>
    <col min="7" max="8" width="5.42578125" bestFit="1" customWidth="1"/>
    <col min="9" max="10" width="7" bestFit="1" customWidth="1"/>
  </cols>
  <sheetData>
    <row r="1" spans="1:10" ht="15.75" thickBot="1" x14ac:dyDescent="0.3">
      <c r="A1" s="384" t="s">
        <v>403</v>
      </c>
      <c r="B1" s="384" t="s">
        <v>404</v>
      </c>
      <c r="C1" s="384" t="s">
        <v>405</v>
      </c>
      <c r="D1" s="384" t="s">
        <v>347</v>
      </c>
      <c r="E1" s="384" t="s">
        <v>348</v>
      </c>
      <c r="F1" s="384" t="s">
        <v>2697</v>
      </c>
      <c r="G1" s="384" t="s">
        <v>349</v>
      </c>
      <c r="H1" s="384" t="s">
        <v>350</v>
      </c>
      <c r="I1" s="384" t="s">
        <v>2698</v>
      </c>
      <c r="J1" s="384" t="s">
        <v>71</v>
      </c>
    </row>
    <row r="2" spans="1:10" ht="15.75" thickTop="1" x14ac:dyDescent="0.25">
      <c r="A2" s="368" t="s">
        <v>425</v>
      </c>
      <c r="B2" s="364" t="s">
        <v>426</v>
      </c>
      <c r="C2" s="364" t="s">
        <v>2699</v>
      </c>
      <c r="D2" s="181">
        <v>336</v>
      </c>
      <c r="E2" s="181">
        <v>150</v>
      </c>
      <c r="F2" s="385">
        <f t="shared" ref="F2:F30" si="0">SUM(D2:E2)</f>
        <v>486</v>
      </c>
      <c r="G2" s="181">
        <v>212</v>
      </c>
      <c r="H2" s="181">
        <v>529</v>
      </c>
      <c r="I2" s="385">
        <f t="shared" ref="I2:I30" si="1">SUM(G2:H2)</f>
        <v>741</v>
      </c>
      <c r="J2" s="386">
        <f t="shared" ref="J2:J30" si="2">SUM(I2,F2)</f>
        <v>1227</v>
      </c>
    </row>
    <row r="3" spans="1:10" x14ac:dyDescent="0.25">
      <c r="A3" s="368" t="s">
        <v>417</v>
      </c>
      <c r="B3" s="364" t="s">
        <v>874</v>
      </c>
      <c r="C3" s="364" t="s">
        <v>2700</v>
      </c>
      <c r="D3" s="181">
        <v>893</v>
      </c>
      <c r="E3" s="181">
        <v>996</v>
      </c>
      <c r="F3" s="385">
        <f t="shared" si="0"/>
        <v>1889</v>
      </c>
      <c r="G3" s="181">
        <v>506</v>
      </c>
      <c r="H3" s="181">
        <v>237</v>
      </c>
      <c r="I3" s="385">
        <f t="shared" si="1"/>
        <v>743</v>
      </c>
      <c r="J3" s="386">
        <f t="shared" si="2"/>
        <v>2632</v>
      </c>
    </row>
    <row r="4" spans="1:10" x14ac:dyDescent="0.25">
      <c r="A4" s="368" t="s">
        <v>412</v>
      </c>
      <c r="B4" s="364" t="s">
        <v>413</v>
      </c>
      <c r="C4" s="364" t="s">
        <v>2701</v>
      </c>
      <c r="D4" s="181">
        <v>506</v>
      </c>
      <c r="E4" s="181">
        <v>995</v>
      </c>
      <c r="F4" s="385">
        <f t="shared" si="0"/>
        <v>1501</v>
      </c>
      <c r="G4" s="181">
        <v>387</v>
      </c>
      <c r="H4" s="181">
        <v>678</v>
      </c>
      <c r="I4" s="385">
        <f t="shared" si="1"/>
        <v>1065</v>
      </c>
      <c r="J4" s="386">
        <f t="shared" si="2"/>
        <v>2566</v>
      </c>
    </row>
    <row r="5" spans="1:10" x14ac:dyDescent="0.25">
      <c r="A5" s="368" t="s">
        <v>787</v>
      </c>
      <c r="B5" s="364" t="s">
        <v>809</v>
      </c>
      <c r="C5" s="364" t="s">
        <v>2702</v>
      </c>
      <c r="D5" s="181">
        <v>863</v>
      </c>
      <c r="E5" s="181">
        <v>470</v>
      </c>
      <c r="F5" s="385">
        <f t="shared" si="0"/>
        <v>1333</v>
      </c>
      <c r="G5" s="181">
        <v>469</v>
      </c>
      <c r="H5" s="181">
        <v>926</v>
      </c>
      <c r="I5" s="385">
        <f t="shared" si="1"/>
        <v>1395</v>
      </c>
      <c r="J5" s="386">
        <f t="shared" si="2"/>
        <v>2728</v>
      </c>
    </row>
    <row r="6" spans="1:10" x14ac:dyDescent="0.25">
      <c r="A6" s="368" t="s">
        <v>446</v>
      </c>
      <c r="B6" s="364" t="s">
        <v>777</v>
      </c>
      <c r="C6" s="364" t="s">
        <v>2703</v>
      </c>
      <c r="D6" s="181">
        <v>535</v>
      </c>
      <c r="E6" s="181">
        <v>114</v>
      </c>
      <c r="F6" s="385">
        <f t="shared" si="0"/>
        <v>649</v>
      </c>
      <c r="G6" s="181">
        <v>812</v>
      </c>
      <c r="H6" s="181">
        <v>272</v>
      </c>
      <c r="I6" s="385">
        <f t="shared" si="1"/>
        <v>1084</v>
      </c>
      <c r="J6" s="386">
        <f t="shared" si="2"/>
        <v>1733</v>
      </c>
    </row>
    <row r="7" spans="1:10" x14ac:dyDescent="0.25">
      <c r="A7" s="368" t="s">
        <v>787</v>
      </c>
      <c r="B7" s="364" t="s">
        <v>809</v>
      </c>
      <c r="C7" s="364" t="s">
        <v>2704</v>
      </c>
      <c r="D7" s="181">
        <v>653</v>
      </c>
      <c r="E7" s="181">
        <v>602</v>
      </c>
      <c r="F7" s="385">
        <f t="shared" si="0"/>
        <v>1255</v>
      </c>
      <c r="G7" s="181">
        <v>753</v>
      </c>
      <c r="H7" s="181">
        <v>413</v>
      </c>
      <c r="I7" s="385">
        <f t="shared" si="1"/>
        <v>1166</v>
      </c>
      <c r="J7" s="386">
        <f t="shared" si="2"/>
        <v>2421</v>
      </c>
    </row>
    <row r="8" spans="1:10" x14ac:dyDescent="0.25">
      <c r="A8" s="368" t="s">
        <v>446</v>
      </c>
      <c r="B8" s="364" t="s">
        <v>777</v>
      </c>
      <c r="C8" s="364" t="s">
        <v>2705</v>
      </c>
      <c r="D8" s="181">
        <v>285</v>
      </c>
      <c r="E8" s="181">
        <v>228</v>
      </c>
      <c r="F8" s="385">
        <f t="shared" si="0"/>
        <v>513</v>
      </c>
      <c r="G8" s="181">
        <v>192</v>
      </c>
      <c r="H8" s="181">
        <v>613</v>
      </c>
      <c r="I8" s="385">
        <f t="shared" si="1"/>
        <v>805</v>
      </c>
      <c r="J8" s="386">
        <f t="shared" si="2"/>
        <v>1318</v>
      </c>
    </row>
    <row r="9" spans="1:10" x14ac:dyDescent="0.25">
      <c r="A9" s="368" t="s">
        <v>446</v>
      </c>
      <c r="B9" s="364" t="s">
        <v>777</v>
      </c>
      <c r="C9" s="364" t="s">
        <v>2706</v>
      </c>
      <c r="D9" s="181">
        <v>317</v>
      </c>
      <c r="E9" s="181">
        <v>281</v>
      </c>
      <c r="F9" s="385">
        <f t="shared" si="0"/>
        <v>598</v>
      </c>
      <c r="G9" s="181">
        <v>807</v>
      </c>
      <c r="H9" s="181">
        <v>450</v>
      </c>
      <c r="I9" s="385">
        <f t="shared" si="1"/>
        <v>1257</v>
      </c>
      <c r="J9" s="386">
        <f t="shared" si="2"/>
        <v>1855</v>
      </c>
    </row>
    <row r="10" spans="1:10" x14ac:dyDescent="0.25">
      <c r="A10" s="368" t="s">
        <v>417</v>
      </c>
      <c r="B10" s="364" t="s">
        <v>848</v>
      </c>
      <c r="C10" s="364" t="s">
        <v>2707</v>
      </c>
      <c r="D10" s="181">
        <v>947</v>
      </c>
      <c r="E10" s="181">
        <v>590</v>
      </c>
      <c r="F10" s="385">
        <f t="shared" si="0"/>
        <v>1537</v>
      </c>
      <c r="G10" s="181">
        <v>462</v>
      </c>
      <c r="H10" s="181">
        <v>969</v>
      </c>
      <c r="I10" s="385">
        <f t="shared" si="1"/>
        <v>1431</v>
      </c>
      <c r="J10" s="386">
        <f t="shared" si="2"/>
        <v>2968</v>
      </c>
    </row>
    <row r="11" spans="1:10" x14ac:dyDescent="0.25">
      <c r="A11" s="368" t="s">
        <v>412</v>
      </c>
      <c r="B11" s="364" t="s">
        <v>436</v>
      </c>
      <c r="C11" s="364" t="s">
        <v>1367</v>
      </c>
      <c r="D11" s="181">
        <v>525</v>
      </c>
      <c r="E11" s="181">
        <v>680</v>
      </c>
      <c r="F11" s="385">
        <f t="shared" si="0"/>
        <v>1205</v>
      </c>
      <c r="G11" s="181">
        <v>568</v>
      </c>
      <c r="H11" s="181">
        <v>523</v>
      </c>
      <c r="I11" s="385">
        <f t="shared" si="1"/>
        <v>1091</v>
      </c>
      <c r="J11" s="386">
        <f t="shared" si="2"/>
        <v>2296</v>
      </c>
    </row>
    <row r="12" spans="1:10" x14ac:dyDescent="0.25">
      <c r="A12" s="368" t="s">
        <v>446</v>
      </c>
      <c r="B12" s="364" t="s">
        <v>777</v>
      </c>
      <c r="C12" s="364" t="s">
        <v>2708</v>
      </c>
      <c r="D12" s="181">
        <v>746</v>
      </c>
      <c r="E12" s="181">
        <v>593</v>
      </c>
      <c r="F12" s="385">
        <f t="shared" si="0"/>
        <v>1339</v>
      </c>
      <c r="G12" s="181">
        <v>917</v>
      </c>
      <c r="H12" s="181">
        <v>251</v>
      </c>
      <c r="I12" s="385">
        <f t="shared" si="1"/>
        <v>1168</v>
      </c>
      <c r="J12" s="386">
        <f t="shared" si="2"/>
        <v>2507</v>
      </c>
    </row>
    <row r="13" spans="1:10" x14ac:dyDescent="0.25">
      <c r="A13" s="368" t="s">
        <v>412</v>
      </c>
      <c r="B13" s="364" t="s">
        <v>413</v>
      </c>
      <c r="C13" s="364" t="s">
        <v>2709</v>
      </c>
      <c r="D13" s="181">
        <v>324</v>
      </c>
      <c r="E13" s="181">
        <v>397</v>
      </c>
      <c r="F13" s="385">
        <f t="shared" si="0"/>
        <v>721</v>
      </c>
      <c r="G13" s="181">
        <v>136</v>
      </c>
      <c r="H13" s="181">
        <v>825</v>
      </c>
      <c r="I13" s="385">
        <f t="shared" si="1"/>
        <v>961</v>
      </c>
      <c r="J13" s="386">
        <f t="shared" si="2"/>
        <v>1682</v>
      </c>
    </row>
    <row r="14" spans="1:10" x14ac:dyDescent="0.25">
      <c r="A14" s="368" t="s">
        <v>425</v>
      </c>
      <c r="B14" s="364" t="s">
        <v>426</v>
      </c>
      <c r="C14" s="364" t="s">
        <v>2710</v>
      </c>
      <c r="D14" s="181">
        <v>353</v>
      </c>
      <c r="E14" s="181">
        <v>662</v>
      </c>
      <c r="F14" s="385">
        <f t="shared" si="0"/>
        <v>1015</v>
      </c>
      <c r="G14" s="181">
        <v>889</v>
      </c>
      <c r="H14" s="181">
        <v>330</v>
      </c>
      <c r="I14" s="385">
        <f t="shared" si="1"/>
        <v>1219</v>
      </c>
      <c r="J14" s="386">
        <f t="shared" si="2"/>
        <v>2234</v>
      </c>
    </row>
    <row r="15" spans="1:10" x14ac:dyDescent="0.25">
      <c r="A15" s="368" t="s">
        <v>412</v>
      </c>
      <c r="B15" s="364" t="s">
        <v>413</v>
      </c>
      <c r="C15" s="364" t="s">
        <v>2711</v>
      </c>
      <c r="D15" s="181">
        <v>220</v>
      </c>
      <c r="E15" s="181">
        <v>777</v>
      </c>
      <c r="F15" s="385">
        <f t="shared" si="0"/>
        <v>997</v>
      </c>
      <c r="G15" s="181">
        <v>328</v>
      </c>
      <c r="H15" s="181">
        <v>567</v>
      </c>
      <c r="I15" s="385">
        <f t="shared" si="1"/>
        <v>895</v>
      </c>
      <c r="J15" s="386">
        <f t="shared" si="2"/>
        <v>1892</v>
      </c>
    </row>
    <row r="16" spans="1:10" x14ac:dyDescent="0.25">
      <c r="A16" s="368" t="s">
        <v>446</v>
      </c>
      <c r="B16" s="364" t="s">
        <v>803</v>
      </c>
      <c r="C16" s="364" t="s">
        <v>2712</v>
      </c>
      <c r="D16" s="181">
        <v>469</v>
      </c>
      <c r="E16" s="181">
        <v>760</v>
      </c>
      <c r="F16" s="385">
        <f t="shared" si="0"/>
        <v>1229</v>
      </c>
      <c r="G16" s="181">
        <v>625</v>
      </c>
      <c r="H16" s="181">
        <v>327</v>
      </c>
      <c r="I16" s="385">
        <f t="shared" si="1"/>
        <v>952</v>
      </c>
      <c r="J16" s="386">
        <f t="shared" si="2"/>
        <v>2181</v>
      </c>
    </row>
    <row r="17" spans="1:10" x14ac:dyDescent="0.25">
      <c r="A17" s="368" t="s">
        <v>425</v>
      </c>
      <c r="B17" s="364" t="s">
        <v>426</v>
      </c>
      <c r="C17" s="364" t="s">
        <v>2713</v>
      </c>
      <c r="D17" s="181">
        <v>314</v>
      </c>
      <c r="E17" s="181">
        <v>822</v>
      </c>
      <c r="F17" s="385">
        <f t="shared" si="0"/>
        <v>1136</v>
      </c>
      <c r="G17" s="181">
        <v>452</v>
      </c>
      <c r="H17" s="181">
        <v>941</v>
      </c>
      <c r="I17" s="385">
        <f t="shared" si="1"/>
        <v>1393</v>
      </c>
      <c r="J17" s="386">
        <f t="shared" si="2"/>
        <v>2529</v>
      </c>
    </row>
    <row r="18" spans="1:10" x14ac:dyDescent="0.25">
      <c r="A18" s="368" t="s">
        <v>425</v>
      </c>
      <c r="B18" s="364" t="s">
        <v>418</v>
      </c>
      <c r="C18" s="364" t="s">
        <v>2714</v>
      </c>
      <c r="D18" s="181">
        <v>357</v>
      </c>
      <c r="E18" s="181">
        <v>790</v>
      </c>
      <c r="F18" s="385">
        <f t="shared" si="0"/>
        <v>1147</v>
      </c>
      <c r="G18" s="181">
        <v>303</v>
      </c>
      <c r="H18" s="181">
        <v>952</v>
      </c>
      <c r="I18" s="385">
        <f t="shared" si="1"/>
        <v>1255</v>
      </c>
      <c r="J18" s="386">
        <f t="shared" si="2"/>
        <v>2402</v>
      </c>
    </row>
    <row r="19" spans="1:10" x14ac:dyDescent="0.25">
      <c r="A19" s="368" t="s">
        <v>417</v>
      </c>
      <c r="B19" s="364" t="s">
        <v>848</v>
      </c>
      <c r="C19" s="364" t="s">
        <v>2715</v>
      </c>
      <c r="D19" s="181">
        <v>722</v>
      </c>
      <c r="E19" s="181">
        <v>962</v>
      </c>
      <c r="F19" s="385">
        <f t="shared" si="0"/>
        <v>1684</v>
      </c>
      <c r="G19" s="181">
        <v>804</v>
      </c>
      <c r="H19" s="181">
        <v>296</v>
      </c>
      <c r="I19" s="385">
        <f t="shared" si="1"/>
        <v>1100</v>
      </c>
      <c r="J19" s="386">
        <f t="shared" si="2"/>
        <v>2784</v>
      </c>
    </row>
    <row r="20" spans="1:10" x14ac:dyDescent="0.25">
      <c r="A20" s="368" t="s">
        <v>425</v>
      </c>
      <c r="B20" s="364" t="s">
        <v>418</v>
      </c>
      <c r="C20" s="364" t="s">
        <v>2716</v>
      </c>
      <c r="D20" s="181">
        <v>144</v>
      </c>
      <c r="E20" s="181">
        <v>226</v>
      </c>
      <c r="F20" s="385">
        <f t="shared" si="0"/>
        <v>370</v>
      </c>
      <c r="G20" s="181">
        <v>371</v>
      </c>
      <c r="H20" s="181">
        <v>375</v>
      </c>
      <c r="I20" s="385">
        <f t="shared" si="1"/>
        <v>746</v>
      </c>
      <c r="J20" s="386">
        <f t="shared" si="2"/>
        <v>1116</v>
      </c>
    </row>
    <row r="21" spans="1:10" x14ac:dyDescent="0.25">
      <c r="A21" s="368" t="s">
        <v>412</v>
      </c>
      <c r="B21" s="364" t="s">
        <v>413</v>
      </c>
      <c r="C21" s="364" t="s">
        <v>2717</v>
      </c>
      <c r="D21" s="181">
        <v>200</v>
      </c>
      <c r="E21" s="181">
        <v>679</v>
      </c>
      <c r="F21" s="385">
        <f t="shared" si="0"/>
        <v>879</v>
      </c>
      <c r="G21" s="181">
        <v>697</v>
      </c>
      <c r="H21" s="181">
        <v>216</v>
      </c>
      <c r="I21" s="385">
        <f t="shared" si="1"/>
        <v>913</v>
      </c>
      <c r="J21" s="386">
        <f t="shared" si="2"/>
        <v>1792</v>
      </c>
    </row>
    <row r="22" spans="1:10" x14ac:dyDescent="0.25">
      <c r="A22" s="368" t="s">
        <v>412</v>
      </c>
      <c r="B22" s="364" t="s">
        <v>436</v>
      </c>
      <c r="C22" s="364" t="s">
        <v>2718</v>
      </c>
      <c r="D22" s="181">
        <v>852</v>
      </c>
      <c r="E22" s="181">
        <v>955</v>
      </c>
      <c r="F22" s="385">
        <f t="shared" si="0"/>
        <v>1807</v>
      </c>
      <c r="G22" s="181">
        <v>609</v>
      </c>
      <c r="H22" s="181">
        <v>850</v>
      </c>
      <c r="I22" s="385">
        <f t="shared" si="1"/>
        <v>1459</v>
      </c>
      <c r="J22" s="386">
        <f t="shared" si="2"/>
        <v>3266</v>
      </c>
    </row>
    <row r="23" spans="1:10" x14ac:dyDescent="0.25">
      <c r="A23" s="368" t="s">
        <v>412</v>
      </c>
      <c r="B23" s="364" t="s">
        <v>413</v>
      </c>
      <c r="C23" s="364" t="s">
        <v>2719</v>
      </c>
      <c r="D23" s="181">
        <v>451</v>
      </c>
      <c r="E23" s="181">
        <v>778</v>
      </c>
      <c r="F23" s="385">
        <f t="shared" si="0"/>
        <v>1229</v>
      </c>
      <c r="G23" s="181">
        <v>258</v>
      </c>
      <c r="H23" s="181">
        <v>257</v>
      </c>
      <c r="I23" s="385">
        <f t="shared" si="1"/>
        <v>515</v>
      </c>
      <c r="J23" s="386">
        <f t="shared" si="2"/>
        <v>1744</v>
      </c>
    </row>
    <row r="24" spans="1:10" x14ac:dyDescent="0.25">
      <c r="A24" s="368" t="s">
        <v>446</v>
      </c>
      <c r="B24" s="364" t="s">
        <v>803</v>
      </c>
      <c r="C24" s="364" t="s">
        <v>2720</v>
      </c>
      <c r="D24" s="181">
        <v>122</v>
      </c>
      <c r="E24" s="181">
        <v>661</v>
      </c>
      <c r="F24" s="385">
        <f t="shared" si="0"/>
        <v>783</v>
      </c>
      <c r="G24" s="181">
        <v>185</v>
      </c>
      <c r="H24" s="181">
        <v>267</v>
      </c>
      <c r="I24" s="385">
        <f t="shared" si="1"/>
        <v>452</v>
      </c>
      <c r="J24" s="386">
        <f t="shared" si="2"/>
        <v>1235</v>
      </c>
    </row>
    <row r="25" spans="1:10" x14ac:dyDescent="0.25">
      <c r="A25" s="368" t="s">
        <v>412</v>
      </c>
      <c r="B25" s="364" t="s">
        <v>413</v>
      </c>
      <c r="C25" s="364" t="s">
        <v>2721</v>
      </c>
      <c r="D25" s="181">
        <v>979</v>
      </c>
      <c r="E25" s="181">
        <v>544</v>
      </c>
      <c r="F25" s="385">
        <f t="shared" si="0"/>
        <v>1523</v>
      </c>
      <c r="G25" s="181">
        <v>345</v>
      </c>
      <c r="H25" s="181">
        <v>626</v>
      </c>
      <c r="I25" s="385">
        <f t="shared" si="1"/>
        <v>971</v>
      </c>
      <c r="J25" s="386">
        <f t="shared" si="2"/>
        <v>2494</v>
      </c>
    </row>
    <row r="26" spans="1:10" x14ac:dyDescent="0.25">
      <c r="A26" s="368" t="s">
        <v>446</v>
      </c>
      <c r="B26" s="364" t="s">
        <v>777</v>
      </c>
      <c r="C26" s="364" t="s">
        <v>2722</v>
      </c>
      <c r="D26" s="181">
        <v>339</v>
      </c>
      <c r="E26" s="181">
        <v>902</v>
      </c>
      <c r="F26" s="385">
        <f t="shared" si="0"/>
        <v>1241</v>
      </c>
      <c r="G26" s="181">
        <v>910</v>
      </c>
      <c r="H26" s="181">
        <v>956</v>
      </c>
      <c r="I26" s="385">
        <f t="shared" si="1"/>
        <v>1866</v>
      </c>
      <c r="J26" s="386">
        <f t="shared" si="2"/>
        <v>3107</v>
      </c>
    </row>
    <row r="27" spans="1:10" x14ac:dyDescent="0.25">
      <c r="A27" s="368" t="s">
        <v>412</v>
      </c>
      <c r="B27" s="364" t="s">
        <v>429</v>
      </c>
      <c r="C27" s="364" t="s">
        <v>2723</v>
      </c>
      <c r="D27" s="181">
        <v>989</v>
      </c>
      <c r="E27" s="181">
        <v>631</v>
      </c>
      <c r="F27" s="385">
        <f t="shared" si="0"/>
        <v>1620</v>
      </c>
      <c r="G27" s="181">
        <v>354</v>
      </c>
      <c r="H27" s="181">
        <v>614</v>
      </c>
      <c r="I27" s="385">
        <f t="shared" si="1"/>
        <v>968</v>
      </c>
      <c r="J27" s="386">
        <f t="shared" si="2"/>
        <v>2588</v>
      </c>
    </row>
    <row r="28" spans="1:10" x14ac:dyDescent="0.25">
      <c r="A28" s="368" t="s">
        <v>417</v>
      </c>
      <c r="B28" s="364" t="s">
        <v>828</v>
      </c>
      <c r="C28" s="364" t="s">
        <v>2724</v>
      </c>
      <c r="D28" s="181">
        <v>338</v>
      </c>
      <c r="E28" s="181">
        <v>245</v>
      </c>
      <c r="F28" s="385">
        <f t="shared" si="0"/>
        <v>583</v>
      </c>
      <c r="G28" s="181">
        <v>649</v>
      </c>
      <c r="H28" s="181">
        <v>658</v>
      </c>
      <c r="I28" s="385">
        <f t="shared" si="1"/>
        <v>1307</v>
      </c>
      <c r="J28" s="386">
        <f t="shared" si="2"/>
        <v>1890</v>
      </c>
    </row>
    <row r="29" spans="1:10" x14ac:dyDescent="0.25">
      <c r="A29" s="368" t="s">
        <v>446</v>
      </c>
      <c r="B29" s="364" t="s">
        <v>777</v>
      </c>
      <c r="C29" s="364" t="s">
        <v>2725</v>
      </c>
      <c r="D29" s="181">
        <v>526</v>
      </c>
      <c r="E29" s="181">
        <v>378</v>
      </c>
      <c r="F29" s="385">
        <f t="shared" si="0"/>
        <v>904</v>
      </c>
      <c r="G29" s="181">
        <v>232</v>
      </c>
      <c r="H29" s="181">
        <v>953</v>
      </c>
      <c r="I29" s="385">
        <f t="shared" si="1"/>
        <v>1185</v>
      </c>
      <c r="J29" s="386">
        <f t="shared" si="2"/>
        <v>2089</v>
      </c>
    </row>
    <row r="30" spans="1:10" x14ac:dyDescent="0.25">
      <c r="A30" s="368" t="s">
        <v>417</v>
      </c>
      <c r="B30" s="364" t="s">
        <v>1361</v>
      </c>
      <c r="C30" s="364" t="s">
        <v>2726</v>
      </c>
      <c r="D30" s="181">
        <v>735</v>
      </c>
      <c r="E30" s="181">
        <v>446</v>
      </c>
      <c r="F30" s="385">
        <f t="shared" si="0"/>
        <v>1181</v>
      </c>
      <c r="G30" s="181">
        <v>514</v>
      </c>
      <c r="H30" s="181">
        <v>756</v>
      </c>
      <c r="I30" s="385">
        <f t="shared" si="1"/>
        <v>1270</v>
      </c>
      <c r="J30" s="386">
        <f t="shared" si="2"/>
        <v>2451</v>
      </c>
    </row>
  </sheetData>
  <pageMargins left="0.511811024" right="0.511811024" top="0.78740157499999996" bottom="0.78740157499999996" header="0.31496062000000002" footer="0.31496062000000002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ilha81">
    <tabColor theme="7" tint="0.59999389629810485"/>
  </sheetPr>
  <dimension ref="A1"/>
  <sheetViews>
    <sheetView showRowColHeaders="0" workbookViewId="0"/>
  </sheetViews>
  <sheetFormatPr defaultRowHeight="15" x14ac:dyDescent="0.25"/>
  <cols>
    <col min="1" max="16384" width="9.140625" style="377"/>
  </cols>
  <sheetData/>
  <pageMargins left="0.511811024" right="0.511811024" top="0.78740157499999996" bottom="0.78740157499999996" header="0.31496062000000002" footer="0.31496062000000002"/>
  <drawing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ilha82">
    <tabColor rgb="FF002060"/>
  </sheetPr>
  <dimension ref="A1:O634"/>
  <sheetViews>
    <sheetView showGridLines="0" workbookViewId="0"/>
  </sheetViews>
  <sheetFormatPr defaultRowHeight="15" x14ac:dyDescent="0.25"/>
  <cols>
    <col min="1" max="1" width="12.7109375" bestFit="1" customWidth="1"/>
    <col min="2" max="2" width="5.42578125" customWidth="1"/>
    <col min="3" max="3" width="29.28515625" bestFit="1" customWidth="1"/>
    <col min="4" max="4" width="6" customWidth="1"/>
    <col min="5" max="5" width="6.28515625" customWidth="1"/>
    <col min="6" max="6" width="6.5703125" customWidth="1"/>
    <col min="7" max="7" width="6.28515625" customWidth="1"/>
    <col min="8" max="8" width="6.42578125" customWidth="1"/>
    <col min="9" max="9" width="6.140625" customWidth="1"/>
    <col min="10" max="10" width="5.5703125" customWidth="1"/>
    <col min="11" max="11" width="6.5703125" customWidth="1"/>
    <col min="12" max="12" width="6" customWidth="1"/>
    <col min="13" max="13" width="6.42578125" customWidth="1"/>
    <col min="14" max="14" width="6.7109375" customWidth="1"/>
    <col min="15" max="15" width="6.42578125" customWidth="1"/>
  </cols>
  <sheetData>
    <row r="1" spans="1:15" x14ac:dyDescent="0.25">
      <c r="A1" s="364" t="s">
        <v>403</v>
      </c>
      <c r="B1" s="364" t="s">
        <v>404</v>
      </c>
      <c r="C1" s="364" t="s">
        <v>405</v>
      </c>
      <c r="D1" s="364" t="s">
        <v>347</v>
      </c>
      <c r="E1" s="364" t="s">
        <v>348</v>
      </c>
      <c r="F1" s="364" t="s">
        <v>349</v>
      </c>
      <c r="G1" s="364" t="s">
        <v>350</v>
      </c>
      <c r="H1" s="364" t="s">
        <v>351</v>
      </c>
      <c r="I1" s="364" t="s">
        <v>352</v>
      </c>
      <c r="J1" s="364" t="s">
        <v>1394</v>
      </c>
      <c r="K1" s="364" t="s">
        <v>3283</v>
      </c>
      <c r="L1" s="364" t="s">
        <v>3284</v>
      </c>
      <c r="M1" s="364" t="s">
        <v>3285</v>
      </c>
      <c r="N1" s="364" t="s">
        <v>3286</v>
      </c>
      <c r="O1" s="364" t="s">
        <v>3287</v>
      </c>
    </row>
    <row r="2" spans="1:15" x14ac:dyDescent="0.25">
      <c r="A2" s="364" t="s">
        <v>425</v>
      </c>
      <c r="B2" s="364" t="s">
        <v>426</v>
      </c>
      <c r="C2" s="364" t="s">
        <v>3003</v>
      </c>
      <c r="D2" s="364">
        <v>585</v>
      </c>
      <c r="E2" s="364">
        <v>831</v>
      </c>
      <c r="F2" s="364">
        <v>777</v>
      </c>
      <c r="G2" s="364">
        <v>620</v>
      </c>
      <c r="H2" s="364">
        <v>618</v>
      </c>
      <c r="I2" s="364">
        <v>767</v>
      </c>
      <c r="J2" s="364">
        <v>869</v>
      </c>
      <c r="K2" s="364">
        <v>549</v>
      </c>
      <c r="L2" s="364">
        <v>142</v>
      </c>
      <c r="M2" s="364">
        <v>351</v>
      </c>
      <c r="N2" s="364">
        <v>772</v>
      </c>
      <c r="O2" s="364">
        <v>612</v>
      </c>
    </row>
    <row r="3" spans="1:15" x14ac:dyDescent="0.25">
      <c r="A3" s="364" t="s">
        <v>412</v>
      </c>
      <c r="B3" s="364" t="s">
        <v>436</v>
      </c>
      <c r="C3" s="364" t="s">
        <v>2978</v>
      </c>
      <c r="D3" s="364">
        <v>118</v>
      </c>
      <c r="E3" s="364">
        <v>557</v>
      </c>
      <c r="F3" s="364">
        <v>668</v>
      </c>
      <c r="G3" s="364">
        <v>424</v>
      </c>
      <c r="H3" s="364">
        <v>134</v>
      </c>
      <c r="I3" s="364">
        <v>196</v>
      </c>
      <c r="J3" s="364">
        <v>588</v>
      </c>
      <c r="K3" s="364">
        <v>513</v>
      </c>
      <c r="L3" s="364">
        <v>356</v>
      </c>
      <c r="M3" s="364">
        <v>501</v>
      </c>
      <c r="N3" s="364">
        <v>794</v>
      </c>
      <c r="O3" s="364">
        <v>668</v>
      </c>
    </row>
    <row r="4" spans="1:15" x14ac:dyDescent="0.25">
      <c r="A4" s="364" t="s">
        <v>446</v>
      </c>
      <c r="B4" s="364" t="s">
        <v>777</v>
      </c>
      <c r="C4" s="364" t="s">
        <v>3029</v>
      </c>
      <c r="D4" s="364">
        <v>147</v>
      </c>
      <c r="E4" s="364">
        <v>302</v>
      </c>
      <c r="F4" s="364">
        <v>569</v>
      </c>
      <c r="G4" s="364">
        <v>698</v>
      </c>
      <c r="H4" s="364">
        <v>948</v>
      </c>
      <c r="I4" s="364">
        <v>449</v>
      </c>
      <c r="J4" s="364">
        <v>785</v>
      </c>
      <c r="K4" s="364">
        <v>869</v>
      </c>
      <c r="L4" s="364">
        <v>759</v>
      </c>
      <c r="M4" s="364">
        <v>751</v>
      </c>
      <c r="N4" s="364">
        <v>800</v>
      </c>
      <c r="O4" s="364">
        <v>743</v>
      </c>
    </row>
    <row r="5" spans="1:15" x14ac:dyDescent="0.25">
      <c r="A5" s="364" t="s">
        <v>446</v>
      </c>
      <c r="B5" s="364" t="s">
        <v>473</v>
      </c>
      <c r="C5" s="364" t="s">
        <v>3044</v>
      </c>
      <c r="D5" s="364">
        <v>605</v>
      </c>
      <c r="E5" s="364">
        <v>707</v>
      </c>
      <c r="F5" s="364">
        <v>260</v>
      </c>
      <c r="G5" s="364">
        <v>657</v>
      </c>
      <c r="H5" s="364">
        <v>838</v>
      </c>
      <c r="I5" s="364">
        <v>873</v>
      </c>
      <c r="J5" s="364">
        <v>716</v>
      </c>
      <c r="K5" s="364">
        <v>198</v>
      </c>
      <c r="L5" s="364">
        <v>335</v>
      </c>
      <c r="M5" s="364">
        <v>585</v>
      </c>
      <c r="N5" s="364">
        <v>302</v>
      </c>
      <c r="O5" s="364">
        <v>683</v>
      </c>
    </row>
    <row r="6" spans="1:15" x14ac:dyDescent="0.25">
      <c r="A6" s="364" t="s">
        <v>446</v>
      </c>
      <c r="B6" s="364" t="s">
        <v>473</v>
      </c>
      <c r="C6" s="364" t="s">
        <v>3189</v>
      </c>
      <c r="D6" s="364">
        <v>144</v>
      </c>
      <c r="E6" s="364">
        <v>728</v>
      </c>
      <c r="F6" s="364">
        <v>975</v>
      </c>
      <c r="G6" s="364">
        <v>761</v>
      </c>
      <c r="H6" s="364">
        <v>727</v>
      </c>
      <c r="I6" s="364">
        <v>846</v>
      </c>
      <c r="J6" s="364">
        <v>118</v>
      </c>
      <c r="K6" s="364">
        <v>778</v>
      </c>
      <c r="L6" s="364">
        <v>945</v>
      </c>
      <c r="M6" s="364">
        <v>129</v>
      </c>
      <c r="N6" s="364">
        <v>270</v>
      </c>
      <c r="O6" s="364">
        <v>561</v>
      </c>
    </row>
    <row r="7" spans="1:15" x14ac:dyDescent="0.25">
      <c r="A7" s="364" t="s">
        <v>425</v>
      </c>
      <c r="B7" s="364" t="s">
        <v>450</v>
      </c>
      <c r="C7" s="364" t="s">
        <v>3280</v>
      </c>
      <c r="D7" s="364">
        <v>193</v>
      </c>
      <c r="E7" s="364">
        <v>756</v>
      </c>
      <c r="F7" s="364">
        <v>443</v>
      </c>
      <c r="G7" s="364">
        <v>799</v>
      </c>
      <c r="H7" s="364">
        <v>885</v>
      </c>
      <c r="I7" s="364">
        <v>592</v>
      </c>
      <c r="J7" s="364">
        <v>826</v>
      </c>
      <c r="K7" s="364">
        <v>121</v>
      </c>
      <c r="L7" s="364">
        <v>799</v>
      </c>
      <c r="M7" s="364">
        <v>305</v>
      </c>
      <c r="N7" s="364">
        <v>614</v>
      </c>
      <c r="O7" s="364">
        <v>697</v>
      </c>
    </row>
    <row r="8" spans="1:15" x14ac:dyDescent="0.25">
      <c r="A8" s="364" t="s">
        <v>412</v>
      </c>
      <c r="B8" s="364" t="s">
        <v>823</v>
      </c>
      <c r="C8" s="364" t="s">
        <v>3171</v>
      </c>
      <c r="D8" s="364">
        <v>872</v>
      </c>
      <c r="E8" s="364">
        <v>207</v>
      </c>
      <c r="F8" s="364">
        <v>585</v>
      </c>
      <c r="G8" s="364">
        <v>321</v>
      </c>
      <c r="H8" s="364">
        <v>672</v>
      </c>
      <c r="I8" s="364">
        <v>350</v>
      </c>
      <c r="J8" s="364">
        <v>851</v>
      </c>
      <c r="K8" s="364">
        <v>980</v>
      </c>
      <c r="L8" s="364">
        <v>703</v>
      </c>
      <c r="M8" s="364">
        <v>303</v>
      </c>
      <c r="N8" s="364">
        <v>358</v>
      </c>
      <c r="O8" s="364">
        <v>163</v>
      </c>
    </row>
    <row r="9" spans="1:15" x14ac:dyDescent="0.25">
      <c r="A9" s="364" t="s">
        <v>412</v>
      </c>
      <c r="B9" s="364" t="s">
        <v>429</v>
      </c>
      <c r="C9" s="364" t="s">
        <v>1303</v>
      </c>
      <c r="D9" s="364">
        <v>713</v>
      </c>
      <c r="E9" s="364">
        <v>681</v>
      </c>
      <c r="F9" s="364">
        <v>227</v>
      </c>
      <c r="G9" s="364">
        <v>217</v>
      </c>
      <c r="H9" s="364">
        <v>632</v>
      </c>
      <c r="I9" s="364">
        <v>515</v>
      </c>
      <c r="J9" s="364">
        <v>920</v>
      </c>
      <c r="K9" s="364">
        <v>979</v>
      </c>
      <c r="L9" s="364">
        <v>824</v>
      </c>
      <c r="M9" s="364">
        <v>135</v>
      </c>
      <c r="N9" s="364">
        <v>760</v>
      </c>
      <c r="O9" s="364">
        <v>831</v>
      </c>
    </row>
    <row r="10" spans="1:15" x14ac:dyDescent="0.25">
      <c r="A10" s="364" t="s">
        <v>425</v>
      </c>
      <c r="B10" s="364" t="s">
        <v>450</v>
      </c>
      <c r="C10" s="364" t="s">
        <v>2821</v>
      </c>
      <c r="D10" s="364">
        <v>204</v>
      </c>
      <c r="E10" s="364">
        <v>936</v>
      </c>
      <c r="F10" s="364">
        <v>677</v>
      </c>
      <c r="G10" s="364">
        <v>805</v>
      </c>
      <c r="H10" s="364">
        <v>935</v>
      </c>
      <c r="I10" s="364">
        <v>523</v>
      </c>
      <c r="J10" s="364">
        <v>281</v>
      </c>
      <c r="K10" s="364">
        <v>885</v>
      </c>
      <c r="L10" s="364">
        <v>276</v>
      </c>
      <c r="M10" s="364">
        <v>903</v>
      </c>
      <c r="N10" s="364">
        <v>268</v>
      </c>
      <c r="O10" s="364">
        <v>704</v>
      </c>
    </row>
    <row r="11" spans="1:15" x14ac:dyDescent="0.25">
      <c r="A11" s="364" t="s">
        <v>787</v>
      </c>
      <c r="B11" s="364" t="s">
        <v>809</v>
      </c>
      <c r="C11" s="364" t="s">
        <v>2817</v>
      </c>
      <c r="D11" s="364">
        <v>892</v>
      </c>
      <c r="E11" s="364">
        <v>852</v>
      </c>
      <c r="F11" s="364">
        <v>739</v>
      </c>
      <c r="G11" s="364">
        <v>561</v>
      </c>
      <c r="H11" s="364">
        <v>138</v>
      </c>
      <c r="I11" s="364">
        <v>361</v>
      </c>
      <c r="J11" s="364">
        <v>368</v>
      </c>
      <c r="K11" s="364">
        <v>704</v>
      </c>
      <c r="L11" s="364">
        <v>578</v>
      </c>
      <c r="M11" s="364">
        <v>915</v>
      </c>
      <c r="N11" s="364">
        <v>587</v>
      </c>
      <c r="O11" s="364">
        <v>949</v>
      </c>
    </row>
    <row r="12" spans="1:15" x14ac:dyDescent="0.25">
      <c r="A12" s="364" t="s">
        <v>412</v>
      </c>
      <c r="B12" s="364" t="s">
        <v>413</v>
      </c>
      <c r="C12" s="364" t="s">
        <v>3057</v>
      </c>
      <c r="D12" s="364">
        <v>478</v>
      </c>
      <c r="E12" s="364">
        <v>749</v>
      </c>
      <c r="F12" s="364">
        <v>484</v>
      </c>
      <c r="G12" s="364">
        <v>414</v>
      </c>
      <c r="H12" s="364">
        <v>290</v>
      </c>
      <c r="I12" s="364">
        <v>217</v>
      </c>
      <c r="J12" s="364">
        <v>452</v>
      </c>
      <c r="K12" s="364">
        <v>998</v>
      </c>
      <c r="L12" s="364">
        <v>964</v>
      </c>
      <c r="M12" s="364">
        <v>400</v>
      </c>
      <c r="N12" s="364">
        <v>400</v>
      </c>
      <c r="O12" s="364">
        <v>228</v>
      </c>
    </row>
    <row r="13" spans="1:15" x14ac:dyDescent="0.25">
      <c r="A13" s="364" t="s">
        <v>425</v>
      </c>
      <c r="B13" s="364" t="s">
        <v>450</v>
      </c>
      <c r="C13" s="364" t="s">
        <v>2802</v>
      </c>
      <c r="D13" s="364">
        <v>904</v>
      </c>
      <c r="E13" s="364">
        <v>725</v>
      </c>
      <c r="F13" s="364">
        <v>460</v>
      </c>
      <c r="G13" s="364">
        <v>331</v>
      </c>
      <c r="H13" s="364">
        <v>647</v>
      </c>
      <c r="I13" s="364">
        <v>150</v>
      </c>
      <c r="J13" s="364">
        <v>900</v>
      </c>
      <c r="K13" s="364">
        <v>300</v>
      </c>
      <c r="L13" s="364">
        <v>291</v>
      </c>
      <c r="M13" s="364">
        <v>229</v>
      </c>
      <c r="N13" s="364">
        <v>938</v>
      </c>
      <c r="O13" s="364">
        <v>522</v>
      </c>
    </row>
    <row r="14" spans="1:15" x14ac:dyDescent="0.25">
      <c r="A14" s="364" t="s">
        <v>412</v>
      </c>
      <c r="B14" s="364" t="s">
        <v>422</v>
      </c>
      <c r="C14" s="364" t="s">
        <v>2999</v>
      </c>
      <c r="D14" s="364">
        <v>978</v>
      </c>
      <c r="E14" s="364">
        <v>554</v>
      </c>
      <c r="F14" s="364">
        <v>142</v>
      </c>
      <c r="G14" s="364">
        <v>275</v>
      </c>
      <c r="H14" s="364">
        <v>645</v>
      </c>
      <c r="I14" s="364">
        <v>644</v>
      </c>
      <c r="J14" s="364">
        <v>759</v>
      </c>
      <c r="K14" s="364">
        <v>305</v>
      </c>
      <c r="L14" s="364">
        <v>268</v>
      </c>
      <c r="M14" s="364">
        <v>112</v>
      </c>
      <c r="N14" s="364">
        <v>353</v>
      </c>
      <c r="O14" s="364">
        <v>686</v>
      </c>
    </row>
    <row r="15" spans="1:15" x14ac:dyDescent="0.25">
      <c r="A15" s="364" t="s">
        <v>417</v>
      </c>
      <c r="B15" s="364" t="s">
        <v>828</v>
      </c>
      <c r="C15" s="364" t="s">
        <v>2891</v>
      </c>
      <c r="D15" s="364">
        <v>809</v>
      </c>
      <c r="E15" s="364">
        <v>282</v>
      </c>
      <c r="F15" s="364">
        <v>537</v>
      </c>
      <c r="G15" s="364">
        <v>187</v>
      </c>
      <c r="H15" s="364">
        <v>148</v>
      </c>
      <c r="I15" s="364">
        <v>247</v>
      </c>
      <c r="J15" s="364">
        <v>672</v>
      </c>
      <c r="K15" s="364">
        <v>301</v>
      </c>
      <c r="L15" s="364">
        <v>951</v>
      </c>
      <c r="M15" s="364">
        <v>480</v>
      </c>
      <c r="N15" s="364">
        <v>346</v>
      </c>
      <c r="O15" s="364">
        <v>942</v>
      </c>
    </row>
    <row r="16" spans="1:15" x14ac:dyDescent="0.25">
      <c r="A16" s="364" t="s">
        <v>412</v>
      </c>
      <c r="B16" s="364" t="s">
        <v>429</v>
      </c>
      <c r="C16" s="364" t="s">
        <v>2783</v>
      </c>
      <c r="D16" s="364">
        <v>261</v>
      </c>
      <c r="E16" s="364">
        <v>121</v>
      </c>
      <c r="F16" s="364">
        <v>480</v>
      </c>
      <c r="G16" s="364">
        <v>325</v>
      </c>
      <c r="H16" s="364">
        <v>480</v>
      </c>
      <c r="I16" s="364">
        <v>354</v>
      </c>
      <c r="J16" s="364">
        <v>972</v>
      </c>
      <c r="K16" s="364">
        <v>177</v>
      </c>
      <c r="L16" s="364">
        <v>639</v>
      </c>
      <c r="M16" s="364">
        <v>289</v>
      </c>
      <c r="N16" s="364">
        <v>341</v>
      </c>
      <c r="O16" s="364">
        <v>746</v>
      </c>
    </row>
    <row r="17" spans="1:15" x14ac:dyDescent="0.25">
      <c r="A17" s="364" t="s">
        <v>412</v>
      </c>
      <c r="B17" s="364" t="s">
        <v>823</v>
      </c>
      <c r="C17" s="364" t="s">
        <v>3024</v>
      </c>
      <c r="D17" s="364">
        <v>689</v>
      </c>
      <c r="E17" s="364">
        <v>327</v>
      </c>
      <c r="F17" s="364">
        <v>648</v>
      </c>
      <c r="G17" s="364">
        <v>810</v>
      </c>
      <c r="H17" s="364">
        <v>195</v>
      </c>
      <c r="I17" s="364">
        <v>867</v>
      </c>
      <c r="J17" s="364">
        <v>786</v>
      </c>
      <c r="K17" s="364">
        <v>351</v>
      </c>
      <c r="L17" s="364">
        <v>788</v>
      </c>
      <c r="M17" s="364">
        <v>697</v>
      </c>
      <c r="N17" s="364">
        <v>293</v>
      </c>
      <c r="O17" s="364">
        <v>506</v>
      </c>
    </row>
    <row r="18" spans="1:15" x14ac:dyDescent="0.25">
      <c r="A18" s="364" t="s">
        <v>412</v>
      </c>
      <c r="B18" s="364" t="s">
        <v>413</v>
      </c>
      <c r="C18" s="364" t="s">
        <v>3257</v>
      </c>
      <c r="D18" s="364">
        <v>904</v>
      </c>
      <c r="E18" s="364">
        <v>823</v>
      </c>
      <c r="F18" s="364">
        <v>272</v>
      </c>
      <c r="G18" s="364">
        <v>602</v>
      </c>
      <c r="H18" s="364">
        <v>695</v>
      </c>
      <c r="I18" s="364">
        <v>346</v>
      </c>
      <c r="J18" s="364">
        <v>908</v>
      </c>
      <c r="K18" s="364">
        <v>835</v>
      </c>
      <c r="L18" s="364">
        <v>816</v>
      </c>
      <c r="M18" s="364">
        <v>228</v>
      </c>
      <c r="N18" s="364">
        <v>288</v>
      </c>
      <c r="O18" s="364">
        <v>146</v>
      </c>
    </row>
    <row r="19" spans="1:15" x14ac:dyDescent="0.25">
      <c r="A19" s="364" t="s">
        <v>446</v>
      </c>
      <c r="B19" s="364" t="s">
        <v>803</v>
      </c>
      <c r="C19" s="364" t="s">
        <v>2772</v>
      </c>
      <c r="D19" s="364">
        <v>265</v>
      </c>
      <c r="E19" s="364">
        <v>112</v>
      </c>
      <c r="F19" s="364">
        <v>360</v>
      </c>
      <c r="G19" s="364">
        <v>172</v>
      </c>
      <c r="H19" s="364">
        <v>766</v>
      </c>
      <c r="I19" s="364">
        <v>772</v>
      </c>
      <c r="J19" s="364">
        <v>138</v>
      </c>
      <c r="K19" s="364">
        <v>258</v>
      </c>
      <c r="L19" s="364">
        <v>874</v>
      </c>
      <c r="M19" s="364">
        <v>826</v>
      </c>
      <c r="N19" s="364">
        <v>615</v>
      </c>
      <c r="O19" s="364">
        <v>751</v>
      </c>
    </row>
    <row r="20" spans="1:15" x14ac:dyDescent="0.25">
      <c r="A20" s="364" t="s">
        <v>446</v>
      </c>
      <c r="B20" s="364" t="s">
        <v>777</v>
      </c>
      <c r="C20" s="364" t="s">
        <v>3276</v>
      </c>
      <c r="D20" s="364">
        <v>151</v>
      </c>
      <c r="E20" s="364">
        <v>881</v>
      </c>
      <c r="F20" s="364">
        <v>325</v>
      </c>
      <c r="G20" s="364">
        <v>409</v>
      </c>
      <c r="H20" s="364">
        <v>171</v>
      </c>
      <c r="I20" s="364">
        <v>719</v>
      </c>
      <c r="J20" s="364">
        <v>631</v>
      </c>
      <c r="K20" s="364">
        <v>214</v>
      </c>
      <c r="L20" s="364">
        <v>961</v>
      </c>
      <c r="M20" s="364">
        <v>242</v>
      </c>
      <c r="N20" s="364">
        <v>501</v>
      </c>
      <c r="O20" s="364">
        <v>828</v>
      </c>
    </row>
    <row r="21" spans="1:15" x14ac:dyDescent="0.25">
      <c r="A21" s="364" t="s">
        <v>446</v>
      </c>
      <c r="B21" s="364" t="s">
        <v>782</v>
      </c>
      <c r="C21" s="364" t="s">
        <v>2943</v>
      </c>
      <c r="D21" s="364">
        <v>967</v>
      </c>
      <c r="E21" s="364">
        <v>137</v>
      </c>
      <c r="F21" s="364">
        <v>168</v>
      </c>
      <c r="G21" s="364">
        <v>767</v>
      </c>
      <c r="H21" s="364">
        <v>478</v>
      </c>
      <c r="I21" s="364">
        <v>814</v>
      </c>
      <c r="J21" s="364">
        <v>950</v>
      </c>
      <c r="K21" s="364">
        <v>568</v>
      </c>
      <c r="L21" s="364">
        <v>408</v>
      </c>
      <c r="M21" s="364">
        <v>968</v>
      </c>
      <c r="N21" s="364">
        <v>978</v>
      </c>
      <c r="O21" s="364">
        <v>156</v>
      </c>
    </row>
    <row r="22" spans="1:15" x14ac:dyDescent="0.25">
      <c r="A22" s="364" t="s">
        <v>412</v>
      </c>
      <c r="B22" s="364" t="s">
        <v>429</v>
      </c>
      <c r="C22" s="364" t="s">
        <v>3073</v>
      </c>
      <c r="D22" s="364">
        <v>742</v>
      </c>
      <c r="E22" s="364">
        <v>902</v>
      </c>
      <c r="F22" s="364">
        <v>985</v>
      </c>
      <c r="G22" s="364">
        <v>866</v>
      </c>
      <c r="H22" s="364">
        <v>859</v>
      </c>
      <c r="I22" s="364">
        <v>369</v>
      </c>
      <c r="J22" s="364">
        <v>150</v>
      </c>
      <c r="K22" s="364">
        <v>442</v>
      </c>
      <c r="L22" s="364">
        <v>674</v>
      </c>
      <c r="M22" s="364">
        <v>940</v>
      </c>
      <c r="N22" s="364">
        <v>391</v>
      </c>
      <c r="O22" s="364">
        <v>429</v>
      </c>
    </row>
    <row r="23" spans="1:15" x14ac:dyDescent="0.25">
      <c r="A23" s="364" t="s">
        <v>417</v>
      </c>
      <c r="B23" s="364" t="s">
        <v>848</v>
      </c>
      <c r="C23" s="364" t="s">
        <v>2818</v>
      </c>
      <c r="D23" s="364">
        <v>308</v>
      </c>
      <c r="E23" s="364">
        <v>986</v>
      </c>
      <c r="F23" s="364">
        <v>524</v>
      </c>
      <c r="G23" s="364">
        <v>461</v>
      </c>
      <c r="H23" s="364">
        <v>587</v>
      </c>
      <c r="I23" s="364">
        <v>668</v>
      </c>
      <c r="J23" s="364">
        <v>301</v>
      </c>
      <c r="K23" s="364">
        <v>857</v>
      </c>
      <c r="L23" s="364">
        <v>921</v>
      </c>
      <c r="M23" s="364">
        <v>633</v>
      </c>
      <c r="N23" s="364">
        <v>822</v>
      </c>
      <c r="O23" s="364">
        <v>201</v>
      </c>
    </row>
    <row r="24" spans="1:15" x14ac:dyDescent="0.25">
      <c r="A24" s="364" t="s">
        <v>787</v>
      </c>
      <c r="B24" s="364" t="s">
        <v>809</v>
      </c>
      <c r="C24" s="364" t="s">
        <v>2854</v>
      </c>
      <c r="D24" s="364">
        <v>237</v>
      </c>
      <c r="E24" s="364">
        <v>180</v>
      </c>
      <c r="F24" s="364">
        <v>798</v>
      </c>
      <c r="G24" s="364">
        <v>761</v>
      </c>
      <c r="H24" s="364">
        <v>627</v>
      </c>
      <c r="I24" s="364">
        <v>237</v>
      </c>
      <c r="J24" s="364">
        <v>332</v>
      </c>
      <c r="K24" s="364">
        <v>451</v>
      </c>
      <c r="L24" s="364">
        <v>573</v>
      </c>
      <c r="M24" s="364">
        <v>495</v>
      </c>
      <c r="N24" s="364">
        <v>557</v>
      </c>
      <c r="O24" s="364">
        <v>116</v>
      </c>
    </row>
    <row r="25" spans="1:15" x14ac:dyDescent="0.25">
      <c r="A25" s="364" t="s">
        <v>446</v>
      </c>
      <c r="B25" s="364" t="s">
        <v>782</v>
      </c>
      <c r="C25" s="364" t="s">
        <v>3033</v>
      </c>
      <c r="D25" s="364">
        <v>737</v>
      </c>
      <c r="E25" s="364">
        <v>207</v>
      </c>
      <c r="F25" s="364">
        <v>354</v>
      </c>
      <c r="G25" s="364">
        <v>445</v>
      </c>
      <c r="H25" s="364">
        <v>678</v>
      </c>
      <c r="I25" s="364">
        <v>490</v>
      </c>
      <c r="J25" s="364">
        <v>416</v>
      </c>
      <c r="K25" s="364">
        <v>614</v>
      </c>
      <c r="L25" s="364">
        <v>918</v>
      </c>
      <c r="M25" s="364">
        <v>264</v>
      </c>
      <c r="N25" s="364">
        <v>769</v>
      </c>
      <c r="O25" s="364">
        <v>959</v>
      </c>
    </row>
    <row r="26" spans="1:15" x14ac:dyDescent="0.25">
      <c r="A26" s="364" t="s">
        <v>425</v>
      </c>
      <c r="B26" s="364" t="s">
        <v>426</v>
      </c>
      <c r="C26" s="364" t="s">
        <v>2935</v>
      </c>
      <c r="D26" s="364">
        <v>945</v>
      </c>
      <c r="E26" s="364">
        <v>247</v>
      </c>
      <c r="F26" s="364">
        <v>795</v>
      </c>
      <c r="G26" s="364">
        <v>418</v>
      </c>
      <c r="H26" s="364">
        <v>652</v>
      </c>
      <c r="I26" s="364">
        <v>928</v>
      </c>
      <c r="J26" s="364">
        <v>730</v>
      </c>
      <c r="K26" s="364">
        <v>961</v>
      </c>
      <c r="L26" s="364">
        <v>322</v>
      </c>
      <c r="M26" s="364">
        <v>966</v>
      </c>
      <c r="N26" s="364">
        <v>897</v>
      </c>
      <c r="O26" s="364">
        <v>414</v>
      </c>
    </row>
    <row r="27" spans="1:15" x14ac:dyDescent="0.25">
      <c r="A27" s="364" t="s">
        <v>425</v>
      </c>
      <c r="B27" s="364" t="s">
        <v>426</v>
      </c>
      <c r="C27" s="364" t="s">
        <v>2769</v>
      </c>
      <c r="D27" s="364">
        <v>950</v>
      </c>
      <c r="E27" s="364">
        <v>930</v>
      </c>
      <c r="F27" s="364">
        <v>200</v>
      </c>
      <c r="G27" s="364">
        <v>309</v>
      </c>
      <c r="H27" s="364">
        <v>969</v>
      </c>
      <c r="I27" s="364">
        <v>196</v>
      </c>
      <c r="J27" s="364">
        <v>773</v>
      </c>
      <c r="K27" s="364">
        <v>789</v>
      </c>
      <c r="L27" s="364">
        <v>651</v>
      </c>
      <c r="M27" s="364">
        <v>132</v>
      </c>
      <c r="N27" s="364">
        <v>170</v>
      </c>
      <c r="O27" s="364">
        <v>788</v>
      </c>
    </row>
    <row r="28" spans="1:15" x14ac:dyDescent="0.25">
      <c r="A28" s="364" t="s">
        <v>412</v>
      </c>
      <c r="B28" s="364" t="s">
        <v>876</v>
      </c>
      <c r="C28" s="364" t="s">
        <v>3237</v>
      </c>
      <c r="D28" s="364">
        <v>807</v>
      </c>
      <c r="E28" s="364">
        <v>875</v>
      </c>
      <c r="F28" s="364">
        <v>849</v>
      </c>
      <c r="G28" s="364">
        <v>363</v>
      </c>
      <c r="H28" s="364">
        <v>494</v>
      </c>
      <c r="I28" s="364">
        <v>442</v>
      </c>
      <c r="J28" s="364">
        <v>735</v>
      </c>
      <c r="K28" s="364">
        <v>428</v>
      </c>
      <c r="L28" s="364">
        <v>507</v>
      </c>
      <c r="M28" s="364">
        <v>906</v>
      </c>
      <c r="N28" s="364">
        <v>727</v>
      </c>
      <c r="O28" s="364">
        <v>862</v>
      </c>
    </row>
    <row r="29" spans="1:15" x14ac:dyDescent="0.25">
      <c r="A29" s="364" t="s">
        <v>412</v>
      </c>
      <c r="B29" s="364" t="s">
        <v>429</v>
      </c>
      <c r="C29" s="364" t="s">
        <v>2906</v>
      </c>
      <c r="D29" s="364">
        <v>814</v>
      </c>
      <c r="E29" s="364">
        <v>196</v>
      </c>
      <c r="F29" s="364">
        <v>641</v>
      </c>
      <c r="G29" s="364">
        <v>263</v>
      </c>
      <c r="H29" s="364">
        <v>459</v>
      </c>
      <c r="I29" s="364">
        <v>516</v>
      </c>
      <c r="J29" s="364">
        <v>304</v>
      </c>
      <c r="K29" s="364">
        <v>904</v>
      </c>
      <c r="L29" s="364">
        <v>265</v>
      </c>
      <c r="M29" s="364">
        <v>186</v>
      </c>
      <c r="N29" s="364">
        <v>638</v>
      </c>
      <c r="O29" s="364">
        <v>986</v>
      </c>
    </row>
    <row r="30" spans="1:15" x14ac:dyDescent="0.25">
      <c r="A30" s="364" t="s">
        <v>417</v>
      </c>
      <c r="B30" s="364" t="s">
        <v>848</v>
      </c>
      <c r="C30" s="364" t="s">
        <v>3031</v>
      </c>
      <c r="D30" s="364">
        <v>946</v>
      </c>
      <c r="E30" s="364">
        <v>390</v>
      </c>
      <c r="F30" s="364">
        <v>585</v>
      </c>
      <c r="G30" s="364">
        <v>884</v>
      </c>
      <c r="H30" s="364">
        <v>298</v>
      </c>
      <c r="I30" s="364">
        <v>399</v>
      </c>
      <c r="J30" s="364">
        <v>525</v>
      </c>
      <c r="K30" s="364">
        <v>238</v>
      </c>
      <c r="L30" s="364">
        <v>748</v>
      </c>
      <c r="M30" s="364">
        <v>882</v>
      </c>
      <c r="N30" s="364">
        <v>765</v>
      </c>
      <c r="O30" s="364">
        <v>543</v>
      </c>
    </row>
    <row r="31" spans="1:15" x14ac:dyDescent="0.25">
      <c r="A31" s="364" t="s">
        <v>446</v>
      </c>
      <c r="B31" s="364" t="s">
        <v>803</v>
      </c>
      <c r="C31" s="364" t="s">
        <v>3224</v>
      </c>
      <c r="D31" s="364">
        <v>275</v>
      </c>
      <c r="E31" s="364">
        <v>741</v>
      </c>
      <c r="F31" s="364">
        <v>322</v>
      </c>
      <c r="G31" s="364">
        <v>352</v>
      </c>
      <c r="H31" s="364">
        <v>672</v>
      </c>
      <c r="I31" s="364">
        <v>290</v>
      </c>
      <c r="J31" s="364">
        <v>564</v>
      </c>
      <c r="K31" s="364">
        <v>301</v>
      </c>
      <c r="L31" s="364">
        <v>866</v>
      </c>
      <c r="M31" s="364">
        <v>209</v>
      </c>
      <c r="N31" s="364">
        <v>225</v>
      </c>
      <c r="O31" s="364">
        <v>511</v>
      </c>
    </row>
    <row r="32" spans="1:15" x14ac:dyDescent="0.25">
      <c r="A32" s="364" t="s">
        <v>412</v>
      </c>
      <c r="B32" s="364" t="s">
        <v>436</v>
      </c>
      <c r="C32" s="364" t="s">
        <v>2827</v>
      </c>
      <c r="D32" s="364">
        <v>446</v>
      </c>
      <c r="E32" s="364">
        <v>282</v>
      </c>
      <c r="F32" s="364">
        <v>956</v>
      </c>
      <c r="G32" s="364">
        <v>365</v>
      </c>
      <c r="H32" s="364">
        <v>471</v>
      </c>
      <c r="I32" s="364">
        <v>821</v>
      </c>
      <c r="J32" s="364">
        <v>433</v>
      </c>
      <c r="K32" s="364">
        <v>111</v>
      </c>
      <c r="L32" s="364">
        <v>888</v>
      </c>
      <c r="M32" s="364">
        <v>135</v>
      </c>
      <c r="N32" s="364">
        <v>513</v>
      </c>
      <c r="O32" s="364">
        <v>798</v>
      </c>
    </row>
    <row r="33" spans="1:15" x14ac:dyDescent="0.25">
      <c r="A33" s="364" t="s">
        <v>787</v>
      </c>
      <c r="B33" s="364" t="s">
        <v>809</v>
      </c>
      <c r="C33" s="364" t="s">
        <v>2788</v>
      </c>
      <c r="D33" s="364">
        <v>434</v>
      </c>
      <c r="E33" s="364">
        <v>404</v>
      </c>
      <c r="F33" s="364">
        <v>414</v>
      </c>
      <c r="G33" s="364">
        <v>193</v>
      </c>
      <c r="H33" s="364">
        <v>565</v>
      </c>
      <c r="I33" s="364">
        <v>561</v>
      </c>
      <c r="J33" s="364">
        <v>647</v>
      </c>
      <c r="K33" s="364">
        <v>807</v>
      </c>
      <c r="L33" s="364">
        <v>466</v>
      </c>
      <c r="M33" s="364">
        <v>905</v>
      </c>
      <c r="N33" s="364">
        <v>642</v>
      </c>
      <c r="O33" s="364">
        <v>502</v>
      </c>
    </row>
    <row r="34" spans="1:15" x14ac:dyDescent="0.25">
      <c r="A34" s="364" t="s">
        <v>417</v>
      </c>
      <c r="B34" s="364" t="s">
        <v>848</v>
      </c>
      <c r="C34" s="364" t="s">
        <v>2986</v>
      </c>
      <c r="D34" s="364">
        <v>883</v>
      </c>
      <c r="E34" s="364">
        <v>383</v>
      </c>
      <c r="F34" s="364">
        <v>827</v>
      </c>
      <c r="G34" s="364">
        <v>392</v>
      </c>
      <c r="H34" s="364">
        <v>823</v>
      </c>
      <c r="I34" s="364">
        <v>750</v>
      </c>
      <c r="J34" s="364">
        <v>240</v>
      </c>
      <c r="K34" s="364">
        <v>968</v>
      </c>
      <c r="L34" s="364">
        <v>782</v>
      </c>
      <c r="M34" s="364">
        <v>826</v>
      </c>
      <c r="N34" s="364">
        <v>701</v>
      </c>
      <c r="O34" s="364">
        <v>344</v>
      </c>
    </row>
    <row r="35" spans="1:15" x14ac:dyDescent="0.25">
      <c r="A35" s="364" t="s">
        <v>446</v>
      </c>
      <c r="B35" s="364" t="s">
        <v>777</v>
      </c>
      <c r="C35" s="364" t="s">
        <v>2881</v>
      </c>
      <c r="D35" s="364">
        <v>625</v>
      </c>
      <c r="E35" s="364">
        <v>141</v>
      </c>
      <c r="F35" s="364">
        <v>376</v>
      </c>
      <c r="G35" s="364">
        <v>285</v>
      </c>
      <c r="H35" s="364">
        <v>511</v>
      </c>
      <c r="I35" s="364">
        <v>633</v>
      </c>
      <c r="J35" s="364">
        <v>749</v>
      </c>
      <c r="K35" s="364">
        <v>832</v>
      </c>
      <c r="L35" s="364">
        <v>682</v>
      </c>
      <c r="M35" s="364">
        <v>897</v>
      </c>
      <c r="N35" s="364">
        <v>725</v>
      </c>
      <c r="O35" s="364">
        <v>489</v>
      </c>
    </row>
    <row r="36" spans="1:15" x14ac:dyDescent="0.25">
      <c r="A36" s="364" t="s">
        <v>446</v>
      </c>
      <c r="B36" s="364" t="s">
        <v>777</v>
      </c>
      <c r="C36" s="364" t="s">
        <v>2751</v>
      </c>
      <c r="D36" s="364">
        <v>410</v>
      </c>
      <c r="E36" s="364">
        <v>448</v>
      </c>
      <c r="F36" s="364">
        <v>377</v>
      </c>
      <c r="G36" s="364">
        <v>125</v>
      </c>
      <c r="H36" s="364">
        <v>716</v>
      </c>
      <c r="I36" s="364">
        <v>452</v>
      </c>
      <c r="J36" s="364">
        <v>789</v>
      </c>
      <c r="K36" s="364">
        <v>993</v>
      </c>
      <c r="L36" s="364">
        <v>366</v>
      </c>
      <c r="M36" s="364">
        <v>147</v>
      </c>
      <c r="N36" s="364">
        <v>481</v>
      </c>
      <c r="O36" s="364">
        <v>824</v>
      </c>
    </row>
    <row r="37" spans="1:15" x14ac:dyDescent="0.25">
      <c r="A37" s="364" t="s">
        <v>412</v>
      </c>
      <c r="B37" s="364" t="s">
        <v>429</v>
      </c>
      <c r="C37" s="364" t="s">
        <v>3001</v>
      </c>
      <c r="D37" s="364">
        <v>587</v>
      </c>
      <c r="E37" s="364">
        <v>542</v>
      </c>
      <c r="F37" s="364">
        <v>910</v>
      </c>
      <c r="G37" s="364">
        <v>921</v>
      </c>
      <c r="H37" s="364">
        <v>715</v>
      </c>
      <c r="I37" s="364">
        <v>719</v>
      </c>
      <c r="J37" s="364">
        <v>619</v>
      </c>
      <c r="K37" s="364">
        <v>986</v>
      </c>
      <c r="L37" s="364">
        <v>987</v>
      </c>
      <c r="M37" s="364">
        <v>768</v>
      </c>
      <c r="N37" s="364">
        <v>293</v>
      </c>
      <c r="O37" s="364">
        <v>353</v>
      </c>
    </row>
    <row r="38" spans="1:15" x14ac:dyDescent="0.25">
      <c r="A38" s="364" t="s">
        <v>787</v>
      </c>
      <c r="B38" s="364" t="s">
        <v>809</v>
      </c>
      <c r="C38" s="364" t="s">
        <v>3225</v>
      </c>
      <c r="D38" s="364">
        <v>435</v>
      </c>
      <c r="E38" s="364">
        <v>152</v>
      </c>
      <c r="F38" s="364">
        <v>199</v>
      </c>
      <c r="G38" s="364">
        <v>177</v>
      </c>
      <c r="H38" s="364">
        <v>538</v>
      </c>
      <c r="I38" s="364">
        <v>368</v>
      </c>
      <c r="J38" s="364">
        <v>973</v>
      </c>
      <c r="K38" s="364">
        <v>192</v>
      </c>
      <c r="L38" s="364">
        <v>326</v>
      </c>
      <c r="M38" s="364">
        <v>968</v>
      </c>
      <c r="N38" s="364">
        <v>296</v>
      </c>
      <c r="O38" s="364">
        <v>229</v>
      </c>
    </row>
    <row r="39" spans="1:15" x14ac:dyDescent="0.25">
      <c r="A39" s="364" t="s">
        <v>446</v>
      </c>
      <c r="B39" s="364" t="s">
        <v>777</v>
      </c>
      <c r="C39" s="364" t="s">
        <v>3277</v>
      </c>
      <c r="D39" s="364">
        <v>663</v>
      </c>
      <c r="E39" s="364">
        <v>920</v>
      </c>
      <c r="F39" s="364">
        <v>113</v>
      </c>
      <c r="G39" s="364">
        <v>123</v>
      </c>
      <c r="H39" s="364">
        <v>963</v>
      </c>
      <c r="I39" s="364">
        <v>999</v>
      </c>
      <c r="J39" s="364">
        <v>809</v>
      </c>
      <c r="K39" s="364">
        <v>849</v>
      </c>
      <c r="L39" s="364">
        <v>932</v>
      </c>
      <c r="M39" s="364">
        <v>408</v>
      </c>
      <c r="N39" s="364">
        <v>246</v>
      </c>
      <c r="O39" s="364">
        <v>353</v>
      </c>
    </row>
    <row r="40" spans="1:15" x14ac:dyDescent="0.25">
      <c r="A40" s="364" t="s">
        <v>787</v>
      </c>
      <c r="B40" s="364" t="s">
        <v>809</v>
      </c>
      <c r="C40" s="364" t="s">
        <v>2755</v>
      </c>
      <c r="D40" s="364">
        <v>407</v>
      </c>
      <c r="E40" s="364">
        <v>405</v>
      </c>
      <c r="F40" s="364">
        <v>688</v>
      </c>
      <c r="G40" s="364">
        <v>550</v>
      </c>
      <c r="H40" s="364">
        <v>598</v>
      </c>
      <c r="I40" s="364">
        <v>367</v>
      </c>
      <c r="J40" s="364">
        <v>330</v>
      </c>
      <c r="K40" s="364">
        <v>283</v>
      </c>
      <c r="L40" s="364">
        <v>594</v>
      </c>
      <c r="M40" s="364">
        <v>377</v>
      </c>
      <c r="N40" s="364">
        <v>818</v>
      </c>
      <c r="O40" s="364">
        <v>205</v>
      </c>
    </row>
    <row r="41" spans="1:15" x14ac:dyDescent="0.25">
      <c r="A41" s="364" t="s">
        <v>446</v>
      </c>
      <c r="B41" s="364" t="s">
        <v>782</v>
      </c>
      <c r="C41" s="364" t="s">
        <v>3246</v>
      </c>
      <c r="D41" s="364">
        <v>917</v>
      </c>
      <c r="E41" s="364">
        <v>966</v>
      </c>
      <c r="F41" s="364">
        <v>687</v>
      </c>
      <c r="G41" s="364">
        <v>200</v>
      </c>
      <c r="H41" s="364">
        <v>291</v>
      </c>
      <c r="I41" s="364">
        <v>267</v>
      </c>
      <c r="J41" s="364">
        <v>577</v>
      </c>
      <c r="K41" s="364">
        <v>631</v>
      </c>
      <c r="L41" s="364">
        <v>565</v>
      </c>
      <c r="M41" s="364">
        <v>708</v>
      </c>
      <c r="N41" s="364">
        <v>769</v>
      </c>
      <c r="O41" s="364">
        <v>823</v>
      </c>
    </row>
    <row r="42" spans="1:15" x14ac:dyDescent="0.25">
      <c r="A42" s="364" t="s">
        <v>417</v>
      </c>
      <c r="B42" s="364" t="s">
        <v>848</v>
      </c>
      <c r="C42" s="364" t="s">
        <v>3273</v>
      </c>
      <c r="D42" s="364">
        <v>262</v>
      </c>
      <c r="E42" s="364">
        <v>363</v>
      </c>
      <c r="F42" s="364">
        <v>734</v>
      </c>
      <c r="G42" s="364">
        <v>284</v>
      </c>
      <c r="H42" s="364">
        <v>840</v>
      </c>
      <c r="I42" s="364">
        <v>828</v>
      </c>
      <c r="J42" s="364">
        <v>746</v>
      </c>
      <c r="K42" s="364">
        <v>630</v>
      </c>
      <c r="L42" s="364">
        <v>396</v>
      </c>
      <c r="M42" s="364">
        <v>714</v>
      </c>
      <c r="N42" s="364">
        <v>200</v>
      </c>
      <c r="O42" s="364">
        <v>293</v>
      </c>
    </row>
    <row r="43" spans="1:15" x14ac:dyDescent="0.25">
      <c r="A43" s="364" t="s">
        <v>412</v>
      </c>
      <c r="B43" s="364" t="s">
        <v>1011</v>
      </c>
      <c r="C43" s="364" t="s">
        <v>3240</v>
      </c>
      <c r="D43" s="364">
        <v>346</v>
      </c>
      <c r="E43" s="364">
        <v>215</v>
      </c>
      <c r="F43" s="364">
        <v>299</v>
      </c>
      <c r="G43" s="364">
        <v>628</v>
      </c>
      <c r="H43" s="364">
        <v>275</v>
      </c>
      <c r="I43" s="364">
        <v>592</v>
      </c>
      <c r="J43" s="364">
        <v>501</v>
      </c>
      <c r="K43" s="364">
        <v>966</v>
      </c>
      <c r="L43" s="364">
        <v>606</v>
      </c>
      <c r="M43" s="364">
        <v>159</v>
      </c>
      <c r="N43" s="364">
        <v>324</v>
      </c>
      <c r="O43" s="364">
        <v>343</v>
      </c>
    </row>
    <row r="44" spans="1:15" x14ac:dyDescent="0.25">
      <c r="A44" s="364" t="s">
        <v>412</v>
      </c>
      <c r="B44" s="364" t="s">
        <v>798</v>
      </c>
      <c r="C44" s="364" t="s">
        <v>3122</v>
      </c>
      <c r="D44" s="364">
        <v>411</v>
      </c>
      <c r="E44" s="364">
        <v>673</v>
      </c>
      <c r="F44" s="364">
        <v>398</v>
      </c>
      <c r="G44" s="364">
        <v>790</v>
      </c>
      <c r="H44" s="364">
        <v>720</v>
      </c>
      <c r="I44" s="364">
        <v>276</v>
      </c>
      <c r="J44" s="364">
        <v>194</v>
      </c>
      <c r="K44" s="364">
        <v>766</v>
      </c>
      <c r="L44" s="364">
        <v>297</v>
      </c>
      <c r="M44" s="364">
        <v>982</v>
      </c>
      <c r="N44" s="364">
        <v>557</v>
      </c>
      <c r="O44" s="364">
        <v>281</v>
      </c>
    </row>
    <row r="45" spans="1:15" x14ac:dyDescent="0.25">
      <c r="A45" s="364" t="s">
        <v>412</v>
      </c>
      <c r="B45" s="364" t="s">
        <v>436</v>
      </c>
      <c r="C45" s="364" t="s">
        <v>3081</v>
      </c>
      <c r="D45" s="364">
        <v>955</v>
      </c>
      <c r="E45" s="364">
        <v>534</v>
      </c>
      <c r="F45" s="364">
        <v>770</v>
      </c>
      <c r="G45" s="364">
        <v>911</v>
      </c>
      <c r="H45" s="364">
        <v>993</v>
      </c>
      <c r="I45" s="364">
        <v>756</v>
      </c>
      <c r="J45" s="364">
        <v>591</v>
      </c>
      <c r="K45" s="364">
        <v>537</v>
      </c>
      <c r="L45" s="364">
        <v>748</v>
      </c>
      <c r="M45" s="364">
        <v>577</v>
      </c>
      <c r="N45" s="364">
        <v>433</v>
      </c>
      <c r="O45" s="364">
        <v>324</v>
      </c>
    </row>
    <row r="46" spans="1:15" x14ac:dyDescent="0.25">
      <c r="A46" s="364" t="s">
        <v>787</v>
      </c>
      <c r="B46" s="364" t="s">
        <v>809</v>
      </c>
      <c r="C46" s="364" t="s">
        <v>3268</v>
      </c>
      <c r="D46" s="364">
        <v>927</v>
      </c>
      <c r="E46" s="364">
        <v>852</v>
      </c>
      <c r="F46" s="364">
        <v>373</v>
      </c>
      <c r="G46" s="364">
        <v>521</v>
      </c>
      <c r="H46" s="364">
        <v>128</v>
      </c>
      <c r="I46" s="364">
        <v>403</v>
      </c>
      <c r="J46" s="364">
        <v>703</v>
      </c>
      <c r="K46" s="364">
        <v>304</v>
      </c>
      <c r="L46" s="364">
        <v>320</v>
      </c>
      <c r="M46" s="364">
        <v>876</v>
      </c>
      <c r="N46" s="364">
        <v>341</v>
      </c>
      <c r="O46" s="364">
        <v>903</v>
      </c>
    </row>
    <row r="47" spans="1:15" x14ac:dyDescent="0.25">
      <c r="A47" s="364" t="s">
        <v>787</v>
      </c>
      <c r="B47" s="364" t="s">
        <v>788</v>
      </c>
      <c r="C47" s="364" t="s">
        <v>3207</v>
      </c>
      <c r="D47" s="364">
        <v>416</v>
      </c>
      <c r="E47" s="364">
        <v>334</v>
      </c>
      <c r="F47" s="364">
        <v>215</v>
      </c>
      <c r="G47" s="364">
        <v>799</v>
      </c>
      <c r="H47" s="364">
        <v>400</v>
      </c>
      <c r="I47" s="364">
        <v>523</v>
      </c>
      <c r="J47" s="364">
        <v>434</v>
      </c>
      <c r="K47" s="364">
        <v>979</v>
      </c>
      <c r="L47" s="364">
        <v>529</v>
      </c>
      <c r="M47" s="364">
        <v>964</v>
      </c>
      <c r="N47" s="364">
        <v>197</v>
      </c>
      <c r="O47" s="364">
        <v>767</v>
      </c>
    </row>
    <row r="48" spans="1:15" x14ac:dyDescent="0.25">
      <c r="A48" s="364" t="s">
        <v>446</v>
      </c>
      <c r="B48" s="364" t="s">
        <v>777</v>
      </c>
      <c r="C48" s="364" t="s">
        <v>3149</v>
      </c>
      <c r="D48" s="364">
        <v>566</v>
      </c>
      <c r="E48" s="364">
        <v>542</v>
      </c>
      <c r="F48" s="364">
        <v>229</v>
      </c>
      <c r="G48" s="364">
        <v>667</v>
      </c>
      <c r="H48" s="364">
        <v>782</v>
      </c>
      <c r="I48" s="364">
        <v>751</v>
      </c>
      <c r="J48" s="364">
        <v>396</v>
      </c>
      <c r="K48" s="364">
        <v>319</v>
      </c>
      <c r="L48" s="364">
        <v>421</v>
      </c>
      <c r="M48" s="364">
        <v>847</v>
      </c>
      <c r="N48" s="364">
        <v>146</v>
      </c>
      <c r="O48" s="364">
        <v>327</v>
      </c>
    </row>
    <row r="49" spans="1:15" x14ac:dyDescent="0.25">
      <c r="A49" s="364" t="s">
        <v>446</v>
      </c>
      <c r="B49" s="364" t="s">
        <v>777</v>
      </c>
      <c r="C49" s="364" t="s">
        <v>2820</v>
      </c>
      <c r="D49" s="364">
        <v>848</v>
      </c>
      <c r="E49" s="364">
        <v>806</v>
      </c>
      <c r="F49" s="364">
        <v>670</v>
      </c>
      <c r="G49" s="364">
        <v>175</v>
      </c>
      <c r="H49" s="364">
        <v>683</v>
      </c>
      <c r="I49" s="364">
        <v>853</v>
      </c>
      <c r="J49" s="364">
        <v>133</v>
      </c>
      <c r="K49" s="364">
        <v>121</v>
      </c>
      <c r="L49" s="364">
        <v>796</v>
      </c>
      <c r="M49" s="364">
        <v>955</v>
      </c>
      <c r="N49" s="364">
        <v>306</v>
      </c>
      <c r="O49" s="364">
        <v>204</v>
      </c>
    </row>
    <row r="50" spans="1:15" x14ac:dyDescent="0.25">
      <c r="A50" s="364" t="s">
        <v>446</v>
      </c>
      <c r="B50" s="364" t="s">
        <v>777</v>
      </c>
      <c r="C50" s="364" t="s">
        <v>2895</v>
      </c>
      <c r="D50" s="364">
        <v>903</v>
      </c>
      <c r="E50" s="364">
        <v>561</v>
      </c>
      <c r="F50" s="364">
        <v>325</v>
      </c>
      <c r="G50" s="364">
        <v>555</v>
      </c>
      <c r="H50" s="364">
        <v>923</v>
      </c>
      <c r="I50" s="364">
        <v>144</v>
      </c>
      <c r="J50" s="364">
        <v>707</v>
      </c>
      <c r="K50" s="364">
        <v>237</v>
      </c>
      <c r="L50" s="364">
        <v>435</v>
      </c>
      <c r="M50" s="364">
        <v>799</v>
      </c>
      <c r="N50" s="364">
        <v>283</v>
      </c>
      <c r="O50" s="364">
        <v>382</v>
      </c>
    </row>
    <row r="51" spans="1:15" x14ac:dyDescent="0.25">
      <c r="A51" s="364" t="s">
        <v>425</v>
      </c>
      <c r="B51" s="364" t="s">
        <v>450</v>
      </c>
      <c r="C51" s="364" t="s">
        <v>3060</v>
      </c>
      <c r="D51" s="364">
        <v>834</v>
      </c>
      <c r="E51" s="364">
        <v>447</v>
      </c>
      <c r="F51" s="364">
        <v>483</v>
      </c>
      <c r="G51" s="364">
        <v>507</v>
      </c>
      <c r="H51" s="364">
        <v>651</v>
      </c>
      <c r="I51" s="364">
        <v>544</v>
      </c>
      <c r="J51" s="364">
        <v>285</v>
      </c>
      <c r="K51" s="364">
        <v>898</v>
      </c>
      <c r="L51" s="364">
        <v>684</v>
      </c>
      <c r="M51" s="364">
        <v>557</v>
      </c>
      <c r="N51" s="364">
        <v>295</v>
      </c>
      <c r="O51" s="364">
        <v>724</v>
      </c>
    </row>
    <row r="52" spans="1:15" x14ac:dyDescent="0.25">
      <c r="A52" s="364" t="s">
        <v>425</v>
      </c>
      <c r="B52" s="364" t="s">
        <v>426</v>
      </c>
      <c r="C52" s="364" t="s">
        <v>855</v>
      </c>
      <c r="D52" s="364">
        <v>812</v>
      </c>
      <c r="E52" s="364">
        <v>135</v>
      </c>
      <c r="F52" s="364">
        <v>248</v>
      </c>
      <c r="G52" s="364">
        <v>315</v>
      </c>
      <c r="H52" s="364">
        <v>776</v>
      </c>
      <c r="I52" s="364">
        <v>190</v>
      </c>
      <c r="J52" s="364">
        <v>537</v>
      </c>
      <c r="K52" s="364">
        <v>259</v>
      </c>
      <c r="L52" s="364">
        <v>358</v>
      </c>
      <c r="M52" s="364">
        <v>230</v>
      </c>
      <c r="N52" s="364">
        <v>276</v>
      </c>
      <c r="O52" s="364">
        <v>709</v>
      </c>
    </row>
    <row r="53" spans="1:15" x14ac:dyDescent="0.25">
      <c r="A53" s="364" t="s">
        <v>787</v>
      </c>
      <c r="B53" s="364" t="s">
        <v>809</v>
      </c>
      <c r="C53" s="364" t="s">
        <v>2768</v>
      </c>
      <c r="D53" s="364">
        <v>288</v>
      </c>
      <c r="E53" s="364">
        <v>885</v>
      </c>
      <c r="F53" s="364">
        <v>817</v>
      </c>
      <c r="G53" s="364">
        <v>205</v>
      </c>
      <c r="H53" s="364">
        <v>860</v>
      </c>
      <c r="I53" s="364">
        <v>859</v>
      </c>
      <c r="J53" s="364">
        <v>708</v>
      </c>
      <c r="K53" s="364">
        <v>238</v>
      </c>
      <c r="L53" s="364">
        <v>231</v>
      </c>
      <c r="M53" s="364">
        <v>113</v>
      </c>
      <c r="N53" s="364">
        <v>791</v>
      </c>
      <c r="O53" s="364">
        <v>512</v>
      </c>
    </row>
    <row r="54" spans="1:15" x14ac:dyDescent="0.25">
      <c r="A54" s="364" t="s">
        <v>446</v>
      </c>
      <c r="B54" s="364" t="s">
        <v>777</v>
      </c>
      <c r="C54" s="364" t="s">
        <v>2790</v>
      </c>
      <c r="D54" s="364">
        <v>840</v>
      </c>
      <c r="E54" s="364">
        <v>947</v>
      </c>
      <c r="F54" s="364">
        <v>212</v>
      </c>
      <c r="G54" s="364">
        <v>304</v>
      </c>
      <c r="H54" s="364">
        <v>682</v>
      </c>
      <c r="I54" s="364">
        <v>484</v>
      </c>
      <c r="J54" s="364">
        <v>271</v>
      </c>
      <c r="K54" s="364">
        <v>882</v>
      </c>
      <c r="L54" s="364">
        <v>901</v>
      </c>
      <c r="M54" s="364">
        <v>987</v>
      </c>
      <c r="N54" s="364">
        <v>145</v>
      </c>
      <c r="O54" s="364">
        <v>694</v>
      </c>
    </row>
    <row r="55" spans="1:15" x14ac:dyDescent="0.25">
      <c r="A55" s="364" t="s">
        <v>446</v>
      </c>
      <c r="B55" s="364" t="s">
        <v>777</v>
      </c>
      <c r="C55" s="364" t="s">
        <v>2934</v>
      </c>
      <c r="D55" s="364">
        <v>135</v>
      </c>
      <c r="E55" s="364">
        <v>117</v>
      </c>
      <c r="F55" s="364">
        <v>650</v>
      </c>
      <c r="G55" s="364">
        <v>390</v>
      </c>
      <c r="H55" s="364">
        <v>944</v>
      </c>
      <c r="I55" s="364">
        <v>930</v>
      </c>
      <c r="J55" s="364">
        <v>143</v>
      </c>
      <c r="K55" s="364">
        <v>598</v>
      </c>
      <c r="L55" s="364">
        <v>574</v>
      </c>
      <c r="M55" s="364">
        <v>522</v>
      </c>
      <c r="N55" s="364">
        <v>185</v>
      </c>
      <c r="O55" s="364">
        <v>174</v>
      </c>
    </row>
    <row r="56" spans="1:15" x14ac:dyDescent="0.25">
      <c r="A56" s="364" t="s">
        <v>787</v>
      </c>
      <c r="B56" s="364" t="s">
        <v>809</v>
      </c>
      <c r="C56" s="364" t="s">
        <v>2890</v>
      </c>
      <c r="D56" s="364">
        <v>176</v>
      </c>
      <c r="E56" s="364">
        <v>853</v>
      </c>
      <c r="F56" s="364">
        <v>724</v>
      </c>
      <c r="G56" s="364">
        <v>266</v>
      </c>
      <c r="H56" s="364">
        <v>311</v>
      </c>
      <c r="I56" s="364">
        <v>823</v>
      </c>
      <c r="J56" s="364">
        <v>621</v>
      </c>
      <c r="K56" s="364">
        <v>801</v>
      </c>
      <c r="L56" s="364">
        <v>980</v>
      </c>
      <c r="M56" s="364">
        <v>525</v>
      </c>
      <c r="N56" s="364">
        <v>798</v>
      </c>
      <c r="O56" s="364">
        <v>969</v>
      </c>
    </row>
    <row r="57" spans="1:15" x14ac:dyDescent="0.25">
      <c r="A57" s="364" t="s">
        <v>412</v>
      </c>
      <c r="B57" s="364" t="s">
        <v>429</v>
      </c>
      <c r="C57" s="364" t="s">
        <v>2953</v>
      </c>
      <c r="D57" s="364">
        <v>429</v>
      </c>
      <c r="E57" s="364">
        <v>834</v>
      </c>
      <c r="F57" s="364">
        <v>509</v>
      </c>
      <c r="G57" s="364">
        <v>499</v>
      </c>
      <c r="H57" s="364">
        <v>984</v>
      </c>
      <c r="I57" s="364">
        <v>248</v>
      </c>
      <c r="J57" s="364">
        <v>436</v>
      </c>
      <c r="K57" s="364">
        <v>344</v>
      </c>
      <c r="L57" s="364">
        <v>887</v>
      </c>
      <c r="M57" s="364">
        <v>885</v>
      </c>
      <c r="N57" s="364">
        <v>320</v>
      </c>
      <c r="O57" s="364">
        <v>412</v>
      </c>
    </row>
    <row r="58" spans="1:15" x14ac:dyDescent="0.25">
      <c r="A58" s="364" t="s">
        <v>446</v>
      </c>
      <c r="B58" s="364" t="s">
        <v>473</v>
      </c>
      <c r="C58" s="364" t="s">
        <v>3007</v>
      </c>
      <c r="D58" s="364">
        <v>586</v>
      </c>
      <c r="E58" s="364">
        <v>305</v>
      </c>
      <c r="F58" s="364">
        <v>207</v>
      </c>
      <c r="G58" s="364">
        <v>244</v>
      </c>
      <c r="H58" s="364">
        <v>461</v>
      </c>
      <c r="I58" s="364">
        <v>156</v>
      </c>
      <c r="J58" s="364">
        <v>696</v>
      </c>
      <c r="K58" s="364">
        <v>382</v>
      </c>
      <c r="L58" s="364">
        <v>567</v>
      </c>
      <c r="M58" s="364">
        <v>974</v>
      </c>
      <c r="N58" s="364">
        <v>283</v>
      </c>
      <c r="O58" s="364">
        <v>181</v>
      </c>
    </row>
    <row r="59" spans="1:15" x14ac:dyDescent="0.25">
      <c r="A59" s="364" t="s">
        <v>787</v>
      </c>
      <c r="B59" s="364" t="s">
        <v>809</v>
      </c>
      <c r="C59" s="364" t="s">
        <v>3109</v>
      </c>
      <c r="D59" s="364">
        <v>738</v>
      </c>
      <c r="E59" s="364">
        <v>419</v>
      </c>
      <c r="F59" s="364">
        <v>599</v>
      </c>
      <c r="G59" s="364">
        <v>966</v>
      </c>
      <c r="H59" s="364">
        <v>583</v>
      </c>
      <c r="I59" s="364">
        <v>338</v>
      </c>
      <c r="J59" s="364">
        <v>933</v>
      </c>
      <c r="K59" s="364">
        <v>261</v>
      </c>
      <c r="L59" s="364">
        <v>964</v>
      </c>
      <c r="M59" s="364">
        <v>953</v>
      </c>
      <c r="N59" s="364">
        <v>797</v>
      </c>
      <c r="O59" s="364">
        <v>810</v>
      </c>
    </row>
    <row r="60" spans="1:15" x14ac:dyDescent="0.25">
      <c r="A60" s="364" t="s">
        <v>425</v>
      </c>
      <c r="B60" s="364" t="s">
        <v>426</v>
      </c>
      <c r="C60" s="364" t="s">
        <v>2913</v>
      </c>
      <c r="D60" s="364">
        <v>476</v>
      </c>
      <c r="E60" s="364">
        <v>582</v>
      </c>
      <c r="F60" s="364">
        <v>755</v>
      </c>
      <c r="G60" s="364">
        <v>947</v>
      </c>
      <c r="H60" s="364">
        <v>921</v>
      </c>
      <c r="I60" s="364">
        <v>372</v>
      </c>
      <c r="J60" s="364">
        <v>839</v>
      </c>
      <c r="K60" s="364">
        <v>164</v>
      </c>
      <c r="L60" s="364">
        <v>468</v>
      </c>
      <c r="M60" s="364">
        <v>435</v>
      </c>
      <c r="N60" s="364">
        <v>425</v>
      </c>
      <c r="O60" s="364">
        <v>865</v>
      </c>
    </row>
    <row r="61" spans="1:15" x14ac:dyDescent="0.25">
      <c r="A61" s="364" t="s">
        <v>412</v>
      </c>
      <c r="B61" s="364" t="s">
        <v>876</v>
      </c>
      <c r="C61" s="364" t="s">
        <v>2863</v>
      </c>
      <c r="D61" s="364">
        <v>602</v>
      </c>
      <c r="E61" s="364">
        <v>202</v>
      </c>
      <c r="F61" s="364">
        <v>174</v>
      </c>
      <c r="G61" s="364">
        <v>343</v>
      </c>
      <c r="H61" s="364">
        <v>593</v>
      </c>
      <c r="I61" s="364">
        <v>521</v>
      </c>
      <c r="J61" s="364">
        <v>144</v>
      </c>
      <c r="K61" s="364">
        <v>646</v>
      </c>
      <c r="L61" s="364">
        <v>182</v>
      </c>
      <c r="M61" s="364">
        <v>381</v>
      </c>
      <c r="N61" s="364">
        <v>410</v>
      </c>
      <c r="O61" s="364">
        <v>289</v>
      </c>
    </row>
    <row r="62" spans="1:15" x14ac:dyDescent="0.25">
      <c r="A62" s="364" t="s">
        <v>412</v>
      </c>
      <c r="B62" s="364" t="s">
        <v>436</v>
      </c>
      <c r="C62" s="364" t="s">
        <v>2845</v>
      </c>
      <c r="D62" s="364">
        <v>718</v>
      </c>
      <c r="E62" s="364">
        <v>933</v>
      </c>
      <c r="F62" s="364">
        <v>993</v>
      </c>
      <c r="G62" s="364">
        <v>671</v>
      </c>
      <c r="H62" s="364">
        <v>986</v>
      </c>
      <c r="I62" s="364">
        <v>159</v>
      </c>
      <c r="J62" s="364">
        <v>330</v>
      </c>
      <c r="K62" s="364">
        <v>935</v>
      </c>
      <c r="L62" s="364">
        <v>463</v>
      </c>
      <c r="M62" s="364">
        <v>540</v>
      </c>
      <c r="N62" s="364">
        <v>812</v>
      </c>
      <c r="O62" s="364">
        <v>800</v>
      </c>
    </row>
    <row r="63" spans="1:15" x14ac:dyDescent="0.25">
      <c r="A63" s="364" t="s">
        <v>425</v>
      </c>
      <c r="B63" s="364" t="s">
        <v>426</v>
      </c>
      <c r="C63" s="364" t="s">
        <v>2758</v>
      </c>
      <c r="D63" s="364">
        <v>764</v>
      </c>
      <c r="E63" s="364">
        <v>562</v>
      </c>
      <c r="F63" s="364">
        <v>298</v>
      </c>
      <c r="G63" s="364">
        <v>113</v>
      </c>
      <c r="H63" s="364">
        <v>204</v>
      </c>
      <c r="I63" s="364">
        <v>881</v>
      </c>
      <c r="J63" s="364">
        <v>654</v>
      </c>
      <c r="K63" s="364">
        <v>905</v>
      </c>
      <c r="L63" s="364">
        <v>276</v>
      </c>
      <c r="M63" s="364">
        <v>271</v>
      </c>
      <c r="N63" s="364">
        <v>622</v>
      </c>
      <c r="O63" s="364">
        <v>554</v>
      </c>
    </row>
    <row r="64" spans="1:15" x14ac:dyDescent="0.25">
      <c r="A64" s="364" t="s">
        <v>412</v>
      </c>
      <c r="B64" s="364" t="s">
        <v>436</v>
      </c>
      <c r="C64" s="364" t="s">
        <v>3018</v>
      </c>
      <c r="D64" s="364">
        <v>287</v>
      </c>
      <c r="E64" s="364">
        <v>903</v>
      </c>
      <c r="F64" s="364">
        <v>265</v>
      </c>
      <c r="G64" s="364">
        <v>432</v>
      </c>
      <c r="H64" s="364">
        <v>159</v>
      </c>
      <c r="I64" s="364">
        <v>342</v>
      </c>
      <c r="J64" s="364">
        <v>965</v>
      </c>
      <c r="K64" s="364">
        <v>689</v>
      </c>
      <c r="L64" s="364">
        <v>732</v>
      </c>
      <c r="M64" s="364">
        <v>499</v>
      </c>
      <c r="N64" s="364">
        <v>409</v>
      </c>
      <c r="O64" s="364">
        <v>843</v>
      </c>
    </row>
    <row r="65" spans="1:15" x14ac:dyDescent="0.25">
      <c r="A65" s="364" t="s">
        <v>446</v>
      </c>
      <c r="B65" s="364" t="s">
        <v>782</v>
      </c>
      <c r="C65" s="364" t="s">
        <v>3275</v>
      </c>
      <c r="D65" s="364">
        <v>228</v>
      </c>
      <c r="E65" s="364">
        <v>361</v>
      </c>
      <c r="F65" s="364">
        <v>338</v>
      </c>
      <c r="G65" s="364">
        <v>470</v>
      </c>
      <c r="H65" s="364">
        <v>796</v>
      </c>
      <c r="I65" s="364">
        <v>560</v>
      </c>
      <c r="J65" s="364">
        <v>657</v>
      </c>
      <c r="K65" s="364">
        <v>720</v>
      </c>
      <c r="L65" s="364">
        <v>546</v>
      </c>
      <c r="M65" s="364">
        <v>200</v>
      </c>
      <c r="N65" s="364">
        <v>249</v>
      </c>
      <c r="O65" s="364">
        <v>935</v>
      </c>
    </row>
    <row r="66" spans="1:15" x14ac:dyDescent="0.25">
      <c r="A66" s="364" t="s">
        <v>412</v>
      </c>
      <c r="B66" s="364" t="s">
        <v>429</v>
      </c>
      <c r="C66" s="364" t="s">
        <v>2972</v>
      </c>
      <c r="D66" s="364">
        <v>154</v>
      </c>
      <c r="E66" s="364">
        <v>158</v>
      </c>
      <c r="F66" s="364">
        <v>377</v>
      </c>
      <c r="G66" s="364">
        <v>505</v>
      </c>
      <c r="H66" s="364">
        <v>944</v>
      </c>
      <c r="I66" s="364">
        <v>458</v>
      </c>
      <c r="J66" s="364">
        <v>649</v>
      </c>
      <c r="K66" s="364">
        <v>862</v>
      </c>
      <c r="L66" s="364">
        <v>666</v>
      </c>
      <c r="M66" s="364">
        <v>962</v>
      </c>
      <c r="N66" s="364">
        <v>847</v>
      </c>
      <c r="O66" s="364">
        <v>980</v>
      </c>
    </row>
    <row r="67" spans="1:15" x14ac:dyDescent="0.25">
      <c r="A67" s="364" t="s">
        <v>425</v>
      </c>
      <c r="B67" s="364" t="s">
        <v>450</v>
      </c>
      <c r="C67" s="364" t="s">
        <v>2879</v>
      </c>
      <c r="D67" s="364">
        <v>472</v>
      </c>
      <c r="E67" s="364">
        <v>460</v>
      </c>
      <c r="F67" s="364">
        <v>346</v>
      </c>
      <c r="G67" s="364">
        <v>336</v>
      </c>
      <c r="H67" s="364">
        <v>868</v>
      </c>
      <c r="I67" s="364">
        <v>422</v>
      </c>
      <c r="J67" s="364">
        <v>773</v>
      </c>
      <c r="K67" s="364">
        <v>751</v>
      </c>
      <c r="L67" s="364">
        <v>234</v>
      </c>
      <c r="M67" s="364">
        <v>806</v>
      </c>
      <c r="N67" s="364">
        <v>963</v>
      </c>
      <c r="O67" s="364">
        <v>327</v>
      </c>
    </row>
    <row r="68" spans="1:15" x14ac:dyDescent="0.25">
      <c r="A68" s="364" t="s">
        <v>425</v>
      </c>
      <c r="B68" s="364" t="s">
        <v>426</v>
      </c>
      <c r="C68" s="364" t="s">
        <v>1218</v>
      </c>
      <c r="D68" s="364">
        <v>619</v>
      </c>
      <c r="E68" s="364">
        <v>149</v>
      </c>
      <c r="F68" s="364">
        <v>735</v>
      </c>
      <c r="G68" s="364">
        <v>662</v>
      </c>
      <c r="H68" s="364">
        <v>170</v>
      </c>
      <c r="I68" s="364">
        <v>881</v>
      </c>
      <c r="J68" s="364">
        <v>119</v>
      </c>
      <c r="K68" s="364">
        <v>961</v>
      </c>
      <c r="L68" s="364">
        <v>154</v>
      </c>
      <c r="M68" s="364">
        <v>353</v>
      </c>
      <c r="N68" s="364">
        <v>132</v>
      </c>
      <c r="O68" s="364">
        <v>669</v>
      </c>
    </row>
    <row r="69" spans="1:15" x14ac:dyDescent="0.25">
      <c r="A69" s="364" t="s">
        <v>412</v>
      </c>
      <c r="B69" s="364" t="s">
        <v>413</v>
      </c>
      <c r="C69" s="364" t="s">
        <v>2904</v>
      </c>
      <c r="D69" s="364">
        <v>825</v>
      </c>
      <c r="E69" s="364">
        <v>983</v>
      </c>
      <c r="F69" s="364">
        <v>943</v>
      </c>
      <c r="G69" s="364">
        <v>331</v>
      </c>
      <c r="H69" s="364">
        <v>562</v>
      </c>
      <c r="I69" s="364">
        <v>890</v>
      </c>
      <c r="J69" s="364">
        <v>374</v>
      </c>
      <c r="K69" s="364">
        <v>699</v>
      </c>
      <c r="L69" s="364">
        <v>717</v>
      </c>
      <c r="M69" s="364">
        <v>476</v>
      </c>
      <c r="N69" s="364">
        <v>346</v>
      </c>
      <c r="O69" s="364">
        <v>419</v>
      </c>
    </row>
    <row r="70" spans="1:15" x14ac:dyDescent="0.25">
      <c r="A70" s="364" t="s">
        <v>446</v>
      </c>
      <c r="B70" s="364" t="s">
        <v>803</v>
      </c>
      <c r="C70" s="364" t="s">
        <v>3068</v>
      </c>
      <c r="D70" s="364">
        <v>325</v>
      </c>
      <c r="E70" s="364">
        <v>425</v>
      </c>
      <c r="F70" s="364">
        <v>382</v>
      </c>
      <c r="G70" s="364">
        <v>509</v>
      </c>
      <c r="H70" s="364">
        <v>763</v>
      </c>
      <c r="I70" s="364">
        <v>458</v>
      </c>
      <c r="J70" s="364">
        <v>677</v>
      </c>
      <c r="K70" s="364">
        <v>634</v>
      </c>
      <c r="L70" s="364">
        <v>509</v>
      </c>
      <c r="M70" s="364">
        <v>513</v>
      </c>
      <c r="N70" s="364">
        <v>948</v>
      </c>
      <c r="O70" s="364">
        <v>882</v>
      </c>
    </row>
    <row r="71" spans="1:15" x14ac:dyDescent="0.25">
      <c r="A71" s="364" t="s">
        <v>425</v>
      </c>
      <c r="B71" s="364" t="s">
        <v>426</v>
      </c>
      <c r="C71" s="364" t="s">
        <v>2744</v>
      </c>
      <c r="D71" s="364">
        <v>556</v>
      </c>
      <c r="E71" s="364">
        <v>955</v>
      </c>
      <c r="F71" s="364">
        <v>729</v>
      </c>
      <c r="G71" s="364">
        <v>808</v>
      </c>
      <c r="H71" s="364">
        <v>869</v>
      </c>
      <c r="I71" s="364">
        <v>786</v>
      </c>
      <c r="J71" s="364">
        <v>994</v>
      </c>
      <c r="K71" s="364">
        <v>700</v>
      </c>
      <c r="L71" s="364">
        <v>697</v>
      </c>
      <c r="M71" s="364">
        <v>895</v>
      </c>
      <c r="N71" s="364">
        <v>594</v>
      </c>
      <c r="O71" s="364">
        <v>692</v>
      </c>
    </row>
    <row r="72" spans="1:15" x14ac:dyDescent="0.25">
      <c r="A72" s="364" t="s">
        <v>412</v>
      </c>
      <c r="B72" s="364" t="s">
        <v>413</v>
      </c>
      <c r="C72" s="364" t="s">
        <v>2982</v>
      </c>
      <c r="D72" s="364">
        <v>967</v>
      </c>
      <c r="E72" s="364">
        <v>358</v>
      </c>
      <c r="F72" s="364">
        <v>303</v>
      </c>
      <c r="G72" s="364">
        <v>294</v>
      </c>
      <c r="H72" s="364">
        <v>447</v>
      </c>
      <c r="I72" s="364">
        <v>817</v>
      </c>
      <c r="J72" s="364">
        <v>935</v>
      </c>
      <c r="K72" s="364">
        <v>349</v>
      </c>
      <c r="L72" s="364">
        <v>199</v>
      </c>
      <c r="M72" s="364">
        <v>164</v>
      </c>
      <c r="N72" s="364">
        <v>858</v>
      </c>
      <c r="O72" s="364">
        <v>325</v>
      </c>
    </row>
    <row r="73" spans="1:15" x14ac:dyDescent="0.25">
      <c r="A73" s="364" t="s">
        <v>425</v>
      </c>
      <c r="B73" s="364" t="s">
        <v>426</v>
      </c>
      <c r="C73" s="364" t="s">
        <v>1184</v>
      </c>
      <c r="D73" s="364">
        <v>580</v>
      </c>
      <c r="E73" s="364">
        <v>343</v>
      </c>
      <c r="F73" s="364">
        <v>973</v>
      </c>
      <c r="G73" s="364">
        <v>150</v>
      </c>
      <c r="H73" s="364">
        <v>225</v>
      </c>
      <c r="I73" s="364">
        <v>735</v>
      </c>
      <c r="J73" s="364">
        <v>553</v>
      </c>
      <c r="K73" s="364">
        <v>653</v>
      </c>
      <c r="L73" s="364">
        <v>583</v>
      </c>
      <c r="M73" s="364">
        <v>336</v>
      </c>
      <c r="N73" s="364">
        <v>746</v>
      </c>
      <c r="O73" s="364">
        <v>429</v>
      </c>
    </row>
    <row r="74" spans="1:15" x14ac:dyDescent="0.25">
      <c r="A74" s="364" t="s">
        <v>787</v>
      </c>
      <c r="B74" s="364" t="s">
        <v>844</v>
      </c>
      <c r="C74" s="364" t="s">
        <v>1040</v>
      </c>
      <c r="D74" s="364">
        <v>221</v>
      </c>
      <c r="E74" s="364">
        <v>972</v>
      </c>
      <c r="F74" s="364">
        <v>326</v>
      </c>
      <c r="G74" s="364">
        <v>147</v>
      </c>
      <c r="H74" s="364">
        <v>871</v>
      </c>
      <c r="I74" s="364">
        <v>420</v>
      </c>
      <c r="J74" s="364">
        <v>168</v>
      </c>
      <c r="K74" s="364">
        <v>114</v>
      </c>
      <c r="L74" s="364">
        <v>745</v>
      </c>
      <c r="M74" s="364">
        <v>371</v>
      </c>
      <c r="N74" s="364">
        <v>819</v>
      </c>
      <c r="O74" s="364">
        <v>789</v>
      </c>
    </row>
    <row r="75" spans="1:15" x14ac:dyDescent="0.25">
      <c r="A75" s="364" t="s">
        <v>412</v>
      </c>
      <c r="B75" s="364" t="s">
        <v>422</v>
      </c>
      <c r="C75" s="364" t="s">
        <v>3226</v>
      </c>
      <c r="D75" s="364">
        <v>821</v>
      </c>
      <c r="E75" s="364">
        <v>490</v>
      </c>
      <c r="F75" s="364">
        <v>663</v>
      </c>
      <c r="G75" s="364">
        <v>820</v>
      </c>
      <c r="H75" s="364">
        <v>888</v>
      </c>
      <c r="I75" s="364">
        <v>351</v>
      </c>
      <c r="J75" s="364">
        <v>421</v>
      </c>
      <c r="K75" s="364">
        <v>198</v>
      </c>
      <c r="L75" s="364">
        <v>492</v>
      </c>
      <c r="M75" s="364">
        <v>413</v>
      </c>
      <c r="N75" s="364">
        <v>182</v>
      </c>
      <c r="O75" s="364">
        <v>775</v>
      </c>
    </row>
    <row r="76" spans="1:15" x14ac:dyDescent="0.25">
      <c r="A76" s="364" t="s">
        <v>425</v>
      </c>
      <c r="B76" s="364" t="s">
        <v>426</v>
      </c>
      <c r="C76" s="364" t="s">
        <v>2803</v>
      </c>
      <c r="D76" s="364">
        <v>164</v>
      </c>
      <c r="E76" s="364">
        <v>403</v>
      </c>
      <c r="F76" s="364">
        <v>967</v>
      </c>
      <c r="G76" s="364">
        <v>438</v>
      </c>
      <c r="H76" s="364">
        <v>611</v>
      </c>
      <c r="I76" s="364">
        <v>323</v>
      </c>
      <c r="J76" s="364">
        <v>467</v>
      </c>
      <c r="K76" s="364">
        <v>112</v>
      </c>
      <c r="L76" s="364">
        <v>711</v>
      </c>
      <c r="M76" s="364">
        <v>934</v>
      </c>
      <c r="N76" s="364">
        <v>817</v>
      </c>
      <c r="O76" s="364">
        <v>397</v>
      </c>
    </row>
    <row r="77" spans="1:15" x14ac:dyDescent="0.25">
      <c r="A77" s="364" t="s">
        <v>446</v>
      </c>
      <c r="B77" s="364" t="s">
        <v>473</v>
      </c>
      <c r="C77" s="364" t="s">
        <v>3130</v>
      </c>
      <c r="D77" s="364">
        <v>610</v>
      </c>
      <c r="E77" s="364">
        <v>384</v>
      </c>
      <c r="F77" s="364">
        <v>642</v>
      </c>
      <c r="G77" s="364">
        <v>345</v>
      </c>
      <c r="H77" s="364">
        <v>969</v>
      </c>
      <c r="I77" s="364">
        <v>123</v>
      </c>
      <c r="J77" s="364">
        <v>235</v>
      </c>
      <c r="K77" s="364">
        <v>645</v>
      </c>
      <c r="L77" s="364">
        <v>616</v>
      </c>
      <c r="M77" s="364">
        <v>482</v>
      </c>
      <c r="N77" s="364">
        <v>612</v>
      </c>
      <c r="O77" s="364">
        <v>175</v>
      </c>
    </row>
    <row r="78" spans="1:15" x14ac:dyDescent="0.25">
      <c r="A78" s="364" t="s">
        <v>412</v>
      </c>
      <c r="B78" s="364" t="s">
        <v>413</v>
      </c>
      <c r="C78" s="364" t="s">
        <v>2831</v>
      </c>
      <c r="D78" s="364">
        <v>375</v>
      </c>
      <c r="E78" s="364">
        <v>428</v>
      </c>
      <c r="F78" s="364">
        <v>719</v>
      </c>
      <c r="G78" s="364">
        <v>306</v>
      </c>
      <c r="H78" s="364">
        <v>842</v>
      </c>
      <c r="I78" s="364">
        <v>650</v>
      </c>
      <c r="J78" s="364">
        <v>366</v>
      </c>
      <c r="K78" s="364">
        <v>354</v>
      </c>
      <c r="L78" s="364">
        <v>755</v>
      </c>
      <c r="M78" s="364">
        <v>694</v>
      </c>
      <c r="N78" s="364">
        <v>852</v>
      </c>
      <c r="O78" s="364">
        <v>377</v>
      </c>
    </row>
    <row r="79" spans="1:15" x14ac:dyDescent="0.25">
      <c r="A79" s="364" t="s">
        <v>425</v>
      </c>
      <c r="B79" s="364" t="s">
        <v>426</v>
      </c>
      <c r="C79" s="364" t="s">
        <v>3049</v>
      </c>
      <c r="D79" s="364">
        <v>558</v>
      </c>
      <c r="E79" s="364">
        <v>566</v>
      </c>
      <c r="F79" s="364">
        <v>251</v>
      </c>
      <c r="G79" s="364">
        <v>537</v>
      </c>
      <c r="H79" s="364">
        <v>812</v>
      </c>
      <c r="I79" s="364">
        <v>592</v>
      </c>
      <c r="J79" s="364">
        <v>685</v>
      </c>
      <c r="K79" s="364">
        <v>119</v>
      </c>
      <c r="L79" s="364">
        <v>416</v>
      </c>
      <c r="M79" s="364">
        <v>512</v>
      </c>
      <c r="N79" s="364">
        <v>505</v>
      </c>
      <c r="O79" s="364">
        <v>120</v>
      </c>
    </row>
    <row r="80" spans="1:15" x14ac:dyDescent="0.25">
      <c r="A80" s="364" t="s">
        <v>412</v>
      </c>
      <c r="B80" s="364" t="s">
        <v>429</v>
      </c>
      <c r="C80" s="364" t="s">
        <v>2825</v>
      </c>
      <c r="D80" s="364">
        <v>686</v>
      </c>
      <c r="E80" s="364">
        <v>304</v>
      </c>
      <c r="F80" s="364">
        <v>867</v>
      </c>
      <c r="G80" s="364">
        <v>244</v>
      </c>
      <c r="H80" s="364">
        <v>693</v>
      </c>
      <c r="I80" s="364">
        <v>955</v>
      </c>
      <c r="J80" s="364">
        <v>302</v>
      </c>
      <c r="K80" s="364">
        <v>944</v>
      </c>
      <c r="L80" s="364">
        <v>416</v>
      </c>
      <c r="M80" s="364">
        <v>824</v>
      </c>
      <c r="N80" s="364">
        <v>729</v>
      </c>
      <c r="O80" s="364">
        <v>188</v>
      </c>
    </row>
    <row r="81" spans="1:15" x14ac:dyDescent="0.25">
      <c r="A81" s="364" t="s">
        <v>446</v>
      </c>
      <c r="B81" s="364" t="s">
        <v>473</v>
      </c>
      <c r="C81" s="364" t="s">
        <v>2942</v>
      </c>
      <c r="D81" s="364">
        <v>371</v>
      </c>
      <c r="E81" s="364">
        <v>228</v>
      </c>
      <c r="F81" s="364">
        <v>450</v>
      </c>
      <c r="G81" s="364">
        <v>317</v>
      </c>
      <c r="H81" s="364">
        <v>508</v>
      </c>
      <c r="I81" s="364">
        <v>768</v>
      </c>
      <c r="J81" s="364">
        <v>877</v>
      </c>
      <c r="K81" s="364">
        <v>412</v>
      </c>
      <c r="L81" s="364">
        <v>523</v>
      </c>
      <c r="M81" s="364">
        <v>523</v>
      </c>
      <c r="N81" s="364">
        <v>535</v>
      </c>
      <c r="O81" s="364">
        <v>798</v>
      </c>
    </row>
    <row r="82" spans="1:15" x14ac:dyDescent="0.25">
      <c r="A82" s="364" t="s">
        <v>412</v>
      </c>
      <c r="B82" s="364" t="s">
        <v>436</v>
      </c>
      <c r="C82" s="364" t="s">
        <v>3036</v>
      </c>
      <c r="D82" s="364">
        <v>245</v>
      </c>
      <c r="E82" s="364">
        <v>565</v>
      </c>
      <c r="F82" s="364">
        <v>968</v>
      </c>
      <c r="G82" s="364">
        <v>825</v>
      </c>
      <c r="H82" s="364">
        <v>924</v>
      </c>
      <c r="I82" s="364">
        <v>895</v>
      </c>
      <c r="J82" s="364">
        <v>382</v>
      </c>
      <c r="K82" s="364">
        <v>241</v>
      </c>
      <c r="L82" s="364">
        <v>525</v>
      </c>
      <c r="M82" s="364">
        <v>469</v>
      </c>
      <c r="N82" s="364">
        <v>585</v>
      </c>
      <c r="O82" s="364">
        <v>370</v>
      </c>
    </row>
    <row r="83" spans="1:15" x14ac:dyDescent="0.25">
      <c r="A83" s="364" t="s">
        <v>412</v>
      </c>
      <c r="B83" s="364" t="s">
        <v>436</v>
      </c>
      <c r="C83" s="364" t="s">
        <v>3182</v>
      </c>
      <c r="D83" s="364">
        <v>479</v>
      </c>
      <c r="E83" s="364">
        <v>205</v>
      </c>
      <c r="F83" s="364">
        <v>350</v>
      </c>
      <c r="G83" s="364">
        <v>738</v>
      </c>
      <c r="H83" s="364">
        <v>251</v>
      </c>
      <c r="I83" s="364">
        <v>815</v>
      </c>
      <c r="J83" s="364">
        <v>129</v>
      </c>
      <c r="K83" s="364">
        <v>359</v>
      </c>
      <c r="L83" s="364">
        <v>274</v>
      </c>
      <c r="M83" s="364">
        <v>926</v>
      </c>
      <c r="N83" s="364">
        <v>283</v>
      </c>
      <c r="O83" s="364">
        <v>421</v>
      </c>
    </row>
    <row r="84" spans="1:15" x14ac:dyDescent="0.25">
      <c r="A84" s="364" t="s">
        <v>446</v>
      </c>
      <c r="B84" s="364" t="s">
        <v>777</v>
      </c>
      <c r="C84" s="364" t="s">
        <v>3147</v>
      </c>
      <c r="D84" s="364">
        <v>971</v>
      </c>
      <c r="E84" s="364">
        <v>183</v>
      </c>
      <c r="F84" s="364">
        <v>524</v>
      </c>
      <c r="G84" s="364">
        <v>195</v>
      </c>
      <c r="H84" s="364">
        <v>948</v>
      </c>
      <c r="I84" s="364">
        <v>333</v>
      </c>
      <c r="J84" s="364">
        <v>318</v>
      </c>
      <c r="K84" s="364">
        <v>283</v>
      </c>
      <c r="L84" s="364">
        <v>704</v>
      </c>
      <c r="M84" s="364">
        <v>945</v>
      </c>
      <c r="N84" s="364">
        <v>597</v>
      </c>
      <c r="O84" s="364">
        <v>818</v>
      </c>
    </row>
    <row r="85" spans="1:15" x14ac:dyDescent="0.25">
      <c r="A85" s="364" t="s">
        <v>412</v>
      </c>
      <c r="B85" s="364" t="s">
        <v>436</v>
      </c>
      <c r="C85" s="364" t="s">
        <v>3014</v>
      </c>
      <c r="D85" s="364">
        <v>941</v>
      </c>
      <c r="E85" s="364">
        <v>700</v>
      </c>
      <c r="F85" s="364">
        <v>730</v>
      </c>
      <c r="G85" s="364">
        <v>729</v>
      </c>
      <c r="H85" s="364">
        <v>687</v>
      </c>
      <c r="I85" s="364">
        <v>189</v>
      </c>
      <c r="J85" s="364">
        <v>824</v>
      </c>
      <c r="K85" s="364">
        <v>996</v>
      </c>
      <c r="L85" s="364">
        <v>869</v>
      </c>
      <c r="M85" s="364">
        <v>370</v>
      </c>
      <c r="N85" s="364">
        <v>658</v>
      </c>
      <c r="O85" s="364">
        <v>513</v>
      </c>
    </row>
    <row r="86" spans="1:15" x14ac:dyDescent="0.25">
      <c r="A86" s="364" t="s">
        <v>446</v>
      </c>
      <c r="B86" s="364" t="s">
        <v>803</v>
      </c>
      <c r="C86" s="364" t="s">
        <v>2961</v>
      </c>
      <c r="D86" s="364">
        <v>526</v>
      </c>
      <c r="E86" s="364">
        <v>623</v>
      </c>
      <c r="F86" s="364">
        <v>300</v>
      </c>
      <c r="G86" s="364">
        <v>777</v>
      </c>
      <c r="H86" s="364">
        <v>141</v>
      </c>
      <c r="I86" s="364">
        <v>337</v>
      </c>
      <c r="J86" s="364">
        <v>951</v>
      </c>
      <c r="K86" s="364">
        <v>152</v>
      </c>
      <c r="L86" s="364">
        <v>196</v>
      </c>
      <c r="M86" s="364">
        <v>715</v>
      </c>
      <c r="N86" s="364">
        <v>256</v>
      </c>
      <c r="O86" s="364">
        <v>304</v>
      </c>
    </row>
    <row r="87" spans="1:15" x14ac:dyDescent="0.25">
      <c r="A87" s="364" t="s">
        <v>412</v>
      </c>
      <c r="B87" s="364" t="s">
        <v>413</v>
      </c>
      <c r="C87" s="364" t="s">
        <v>3059</v>
      </c>
      <c r="D87" s="364">
        <v>452</v>
      </c>
      <c r="E87" s="364">
        <v>601</v>
      </c>
      <c r="F87" s="364">
        <v>801</v>
      </c>
      <c r="G87" s="364">
        <v>620</v>
      </c>
      <c r="H87" s="364">
        <v>168</v>
      </c>
      <c r="I87" s="364">
        <v>691</v>
      </c>
      <c r="J87" s="364">
        <v>662</v>
      </c>
      <c r="K87" s="364">
        <v>716</v>
      </c>
      <c r="L87" s="364">
        <v>754</v>
      </c>
      <c r="M87" s="364">
        <v>984</v>
      </c>
      <c r="N87" s="364">
        <v>197</v>
      </c>
      <c r="O87" s="364">
        <v>296</v>
      </c>
    </row>
    <row r="88" spans="1:15" x14ac:dyDescent="0.25">
      <c r="A88" s="364" t="s">
        <v>787</v>
      </c>
      <c r="B88" s="364" t="s">
        <v>809</v>
      </c>
      <c r="C88" s="364" t="s">
        <v>2969</v>
      </c>
      <c r="D88" s="364">
        <v>753</v>
      </c>
      <c r="E88" s="364">
        <v>832</v>
      </c>
      <c r="F88" s="364">
        <v>458</v>
      </c>
      <c r="G88" s="364">
        <v>869</v>
      </c>
      <c r="H88" s="364">
        <v>711</v>
      </c>
      <c r="I88" s="364">
        <v>326</v>
      </c>
      <c r="J88" s="364">
        <v>375</v>
      </c>
      <c r="K88" s="364">
        <v>647</v>
      </c>
      <c r="L88" s="364">
        <v>697</v>
      </c>
      <c r="M88" s="364">
        <v>276</v>
      </c>
      <c r="N88" s="364">
        <v>151</v>
      </c>
      <c r="O88" s="364">
        <v>710</v>
      </c>
    </row>
    <row r="89" spans="1:15" x14ac:dyDescent="0.25">
      <c r="A89" s="364" t="s">
        <v>446</v>
      </c>
      <c r="B89" s="364" t="s">
        <v>473</v>
      </c>
      <c r="C89" s="364" t="s">
        <v>2762</v>
      </c>
      <c r="D89" s="364">
        <v>195</v>
      </c>
      <c r="E89" s="364">
        <v>754</v>
      </c>
      <c r="F89" s="364">
        <v>298</v>
      </c>
      <c r="G89" s="364">
        <v>234</v>
      </c>
      <c r="H89" s="364">
        <v>535</v>
      </c>
      <c r="I89" s="364">
        <v>330</v>
      </c>
      <c r="J89" s="364">
        <v>849</v>
      </c>
      <c r="K89" s="364">
        <v>959</v>
      </c>
      <c r="L89" s="364">
        <v>893</v>
      </c>
      <c r="M89" s="364">
        <v>148</v>
      </c>
      <c r="N89" s="364">
        <v>813</v>
      </c>
      <c r="O89" s="364">
        <v>348</v>
      </c>
    </row>
    <row r="90" spans="1:15" x14ac:dyDescent="0.25">
      <c r="A90" s="364" t="s">
        <v>425</v>
      </c>
      <c r="B90" s="364" t="s">
        <v>450</v>
      </c>
      <c r="C90" s="364" t="s">
        <v>3145</v>
      </c>
      <c r="D90" s="364">
        <v>984</v>
      </c>
      <c r="E90" s="364">
        <v>764</v>
      </c>
      <c r="F90" s="364">
        <v>983</v>
      </c>
      <c r="G90" s="364">
        <v>589</v>
      </c>
      <c r="H90" s="364">
        <v>205</v>
      </c>
      <c r="I90" s="364">
        <v>179</v>
      </c>
      <c r="J90" s="364">
        <v>555</v>
      </c>
      <c r="K90" s="364">
        <v>855</v>
      </c>
      <c r="L90" s="364">
        <v>546</v>
      </c>
      <c r="M90" s="364">
        <v>616</v>
      </c>
      <c r="N90" s="364">
        <v>832</v>
      </c>
      <c r="O90" s="364">
        <v>504</v>
      </c>
    </row>
    <row r="91" spans="1:15" x14ac:dyDescent="0.25">
      <c r="A91" s="364" t="s">
        <v>412</v>
      </c>
      <c r="B91" s="364" t="s">
        <v>436</v>
      </c>
      <c r="C91" s="364" t="s">
        <v>3192</v>
      </c>
      <c r="D91" s="364">
        <v>111</v>
      </c>
      <c r="E91" s="364">
        <v>712</v>
      </c>
      <c r="F91" s="364">
        <v>615</v>
      </c>
      <c r="G91" s="364">
        <v>298</v>
      </c>
      <c r="H91" s="364">
        <v>993</v>
      </c>
      <c r="I91" s="364">
        <v>791</v>
      </c>
      <c r="J91" s="364">
        <v>175</v>
      </c>
      <c r="K91" s="364">
        <v>254</v>
      </c>
      <c r="L91" s="364">
        <v>306</v>
      </c>
      <c r="M91" s="364">
        <v>274</v>
      </c>
      <c r="N91" s="364">
        <v>595</v>
      </c>
      <c r="O91" s="364">
        <v>551</v>
      </c>
    </row>
    <row r="92" spans="1:15" x14ac:dyDescent="0.25">
      <c r="A92" s="364" t="s">
        <v>412</v>
      </c>
      <c r="B92" s="364" t="s">
        <v>436</v>
      </c>
      <c r="C92" s="364" t="s">
        <v>3248</v>
      </c>
      <c r="D92" s="364">
        <v>905</v>
      </c>
      <c r="E92" s="364">
        <v>283</v>
      </c>
      <c r="F92" s="364">
        <v>815</v>
      </c>
      <c r="G92" s="364">
        <v>693</v>
      </c>
      <c r="H92" s="364">
        <v>272</v>
      </c>
      <c r="I92" s="364">
        <v>753</v>
      </c>
      <c r="J92" s="364">
        <v>279</v>
      </c>
      <c r="K92" s="364">
        <v>396</v>
      </c>
      <c r="L92" s="364">
        <v>167</v>
      </c>
      <c r="M92" s="364">
        <v>859</v>
      </c>
      <c r="N92" s="364">
        <v>962</v>
      </c>
      <c r="O92" s="364">
        <v>574</v>
      </c>
    </row>
    <row r="93" spans="1:15" x14ac:dyDescent="0.25">
      <c r="A93" s="364" t="s">
        <v>425</v>
      </c>
      <c r="B93" s="364" t="s">
        <v>426</v>
      </c>
      <c r="C93" s="364" t="s">
        <v>3065</v>
      </c>
      <c r="D93" s="364">
        <v>643</v>
      </c>
      <c r="E93" s="364">
        <v>192</v>
      </c>
      <c r="F93" s="364">
        <v>333</v>
      </c>
      <c r="G93" s="364">
        <v>559</v>
      </c>
      <c r="H93" s="364">
        <v>307</v>
      </c>
      <c r="I93" s="364">
        <v>809</v>
      </c>
      <c r="J93" s="364">
        <v>318</v>
      </c>
      <c r="K93" s="364">
        <v>649</v>
      </c>
      <c r="L93" s="364">
        <v>220</v>
      </c>
      <c r="M93" s="364">
        <v>649</v>
      </c>
      <c r="N93" s="364">
        <v>565</v>
      </c>
      <c r="O93" s="364">
        <v>291</v>
      </c>
    </row>
    <row r="94" spans="1:15" x14ac:dyDescent="0.25">
      <c r="A94" s="364" t="s">
        <v>412</v>
      </c>
      <c r="B94" s="364" t="s">
        <v>436</v>
      </c>
      <c r="C94" s="364" t="s">
        <v>3055</v>
      </c>
      <c r="D94" s="364">
        <v>814</v>
      </c>
      <c r="E94" s="364">
        <v>779</v>
      </c>
      <c r="F94" s="364">
        <v>826</v>
      </c>
      <c r="G94" s="364">
        <v>733</v>
      </c>
      <c r="H94" s="364">
        <v>480</v>
      </c>
      <c r="I94" s="364">
        <v>171</v>
      </c>
      <c r="J94" s="364">
        <v>768</v>
      </c>
      <c r="K94" s="364">
        <v>448</v>
      </c>
      <c r="L94" s="364">
        <v>777</v>
      </c>
      <c r="M94" s="364">
        <v>225</v>
      </c>
      <c r="N94" s="364">
        <v>526</v>
      </c>
      <c r="O94" s="364">
        <v>310</v>
      </c>
    </row>
    <row r="95" spans="1:15" x14ac:dyDescent="0.25">
      <c r="A95" s="364" t="s">
        <v>446</v>
      </c>
      <c r="B95" s="364" t="s">
        <v>803</v>
      </c>
      <c r="C95" s="364" t="s">
        <v>1413</v>
      </c>
      <c r="D95" s="364">
        <v>387</v>
      </c>
      <c r="E95" s="364">
        <v>239</v>
      </c>
      <c r="F95" s="364">
        <v>478</v>
      </c>
      <c r="G95" s="364">
        <v>212</v>
      </c>
      <c r="H95" s="364">
        <v>698</v>
      </c>
      <c r="I95" s="364">
        <v>656</v>
      </c>
      <c r="J95" s="364">
        <v>858</v>
      </c>
      <c r="K95" s="364">
        <v>876</v>
      </c>
      <c r="L95" s="364">
        <v>924</v>
      </c>
      <c r="M95" s="364">
        <v>612</v>
      </c>
      <c r="N95" s="364">
        <v>546</v>
      </c>
      <c r="O95" s="364">
        <v>376</v>
      </c>
    </row>
    <row r="96" spans="1:15" x14ac:dyDescent="0.25">
      <c r="A96" s="364" t="s">
        <v>412</v>
      </c>
      <c r="B96" s="364" t="s">
        <v>876</v>
      </c>
      <c r="C96" s="364" t="s">
        <v>3188</v>
      </c>
      <c r="D96" s="364">
        <v>585</v>
      </c>
      <c r="E96" s="364">
        <v>528</v>
      </c>
      <c r="F96" s="364">
        <v>220</v>
      </c>
      <c r="G96" s="364">
        <v>385</v>
      </c>
      <c r="H96" s="364">
        <v>849</v>
      </c>
      <c r="I96" s="364">
        <v>158</v>
      </c>
      <c r="J96" s="364">
        <v>329</v>
      </c>
      <c r="K96" s="364">
        <v>297</v>
      </c>
      <c r="L96" s="364">
        <v>355</v>
      </c>
      <c r="M96" s="364">
        <v>231</v>
      </c>
      <c r="N96" s="364">
        <v>970</v>
      </c>
      <c r="O96" s="364">
        <v>505</v>
      </c>
    </row>
    <row r="97" spans="1:15" x14ac:dyDescent="0.25">
      <c r="A97" s="364" t="s">
        <v>412</v>
      </c>
      <c r="B97" s="364" t="s">
        <v>459</v>
      </c>
      <c r="C97" s="364" t="s">
        <v>3080</v>
      </c>
      <c r="D97" s="364">
        <v>133</v>
      </c>
      <c r="E97" s="364">
        <v>895</v>
      </c>
      <c r="F97" s="364">
        <v>847</v>
      </c>
      <c r="G97" s="364">
        <v>832</v>
      </c>
      <c r="H97" s="364">
        <v>576</v>
      </c>
      <c r="I97" s="364">
        <v>294</v>
      </c>
      <c r="J97" s="364">
        <v>377</v>
      </c>
      <c r="K97" s="364">
        <v>324</v>
      </c>
      <c r="L97" s="364">
        <v>978</v>
      </c>
      <c r="M97" s="364">
        <v>223</v>
      </c>
      <c r="N97" s="364">
        <v>127</v>
      </c>
      <c r="O97" s="364">
        <v>281</v>
      </c>
    </row>
    <row r="98" spans="1:15" x14ac:dyDescent="0.25">
      <c r="A98" s="364" t="s">
        <v>446</v>
      </c>
      <c r="B98" s="364" t="s">
        <v>777</v>
      </c>
      <c r="C98" s="364" t="s">
        <v>2837</v>
      </c>
      <c r="D98" s="364">
        <v>498</v>
      </c>
      <c r="E98" s="364">
        <v>306</v>
      </c>
      <c r="F98" s="364">
        <v>115</v>
      </c>
      <c r="G98" s="364">
        <v>809</v>
      </c>
      <c r="H98" s="364">
        <v>809</v>
      </c>
      <c r="I98" s="364">
        <v>739</v>
      </c>
      <c r="J98" s="364">
        <v>748</v>
      </c>
      <c r="K98" s="364">
        <v>273</v>
      </c>
      <c r="L98" s="364">
        <v>138</v>
      </c>
      <c r="M98" s="364">
        <v>404</v>
      </c>
      <c r="N98" s="364">
        <v>409</v>
      </c>
      <c r="O98" s="364">
        <v>414</v>
      </c>
    </row>
    <row r="99" spans="1:15" x14ac:dyDescent="0.25">
      <c r="A99" s="364" t="s">
        <v>412</v>
      </c>
      <c r="B99" s="364" t="s">
        <v>413</v>
      </c>
      <c r="C99" s="364" t="s">
        <v>2773</v>
      </c>
      <c r="D99" s="364">
        <v>124</v>
      </c>
      <c r="E99" s="364">
        <v>488</v>
      </c>
      <c r="F99" s="364">
        <v>594</v>
      </c>
      <c r="G99" s="364">
        <v>232</v>
      </c>
      <c r="H99" s="364">
        <v>934</v>
      </c>
      <c r="I99" s="364">
        <v>851</v>
      </c>
      <c r="J99" s="364">
        <v>376</v>
      </c>
      <c r="K99" s="364">
        <v>361</v>
      </c>
      <c r="L99" s="364">
        <v>547</v>
      </c>
      <c r="M99" s="364">
        <v>727</v>
      </c>
      <c r="N99" s="364">
        <v>391</v>
      </c>
      <c r="O99" s="364">
        <v>569</v>
      </c>
    </row>
    <row r="100" spans="1:15" x14ac:dyDescent="0.25">
      <c r="A100" s="364" t="s">
        <v>425</v>
      </c>
      <c r="B100" s="364" t="s">
        <v>426</v>
      </c>
      <c r="C100" s="364" t="s">
        <v>2979</v>
      </c>
      <c r="D100" s="364">
        <v>914</v>
      </c>
      <c r="E100" s="364">
        <v>336</v>
      </c>
      <c r="F100" s="364">
        <v>188</v>
      </c>
      <c r="G100" s="364">
        <v>751</v>
      </c>
      <c r="H100" s="364">
        <v>138</v>
      </c>
      <c r="I100" s="364">
        <v>369</v>
      </c>
      <c r="J100" s="364">
        <v>688</v>
      </c>
      <c r="K100" s="364">
        <v>350</v>
      </c>
      <c r="L100" s="364">
        <v>324</v>
      </c>
      <c r="M100" s="364">
        <v>576</v>
      </c>
      <c r="N100" s="364">
        <v>809</v>
      </c>
      <c r="O100" s="364">
        <v>825</v>
      </c>
    </row>
    <row r="101" spans="1:15" x14ac:dyDescent="0.25">
      <c r="A101" s="364" t="s">
        <v>446</v>
      </c>
      <c r="B101" s="364" t="s">
        <v>777</v>
      </c>
      <c r="C101" s="364" t="s">
        <v>3097</v>
      </c>
      <c r="D101" s="364">
        <v>207</v>
      </c>
      <c r="E101" s="364">
        <v>423</v>
      </c>
      <c r="F101" s="364">
        <v>465</v>
      </c>
      <c r="G101" s="364">
        <v>506</v>
      </c>
      <c r="H101" s="364">
        <v>205</v>
      </c>
      <c r="I101" s="364">
        <v>880</v>
      </c>
      <c r="J101" s="364">
        <v>827</v>
      </c>
      <c r="K101" s="364">
        <v>878</v>
      </c>
      <c r="L101" s="364">
        <v>260</v>
      </c>
      <c r="M101" s="364">
        <v>333</v>
      </c>
      <c r="N101" s="364">
        <v>802</v>
      </c>
      <c r="O101" s="364">
        <v>816</v>
      </c>
    </row>
    <row r="102" spans="1:15" x14ac:dyDescent="0.25">
      <c r="A102" s="364" t="s">
        <v>425</v>
      </c>
      <c r="B102" s="364" t="s">
        <v>450</v>
      </c>
      <c r="C102" s="364" t="s">
        <v>2835</v>
      </c>
      <c r="D102" s="364">
        <v>176</v>
      </c>
      <c r="E102" s="364">
        <v>223</v>
      </c>
      <c r="F102" s="364">
        <v>672</v>
      </c>
      <c r="G102" s="364">
        <v>565</v>
      </c>
      <c r="H102" s="364">
        <v>798</v>
      </c>
      <c r="I102" s="364">
        <v>341</v>
      </c>
      <c r="J102" s="364">
        <v>661</v>
      </c>
      <c r="K102" s="364">
        <v>998</v>
      </c>
      <c r="L102" s="364">
        <v>528</v>
      </c>
      <c r="M102" s="364">
        <v>487</v>
      </c>
      <c r="N102" s="364">
        <v>886</v>
      </c>
      <c r="O102" s="364">
        <v>309</v>
      </c>
    </row>
    <row r="103" spans="1:15" x14ac:dyDescent="0.25">
      <c r="A103" s="364" t="s">
        <v>412</v>
      </c>
      <c r="B103" s="364" t="s">
        <v>436</v>
      </c>
      <c r="C103" s="364" t="s">
        <v>3011</v>
      </c>
      <c r="D103" s="364">
        <v>911</v>
      </c>
      <c r="E103" s="364">
        <v>999</v>
      </c>
      <c r="F103" s="364">
        <v>645</v>
      </c>
      <c r="G103" s="364">
        <v>162</v>
      </c>
      <c r="H103" s="364">
        <v>632</v>
      </c>
      <c r="I103" s="364">
        <v>612</v>
      </c>
      <c r="J103" s="364">
        <v>133</v>
      </c>
      <c r="K103" s="364">
        <v>480</v>
      </c>
      <c r="L103" s="364">
        <v>374</v>
      </c>
      <c r="M103" s="364">
        <v>391</v>
      </c>
      <c r="N103" s="364">
        <v>975</v>
      </c>
      <c r="O103" s="364">
        <v>699</v>
      </c>
    </row>
    <row r="104" spans="1:15" x14ac:dyDescent="0.25">
      <c r="A104" s="364" t="s">
        <v>412</v>
      </c>
      <c r="B104" s="364" t="s">
        <v>413</v>
      </c>
      <c r="C104" s="364" t="s">
        <v>2952</v>
      </c>
      <c r="D104" s="364">
        <v>769</v>
      </c>
      <c r="E104" s="364">
        <v>747</v>
      </c>
      <c r="F104" s="364">
        <v>521</v>
      </c>
      <c r="G104" s="364">
        <v>926</v>
      </c>
      <c r="H104" s="364">
        <v>870</v>
      </c>
      <c r="I104" s="364">
        <v>846</v>
      </c>
      <c r="J104" s="364">
        <v>200</v>
      </c>
      <c r="K104" s="364">
        <v>380</v>
      </c>
      <c r="L104" s="364">
        <v>610</v>
      </c>
      <c r="M104" s="364">
        <v>609</v>
      </c>
      <c r="N104" s="364">
        <v>591</v>
      </c>
      <c r="O104" s="364">
        <v>796</v>
      </c>
    </row>
    <row r="105" spans="1:15" x14ac:dyDescent="0.25">
      <c r="A105" s="364" t="s">
        <v>425</v>
      </c>
      <c r="B105" s="364" t="s">
        <v>450</v>
      </c>
      <c r="C105" s="364" t="s">
        <v>2861</v>
      </c>
      <c r="D105" s="364">
        <v>327</v>
      </c>
      <c r="E105" s="364">
        <v>985</v>
      </c>
      <c r="F105" s="364">
        <v>375</v>
      </c>
      <c r="G105" s="364">
        <v>417</v>
      </c>
      <c r="H105" s="364">
        <v>284</v>
      </c>
      <c r="I105" s="364">
        <v>786</v>
      </c>
      <c r="J105" s="364">
        <v>793</v>
      </c>
      <c r="K105" s="364">
        <v>624</v>
      </c>
      <c r="L105" s="364">
        <v>411</v>
      </c>
      <c r="M105" s="364">
        <v>962</v>
      </c>
      <c r="N105" s="364">
        <v>392</v>
      </c>
      <c r="O105" s="364">
        <v>451</v>
      </c>
    </row>
    <row r="106" spans="1:15" x14ac:dyDescent="0.25">
      <c r="A106" s="364" t="s">
        <v>425</v>
      </c>
      <c r="B106" s="364" t="s">
        <v>450</v>
      </c>
      <c r="C106" s="364" t="s">
        <v>1272</v>
      </c>
      <c r="D106" s="364">
        <v>854</v>
      </c>
      <c r="E106" s="364">
        <v>701</v>
      </c>
      <c r="F106" s="364">
        <v>177</v>
      </c>
      <c r="G106" s="364">
        <v>752</v>
      </c>
      <c r="H106" s="364">
        <v>119</v>
      </c>
      <c r="I106" s="364">
        <v>392</v>
      </c>
      <c r="J106" s="364">
        <v>955</v>
      </c>
      <c r="K106" s="364">
        <v>641</v>
      </c>
      <c r="L106" s="364">
        <v>960</v>
      </c>
      <c r="M106" s="364">
        <v>241</v>
      </c>
      <c r="N106" s="364">
        <v>462</v>
      </c>
      <c r="O106" s="364">
        <v>962</v>
      </c>
    </row>
    <row r="107" spans="1:15" x14ac:dyDescent="0.25">
      <c r="A107" s="364" t="s">
        <v>446</v>
      </c>
      <c r="B107" s="364" t="s">
        <v>473</v>
      </c>
      <c r="C107" s="364" t="s">
        <v>903</v>
      </c>
      <c r="D107" s="364">
        <v>188</v>
      </c>
      <c r="E107" s="364">
        <v>855</v>
      </c>
      <c r="F107" s="364">
        <v>389</v>
      </c>
      <c r="G107" s="364">
        <v>322</v>
      </c>
      <c r="H107" s="364">
        <v>795</v>
      </c>
      <c r="I107" s="364">
        <v>335</v>
      </c>
      <c r="J107" s="364">
        <v>846</v>
      </c>
      <c r="K107" s="364">
        <v>430</v>
      </c>
      <c r="L107" s="364">
        <v>980</v>
      </c>
      <c r="M107" s="364">
        <v>625</v>
      </c>
      <c r="N107" s="364">
        <v>656</v>
      </c>
      <c r="O107" s="364">
        <v>657</v>
      </c>
    </row>
    <row r="108" spans="1:15" x14ac:dyDescent="0.25">
      <c r="A108" s="364" t="s">
        <v>412</v>
      </c>
      <c r="B108" s="364" t="s">
        <v>429</v>
      </c>
      <c r="C108" s="364" t="s">
        <v>2851</v>
      </c>
      <c r="D108" s="364">
        <v>331</v>
      </c>
      <c r="E108" s="364">
        <v>599</v>
      </c>
      <c r="F108" s="364">
        <v>990</v>
      </c>
      <c r="G108" s="364">
        <v>707</v>
      </c>
      <c r="H108" s="364">
        <v>792</v>
      </c>
      <c r="I108" s="364">
        <v>365</v>
      </c>
      <c r="J108" s="364">
        <v>925</v>
      </c>
      <c r="K108" s="364">
        <v>306</v>
      </c>
      <c r="L108" s="364">
        <v>519</v>
      </c>
      <c r="M108" s="364">
        <v>673</v>
      </c>
      <c r="N108" s="364">
        <v>872</v>
      </c>
      <c r="O108" s="364">
        <v>122</v>
      </c>
    </row>
    <row r="109" spans="1:15" x14ac:dyDescent="0.25">
      <c r="A109" s="364" t="s">
        <v>425</v>
      </c>
      <c r="B109" s="364" t="s">
        <v>426</v>
      </c>
      <c r="C109" s="364" t="s">
        <v>2915</v>
      </c>
      <c r="D109" s="364">
        <v>639</v>
      </c>
      <c r="E109" s="364">
        <v>238</v>
      </c>
      <c r="F109" s="364">
        <v>927</v>
      </c>
      <c r="G109" s="364">
        <v>836</v>
      </c>
      <c r="H109" s="364">
        <v>156</v>
      </c>
      <c r="I109" s="364">
        <v>615</v>
      </c>
      <c r="J109" s="364">
        <v>894</v>
      </c>
      <c r="K109" s="364">
        <v>667</v>
      </c>
      <c r="L109" s="364">
        <v>442</v>
      </c>
      <c r="M109" s="364">
        <v>814</v>
      </c>
      <c r="N109" s="364">
        <v>350</v>
      </c>
      <c r="O109" s="364">
        <v>402</v>
      </c>
    </row>
    <row r="110" spans="1:15" x14ac:dyDescent="0.25">
      <c r="A110" s="364" t="s">
        <v>412</v>
      </c>
      <c r="B110" s="364" t="s">
        <v>876</v>
      </c>
      <c r="C110" s="364" t="s">
        <v>3035</v>
      </c>
      <c r="D110" s="364">
        <v>157</v>
      </c>
      <c r="E110" s="364">
        <v>380</v>
      </c>
      <c r="F110" s="364">
        <v>668</v>
      </c>
      <c r="G110" s="364">
        <v>516</v>
      </c>
      <c r="H110" s="364">
        <v>261</v>
      </c>
      <c r="I110" s="364">
        <v>710</v>
      </c>
      <c r="J110" s="364">
        <v>487</v>
      </c>
      <c r="K110" s="364">
        <v>294</v>
      </c>
      <c r="L110" s="364">
        <v>849</v>
      </c>
      <c r="M110" s="364">
        <v>428</v>
      </c>
      <c r="N110" s="364">
        <v>576</v>
      </c>
      <c r="O110" s="364">
        <v>182</v>
      </c>
    </row>
    <row r="111" spans="1:15" x14ac:dyDescent="0.25">
      <c r="A111" s="364" t="s">
        <v>417</v>
      </c>
      <c r="B111" s="364" t="s">
        <v>828</v>
      </c>
      <c r="C111" s="364" t="s">
        <v>2917</v>
      </c>
      <c r="D111" s="364">
        <v>859</v>
      </c>
      <c r="E111" s="364">
        <v>532</v>
      </c>
      <c r="F111" s="364">
        <v>763</v>
      </c>
      <c r="G111" s="364">
        <v>645</v>
      </c>
      <c r="H111" s="364">
        <v>403</v>
      </c>
      <c r="I111" s="364">
        <v>892</v>
      </c>
      <c r="J111" s="364">
        <v>248</v>
      </c>
      <c r="K111" s="364">
        <v>876</v>
      </c>
      <c r="L111" s="364">
        <v>597</v>
      </c>
      <c r="M111" s="364">
        <v>618</v>
      </c>
      <c r="N111" s="364">
        <v>631</v>
      </c>
      <c r="O111" s="364">
        <v>448</v>
      </c>
    </row>
    <row r="112" spans="1:15" x14ac:dyDescent="0.25">
      <c r="A112" s="364" t="s">
        <v>425</v>
      </c>
      <c r="B112" s="364" t="s">
        <v>418</v>
      </c>
      <c r="C112" s="364" t="s">
        <v>3278</v>
      </c>
      <c r="D112" s="364">
        <v>511</v>
      </c>
      <c r="E112" s="364">
        <v>336</v>
      </c>
      <c r="F112" s="364">
        <v>233</v>
      </c>
      <c r="G112" s="364">
        <v>504</v>
      </c>
      <c r="H112" s="364">
        <v>700</v>
      </c>
      <c r="I112" s="364">
        <v>150</v>
      </c>
      <c r="J112" s="364">
        <v>140</v>
      </c>
      <c r="K112" s="364">
        <v>417</v>
      </c>
      <c r="L112" s="364">
        <v>213</v>
      </c>
      <c r="M112" s="364">
        <v>584</v>
      </c>
      <c r="N112" s="364">
        <v>967</v>
      </c>
      <c r="O112" s="364">
        <v>822</v>
      </c>
    </row>
    <row r="113" spans="1:15" x14ac:dyDescent="0.25">
      <c r="A113" s="364" t="s">
        <v>446</v>
      </c>
      <c r="B113" s="364" t="s">
        <v>777</v>
      </c>
      <c r="C113" s="364" t="s">
        <v>2740</v>
      </c>
      <c r="D113" s="364">
        <v>179</v>
      </c>
      <c r="E113" s="364">
        <v>579</v>
      </c>
      <c r="F113" s="364">
        <v>456</v>
      </c>
      <c r="G113" s="364">
        <v>330</v>
      </c>
      <c r="H113" s="364">
        <v>862</v>
      </c>
      <c r="I113" s="364">
        <v>657</v>
      </c>
      <c r="J113" s="364">
        <v>872</v>
      </c>
      <c r="K113" s="364">
        <v>971</v>
      </c>
      <c r="L113" s="364">
        <v>825</v>
      </c>
      <c r="M113" s="364">
        <v>632</v>
      </c>
      <c r="N113" s="364">
        <v>253</v>
      </c>
      <c r="O113" s="364">
        <v>423</v>
      </c>
    </row>
    <row r="114" spans="1:15" x14ac:dyDescent="0.25">
      <c r="A114" s="364" t="s">
        <v>425</v>
      </c>
      <c r="B114" s="364" t="s">
        <v>450</v>
      </c>
      <c r="C114" s="364" t="s">
        <v>2819</v>
      </c>
      <c r="D114" s="364">
        <v>394</v>
      </c>
      <c r="E114" s="364">
        <v>343</v>
      </c>
      <c r="F114" s="364">
        <v>705</v>
      </c>
      <c r="G114" s="364">
        <v>350</v>
      </c>
      <c r="H114" s="364">
        <v>995</v>
      </c>
      <c r="I114" s="364">
        <v>447</v>
      </c>
      <c r="J114" s="364">
        <v>918</v>
      </c>
      <c r="K114" s="364">
        <v>159</v>
      </c>
      <c r="L114" s="364">
        <v>346</v>
      </c>
      <c r="M114" s="364">
        <v>553</v>
      </c>
      <c r="N114" s="364">
        <v>977</v>
      </c>
      <c r="O114" s="364">
        <v>209</v>
      </c>
    </row>
    <row r="115" spans="1:15" x14ac:dyDescent="0.25">
      <c r="A115" s="364" t="s">
        <v>412</v>
      </c>
      <c r="B115" s="364" t="s">
        <v>429</v>
      </c>
      <c r="C115" s="364" t="s">
        <v>2813</v>
      </c>
      <c r="D115" s="364">
        <v>319</v>
      </c>
      <c r="E115" s="364">
        <v>387</v>
      </c>
      <c r="F115" s="364">
        <v>374</v>
      </c>
      <c r="G115" s="364">
        <v>471</v>
      </c>
      <c r="H115" s="364">
        <v>168</v>
      </c>
      <c r="I115" s="364">
        <v>941</v>
      </c>
      <c r="J115" s="364">
        <v>874</v>
      </c>
      <c r="K115" s="364">
        <v>745</v>
      </c>
      <c r="L115" s="364">
        <v>918</v>
      </c>
      <c r="M115" s="364">
        <v>671</v>
      </c>
      <c r="N115" s="364">
        <v>617</v>
      </c>
      <c r="O115" s="364">
        <v>379</v>
      </c>
    </row>
    <row r="116" spans="1:15" x14ac:dyDescent="0.25">
      <c r="A116" s="364" t="s">
        <v>425</v>
      </c>
      <c r="B116" s="364" t="s">
        <v>450</v>
      </c>
      <c r="C116" s="364" t="s">
        <v>3209</v>
      </c>
      <c r="D116" s="364">
        <v>231</v>
      </c>
      <c r="E116" s="364">
        <v>829</v>
      </c>
      <c r="F116" s="364">
        <v>186</v>
      </c>
      <c r="G116" s="364">
        <v>988</v>
      </c>
      <c r="H116" s="364">
        <v>333</v>
      </c>
      <c r="I116" s="364">
        <v>425</v>
      </c>
      <c r="J116" s="364">
        <v>802</v>
      </c>
      <c r="K116" s="364">
        <v>788</v>
      </c>
      <c r="L116" s="364">
        <v>748</v>
      </c>
      <c r="M116" s="364">
        <v>939</v>
      </c>
      <c r="N116" s="364">
        <v>730</v>
      </c>
      <c r="O116" s="364">
        <v>514</v>
      </c>
    </row>
    <row r="117" spans="1:15" x14ac:dyDescent="0.25">
      <c r="A117" s="364" t="s">
        <v>412</v>
      </c>
      <c r="B117" s="364" t="s">
        <v>413</v>
      </c>
      <c r="C117" s="364" t="s">
        <v>2791</v>
      </c>
      <c r="D117" s="364">
        <v>813</v>
      </c>
      <c r="E117" s="364">
        <v>919</v>
      </c>
      <c r="F117" s="364">
        <v>248</v>
      </c>
      <c r="G117" s="364">
        <v>214</v>
      </c>
      <c r="H117" s="364">
        <v>767</v>
      </c>
      <c r="I117" s="364">
        <v>729</v>
      </c>
      <c r="J117" s="364">
        <v>711</v>
      </c>
      <c r="K117" s="364">
        <v>950</v>
      </c>
      <c r="L117" s="364">
        <v>750</v>
      </c>
      <c r="M117" s="364">
        <v>124</v>
      </c>
      <c r="N117" s="364">
        <v>401</v>
      </c>
      <c r="O117" s="364">
        <v>153</v>
      </c>
    </row>
    <row r="118" spans="1:15" x14ac:dyDescent="0.25">
      <c r="A118" s="364" t="s">
        <v>446</v>
      </c>
      <c r="B118" s="364" t="s">
        <v>473</v>
      </c>
      <c r="C118" s="364" t="s">
        <v>3265</v>
      </c>
      <c r="D118" s="364">
        <v>726</v>
      </c>
      <c r="E118" s="364">
        <v>834</v>
      </c>
      <c r="F118" s="364">
        <v>930</v>
      </c>
      <c r="G118" s="364">
        <v>754</v>
      </c>
      <c r="H118" s="364">
        <v>395</v>
      </c>
      <c r="I118" s="364">
        <v>130</v>
      </c>
      <c r="J118" s="364">
        <v>819</v>
      </c>
      <c r="K118" s="364">
        <v>287</v>
      </c>
      <c r="L118" s="364">
        <v>298</v>
      </c>
      <c r="M118" s="364">
        <v>972</v>
      </c>
      <c r="N118" s="364">
        <v>240</v>
      </c>
      <c r="O118" s="364">
        <v>219</v>
      </c>
    </row>
    <row r="119" spans="1:15" x14ac:dyDescent="0.25">
      <c r="A119" s="364" t="s">
        <v>446</v>
      </c>
      <c r="B119" s="364" t="s">
        <v>777</v>
      </c>
      <c r="C119" s="364" t="s">
        <v>2874</v>
      </c>
      <c r="D119" s="364">
        <v>620</v>
      </c>
      <c r="E119" s="364">
        <v>431</v>
      </c>
      <c r="F119" s="364">
        <v>214</v>
      </c>
      <c r="G119" s="364">
        <v>268</v>
      </c>
      <c r="H119" s="364">
        <v>228</v>
      </c>
      <c r="I119" s="364">
        <v>658</v>
      </c>
      <c r="J119" s="364">
        <v>233</v>
      </c>
      <c r="K119" s="364">
        <v>149</v>
      </c>
      <c r="L119" s="364">
        <v>399</v>
      </c>
      <c r="M119" s="364">
        <v>381</v>
      </c>
      <c r="N119" s="364">
        <v>891</v>
      </c>
      <c r="O119" s="364">
        <v>916</v>
      </c>
    </row>
    <row r="120" spans="1:15" x14ac:dyDescent="0.25">
      <c r="A120" s="364" t="s">
        <v>425</v>
      </c>
      <c r="B120" s="364" t="s">
        <v>418</v>
      </c>
      <c r="C120" s="364" t="s">
        <v>2960</v>
      </c>
      <c r="D120" s="364">
        <v>537</v>
      </c>
      <c r="E120" s="364">
        <v>459</v>
      </c>
      <c r="F120" s="364">
        <v>492</v>
      </c>
      <c r="G120" s="364">
        <v>161</v>
      </c>
      <c r="H120" s="364">
        <v>752</v>
      </c>
      <c r="I120" s="364">
        <v>425</v>
      </c>
      <c r="J120" s="364">
        <v>231</v>
      </c>
      <c r="K120" s="364">
        <v>860</v>
      </c>
      <c r="L120" s="364">
        <v>488</v>
      </c>
      <c r="M120" s="364">
        <v>145</v>
      </c>
      <c r="N120" s="364">
        <v>357</v>
      </c>
      <c r="O120" s="364">
        <v>640</v>
      </c>
    </row>
    <row r="121" spans="1:15" x14ac:dyDescent="0.25">
      <c r="A121" s="364" t="s">
        <v>412</v>
      </c>
      <c r="B121" s="364" t="s">
        <v>429</v>
      </c>
      <c r="C121" s="364" t="s">
        <v>2923</v>
      </c>
      <c r="D121" s="364">
        <v>161</v>
      </c>
      <c r="E121" s="364">
        <v>122</v>
      </c>
      <c r="F121" s="364">
        <v>908</v>
      </c>
      <c r="G121" s="364">
        <v>287</v>
      </c>
      <c r="H121" s="364">
        <v>192</v>
      </c>
      <c r="I121" s="364">
        <v>346</v>
      </c>
      <c r="J121" s="364">
        <v>901</v>
      </c>
      <c r="K121" s="364">
        <v>753</v>
      </c>
      <c r="L121" s="364">
        <v>649</v>
      </c>
      <c r="M121" s="364">
        <v>730</v>
      </c>
      <c r="N121" s="364">
        <v>847</v>
      </c>
      <c r="O121" s="364">
        <v>960</v>
      </c>
    </row>
    <row r="122" spans="1:15" x14ac:dyDescent="0.25">
      <c r="A122" s="364" t="s">
        <v>446</v>
      </c>
      <c r="B122" s="364" t="s">
        <v>782</v>
      </c>
      <c r="C122" s="364" t="s">
        <v>1218</v>
      </c>
      <c r="D122" s="364">
        <v>488</v>
      </c>
      <c r="E122" s="364">
        <v>536</v>
      </c>
      <c r="F122" s="364">
        <v>637</v>
      </c>
      <c r="G122" s="364">
        <v>357</v>
      </c>
      <c r="H122" s="364">
        <v>811</v>
      </c>
      <c r="I122" s="364">
        <v>351</v>
      </c>
      <c r="J122" s="364">
        <v>443</v>
      </c>
      <c r="K122" s="364">
        <v>121</v>
      </c>
      <c r="L122" s="364">
        <v>650</v>
      </c>
      <c r="M122" s="364">
        <v>451</v>
      </c>
      <c r="N122" s="364">
        <v>526</v>
      </c>
      <c r="O122" s="364">
        <v>730</v>
      </c>
    </row>
    <row r="123" spans="1:15" x14ac:dyDescent="0.25">
      <c r="A123" s="364" t="s">
        <v>412</v>
      </c>
      <c r="B123" s="364" t="s">
        <v>823</v>
      </c>
      <c r="C123" s="364" t="s">
        <v>3197</v>
      </c>
      <c r="D123" s="364">
        <v>661</v>
      </c>
      <c r="E123" s="364">
        <v>149</v>
      </c>
      <c r="F123" s="364">
        <v>189</v>
      </c>
      <c r="G123" s="364">
        <v>572</v>
      </c>
      <c r="H123" s="364">
        <v>118</v>
      </c>
      <c r="I123" s="364">
        <v>787</v>
      </c>
      <c r="J123" s="364">
        <v>934</v>
      </c>
      <c r="K123" s="364">
        <v>231</v>
      </c>
      <c r="L123" s="364">
        <v>478</v>
      </c>
      <c r="M123" s="364">
        <v>144</v>
      </c>
      <c r="N123" s="364">
        <v>814</v>
      </c>
      <c r="O123" s="364">
        <v>179</v>
      </c>
    </row>
    <row r="124" spans="1:15" x14ac:dyDescent="0.25">
      <c r="A124" s="364" t="s">
        <v>425</v>
      </c>
      <c r="B124" s="364" t="s">
        <v>426</v>
      </c>
      <c r="C124" s="364" t="s">
        <v>2937</v>
      </c>
      <c r="D124" s="364">
        <v>613</v>
      </c>
      <c r="E124" s="364">
        <v>801</v>
      </c>
      <c r="F124" s="364">
        <v>113</v>
      </c>
      <c r="G124" s="364">
        <v>616</v>
      </c>
      <c r="H124" s="364">
        <v>859</v>
      </c>
      <c r="I124" s="364">
        <v>822</v>
      </c>
      <c r="J124" s="364">
        <v>390</v>
      </c>
      <c r="K124" s="364">
        <v>197</v>
      </c>
      <c r="L124" s="364">
        <v>500</v>
      </c>
      <c r="M124" s="364">
        <v>676</v>
      </c>
      <c r="N124" s="364">
        <v>348</v>
      </c>
      <c r="O124" s="364">
        <v>985</v>
      </c>
    </row>
    <row r="125" spans="1:15" x14ac:dyDescent="0.25">
      <c r="A125" s="364" t="s">
        <v>412</v>
      </c>
      <c r="B125" s="364" t="s">
        <v>436</v>
      </c>
      <c r="C125" s="364" t="s">
        <v>2749</v>
      </c>
      <c r="D125" s="364">
        <v>450</v>
      </c>
      <c r="E125" s="364">
        <v>472</v>
      </c>
      <c r="F125" s="364">
        <v>574</v>
      </c>
      <c r="G125" s="364">
        <v>281</v>
      </c>
      <c r="H125" s="364">
        <v>241</v>
      </c>
      <c r="I125" s="364">
        <v>256</v>
      </c>
      <c r="J125" s="364">
        <v>397</v>
      </c>
      <c r="K125" s="364">
        <v>276</v>
      </c>
      <c r="L125" s="364">
        <v>426</v>
      </c>
      <c r="M125" s="364">
        <v>883</v>
      </c>
      <c r="N125" s="364">
        <v>513</v>
      </c>
      <c r="O125" s="364">
        <v>638</v>
      </c>
    </row>
    <row r="126" spans="1:15" x14ac:dyDescent="0.25">
      <c r="A126" s="364" t="s">
        <v>425</v>
      </c>
      <c r="B126" s="364" t="s">
        <v>450</v>
      </c>
      <c r="C126" s="364" t="s">
        <v>3281</v>
      </c>
      <c r="D126" s="364">
        <v>272</v>
      </c>
      <c r="E126" s="364">
        <v>255</v>
      </c>
      <c r="F126" s="364">
        <v>698</v>
      </c>
      <c r="G126" s="364">
        <v>423</v>
      </c>
      <c r="H126" s="364">
        <v>757</v>
      </c>
      <c r="I126" s="364">
        <v>815</v>
      </c>
      <c r="J126" s="364">
        <v>126</v>
      </c>
      <c r="K126" s="364">
        <v>765</v>
      </c>
      <c r="L126" s="364">
        <v>268</v>
      </c>
      <c r="M126" s="364">
        <v>160</v>
      </c>
      <c r="N126" s="364">
        <v>593</v>
      </c>
      <c r="O126" s="364">
        <v>374</v>
      </c>
    </row>
    <row r="127" spans="1:15" x14ac:dyDescent="0.25">
      <c r="A127" s="364" t="s">
        <v>412</v>
      </c>
      <c r="B127" s="364" t="s">
        <v>413</v>
      </c>
      <c r="C127" s="364" t="s">
        <v>666</v>
      </c>
      <c r="D127" s="364">
        <v>500</v>
      </c>
      <c r="E127" s="364">
        <v>735</v>
      </c>
      <c r="F127" s="364">
        <v>527</v>
      </c>
      <c r="G127" s="364">
        <v>546</v>
      </c>
      <c r="H127" s="364">
        <v>667</v>
      </c>
      <c r="I127" s="364">
        <v>185</v>
      </c>
      <c r="J127" s="364">
        <v>972</v>
      </c>
      <c r="K127" s="364">
        <v>593</v>
      </c>
      <c r="L127" s="364">
        <v>253</v>
      </c>
      <c r="M127" s="364">
        <v>462</v>
      </c>
      <c r="N127" s="364">
        <v>920</v>
      </c>
      <c r="O127" s="364">
        <v>158</v>
      </c>
    </row>
    <row r="128" spans="1:15" x14ac:dyDescent="0.25">
      <c r="A128" s="364" t="s">
        <v>412</v>
      </c>
      <c r="B128" s="364" t="s">
        <v>413</v>
      </c>
      <c r="C128" s="364" t="s">
        <v>2859</v>
      </c>
      <c r="D128" s="364">
        <v>760</v>
      </c>
      <c r="E128" s="364">
        <v>688</v>
      </c>
      <c r="F128" s="364">
        <v>408</v>
      </c>
      <c r="G128" s="364">
        <v>355</v>
      </c>
      <c r="H128" s="364">
        <v>601</v>
      </c>
      <c r="I128" s="364">
        <v>748</v>
      </c>
      <c r="J128" s="364">
        <v>960</v>
      </c>
      <c r="K128" s="364">
        <v>368</v>
      </c>
      <c r="L128" s="364">
        <v>433</v>
      </c>
      <c r="M128" s="364">
        <v>947</v>
      </c>
      <c r="N128" s="364">
        <v>250</v>
      </c>
      <c r="O128" s="364">
        <v>572</v>
      </c>
    </row>
    <row r="129" spans="1:15" x14ac:dyDescent="0.25">
      <c r="A129" s="364" t="s">
        <v>412</v>
      </c>
      <c r="B129" s="364" t="s">
        <v>436</v>
      </c>
      <c r="C129" s="364" t="s">
        <v>2996</v>
      </c>
      <c r="D129" s="364">
        <v>207</v>
      </c>
      <c r="E129" s="364">
        <v>852</v>
      </c>
      <c r="F129" s="364">
        <v>232</v>
      </c>
      <c r="G129" s="364">
        <v>517</v>
      </c>
      <c r="H129" s="364">
        <v>379</v>
      </c>
      <c r="I129" s="364">
        <v>558</v>
      </c>
      <c r="J129" s="364">
        <v>203</v>
      </c>
      <c r="K129" s="364">
        <v>739</v>
      </c>
      <c r="L129" s="364">
        <v>268</v>
      </c>
      <c r="M129" s="364">
        <v>128</v>
      </c>
      <c r="N129" s="364">
        <v>661</v>
      </c>
      <c r="O129" s="364">
        <v>368</v>
      </c>
    </row>
    <row r="130" spans="1:15" x14ac:dyDescent="0.25">
      <c r="A130" s="364" t="s">
        <v>425</v>
      </c>
      <c r="B130" s="364" t="s">
        <v>418</v>
      </c>
      <c r="C130" s="364" t="s">
        <v>2926</v>
      </c>
      <c r="D130" s="364">
        <v>507</v>
      </c>
      <c r="E130" s="364">
        <v>507</v>
      </c>
      <c r="F130" s="364">
        <v>676</v>
      </c>
      <c r="G130" s="364">
        <v>353</v>
      </c>
      <c r="H130" s="364">
        <v>724</v>
      </c>
      <c r="I130" s="364">
        <v>419</v>
      </c>
      <c r="J130" s="364">
        <v>518</v>
      </c>
      <c r="K130" s="364">
        <v>590</v>
      </c>
      <c r="L130" s="364">
        <v>949</v>
      </c>
      <c r="M130" s="364">
        <v>330</v>
      </c>
      <c r="N130" s="364">
        <v>742</v>
      </c>
      <c r="O130" s="364">
        <v>782</v>
      </c>
    </row>
    <row r="131" spans="1:15" x14ac:dyDescent="0.25">
      <c r="A131" s="364" t="s">
        <v>446</v>
      </c>
      <c r="B131" s="364" t="s">
        <v>803</v>
      </c>
      <c r="C131" s="364" t="s">
        <v>3219</v>
      </c>
      <c r="D131" s="364">
        <v>713</v>
      </c>
      <c r="E131" s="364">
        <v>183</v>
      </c>
      <c r="F131" s="364">
        <v>207</v>
      </c>
      <c r="G131" s="364">
        <v>986</v>
      </c>
      <c r="H131" s="364">
        <v>806</v>
      </c>
      <c r="I131" s="364">
        <v>788</v>
      </c>
      <c r="J131" s="364">
        <v>750</v>
      </c>
      <c r="K131" s="364">
        <v>834</v>
      </c>
      <c r="L131" s="364">
        <v>975</v>
      </c>
      <c r="M131" s="364">
        <v>112</v>
      </c>
      <c r="N131" s="364">
        <v>160</v>
      </c>
      <c r="O131" s="364">
        <v>329</v>
      </c>
    </row>
    <row r="132" spans="1:15" x14ac:dyDescent="0.25">
      <c r="A132" s="364" t="s">
        <v>412</v>
      </c>
      <c r="B132" s="364" t="s">
        <v>459</v>
      </c>
      <c r="C132" s="364" t="s">
        <v>2824</v>
      </c>
      <c r="D132" s="364">
        <v>307</v>
      </c>
      <c r="E132" s="364">
        <v>313</v>
      </c>
      <c r="F132" s="364">
        <v>687</v>
      </c>
      <c r="G132" s="364">
        <v>340</v>
      </c>
      <c r="H132" s="364">
        <v>932</v>
      </c>
      <c r="I132" s="364">
        <v>892</v>
      </c>
      <c r="J132" s="364">
        <v>390</v>
      </c>
      <c r="K132" s="364">
        <v>510</v>
      </c>
      <c r="L132" s="364">
        <v>387</v>
      </c>
      <c r="M132" s="364">
        <v>475</v>
      </c>
      <c r="N132" s="364">
        <v>266</v>
      </c>
      <c r="O132" s="364">
        <v>778</v>
      </c>
    </row>
    <row r="133" spans="1:15" x14ac:dyDescent="0.25">
      <c r="A133" s="364" t="s">
        <v>412</v>
      </c>
      <c r="B133" s="364" t="s">
        <v>823</v>
      </c>
      <c r="C133" s="364" t="s">
        <v>2763</v>
      </c>
      <c r="D133" s="364">
        <v>849</v>
      </c>
      <c r="E133" s="364">
        <v>640</v>
      </c>
      <c r="F133" s="364">
        <v>733</v>
      </c>
      <c r="G133" s="364">
        <v>254</v>
      </c>
      <c r="H133" s="364">
        <v>758</v>
      </c>
      <c r="I133" s="364">
        <v>624</v>
      </c>
      <c r="J133" s="364">
        <v>205</v>
      </c>
      <c r="K133" s="364">
        <v>234</v>
      </c>
      <c r="L133" s="364">
        <v>981</v>
      </c>
      <c r="M133" s="364">
        <v>608</v>
      </c>
      <c r="N133" s="364">
        <v>788</v>
      </c>
      <c r="O133" s="364">
        <v>729</v>
      </c>
    </row>
    <row r="134" spans="1:15" x14ac:dyDescent="0.25">
      <c r="A134" s="364" t="s">
        <v>787</v>
      </c>
      <c r="B134" s="364" t="s">
        <v>788</v>
      </c>
      <c r="C134" s="364" t="s">
        <v>3221</v>
      </c>
      <c r="D134" s="364">
        <v>883</v>
      </c>
      <c r="E134" s="364">
        <v>921</v>
      </c>
      <c r="F134" s="364">
        <v>879</v>
      </c>
      <c r="G134" s="364">
        <v>859</v>
      </c>
      <c r="H134" s="364">
        <v>990</v>
      </c>
      <c r="I134" s="364">
        <v>625</v>
      </c>
      <c r="J134" s="364">
        <v>237</v>
      </c>
      <c r="K134" s="364">
        <v>598</v>
      </c>
      <c r="L134" s="364">
        <v>731</v>
      </c>
      <c r="M134" s="364">
        <v>525</v>
      </c>
      <c r="N134" s="364">
        <v>738</v>
      </c>
      <c r="O134" s="364">
        <v>154</v>
      </c>
    </row>
    <row r="135" spans="1:15" x14ac:dyDescent="0.25">
      <c r="A135" s="364" t="s">
        <v>446</v>
      </c>
      <c r="B135" s="364" t="s">
        <v>777</v>
      </c>
      <c r="C135" s="364" t="s">
        <v>2850</v>
      </c>
      <c r="D135" s="364">
        <v>427</v>
      </c>
      <c r="E135" s="364">
        <v>933</v>
      </c>
      <c r="F135" s="364">
        <v>949</v>
      </c>
      <c r="G135" s="364">
        <v>249</v>
      </c>
      <c r="H135" s="364">
        <v>197</v>
      </c>
      <c r="I135" s="364">
        <v>462</v>
      </c>
      <c r="J135" s="364">
        <v>689</v>
      </c>
      <c r="K135" s="364">
        <v>862</v>
      </c>
      <c r="L135" s="364">
        <v>282</v>
      </c>
      <c r="M135" s="364">
        <v>150</v>
      </c>
      <c r="N135" s="364">
        <v>621</v>
      </c>
      <c r="O135" s="364">
        <v>861</v>
      </c>
    </row>
    <row r="136" spans="1:15" x14ac:dyDescent="0.25">
      <c r="A136" s="364" t="s">
        <v>425</v>
      </c>
      <c r="B136" s="364" t="s">
        <v>426</v>
      </c>
      <c r="C136" s="364" t="s">
        <v>3021</v>
      </c>
      <c r="D136" s="364">
        <v>973</v>
      </c>
      <c r="E136" s="364">
        <v>132</v>
      </c>
      <c r="F136" s="364">
        <v>510</v>
      </c>
      <c r="G136" s="364">
        <v>244</v>
      </c>
      <c r="H136" s="364">
        <v>344</v>
      </c>
      <c r="I136" s="364">
        <v>695</v>
      </c>
      <c r="J136" s="364">
        <v>276</v>
      </c>
      <c r="K136" s="364">
        <v>598</v>
      </c>
      <c r="L136" s="364">
        <v>886</v>
      </c>
      <c r="M136" s="364">
        <v>796</v>
      </c>
      <c r="N136" s="364">
        <v>520</v>
      </c>
      <c r="O136" s="364">
        <v>995</v>
      </c>
    </row>
    <row r="137" spans="1:15" x14ac:dyDescent="0.25">
      <c r="A137" s="364" t="s">
        <v>412</v>
      </c>
      <c r="B137" s="364" t="s">
        <v>413</v>
      </c>
      <c r="C137" s="364" t="s">
        <v>472</v>
      </c>
      <c r="D137" s="364">
        <v>318</v>
      </c>
      <c r="E137" s="364">
        <v>352</v>
      </c>
      <c r="F137" s="364">
        <v>353</v>
      </c>
      <c r="G137" s="364">
        <v>245</v>
      </c>
      <c r="H137" s="364">
        <v>816</v>
      </c>
      <c r="I137" s="364">
        <v>463</v>
      </c>
      <c r="J137" s="364">
        <v>804</v>
      </c>
      <c r="K137" s="364">
        <v>818</v>
      </c>
      <c r="L137" s="364">
        <v>350</v>
      </c>
      <c r="M137" s="364">
        <v>725</v>
      </c>
      <c r="N137" s="364">
        <v>481</v>
      </c>
      <c r="O137" s="364">
        <v>601</v>
      </c>
    </row>
    <row r="138" spans="1:15" x14ac:dyDescent="0.25">
      <c r="A138" s="364" t="s">
        <v>446</v>
      </c>
      <c r="B138" s="364" t="s">
        <v>803</v>
      </c>
      <c r="C138" s="364" t="s">
        <v>2847</v>
      </c>
      <c r="D138" s="364">
        <v>234</v>
      </c>
      <c r="E138" s="364">
        <v>745</v>
      </c>
      <c r="F138" s="364">
        <v>897</v>
      </c>
      <c r="G138" s="364">
        <v>234</v>
      </c>
      <c r="H138" s="364">
        <v>534</v>
      </c>
      <c r="I138" s="364">
        <v>499</v>
      </c>
      <c r="J138" s="364">
        <v>199</v>
      </c>
      <c r="K138" s="364">
        <v>705</v>
      </c>
      <c r="L138" s="364">
        <v>499</v>
      </c>
      <c r="M138" s="364">
        <v>550</v>
      </c>
      <c r="N138" s="364">
        <v>578</v>
      </c>
      <c r="O138" s="364">
        <v>503</v>
      </c>
    </row>
    <row r="139" spans="1:15" x14ac:dyDescent="0.25">
      <c r="A139" s="364" t="s">
        <v>417</v>
      </c>
      <c r="B139" s="364" t="s">
        <v>828</v>
      </c>
      <c r="C139" s="364" t="s">
        <v>2844</v>
      </c>
      <c r="D139" s="364">
        <v>317</v>
      </c>
      <c r="E139" s="364">
        <v>926</v>
      </c>
      <c r="F139" s="364">
        <v>183</v>
      </c>
      <c r="G139" s="364">
        <v>883</v>
      </c>
      <c r="H139" s="364">
        <v>878</v>
      </c>
      <c r="I139" s="364">
        <v>962</v>
      </c>
      <c r="J139" s="364">
        <v>443</v>
      </c>
      <c r="K139" s="364">
        <v>589</v>
      </c>
      <c r="L139" s="364">
        <v>848</v>
      </c>
      <c r="M139" s="364">
        <v>207</v>
      </c>
      <c r="N139" s="364">
        <v>654</v>
      </c>
      <c r="O139" s="364">
        <v>846</v>
      </c>
    </row>
    <row r="140" spans="1:15" x14ac:dyDescent="0.25">
      <c r="A140" s="364" t="s">
        <v>425</v>
      </c>
      <c r="B140" s="364" t="s">
        <v>426</v>
      </c>
      <c r="C140" s="364" t="s">
        <v>3272</v>
      </c>
      <c r="D140" s="364">
        <v>926</v>
      </c>
      <c r="E140" s="364">
        <v>612</v>
      </c>
      <c r="F140" s="364">
        <v>549</v>
      </c>
      <c r="G140" s="364">
        <v>666</v>
      </c>
      <c r="H140" s="364">
        <v>774</v>
      </c>
      <c r="I140" s="364">
        <v>492</v>
      </c>
      <c r="J140" s="364">
        <v>504</v>
      </c>
      <c r="K140" s="364">
        <v>663</v>
      </c>
      <c r="L140" s="364">
        <v>203</v>
      </c>
      <c r="M140" s="364">
        <v>783</v>
      </c>
      <c r="N140" s="364">
        <v>876</v>
      </c>
      <c r="O140" s="364">
        <v>681</v>
      </c>
    </row>
    <row r="141" spans="1:15" x14ac:dyDescent="0.25">
      <c r="A141" s="364" t="s">
        <v>446</v>
      </c>
      <c r="B141" s="364" t="s">
        <v>803</v>
      </c>
      <c r="C141" s="364" t="s">
        <v>3185</v>
      </c>
      <c r="D141" s="364">
        <v>201</v>
      </c>
      <c r="E141" s="364">
        <v>375</v>
      </c>
      <c r="F141" s="364">
        <v>627</v>
      </c>
      <c r="G141" s="364">
        <v>201</v>
      </c>
      <c r="H141" s="364">
        <v>223</v>
      </c>
      <c r="I141" s="364">
        <v>401</v>
      </c>
      <c r="J141" s="364">
        <v>871</v>
      </c>
      <c r="K141" s="364">
        <v>381</v>
      </c>
      <c r="L141" s="364">
        <v>522</v>
      </c>
      <c r="M141" s="364">
        <v>189</v>
      </c>
      <c r="N141" s="364">
        <v>333</v>
      </c>
      <c r="O141" s="364">
        <v>750</v>
      </c>
    </row>
    <row r="142" spans="1:15" x14ac:dyDescent="0.25">
      <c r="A142" s="364" t="s">
        <v>446</v>
      </c>
      <c r="B142" s="364" t="s">
        <v>803</v>
      </c>
      <c r="C142" s="364" t="s">
        <v>3236</v>
      </c>
      <c r="D142" s="364">
        <v>729</v>
      </c>
      <c r="E142" s="364">
        <v>927</v>
      </c>
      <c r="F142" s="364">
        <v>341</v>
      </c>
      <c r="G142" s="364">
        <v>606</v>
      </c>
      <c r="H142" s="364">
        <v>876</v>
      </c>
      <c r="I142" s="364">
        <v>984</v>
      </c>
      <c r="J142" s="364">
        <v>859</v>
      </c>
      <c r="K142" s="364">
        <v>356</v>
      </c>
      <c r="L142" s="364">
        <v>455</v>
      </c>
      <c r="M142" s="364">
        <v>525</v>
      </c>
      <c r="N142" s="364">
        <v>162</v>
      </c>
      <c r="O142" s="364">
        <v>167</v>
      </c>
    </row>
    <row r="143" spans="1:15" x14ac:dyDescent="0.25">
      <c r="A143" s="364" t="s">
        <v>446</v>
      </c>
      <c r="B143" s="364" t="s">
        <v>473</v>
      </c>
      <c r="C143" s="364" t="s">
        <v>2944</v>
      </c>
      <c r="D143" s="364">
        <v>746</v>
      </c>
      <c r="E143" s="364">
        <v>772</v>
      </c>
      <c r="F143" s="364">
        <v>134</v>
      </c>
      <c r="G143" s="364">
        <v>261</v>
      </c>
      <c r="H143" s="364">
        <v>334</v>
      </c>
      <c r="I143" s="364">
        <v>140</v>
      </c>
      <c r="J143" s="364">
        <v>422</v>
      </c>
      <c r="K143" s="364">
        <v>840</v>
      </c>
      <c r="L143" s="364">
        <v>869</v>
      </c>
      <c r="M143" s="364">
        <v>311</v>
      </c>
      <c r="N143" s="364">
        <v>285</v>
      </c>
      <c r="O143" s="364">
        <v>701</v>
      </c>
    </row>
    <row r="144" spans="1:15" x14ac:dyDescent="0.25">
      <c r="A144" s="364" t="s">
        <v>446</v>
      </c>
      <c r="B144" s="364" t="s">
        <v>803</v>
      </c>
      <c r="C144" s="364" t="s">
        <v>2949</v>
      </c>
      <c r="D144" s="364">
        <v>360</v>
      </c>
      <c r="E144" s="364">
        <v>820</v>
      </c>
      <c r="F144" s="364">
        <v>629</v>
      </c>
      <c r="G144" s="364">
        <v>142</v>
      </c>
      <c r="H144" s="364">
        <v>828</v>
      </c>
      <c r="I144" s="364">
        <v>860</v>
      </c>
      <c r="J144" s="364">
        <v>578</v>
      </c>
      <c r="K144" s="364">
        <v>625</v>
      </c>
      <c r="L144" s="364">
        <v>382</v>
      </c>
      <c r="M144" s="364">
        <v>382</v>
      </c>
      <c r="N144" s="364">
        <v>787</v>
      </c>
      <c r="O144" s="364">
        <v>977</v>
      </c>
    </row>
    <row r="145" spans="1:15" x14ac:dyDescent="0.25">
      <c r="A145" s="364" t="s">
        <v>787</v>
      </c>
      <c r="B145" s="364" t="s">
        <v>844</v>
      </c>
      <c r="C145" s="364" t="s">
        <v>2742</v>
      </c>
      <c r="D145" s="364">
        <v>575</v>
      </c>
      <c r="E145" s="364">
        <v>112</v>
      </c>
      <c r="F145" s="364">
        <v>338</v>
      </c>
      <c r="G145" s="364">
        <v>992</v>
      </c>
      <c r="H145" s="364">
        <v>555</v>
      </c>
      <c r="I145" s="364">
        <v>496</v>
      </c>
      <c r="J145" s="364">
        <v>603</v>
      </c>
      <c r="K145" s="364">
        <v>978</v>
      </c>
      <c r="L145" s="364">
        <v>427</v>
      </c>
      <c r="M145" s="364">
        <v>387</v>
      </c>
      <c r="N145" s="364">
        <v>354</v>
      </c>
      <c r="O145" s="364">
        <v>900</v>
      </c>
    </row>
    <row r="146" spans="1:15" x14ac:dyDescent="0.25">
      <c r="A146" s="364" t="s">
        <v>446</v>
      </c>
      <c r="B146" s="364" t="s">
        <v>777</v>
      </c>
      <c r="C146" s="364" t="s">
        <v>3128</v>
      </c>
      <c r="D146" s="364">
        <v>238</v>
      </c>
      <c r="E146" s="364">
        <v>842</v>
      </c>
      <c r="F146" s="364">
        <v>436</v>
      </c>
      <c r="G146" s="364">
        <v>468</v>
      </c>
      <c r="H146" s="364">
        <v>371</v>
      </c>
      <c r="I146" s="364">
        <v>980</v>
      </c>
      <c r="J146" s="364">
        <v>179</v>
      </c>
      <c r="K146" s="364">
        <v>983</v>
      </c>
      <c r="L146" s="364">
        <v>227</v>
      </c>
      <c r="M146" s="364">
        <v>605</v>
      </c>
      <c r="N146" s="364">
        <v>398</v>
      </c>
      <c r="O146" s="364">
        <v>568</v>
      </c>
    </row>
    <row r="147" spans="1:15" x14ac:dyDescent="0.25">
      <c r="A147" s="364" t="s">
        <v>412</v>
      </c>
      <c r="B147" s="364" t="s">
        <v>413</v>
      </c>
      <c r="C147" s="364" t="s">
        <v>3093</v>
      </c>
      <c r="D147" s="364">
        <v>987</v>
      </c>
      <c r="E147" s="364">
        <v>914</v>
      </c>
      <c r="F147" s="364">
        <v>342</v>
      </c>
      <c r="G147" s="364">
        <v>562</v>
      </c>
      <c r="H147" s="364">
        <v>146</v>
      </c>
      <c r="I147" s="364">
        <v>733</v>
      </c>
      <c r="J147" s="364">
        <v>659</v>
      </c>
      <c r="K147" s="364">
        <v>699</v>
      </c>
      <c r="L147" s="364">
        <v>129</v>
      </c>
      <c r="M147" s="364">
        <v>918</v>
      </c>
      <c r="N147" s="364">
        <v>844</v>
      </c>
      <c r="O147" s="364">
        <v>961</v>
      </c>
    </row>
    <row r="148" spans="1:15" x14ac:dyDescent="0.25">
      <c r="A148" s="364" t="s">
        <v>412</v>
      </c>
      <c r="B148" s="364" t="s">
        <v>823</v>
      </c>
      <c r="C148" s="364" t="s">
        <v>2739</v>
      </c>
      <c r="D148" s="364">
        <v>497</v>
      </c>
      <c r="E148" s="364">
        <v>668</v>
      </c>
      <c r="F148" s="364">
        <v>408</v>
      </c>
      <c r="G148" s="364">
        <v>984</v>
      </c>
      <c r="H148" s="364">
        <v>169</v>
      </c>
      <c r="I148" s="364">
        <v>238</v>
      </c>
      <c r="J148" s="364">
        <v>467</v>
      </c>
      <c r="K148" s="364">
        <v>352</v>
      </c>
      <c r="L148" s="364">
        <v>837</v>
      </c>
      <c r="M148" s="364">
        <v>180</v>
      </c>
      <c r="N148" s="364">
        <v>141</v>
      </c>
      <c r="O148" s="364">
        <v>763</v>
      </c>
    </row>
    <row r="149" spans="1:15" x14ac:dyDescent="0.25">
      <c r="A149" s="364" t="s">
        <v>446</v>
      </c>
      <c r="B149" s="364" t="s">
        <v>777</v>
      </c>
      <c r="C149" s="364" t="s">
        <v>2964</v>
      </c>
      <c r="D149" s="364">
        <v>918</v>
      </c>
      <c r="E149" s="364">
        <v>791</v>
      </c>
      <c r="F149" s="364">
        <v>787</v>
      </c>
      <c r="G149" s="364">
        <v>378</v>
      </c>
      <c r="H149" s="364">
        <v>786</v>
      </c>
      <c r="I149" s="364">
        <v>559</v>
      </c>
      <c r="J149" s="364">
        <v>640</v>
      </c>
      <c r="K149" s="364">
        <v>208</v>
      </c>
      <c r="L149" s="364">
        <v>243</v>
      </c>
      <c r="M149" s="364">
        <v>747</v>
      </c>
      <c r="N149" s="364">
        <v>671</v>
      </c>
      <c r="O149" s="364">
        <v>436</v>
      </c>
    </row>
    <row r="150" spans="1:15" x14ac:dyDescent="0.25">
      <c r="A150" s="364" t="s">
        <v>446</v>
      </c>
      <c r="B150" s="364" t="s">
        <v>473</v>
      </c>
      <c r="C150" s="364" t="s">
        <v>625</v>
      </c>
      <c r="D150" s="364">
        <v>415</v>
      </c>
      <c r="E150" s="364">
        <v>697</v>
      </c>
      <c r="F150" s="364">
        <v>542</v>
      </c>
      <c r="G150" s="364">
        <v>952</v>
      </c>
      <c r="H150" s="364">
        <v>745</v>
      </c>
      <c r="I150" s="364">
        <v>521</v>
      </c>
      <c r="J150" s="364">
        <v>553</v>
      </c>
      <c r="K150" s="364">
        <v>506</v>
      </c>
      <c r="L150" s="364">
        <v>766</v>
      </c>
      <c r="M150" s="364">
        <v>198</v>
      </c>
      <c r="N150" s="364">
        <v>443</v>
      </c>
      <c r="O150" s="364">
        <v>262</v>
      </c>
    </row>
    <row r="151" spans="1:15" x14ac:dyDescent="0.25">
      <c r="A151" s="364" t="s">
        <v>417</v>
      </c>
      <c r="B151" s="364" t="s">
        <v>848</v>
      </c>
      <c r="C151" s="364" t="s">
        <v>2838</v>
      </c>
      <c r="D151" s="364">
        <v>763</v>
      </c>
      <c r="E151" s="364">
        <v>509</v>
      </c>
      <c r="F151" s="364">
        <v>834</v>
      </c>
      <c r="G151" s="364">
        <v>906</v>
      </c>
      <c r="H151" s="364">
        <v>506</v>
      </c>
      <c r="I151" s="364">
        <v>158</v>
      </c>
      <c r="J151" s="364">
        <v>251</v>
      </c>
      <c r="K151" s="364">
        <v>587</v>
      </c>
      <c r="L151" s="364">
        <v>689</v>
      </c>
      <c r="M151" s="364">
        <v>731</v>
      </c>
      <c r="N151" s="364">
        <v>847</v>
      </c>
      <c r="O151" s="364">
        <v>198</v>
      </c>
    </row>
    <row r="152" spans="1:15" x14ac:dyDescent="0.25">
      <c r="A152" s="364" t="s">
        <v>425</v>
      </c>
      <c r="B152" s="364" t="s">
        <v>426</v>
      </c>
      <c r="C152" s="364" t="s">
        <v>3163</v>
      </c>
      <c r="D152" s="364">
        <v>896</v>
      </c>
      <c r="E152" s="364">
        <v>257</v>
      </c>
      <c r="F152" s="364">
        <v>249</v>
      </c>
      <c r="G152" s="364">
        <v>613</v>
      </c>
      <c r="H152" s="364">
        <v>671</v>
      </c>
      <c r="I152" s="364">
        <v>191</v>
      </c>
      <c r="J152" s="364">
        <v>763</v>
      </c>
      <c r="K152" s="364">
        <v>766</v>
      </c>
      <c r="L152" s="364">
        <v>135</v>
      </c>
      <c r="M152" s="364">
        <v>815</v>
      </c>
      <c r="N152" s="364">
        <v>466</v>
      </c>
      <c r="O152" s="364">
        <v>882</v>
      </c>
    </row>
    <row r="153" spans="1:15" x14ac:dyDescent="0.25">
      <c r="A153" s="364" t="s">
        <v>412</v>
      </c>
      <c r="B153" s="364" t="s">
        <v>798</v>
      </c>
      <c r="C153" s="364" t="s">
        <v>3054</v>
      </c>
      <c r="D153" s="364">
        <v>760</v>
      </c>
      <c r="E153" s="364">
        <v>458</v>
      </c>
      <c r="F153" s="364">
        <v>549</v>
      </c>
      <c r="G153" s="364">
        <v>807</v>
      </c>
      <c r="H153" s="364">
        <v>743</v>
      </c>
      <c r="I153" s="364">
        <v>452</v>
      </c>
      <c r="J153" s="364">
        <v>674</v>
      </c>
      <c r="K153" s="364">
        <v>371</v>
      </c>
      <c r="L153" s="364">
        <v>342</v>
      </c>
      <c r="M153" s="364">
        <v>221</v>
      </c>
      <c r="N153" s="364">
        <v>928</v>
      </c>
      <c r="O153" s="364">
        <v>311</v>
      </c>
    </row>
    <row r="154" spans="1:15" x14ac:dyDescent="0.25">
      <c r="A154" s="364" t="s">
        <v>425</v>
      </c>
      <c r="B154" s="364" t="s">
        <v>426</v>
      </c>
      <c r="C154" s="364" t="s">
        <v>986</v>
      </c>
      <c r="D154" s="364">
        <v>517</v>
      </c>
      <c r="E154" s="364">
        <v>988</v>
      </c>
      <c r="F154" s="364">
        <v>726</v>
      </c>
      <c r="G154" s="364">
        <v>652</v>
      </c>
      <c r="H154" s="364">
        <v>870</v>
      </c>
      <c r="I154" s="364">
        <v>884</v>
      </c>
      <c r="J154" s="364">
        <v>534</v>
      </c>
      <c r="K154" s="364">
        <v>784</v>
      </c>
      <c r="L154" s="364">
        <v>678</v>
      </c>
      <c r="M154" s="364">
        <v>356</v>
      </c>
      <c r="N154" s="364">
        <v>438</v>
      </c>
      <c r="O154" s="364">
        <v>755</v>
      </c>
    </row>
    <row r="155" spans="1:15" x14ac:dyDescent="0.25">
      <c r="A155" s="364" t="s">
        <v>446</v>
      </c>
      <c r="B155" s="364" t="s">
        <v>777</v>
      </c>
      <c r="C155" s="364" t="s">
        <v>2873</v>
      </c>
      <c r="D155" s="364">
        <v>370</v>
      </c>
      <c r="E155" s="364">
        <v>922</v>
      </c>
      <c r="F155" s="364">
        <v>965</v>
      </c>
      <c r="G155" s="364">
        <v>860</v>
      </c>
      <c r="H155" s="364">
        <v>714</v>
      </c>
      <c r="I155" s="364">
        <v>452</v>
      </c>
      <c r="J155" s="364">
        <v>472</v>
      </c>
      <c r="K155" s="364">
        <v>245</v>
      </c>
      <c r="L155" s="364">
        <v>751</v>
      </c>
      <c r="M155" s="364">
        <v>354</v>
      </c>
      <c r="N155" s="364">
        <v>663</v>
      </c>
      <c r="O155" s="364">
        <v>509</v>
      </c>
    </row>
    <row r="156" spans="1:15" x14ac:dyDescent="0.25">
      <c r="A156" s="364" t="s">
        <v>787</v>
      </c>
      <c r="B156" s="364" t="s">
        <v>788</v>
      </c>
      <c r="C156" s="364" t="s">
        <v>3264</v>
      </c>
      <c r="D156" s="364">
        <v>459</v>
      </c>
      <c r="E156" s="364">
        <v>219</v>
      </c>
      <c r="F156" s="364">
        <v>616</v>
      </c>
      <c r="G156" s="364">
        <v>421</v>
      </c>
      <c r="H156" s="364">
        <v>558</v>
      </c>
      <c r="I156" s="364">
        <v>286</v>
      </c>
      <c r="J156" s="364">
        <v>984</v>
      </c>
      <c r="K156" s="364">
        <v>888</v>
      </c>
      <c r="L156" s="364">
        <v>999</v>
      </c>
      <c r="M156" s="364">
        <v>476</v>
      </c>
      <c r="N156" s="364">
        <v>741</v>
      </c>
      <c r="O156" s="364">
        <v>717</v>
      </c>
    </row>
    <row r="157" spans="1:15" x14ac:dyDescent="0.25">
      <c r="A157" s="364" t="s">
        <v>412</v>
      </c>
      <c r="B157" s="364" t="s">
        <v>798</v>
      </c>
      <c r="C157" s="364" t="s">
        <v>2774</v>
      </c>
      <c r="D157" s="364">
        <v>852</v>
      </c>
      <c r="E157" s="364">
        <v>397</v>
      </c>
      <c r="F157" s="364">
        <v>674</v>
      </c>
      <c r="G157" s="364">
        <v>634</v>
      </c>
      <c r="H157" s="364">
        <v>648</v>
      </c>
      <c r="I157" s="364">
        <v>945</v>
      </c>
      <c r="J157" s="364">
        <v>793</v>
      </c>
      <c r="K157" s="364">
        <v>133</v>
      </c>
      <c r="L157" s="364">
        <v>123</v>
      </c>
      <c r="M157" s="364">
        <v>827</v>
      </c>
      <c r="N157" s="364">
        <v>643</v>
      </c>
      <c r="O157" s="364">
        <v>346</v>
      </c>
    </row>
    <row r="158" spans="1:15" x14ac:dyDescent="0.25">
      <c r="A158" s="364" t="s">
        <v>446</v>
      </c>
      <c r="B158" s="364" t="s">
        <v>777</v>
      </c>
      <c r="C158" s="364" t="s">
        <v>2812</v>
      </c>
      <c r="D158" s="364">
        <v>931</v>
      </c>
      <c r="E158" s="364">
        <v>370</v>
      </c>
      <c r="F158" s="364">
        <v>776</v>
      </c>
      <c r="G158" s="364">
        <v>218</v>
      </c>
      <c r="H158" s="364">
        <v>353</v>
      </c>
      <c r="I158" s="364">
        <v>131</v>
      </c>
      <c r="J158" s="364">
        <v>941</v>
      </c>
      <c r="K158" s="364">
        <v>173</v>
      </c>
      <c r="L158" s="364">
        <v>162</v>
      </c>
      <c r="M158" s="364">
        <v>976</v>
      </c>
      <c r="N158" s="364">
        <v>474</v>
      </c>
      <c r="O158" s="364">
        <v>349</v>
      </c>
    </row>
    <row r="159" spans="1:15" x14ac:dyDescent="0.25">
      <c r="A159" s="364" t="s">
        <v>412</v>
      </c>
      <c r="B159" s="364" t="s">
        <v>459</v>
      </c>
      <c r="C159" s="364" t="s">
        <v>3078</v>
      </c>
      <c r="D159" s="364">
        <v>776</v>
      </c>
      <c r="E159" s="364">
        <v>607</v>
      </c>
      <c r="F159" s="364">
        <v>723</v>
      </c>
      <c r="G159" s="364">
        <v>390</v>
      </c>
      <c r="H159" s="364">
        <v>202</v>
      </c>
      <c r="I159" s="364">
        <v>752</v>
      </c>
      <c r="J159" s="364">
        <v>551</v>
      </c>
      <c r="K159" s="364">
        <v>285</v>
      </c>
      <c r="L159" s="364">
        <v>132</v>
      </c>
      <c r="M159" s="364">
        <v>723</v>
      </c>
      <c r="N159" s="364">
        <v>969</v>
      </c>
      <c r="O159" s="364">
        <v>347</v>
      </c>
    </row>
    <row r="160" spans="1:15" x14ac:dyDescent="0.25">
      <c r="A160" s="364" t="s">
        <v>446</v>
      </c>
      <c r="B160" s="364" t="s">
        <v>473</v>
      </c>
      <c r="C160" s="364" t="s">
        <v>3091</v>
      </c>
      <c r="D160" s="364">
        <v>915</v>
      </c>
      <c r="E160" s="364">
        <v>966</v>
      </c>
      <c r="F160" s="364">
        <v>753</v>
      </c>
      <c r="G160" s="364">
        <v>951</v>
      </c>
      <c r="H160" s="364">
        <v>205</v>
      </c>
      <c r="I160" s="364">
        <v>544</v>
      </c>
      <c r="J160" s="364">
        <v>562</v>
      </c>
      <c r="K160" s="364">
        <v>180</v>
      </c>
      <c r="L160" s="364">
        <v>996</v>
      </c>
      <c r="M160" s="364">
        <v>569</v>
      </c>
      <c r="N160" s="364">
        <v>271</v>
      </c>
      <c r="O160" s="364">
        <v>404</v>
      </c>
    </row>
    <row r="161" spans="1:15" x14ac:dyDescent="0.25">
      <c r="A161" s="364" t="s">
        <v>446</v>
      </c>
      <c r="B161" s="364" t="s">
        <v>777</v>
      </c>
      <c r="C161" s="364" t="s">
        <v>2979</v>
      </c>
      <c r="D161" s="364">
        <v>135</v>
      </c>
      <c r="E161" s="364">
        <v>233</v>
      </c>
      <c r="F161" s="364">
        <v>996</v>
      </c>
      <c r="G161" s="364">
        <v>590</v>
      </c>
      <c r="H161" s="364">
        <v>279</v>
      </c>
      <c r="I161" s="364">
        <v>971</v>
      </c>
      <c r="J161" s="364">
        <v>968</v>
      </c>
      <c r="K161" s="364">
        <v>296</v>
      </c>
      <c r="L161" s="364">
        <v>694</v>
      </c>
      <c r="M161" s="364">
        <v>888</v>
      </c>
      <c r="N161" s="364">
        <v>915</v>
      </c>
      <c r="O161" s="364">
        <v>514</v>
      </c>
    </row>
    <row r="162" spans="1:15" x14ac:dyDescent="0.25">
      <c r="A162" s="364" t="s">
        <v>417</v>
      </c>
      <c r="B162" s="364" t="s">
        <v>1361</v>
      </c>
      <c r="C162" s="364" t="s">
        <v>3088</v>
      </c>
      <c r="D162" s="364">
        <v>337</v>
      </c>
      <c r="E162" s="364">
        <v>132</v>
      </c>
      <c r="F162" s="364">
        <v>354</v>
      </c>
      <c r="G162" s="364">
        <v>469</v>
      </c>
      <c r="H162" s="364">
        <v>943</v>
      </c>
      <c r="I162" s="364">
        <v>423</v>
      </c>
      <c r="J162" s="364">
        <v>676</v>
      </c>
      <c r="K162" s="364">
        <v>916</v>
      </c>
      <c r="L162" s="364">
        <v>716</v>
      </c>
      <c r="M162" s="364">
        <v>127</v>
      </c>
      <c r="N162" s="364">
        <v>226</v>
      </c>
      <c r="O162" s="364">
        <v>971</v>
      </c>
    </row>
    <row r="163" spans="1:15" x14ac:dyDescent="0.25">
      <c r="A163" s="364" t="s">
        <v>446</v>
      </c>
      <c r="B163" s="364" t="s">
        <v>777</v>
      </c>
      <c r="C163" s="364" t="s">
        <v>2995</v>
      </c>
      <c r="D163" s="364">
        <v>489</v>
      </c>
      <c r="E163" s="364">
        <v>231</v>
      </c>
      <c r="F163" s="364">
        <v>178</v>
      </c>
      <c r="G163" s="364">
        <v>441</v>
      </c>
      <c r="H163" s="364">
        <v>835</v>
      </c>
      <c r="I163" s="364">
        <v>603</v>
      </c>
      <c r="J163" s="364">
        <v>383</v>
      </c>
      <c r="K163" s="364">
        <v>487</v>
      </c>
      <c r="L163" s="364">
        <v>368</v>
      </c>
      <c r="M163" s="364">
        <v>315</v>
      </c>
      <c r="N163" s="364">
        <v>548</v>
      </c>
      <c r="O163" s="364">
        <v>271</v>
      </c>
    </row>
    <row r="164" spans="1:15" x14ac:dyDescent="0.25">
      <c r="A164" s="364" t="s">
        <v>787</v>
      </c>
      <c r="B164" s="364" t="s">
        <v>788</v>
      </c>
      <c r="C164" s="364" t="s">
        <v>3121</v>
      </c>
      <c r="D164" s="364">
        <v>652</v>
      </c>
      <c r="E164" s="364">
        <v>445</v>
      </c>
      <c r="F164" s="364">
        <v>145</v>
      </c>
      <c r="G164" s="364">
        <v>651</v>
      </c>
      <c r="H164" s="364">
        <v>500</v>
      </c>
      <c r="I164" s="364">
        <v>733</v>
      </c>
      <c r="J164" s="364">
        <v>735</v>
      </c>
      <c r="K164" s="364">
        <v>572</v>
      </c>
      <c r="L164" s="364">
        <v>897</v>
      </c>
      <c r="M164" s="364">
        <v>791</v>
      </c>
      <c r="N164" s="364">
        <v>876</v>
      </c>
      <c r="O164" s="364">
        <v>535</v>
      </c>
    </row>
    <row r="165" spans="1:15" x14ac:dyDescent="0.25">
      <c r="A165" s="364" t="s">
        <v>446</v>
      </c>
      <c r="B165" s="364" t="s">
        <v>777</v>
      </c>
      <c r="C165" s="364" t="s">
        <v>3175</v>
      </c>
      <c r="D165" s="364">
        <v>636</v>
      </c>
      <c r="E165" s="364">
        <v>523</v>
      </c>
      <c r="F165" s="364">
        <v>928</v>
      </c>
      <c r="G165" s="364">
        <v>553</v>
      </c>
      <c r="H165" s="364">
        <v>433</v>
      </c>
      <c r="I165" s="364">
        <v>841</v>
      </c>
      <c r="J165" s="364">
        <v>564</v>
      </c>
      <c r="K165" s="364">
        <v>676</v>
      </c>
      <c r="L165" s="364">
        <v>177</v>
      </c>
      <c r="M165" s="364">
        <v>718</v>
      </c>
      <c r="N165" s="364">
        <v>720</v>
      </c>
      <c r="O165" s="364">
        <v>957</v>
      </c>
    </row>
    <row r="166" spans="1:15" x14ac:dyDescent="0.25">
      <c r="A166" s="364" t="s">
        <v>425</v>
      </c>
      <c r="B166" s="364" t="s">
        <v>418</v>
      </c>
      <c r="C166" s="364" t="s">
        <v>2862</v>
      </c>
      <c r="D166" s="364">
        <v>645</v>
      </c>
      <c r="E166" s="364">
        <v>806</v>
      </c>
      <c r="F166" s="364">
        <v>357</v>
      </c>
      <c r="G166" s="364">
        <v>376</v>
      </c>
      <c r="H166" s="364">
        <v>732</v>
      </c>
      <c r="I166" s="364">
        <v>402</v>
      </c>
      <c r="J166" s="364">
        <v>770</v>
      </c>
      <c r="K166" s="364">
        <v>863</v>
      </c>
      <c r="L166" s="364">
        <v>250</v>
      </c>
      <c r="M166" s="364">
        <v>771</v>
      </c>
      <c r="N166" s="364">
        <v>776</v>
      </c>
      <c r="O166" s="364">
        <v>346</v>
      </c>
    </row>
    <row r="167" spans="1:15" x14ac:dyDescent="0.25">
      <c r="A167" s="364" t="s">
        <v>412</v>
      </c>
      <c r="B167" s="364" t="s">
        <v>459</v>
      </c>
      <c r="C167" s="364" t="s">
        <v>3244</v>
      </c>
      <c r="D167" s="364">
        <v>580</v>
      </c>
      <c r="E167" s="364">
        <v>968</v>
      </c>
      <c r="F167" s="364">
        <v>868</v>
      </c>
      <c r="G167" s="364">
        <v>373</v>
      </c>
      <c r="H167" s="364">
        <v>201</v>
      </c>
      <c r="I167" s="364">
        <v>911</v>
      </c>
      <c r="J167" s="364">
        <v>449</v>
      </c>
      <c r="K167" s="364">
        <v>867</v>
      </c>
      <c r="L167" s="364">
        <v>703</v>
      </c>
      <c r="M167" s="364">
        <v>626</v>
      </c>
      <c r="N167" s="364">
        <v>422</v>
      </c>
      <c r="O167" s="364">
        <v>924</v>
      </c>
    </row>
    <row r="168" spans="1:15" x14ac:dyDescent="0.25">
      <c r="A168" s="364" t="s">
        <v>446</v>
      </c>
      <c r="B168" s="364" t="s">
        <v>782</v>
      </c>
      <c r="C168" s="364" t="s">
        <v>3172</v>
      </c>
      <c r="D168" s="364">
        <v>689</v>
      </c>
      <c r="E168" s="364">
        <v>907</v>
      </c>
      <c r="F168" s="364">
        <v>745</v>
      </c>
      <c r="G168" s="364">
        <v>677</v>
      </c>
      <c r="H168" s="364">
        <v>219</v>
      </c>
      <c r="I168" s="364">
        <v>555</v>
      </c>
      <c r="J168" s="364">
        <v>630</v>
      </c>
      <c r="K168" s="364">
        <v>814</v>
      </c>
      <c r="L168" s="364">
        <v>606</v>
      </c>
      <c r="M168" s="364">
        <v>475</v>
      </c>
      <c r="N168" s="364">
        <v>551</v>
      </c>
      <c r="O168" s="364">
        <v>777</v>
      </c>
    </row>
    <row r="169" spans="1:15" x14ac:dyDescent="0.25">
      <c r="A169" s="364" t="s">
        <v>412</v>
      </c>
      <c r="B169" s="364" t="s">
        <v>413</v>
      </c>
      <c r="C169" s="364" t="s">
        <v>2828</v>
      </c>
      <c r="D169" s="364">
        <v>523</v>
      </c>
      <c r="E169" s="364">
        <v>744</v>
      </c>
      <c r="F169" s="364">
        <v>251</v>
      </c>
      <c r="G169" s="364">
        <v>981</v>
      </c>
      <c r="H169" s="364">
        <v>726</v>
      </c>
      <c r="I169" s="364">
        <v>512</v>
      </c>
      <c r="J169" s="364">
        <v>269</v>
      </c>
      <c r="K169" s="364">
        <v>547</v>
      </c>
      <c r="L169" s="364">
        <v>113</v>
      </c>
      <c r="M169" s="364">
        <v>235</v>
      </c>
      <c r="N169" s="364">
        <v>392</v>
      </c>
      <c r="O169" s="364">
        <v>371</v>
      </c>
    </row>
    <row r="170" spans="1:15" x14ac:dyDescent="0.25">
      <c r="A170" s="364" t="s">
        <v>417</v>
      </c>
      <c r="B170" s="364" t="s">
        <v>848</v>
      </c>
      <c r="C170" s="364" t="s">
        <v>3146</v>
      </c>
      <c r="D170" s="364">
        <v>875</v>
      </c>
      <c r="E170" s="364">
        <v>292</v>
      </c>
      <c r="F170" s="364">
        <v>421</v>
      </c>
      <c r="G170" s="364">
        <v>294</v>
      </c>
      <c r="H170" s="364">
        <v>460</v>
      </c>
      <c r="I170" s="364">
        <v>680</v>
      </c>
      <c r="J170" s="364">
        <v>223</v>
      </c>
      <c r="K170" s="364">
        <v>739</v>
      </c>
      <c r="L170" s="364">
        <v>989</v>
      </c>
      <c r="M170" s="364">
        <v>818</v>
      </c>
      <c r="N170" s="364">
        <v>755</v>
      </c>
      <c r="O170" s="364">
        <v>645</v>
      </c>
    </row>
    <row r="171" spans="1:15" x14ac:dyDescent="0.25">
      <c r="A171" s="364" t="s">
        <v>417</v>
      </c>
      <c r="B171" s="364" t="s">
        <v>828</v>
      </c>
      <c r="C171" s="364" t="s">
        <v>3082</v>
      </c>
      <c r="D171" s="364">
        <v>867</v>
      </c>
      <c r="E171" s="364">
        <v>307</v>
      </c>
      <c r="F171" s="364">
        <v>336</v>
      </c>
      <c r="G171" s="364">
        <v>525</v>
      </c>
      <c r="H171" s="364">
        <v>837</v>
      </c>
      <c r="I171" s="364">
        <v>270</v>
      </c>
      <c r="J171" s="364">
        <v>593</v>
      </c>
      <c r="K171" s="364">
        <v>836</v>
      </c>
      <c r="L171" s="364">
        <v>646</v>
      </c>
      <c r="M171" s="364">
        <v>891</v>
      </c>
      <c r="N171" s="364">
        <v>362</v>
      </c>
      <c r="O171" s="364">
        <v>845</v>
      </c>
    </row>
    <row r="172" spans="1:15" x14ac:dyDescent="0.25">
      <c r="A172" s="364" t="s">
        <v>425</v>
      </c>
      <c r="B172" s="364" t="s">
        <v>426</v>
      </c>
      <c r="C172" s="364" t="s">
        <v>808</v>
      </c>
      <c r="D172" s="364">
        <v>574</v>
      </c>
      <c r="E172" s="364">
        <v>958</v>
      </c>
      <c r="F172" s="364">
        <v>950</v>
      </c>
      <c r="G172" s="364">
        <v>335</v>
      </c>
      <c r="H172" s="364">
        <v>817</v>
      </c>
      <c r="I172" s="364">
        <v>929</v>
      </c>
      <c r="J172" s="364">
        <v>158</v>
      </c>
      <c r="K172" s="364">
        <v>152</v>
      </c>
      <c r="L172" s="364">
        <v>646</v>
      </c>
      <c r="M172" s="364">
        <v>710</v>
      </c>
      <c r="N172" s="364">
        <v>224</v>
      </c>
      <c r="O172" s="364">
        <v>576</v>
      </c>
    </row>
    <row r="173" spans="1:15" x14ac:dyDescent="0.25">
      <c r="A173" s="364" t="s">
        <v>412</v>
      </c>
      <c r="B173" s="364" t="s">
        <v>422</v>
      </c>
      <c r="C173" s="364" t="s">
        <v>2810</v>
      </c>
      <c r="D173" s="364">
        <v>873</v>
      </c>
      <c r="E173" s="364">
        <v>660</v>
      </c>
      <c r="F173" s="364">
        <v>204</v>
      </c>
      <c r="G173" s="364">
        <v>796</v>
      </c>
      <c r="H173" s="364">
        <v>747</v>
      </c>
      <c r="I173" s="364">
        <v>198</v>
      </c>
      <c r="J173" s="364">
        <v>491</v>
      </c>
      <c r="K173" s="364">
        <v>926</v>
      </c>
      <c r="L173" s="364">
        <v>326</v>
      </c>
      <c r="M173" s="364">
        <v>922</v>
      </c>
      <c r="N173" s="364">
        <v>951</v>
      </c>
      <c r="O173" s="364">
        <v>595</v>
      </c>
    </row>
    <row r="174" spans="1:15" x14ac:dyDescent="0.25">
      <c r="A174" s="364" t="s">
        <v>446</v>
      </c>
      <c r="B174" s="364" t="s">
        <v>473</v>
      </c>
      <c r="C174" s="364" t="s">
        <v>3039</v>
      </c>
      <c r="D174" s="364">
        <v>662</v>
      </c>
      <c r="E174" s="364">
        <v>369</v>
      </c>
      <c r="F174" s="364">
        <v>129</v>
      </c>
      <c r="G174" s="364">
        <v>713</v>
      </c>
      <c r="H174" s="364">
        <v>831</v>
      </c>
      <c r="I174" s="364">
        <v>786</v>
      </c>
      <c r="J174" s="364">
        <v>734</v>
      </c>
      <c r="K174" s="364">
        <v>661</v>
      </c>
      <c r="L174" s="364">
        <v>182</v>
      </c>
      <c r="M174" s="364">
        <v>938</v>
      </c>
      <c r="N174" s="364">
        <v>340</v>
      </c>
      <c r="O174" s="364">
        <v>432</v>
      </c>
    </row>
    <row r="175" spans="1:15" x14ac:dyDescent="0.25">
      <c r="A175" s="364" t="s">
        <v>412</v>
      </c>
      <c r="B175" s="364" t="s">
        <v>436</v>
      </c>
      <c r="C175" s="364" t="s">
        <v>2799</v>
      </c>
      <c r="D175" s="364">
        <v>606</v>
      </c>
      <c r="E175" s="364">
        <v>327</v>
      </c>
      <c r="F175" s="364">
        <v>427</v>
      </c>
      <c r="G175" s="364">
        <v>774</v>
      </c>
      <c r="H175" s="364">
        <v>442</v>
      </c>
      <c r="I175" s="364">
        <v>452</v>
      </c>
      <c r="J175" s="364">
        <v>903</v>
      </c>
      <c r="K175" s="364">
        <v>884</v>
      </c>
      <c r="L175" s="364">
        <v>510</v>
      </c>
      <c r="M175" s="364">
        <v>168</v>
      </c>
      <c r="N175" s="364">
        <v>334</v>
      </c>
      <c r="O175" s="364">
        <v>141</v>
      </c>
    </row>
    <row r="176" spans="1:15" x14ac:dyDescent="0.25">
      <c r="A176" s="364" t="s">
        <v>446</v>
      </c>
      <c r="B176" s="364" t="s">
        <v>782</v>
      </c>
      <c r="C176" s="364" t="s">
        <v>3195</v>
      </c>
      <c r="D176" s="364">
        <v>190</v>
      </c>
      <c r="E176" s="364">
        <v>383</v>
      </c>
      <c r="F176" s="364">
        <v>712</v>
      </c>
      <c r="G176" s="364">
        <v>531</v>
      </c>
      <c r="H176" s="364">
        <v>811</v>
      </c>
      <c r="I176" s="364">
        <v>895</v>
      </c>
      <c r="J176" s="364">
        <v>546</v>
      </c>
      <c r="K176" s="364">
        <v>424</v>
      </c>
      <c r="L176" s="364">
        <v>141</v>
      </c>
      <c r="M176" s="364">
        <v>992</v>
      </c>
      <c r="N176" s="364">
        <v>599</v>
      </c>
      <c r="O176" s="364">
        <v>574</v>
      </c>
    </row>
    <row r="177" spans="1:15" x14ac:dyDescent="0.25">
      <c r="A177" s="364" t="s">
        <v>425</v>
      </c>
      <c r="B177" s="364" t="s">
        <v>450</v>
      </c>
      <c r="C177" s="364" t="s">
        <v>2912</v>
      </c>
      <c r="D177" s="364">
        <v>603</v>
      </c>
      <c r="E177" s="364">
        <v>491</v>
      </c>
      <c r="F177" s="364">
        <v>562</v>
      </c>
      <c r="G177" s="364">
        <v>398</v>
      </c>
      <c r="H177" s="364">
        <v>426</v>
      </c>
      <c r="I177" s="364">
        <v>872</v>
      </c>
      <c r="J177" s="364">
        <v>686</v>
      </c>
      <c r="K177" s="364">
        <v>782</v>
      </c>
      <c r="L177" s="364">
        <v>563</v>
      </c>
      <c r="M177" s="364">
        <v>618</v>
      </c>
      <c r="N177" s="364">
        <v>580</v>
      </c>
      <c r="O177" s="364">
        <v>561</v>
      </c>
    </row>
    <row r="178" spans="1:15" x14ac:dyDescent="0.25">
      <c r="A178" s="364" t="s">
        <v>787</v>
      </c>
      <c r="B178" s="364" t="s">
        <v>788</v>
      </c>
      <c r="C178" s="364" t="s">
        <v>3062</v>
      </c>
      <c r="D178" s="364">
        <v>886</v>
      </c>
      <c r="E178" s="364">
        <v>989</v>
      </c>
      <c r="F178" s="364">
        <v>524</v>
      </c>
      <c r="G178" s="364">
        <v>403</v>
      </c>
      <c r="H178" s="364">
        <v>972</v>
      </c>
      <c r="I178" s="364">
        <v>865</v>
      </c>
      <c r="J178" s="364">
        <v>229</v>
      </c>
      <c r="K178" s="364">
        <v>424</v>
      </c>
      <c r="L178" s="364">
        <v>272</v>
      </c>
      <c r="M178" s="364">
        <v>196</v>
      </c>
      <c r="N178" s="364">
        <v>521</v>
      </c>
      <c r="O178" s="364">
        <v>488</v>
      </c>
    </row>
    <row r="179" spans="1:15" x14ac:dyDescent="0.25">
      <c r="A179" s="364" t="s">
        <v>425</v>
      </c>
      <c r="B179" s="364" t="s">
        <v>426</v>
      </c>
      <c r="C179" s="364" t="s">
        <v>3025</v>
      </c>
      <c r="D179" s="364">
        <v>337</v>
      </c>
      <c r="E179" s="364">
        <v>700</v>
      </c>
      <c r="F179" s="364">
        <v>982</v>
      </c>
      <c r="G179" s="364">
        <v>289</v>
      </c>
      <c r="H179" s="364">
        <v>532</v>
      </c>
      <c r="I179" s="364">
        <v>485</v>
      </c>
      <c r="J179" s="364">
        <v>922</v>
      </c>
      <c r="K179" s="364">
        <v>610</v>
      </c>
      <c r="L179" s="364">
        <v>849</v>
      </c>
      <c r="M179" s="364">
        <v>478</v>
      </c>
      <c r="N179" s="364">
        <v>277</v>
      </c>
      <c r="O179" s="364">
        <v>714</v>
      </c>
    </row>
    <row r="180" spans="1:15" x14ac:dyDescent="0.25">
      <c r="A180" s="364" t="s">
        <v>446</v>
      </c>
      <c r="B180" s="364" t="s">
        <v>803</v>
      </c>
      <c r="C180" s="364" t="s">
        <v>3251</v>
      </c>
      <c r="D180" s="364">
        <v>919</v>
      </c>
      <c r="E180" s="364">
        <v>825</v>
      </c>
      <c r="F180" s="364">
        <v>979</v>
      </c>
      <c r="G180" s="364">
        <v>513</v>
      </c>
      <c r="H180" s="364">
        <v>826</v>
      </c>
      <c r="I180" s="364">
        <v>997</v>
      </c>
      <c r="J180" s="364">
        <v>539</v>
      </c>
      <c r="K180" s="364">
        <v>250</v>
      </c>
      <c r="L180" s="364">
        <v>858</v>
      </c>
      <c r="M180" s="364">
        <v>928</v>
      </c>
      <c r="N180" s="364">
        <v>965</v>
      </c>
      <c r="O180" s="364">
        <v>897</v>
      </c>
    </row>
    <row r="181" spans="1:15" x14ac:dyDescent="0.25">
      <c r="A181" s="364" t="s">
        <v>787</v>
      </c>
      <c r="B181" s="364" t="s">
        <v>788</v>
      </c>
      <c r="C181" s="364" t="s">
        <v>1390</v>
      </c>
      <c r="D181" s="364">
        <v>172</v>
      </c>
      <c r="E181" s="364">
        <v>335</v>
      </c>
      <c r="F181" s="364">
        <v>301</v>
      </c>
      <c r="G181" s="364">
        <v>242</v>
      </c>
      <c r="H181" s="364">
        <v>624</v>
      </c>
      <c r="I181" s="364">
        <v>803</v>
      </c>
      <c r="J181" s="364">
        <v>557</v>
      </c>
      <c r="K181" s="364">
        <v>730</v>
      </c>
      <c r="L181" s="364">
        <v>171</v>
      </c>
      <c r="M181" s="364">
        <v>291</v>
      </c>
      <c r="N181" s="364">
        <v>489</v>
      </c>
      <c r="O181" s="364">
        <v>475</v>
      </c>
    </row>
    <row r="182" spans="1:15" x14ac:dyDescent="0.25">
      <c r="A182" s="364" t="s">
        <v>425</v>
      </c>
      <c r="B182" s="364" t="s">
        <v>450</v>
      </c>
      <c r="C182" s="364" t="s">
        <v>3168</v>
      </c>
      <c r="D182" s="364">
        <v>235</v>
      </c>
      <c r="E182" s="364">
        <v>926</v>
      </c>
      <c r="F182" s="364">
        <v>697</v>
      </c>
      <c r="G182" s="364">
        <v>405</v>
      </c>
      <c r="H182" s="364">
        <v>180</v>
      </c>
      <c r="I182" s="364">
        <v>489</v>
      </c>
      <c r="J182" s="364">
        <v>211</v>
      </c>
      <c r="K182" s="364">
        <v>380</v>
      </c>
      <c r="L182" s="364">
        <v>476</v>
      </c>
      <c r="M182" s="364">
        <v>156</v>
      </c>
      <c r="N182" s="364">
        <v>355</v>
      </c>
      <c r="O182" s="364">
        <v>234</v>
      </c>
    </row>
    <row r="183" spans="1:15" x14ac:dyDescent="0.25">
      <c r="A183" s="364" t="s">
        <v>412</v>
      </c>
      <c r="B183" s="364" t="s">
        <v>422</v>
      </c>
      <c r="C183" s="364" t="s">
        <v>2999</v>
      </c>
      <c r="D183" s="364">
        <v>294</v>
      </c>
      <c r="E183" s="364">
        <v>464</v>
      </c>
      <c r="F183" s="364">
        <v>995</v>
      </c>
      <c r="G183" s="364">
        <v>470</v>
      </c>
      <c r="H183" s="364">
        <v>784</v>
      </c>
      <c r="I183" s="364">
        <v>811</v>
      </c>
      <c r="J183" s="364">
        <v>947</v>
      </c>
      <c r="K183" s="364">
        <v>257</v>
      </c>
      <c r="L183" s="364">
        <v>656</v>
      </c>
      <c r="M183" s="364">
        <v>671</v>
      </c>
      <c r="N183" s="364">
        <v>357</v>
      </c>
      <c r="O183" s="364">
        <v>962</v>
      </c>
    </row>
    <row r="184" spans="1:15" x14ac:dyDescent="0.25">
      <c r="A184" s="364" t="s">
        <v>446</v>
      </c>
      <c r="B184" s="364" t="s">
        <v>782</v>
      </c>
      <c r="C184" s="364" t="s">
        <v>2980</v>
      </c>
      <c r="D184" s="364">
        <v>662</v>
      </c>
      <c r="E184" s="364">
        <v>111</v>
      </c>
      <c r="F184" s="364">
        <v>692</v>
      </c>
      <c r="G184" s="364">
        <v>377</v>
      </c>
      <c r="H184" s="364">
        <v>173</v>
      </c>
      <c r="I184" s="364">
        <v>776</v>
      </c>
      <c r="J184" s="364">
        <v>225</v>
      </c>
      <c r="K184" s="364">
        <v>279</v>
      </c>
      <c r="L184" s="364">
        <v>951</v>
      </c>
      <c r="M184" s="364">
        <v>700</v>
      </c>
      <c r="N184" s="364">
        <v>829</v>
      </c>
      <c r="O184" s="364">
        <v>799</v>
      </c>
    </row>
    <row r="185" spans="1:15" x14ac:dyDescent="0.25">
      <c r="A185" s="364" t="s">
        <v>425</v>
      </c>
      <c r="B185" s="364" t="s">
        <v>418</v>
      </c>
      <c r="C185" s="364" t="s">
        <v>2766</v>
      </c>
      <c r="D185" s="364">
        <v>617</v>
      </c>
      <c r="E185" s="364">
        <v>616</v>
      </c>
      <c r="F185" s="364">
        <v>453</v>
      </c>
      <c r="G185" s="364">
        <v>907</v>
      </c>
      <c r="H185" s="364">
        <v>868</v>
      </c>
      <c r="I185" s="364">
        <v>496</v>
      </c>
      <c r="J185" s="364">
        <v>245</v>
      </c>
      <c r="K185" s="364">
        <v>998</v>
      </c>
      <c r="L185" s="364">
        <v>462</v>
      </c>
      <c r="M185" s="364">
        <v>564</v>
      </c>
      <c r="N185" s="364">
        <v>972</v>
      </c>
      <c r="O185" s="364">
        <v>791</v>
      </c>
    </row>
    <row r="186" spans="1:15" x14ac:dyDescent="0.25">
      <c r="A186" s="364" t="s">
        <v>425</v>
      </c>
      <c r="B186" s="364" t="s">
        <v>426</v>
      </c>
      <c r="C186" s="364" t="s">
        <v>3178</v>
      </c>
      <c r="D186" s="364">
        <v>951</v>
      </c>
      <c r="E186" s="364">
        <v>671</v>
      </c>
      <c r="F186" s="364">
        <v>522</v>
      </c>
      <c r="G186" s="364">
        <v>339</v>
      </c>
      <c r="H186" s="364">
        <v>300</v>
      </c>
      <c r="I186" s="364">
        <v>400</v>
      </c>
      <c r="J186" s="364">
        <v>221</v>
      </c>
      <c r="K186" s="364">
        <v>225</v>
      </c>
      <c r="L186" s="364">
        <v>342</v>
      </c>
      <c r="M186" s="364">
        <v>407</v>
      </c>
      <c r="N186" s="364">
        <v>451</v>
      </c>
      <c r="O186" s="364">
        <v>184</v>
      </c>
    </row>
    <row r="187" spans="1:15" x14ac:dyDescent="0.25">
      <c r="A187" s="364" t="s">
        <v>446</v>
      </c>
      <c r="B187" s="364" t="s">
        <v>777</v>
      </c>
      <c r="C187" s="364" t="s">
        <v>3261</v>
      </c>
      <c r="D187" s="364">
        <v>528</v>
      </c>
      <c r="E187" s="364">
        <v>389</v>
      </c>
      <c r="F187" s="364">
        <v>963</v>
      </c>
      <c r="G187" s="364">
        <v>577</v>
      </c>
      <c r="H187" s="364">
        <v>979</v>
      </c>
      <c r="I187" s="364">
        <v>399</v>
      </c>
      <c r="J187" s="364">
        <v>371</v>
      </c>
      <c r="K187" s="364">
        <v>706</v>
      </c>
      <c r="L187" s="364">
        <v>999</v>
      </c>
      <c r="M187" s="364">
        <v>649</v>
      </c>
      <c r="N187" s="364">
        <v>829</v>
      </c>
      <c r="O187" s="364">
        <v>159</v>
      </c>
    </row>
    <row r="188" spans="1:15" x14ac:dyDescent="0.25">
      <c r="A188" s="364" t="s">
        <v>446</v>
      </c>
      <c r="B188" s="364" t="s">
        <v>803</v>
      </c>
      <c r="C188" s="364" t="s">
        <v>2872</v>
      </c>
      <c r="D188" s="364">
        <v>746</v>
      </c>
      <c r="E188" s="364">
        <v>652</v>
      </c>
      <c r="F188" s="364">
        <v>801</v>
      </c>
      <c r="G188" s="364">
        <v>699</v>
      </c>
      <c r="H188" s="364">
        <v>432</v>
      </c>
      <c r="I188" s="364">
        <v>356</v>
      </c>
      <c r="J188" s="364">
        <v>235</v>
      </c>
      <c r="K188" s="364">
        <v>488</v>
      </c>
      <c r="L188" s="364">
        <v>645</v>
      </c>
      <c r="M188" s="364">
        <v>648</v>
      </c>
      <c r="N188" s="364">
        <v>371</v>
      </c>
      <c r="O188" s="364">
        <v>497</v>
      </c>
    </row>
    <row r="189" spans="1:15" x14ac:dyDescent="0.25">
      <c r="A189" s="364" t="s">
        <v>446</v>
      </c>
      <c r="B189" s="364" t="s">
        <v>473</v>
      </c>
      <c r="C189" s="364" t="s">
        <v>2925</v>
      </c>
      <c r="D189" s="364">
        <v>518</v>
      </c>
      <c r="E189" s="364">
        <v>737</v>
      </c>
      <c r="F189" s="364">
        <v>766</v>
      </c>
      <c r="G189" s="364">
        <v>641</v>
      </c>
      <c r="H189" s="364">
        <v>975</v>
      </c>
      <c r="I189" s="364">
        <v>355</v>
      </c>
      <c r="J189" s="364">
        <v>849</v>
      </c>
      <c r="K189" s="364">
        <v>324</v>
      </c>
      <c r="L189" s="364">
        <v>216</v>
      </c>
      <c r="M189" s="364">
        <v>193</v>
      </c>
      <c r="N189" s="364">
        <v>469</v>
      </c>
      <c r="O189" s="364">
        <v>214</v>
      </c>
    </row>
    <row r="190" spans="1:15" x14ac:dyDescent="0.25">
      <c r="A190" s="364" t="s">
        <v>446</v>
      </c>
      <c r="B190" s="364" t="s">
        <v>473</v>
      </c>
      <c r="C190" s="364" t="s">
        <v>3166</v>
      </c>
      <c r="D190" s="364">
        <v>457</v>
      </c>
      <c r="E190" s="364">
        <v>968</v>
      </c>
      <c r="F190" s="364">
        <v>348</v>
      </c>
      <c r="G190" s="364">
        <v>198</v>
      </c>
      <c r="H190" s="364">
        <v>527</v>
      </c>
      <c r="I190" s="364">
        <v>360</v>
      </c>
      <c r="J190" s="364">
        <v>844</v>
      </c>
      <c r="K190" s="364">
        <v>163</v>
      </c>
      <c r="L190" s="364">
        <v>538</v>
      </c>
      <c r="M190" s="364">
        <v>146</v>
      </c>
      <c r="N190" s="364">
        <v>514</v>
      </c>
      <c r="O190" s="364">
        <v>977</v>
      </c>
    </row>
    <row r="191" spans="1:15" x14ac:dyDescent="0.25">
      <c r="A191" s="364" t="s">
        <v>412</v>
      </c>
      <c r="B191" s="364" t="s">
        <v>413</v>
      </c>
      <c r="C191" s="364" t="s">
        <v>3134</v>
      </c>
      <c r="D191" s="364">
        <v>433</v>
      </c>
      <c r="E191" s="364">
        <v>988</v>
      </c>
      <c r="F191" s="364">
        <v>488</v>
      </c>
      <c r="G191" s="364">
        <v>154</v>
      </c>
      <c r="H191" s="364">
        <v>535</v>
      </c>
      <c r="I191" s="364">
        <v>158</v>
      </c>
      <c r="J191" s="364">
        <v>365</v>
      </c>
      <c r="K191" s="364">
        <v>755</v>
      </c>
      <c r="L191" s="364">
        <v>282</v>
      </c>
      <c r="M191" s="364">
        <v>229</v>
      </c>
      <c r="N191" s="364">
        <v>279</v>
      </c>
      <c r="O191" s="364">
        <v>760</v>
      </c>
    </row>
    <row r="192" spans="1:15" x14ac:dyDescent="0.25">
      <c r="A192" s="364" t="s">
        <v>417</v>
      </c>
      <c r="B192" s="364" t="s">
        <v>848</v>
      </c>
      <c r="C192" s="364" t="s">
        <v>3028</v>
      </c>
      <c r="D192" s="364">
        <v>357</v>
      </c>
      <c r="E192" s="364">
        <v>245</v>
      </c>
      <c r="F192" s="364">
        <v>171</v>
      </c>
      <c r="G192" s="364">
        <v>512</v>
      </c>
      <c r="H192" s="364">
        <v>501</v>
      </c>
      <c r="I192" s="364">
        <v>372</v>
      </c>
      <c r="J192" s="364">
        <v>878</v>
      </c>
      <c r="K192" s="364">
        <v>319</v>
      </c>
      <c r="L192" s="364">
        <v>970</v>
      </c>
      <c r="M192" s="364">
        <v>451</v>
      </c>
      <c r="N192" s="364">
        <v>840</v>
      </c>
      <c r="O192" s="364">
        <v>868</v>
      </c>
    </row>
    <row r="193" spans="1:15" x14ac:dyDescent="0.25">
      <c r="A193" s="364" t="s">
        <v>425</v>
      </c>
      <c r="B193" s="364" t="s">
        <v>426</v>
      </c>
      <c r="C193" s="364" t="s">
        <v>3184</v>
      </c>
      <c r="D193" s="364">
        <v>964</v>
      </c>
      <c r="E193" s="364">
        <v>689</v>
      </c>
      <c r="F193" s="364">
        <v>705</v>
      </c>
      <c r="G193" s="364">
        <v>498</v>
      </c>
      <c r="H193" s="364">
        <v>625</v>
      </c>
      <c r="I193" s="364">
        <v>666</v>
      </c>
      <c r="J193" s="364">
        <v>443</v>
      </c>
      <c r="K193" s="364">
        <v>417</v>
      </c>
      <c r="L193" s="364">
        <v>230</v>
      </c>
      <c r="M193" s="364">
        <v>207</v>
      </c>
      <c r="N193" s="364">
        <v>123</v>
      </c>
      <c r="O193" s="364">
        <v>169</v>
      </c>
    </row>
    <row r="194" spans="1:15" x14ac:dyDescent="0.25">
      <c r="A194" s="364" t="s">
        <v>417</v>
      </c>
      <c r="B194" s="364" t="s">
        <v>792</v>
      </c>
      <c r="C194" s="364" t="s">
        <v>2836</v>
      </c>
      <c r="D194" s="364">
        <v>451</v>
      </c>
      <c r="E194" s="364">
        <v>260</v>
      </c>
      <c r="F194" s="364">
        <v>657</v>
      </c>
      <c r="G194" s="364">
        <v>931</v>
      </c>
      <c r="H194" s="364">
        <v>769</v>
      </c>
      <c r="I194" s="364">
        <v>797</v>
      </c>
      <c r="J194" s="364">
        <v>472</v>
      </c>
      <c r="K194" s="364">
        <v>786</v>
      </c>
      <c r="L194" s="364">
        <v>640</v>
      </c>
      <c r="M194" s="364">
        <v>633</v>
      </c>
      <c r="N194" s="364">
        <v>237</v>
      </c>
      <c r="O194" s="364">
        <v>298</v>
      </c>
    </row>
    <row r="195" spans="1:15" x14ac:dyDescent="0.25">
      <c r="A195" s="364" t="s">
        <v>425</v>
      </c>
      <c r="B195" s="364" t="s">
        <v>426</v>
      </c>
      <c r="C195" s="364" t="s">
        <v>2771</v>
      </c>
      <c r="D195" s="364">
        <v>572</v>
      </c>
      <c r="E195" s="364">
        <v>162</v>
      </c>
      <c r="F195" s="364">
        <v>365</v>
      </c>
      <c r="G195" s="364">
        <v>489</v>
      </c>
      <c r="H195" s="364">
        <v>130</v>
      </c>
      <c r="I195" s="364">
        <v>156</v>
      </c>
      <c r="J195" s="364">
        <v>611</v>
      </c>
      <c r="K195" s="364">
        <v>353</v>
      </c>
      <c r="L195" s="364">
        <v>199</v>
      </c>
      <c r="M195" s="364">
        <v>175</v>
      </c>
      <c r="N195" s="364">
        <v>489</v>
      </c>
      <c r="O195" s="364">
        <v>837</v>
      </c>
    </row>
    <row r="196" spans="1:15" x14ac:dyDescent="0.25">
      <c r="A196" s="364" t="s">
        <v>446</v>
      </c>
      <c r="B196" s="364" t="s">
        <v>777</v>
      </c>
      <c r="C196" s="364" t="s">
        <v>2896</v>
      </c>
      <c r="D196" s="364">
        <v>266</v>
      </c>
      <c r="E196" s="364">
        <v>540</v>
      </c>
      <c r="F196" s="364">
        <v>310</v>
      </c>
      <c r="G196" s="364">
        <v>330</v>
      </c>
      <c r="H196" s="364">
        <v>854</v>
      </c>
      <c r="I196" s="364">
        <v>504</v>
      </c>
      <c r="J196" s="364">
        <v>950</v>
      </c>
      <c r="K196" s="364">
        <v>162</v>
      </c>
      <c r="L196" s="364">
        <v>473</v>
      </c>
      <c r="M196" s="364">
        <v>313</v>
      </c>
      <c r="N196" s="364">
        <v>754</v>
      </c>
      <c r="O196" s="364">
        <v>771</v>
      </c>
    </row>
    <row r="197" spans="1:15" x14ac:dyDescent="0.25">
      <c r="A197" s="364" t="s">
        <v>412</v>
      </c>
      <c r="B197" s="364" t="s">
        <v>413</v>
      </c>
      <c r="C197" s="364" t="s">
        <v>3013</v>
      </c>
      <c r="D197" s="364">
        <v>662</v>
      </c>
      <c r="E197" s="364">
        <v>632</v>
      </c>
      <c r="F197" s="364">
        <v>779</v>
      </c>
      <c r="G197" s="364">
        <v>986</v>
      </c>
      <c r="H197" s="364">
        <v>258</v>
      </c>
      <c r="I197" s="364">
        <v>597</v>
      </c>
      <c r="J197" s="364">
        <v>967</v>
      </c>
      <c r="K197" s="364">
        <v>342</v>
      </c>
      <c r="L197" s="364">
        <v>803</v>
      </c>
      <c r="M197" s="364">
        <v>741</v>
      </c>
      <c r="N197" s="364">
        <v>608</v>
      </c>
      <c r="O197" s="364">
        <v>420</v>
      </c>
    </row>
    <row r="198" spans="1:15" x14ac:dyDescent="0.25">
      <c r="A198" s="364" t="s">
        <v>446</v>
      </c>
      <c r="B198" s="364" t="s">
        <v>803</v>
      </c>
      <c r="C198" s="364" t="s">
        <v>2775</v>
      </c>
      <c r="D198" s="364">
        <v>302</v>
      </c>
      <c r="E198" s="364">
        <v>773</v>
      </c>
      <c r="F198" s="364">
        <v>698</v>
      </c>
      <c r="G198" s="364">
        <v>553</v>
      </c>
      <c r="H198" s="364">
        <v>582</v>
      </c>
      <c r="I198" s="364">
        <v>162</v>
      </c>
      <c r="J198" s="364">
        <v>713</v>
      </c>
      <c r="K198" s="364">
        <v>372</v>
      </c>
      <c r="L198" s="364">
        <v>826</v>
      </c>
      <c r="M198" s="364">
        <v>139</v>
      </c>
      <c r="N198" s="364">
        <v>221</v>
      </c>
      <c r="O198" s="364">
        <v>955</v>
      </c>
    </row>
    <row r="199" spans="1:15" x14ac:dyDescent="0.25">
      <c r="A199" s="364" t="s">
        <v>412</v>
      </c>
      <c r="B199" s="364" t="s">
        <v>1011</v>
      </c>
      <c r="C199" s="364" t="s">
        <v>3042</v>
      </c>
      <c r="D199" s="364">
        <v>550</v>
      </c>
      <c r="E199" s="364">
        <v>239</v>
      </c>
      <c r="F199" s="364">
        <v>432</v>
      </c>
      <c r="G199" s="364">
        <v>166</v>
      </c>
      <c r="H199" s="364">
        <v>591</v>
      </c>
      <c r="I199" s="364">
        <v>814</v>
      </c>
      <c r="J199" s="364">
        <v>464</v>
      </c>
      <c r="K199" s="364">
        <v>605</v>
      </c>
      <c r="L199" s="364">
        <v>191</v>
      </c>
      <c r="M199" s="364">
        <v>203</v>
      </c>
      <c r="N199" s="364">
        <v>524</v>
      </c>
      <c r="O199" s="364">
        <v>212</v>
      </c>
    </row>
    <row r="200" spans="1:15" x14ac:dyDescent="0.25">
      <c r="A200" s="364" t="s">
        <v>446</v>
      </c>
      <c r="B200" s="364" t="s">
        <v>782</v>
      </c>
      <c r="C200" s="364" t="s">
        <v>2992</v>
      </c>
      <c r="D200" s="364">
        <v>476</v>
      </c>
      <c r="E200" s="364">
        <v>239</v>
      </c>
      <c r="F200" s="364">
        <v>758</v>
      </c>
      <c r="G200" s="364">
        <v>236</v>
      </c>
      <c r="H200" s="364">
        <v>228</v>
      </c>
      <c r="I200" s="364">
        <v>396</v>
      </c>
      <c r="J200" s="364">
        <v>972</v>
      </c>
      <c r="K200" s="364">
        <v>602</v>
      </c>
      <c r="L200" s="364">
        <v>129</v>
      </c>
      <c r="M200" s="364">
        <v>595</v>
      </c>
      <c r="N200" s="364">
        <v>492</v>
      </c>
      <c r="O200" s="364">
        <v>538</v>
      </c>
    </row>
    <row r="201" spans="1:15" x14ac:dyDescent="0.25">
      <c r="A201" s="364" t="s">
        <v>412</v>
      </c>
      <c r="B201" s="364" t="s">
        <v>413</v>
      </c>
      <c r="C201" s="364" t="s">
        <v>3137</v>
      </c>
      <c r="D201" s="364">
        <v>223</v>
      </c>
      <c r="E201" s="364">
        <v>258</v>
      </c>
      <c r="F201" s="364">
        <v>338</v>
      </c>
      <c r="G201" s="364">
        <v>866</v>
      </c>
      <c r="H201" s="364">
        <v>514</v>
      </c>
      <c r="I201" s="364">
        <v>598</v>
      </c>
      <c r="J201" s="364">
        <v>744</v>
      </c>
      <c r="K201" s="364">
        <v>451</v>
      </c>
      <c r="L201" s="364">
        <v>664</v>
      </c>
      <c r="M201" s="364">
        <v>380</v>
      </c>
      <c r="N201" s="364">
        <v>609</v>
      </c>
      <c r="O201" s="364">
        <v>680</v>
      </c>
    </row>
    <row r="202" spans="1:15" x14ac:dyDescent="0.25">
      <c r="A202" s="364" t="s">
        <v>446</v>
      </c>
      <c r="B202" s="364" t="s">
        <v>803</v>
      </c>
      <c r="C202" s="364" t="s">
        <v>3120</v>
      </c>
      <c r="D202" s="364">
        <v>170</v>
      </c>
      <c r="E202" s="364">
        <v>378</v>
      </c>
      <c r="F202" s="364">
        <v>117</v>
      </c>
      <c r="G202" s="364">
        <v>143</v>
      </c>
      <c r="H202" s="364">
        <v>646</v>
      </c>
      <c r="I202" s="364">
        <v>217</v>
      </c>
      <c r="J202" s="364">
        <v>479</v>
      </c>
      <c r="K202" s="364">
        <v>676</v>
      </c>
      <c r="L202" s="364">
        <v>301</v>
      </c>
      <c r="M202" s="364">
        <v>852</v>
      </c>
      <c r="N202" s="364">
        <v>864</v>
      </c>
      <c r="O202" s="364">
        <v>275</v>
      </c>
    </row>
    <row r="203" spans="1:15" x14ac:dyDescent="0.25">
      <c r="A203" s="364" t="s">
        <v>417</v>
      </c>
      <c r="B203" s="364" t="s">
        <v>848</v>
      </c>
      <c r="C203" s="364" t="s">
        <v>3113</v>
      </c>
      <c r="D203" s="364">
        <v>210</v>
      </c>
      <c r="E203" s="364">
        <v>310</v>
      </c>
      <c r="F203" s="364">
        <v>346</v>
      </c>
      <c r="G203" s="364">
        <v>881</v>
      </c>
      <c r="H203" s="364">
        <v>687</v>
      </c>
      <c r="I203" s="364">
        <v>915</v>
      </c>
      <c r="J203" s="364">
        <v>899</v>
      </c>
      <c r="K203" s="364">
        <v>761</v>
      </c>
      <c r="L203" s="364">
        <v>224</v>
      </c>
      <c r="M203" s="364">
        <v>471</v>
      </c>
      <c r="N203" s="364">
        <v>716</v>
      </c>
      <c r="O203" s="364">
        <v>875</v>
      </c>
    </row>
    <row r="204" spans="1:15" x14ac:dyDescent="0.25">
      <c r="A204" s="364" t="s">
        <v>446</v>
      </c>
      <c r="B204" s="364" t="s">
        <v>777</v>
      </c>
      <c r="C204" s="364" t="s">
        <v>2738</v>
      </c>
      <c r="D204" s="364">
        <v>428</v>
      </c>
      <c r="E204" s="364">
        <v>884</v>
      </c>
      <c r="F204" s="364">
        <v>340</v>
      </c>
      <c r="G204" s="364">
        <v>206</v>
      </c>
      <c r="H204" s="364">
        <v>222</v>
      </c>
      <c r="I204" s="364">
        <v>158</v>
      </c>
      <c r="J204" s="364">
        <v>501</v>
      </c>
      <c r="K204" s="364">
        <v>860</v>
      </c>
      <c r="L204" s="364">
        <v>402</v>
      </c>
      <c r="M204" s="364">
        <v>816</v>
      </c>
      <c r="N204" s="364">
        <v>267</v>
      </c>
      <c r="O204" s="364">
        <v>815</v>
      </c>
    </row>
    <row r="205" spans="1:15" x14ac:dyDescent="0.25">
      <c r="A205" s="364" t="s">
        <v>425</v>
      </c>
      <c r="B205" s="364" t="s">
        <v>450</v>
      </c>
      <c r="C205" s="364" t="s">
        <v>2922</v>
      </c>
      <c r="D205" s="364">
        <v>975</v>
      </c>
      <c r="E205" s="364">
        <v>803</v>
      </c>
      <c r="F205" s="364">
        <v>608</v>
      </c>
      <c r="G205" s="364">
        <v>830</v>
      </c>
      <c r="H205" s="364">
        <v>218</v>
      </c>
      <c r="I205" s="364">
        <v>972</v>
      </c>
      <c r="J205" s="364">
        <v>783</v>
      </c>
      <c r="K205" s="364">
        <v>950</v>
      </c>
      <c r="L205" s="364">
        <v>668</v>
      </c>
      <c r="M205" s="364">
        <v>624</v>
      </c>
      <c r="N205" s="364">
        <v>287</v>
      </c>
      <c r="O205" s="364">
        <v>380</v>
      </c>
    </row>
    <row r="206" spans="1:15" x14ac:dyDescent="0.25">
      <c r="A206" s="364" t="s">
        <v>412</v>
      </c>
      <c r="B206" s="364" t="s">
        <v>429</v>
      </c>
      <c r="C206" s="364" t="s">
        <v>2729</v>
      </c>
      <c r="D206" s="364">
        <v>648</v>
      </c>
      <c r="E206" s="364">
        <v>390</v>
      </c>
      <c r="F206" s="364">
        <v>760</v>
      </c>
      <c r="G206" s="364">
        <v>762</v>
      </c>
      <c r="H206" s="364">
        <v>269</v>
      </c>
      <c r="I206" s="364">
        <v>344</v>
      </c>
      <c r="J206" s="364">
        <v>716</v>
      </c>
      <c r="K206" s="364">
        <v>418</v>
      </c>
      <c r="L206" s="364">
        <v>618</v>
      </c>
      <c r="M206" s="364">
        <v>791</v>
      </c>
      <c r="N206" s="364">
        <v>392</v>
      </c>
      <c r="O206" s="364">
        <v>719</v>
      </c>
    </row>
    <row r="207" spans="1:15" x14ac:dyDescent="0.25">
      <c r="A207" s="364" t="s">
        <v>425</v>
      </c>
      <c r="B207" s="364" t="s">
        <v>426</v>
      </c>
      <c r="C207" s="364" t="s">
        <v>2757</v>
      </c>
      <c r="D207" s="364">
        <v>715</v>
      </c>
      <c r="E207" s="364">
        <v>680</v>
      </c>
      <c r="F207" s="364">
        <v>935</v>
      </c>
      <c r="G207" s="364">
        <v>794</v>
      </c>
      <c r="H207" s="364">
        <v>182</v>
      </c>
      <c r="I207" s="364">
        <v>333</v>
      </c>
      <c r="J207" s="364">
        <v>227</v>
      </c>
      <c r="K207" s="364">
        <v>342</v>
      </c>
      <c r="L207" s="364">
        <v>518</v>
      </c>
      <c r="M207" s="364">
        <v>413</v>
      </c>
      <c r="N207" s="364">
        <v>795</v>
      </c>
      <c r="O207" s="364">
        <v>515</v>
      </c>
    </row>
    <row r="208" spans="1:15" x14ac:dyDescent="0.25">
      <c r="A208" s="364" t="s">
        <v>425</v>
      </c>
      <c r="B208" s="364" t="s">
        <v>450</v>
      </c>
      <c r="C208" s="364" t="s">
        <v>3053</v>
      </c>
      <c r="D208" s="364">
        <v>833</v>
      </c>
      <c r="E208" s="364">
        <v>136</v>
      </c>
      <c r="F208" s="364">
        <v>875</v>
      </c>
      <c r="G208" s="364">
        <v>597</v>
      </c>
      <c r="H208" s="364">
        <v>974</v>
      </c>
      <c r="I208" s="364">
        <v>163</v>
      </c>
      <c r="J208" s="364">
        <v>134</v>
      </c>
      <c r="K208" s="364">
        <v>771</v>
      </c>
      <c r="L208" s="364">
        <v>861</v>
      </c>
      <c r="M208" s="364">
        <v>806</v>
      </c>
      <c r="N208" s="364">
        <v>691</v>
      </c>
      <c r="O208" s="364">
        <v>690</v>
      </c>
    </row>
    <row r="209" spans="1:15" x14ac:dyDescent="0.25">
      <c r="A209" s="364" t="s">
        <v>417</v>
      </c>
      <c r="B209" s="364" t="s">
        <v>848</v>
      </c>
      <c r="C209" s="364" t="s">
        <v>3194</v>
      </c>
      <c r="D209" s="364">
        <v>741</v>
      </c>
      <c r="E209" s="364">
        <v>155</v>
      </c>
      <c r="F209" s="364">
        <v>737</v>
      </c>
      <c r="G209" s="364">
        <v>617</v>
      </c>
      <c r="H209" s="364">
        <v>232</v>
      </c>
      <c r="I209" s="364">
        <v>322</v>
      </c>
      <c r="J209" s="364">
        <v>114</v>
      </c>
      <c r="K209" s="364">
        <v>373</v>
      </c>
      <c r="L209" s="364">
        <v>300</v>
      </c>
      <c r="M209" s="364">
        <v>124</v>
      </c>
      <c r="N209" s="364">
        <v>651</v>
      </c>
      <c r="O209" s="364">
        <v>502</v>
      </c>
    </row>
    <row r="210" spans="1:15" x14ac:dyDescent="0.25">
      <c r="A210" s="364" t="s">
        <v>446</v>
      </c>
      <c r="B210" s="364" t="s">
        <v>803</v>
      </c>
      <c r="C210" s="364" t="s">
        <v>3165</v>
      </c>
      <c r="D210" s="364">
        <v>968</v>
      </c>
      <c r="E210" s="364">
        <v>668</v>
      </c>
      <c r="F210" s="364">
        <v>153</v>
      </c>
      <c r="G210" s="364">
        <v>143</v>
      </c>
      <c r="H210" s="364">
        <v>767</v>
      </c>
      <c r="I210" s="364">
        <v>503</v>
      </c>
      <c r="J210" s="364">
        <v>277</v>
      </c>
      <c r="K210" s="364">
        <v>646</v>
      </c>
      <c r="L210" s="364">
        <v>721</v>
      </c>
      <c r="M210" s="364">
        <v>653</v>
      </c>
      <c r="N210" s="364">
        <v>409</v>
      </c>
      <c r="O210" s="364">
        <v>783</v>
      </c>
    </row>
    <row r="211" spans="1:15" x14ac:dyDescent="0.25">
      <c r="A211" s="364" t="s">
        <v>446</v>
      </c>
      <c r="B211" s="364" t="s">
        <v>473</v>
      </c>
      <c r="C211" s="364" t="s">
        <v>3087</v>
      </c>
      <c r="D211" s="364">
        <v>619</v>
      </c>
      <c r="E211" s="364">
        <v>789</v>
      </c>
      <c r="F211" s="364">
        <v>998</v>
      </c>
      <c r="G211" s="364">
        <v>522</v>
      </c>
      <c r="H211" s="364">
        <v>993</v>
      </c>
      <c r="I211" s="364">
        <v>111</v>
      </c>
      <c r="J211" s="364">
        <v>348</v>
      </c>
      <c r="K211" s="364">
        <v>238</v>
      </c>
      <c r="L211" s="364">
        <v>610</v>
      </c>
      <c r="M211" s="364">
        <v>701</v>
      </c>
      <c r="N211" s="364">
        <v>367</v>
      </c>
      <c r="O211" s="364">
        <v>480</v>
      </c>
    </row>
    <row r="212" spans="1:15" x14ac:dyDescent="0.25">
      <c r="A212" s="364" t="s">
        <v>425</v>
      </c>
      <c r="B212" s="364" t="s">
        <v>426</v>
      </c>
      <c r="C212" s="364" t="s">
        <v>1227</v>
      </c>
      <c r="D212" s="364">
        <v>987</v>
      </c>
      <c r="E212" s="364">
        <v>558</v>
      </c>
      <c r="F212" s="364">
        <v>226</v>
      </c>
      <c r="G212" s="364">
        <v>346</v>
      </c>
      <c r="H212" s="364">
        <v>158</v>
      </c>
      <c r="I212" s="364">
        <v>877</v>
      </c>
      <c r="J212" s="364">
        <v>923</v>
      </c>
      <c r="K212" s="364">
        <v>681</v>
      </c>
      <c r="L212" s="364">
        <v>690</v>
      </c>
      <c r="M212" s="364">
        <v>215</v>
      </c>
      <c r="N212" s="364">
        <v>552</v>
      </c>
      <c r="O212" s="364">
        <v>266</v>
      </c>
    </row>
    <row r="213" spans="1:15" x14ac:dyDescent="0.25">
      <c r="A213" s="364" t="s">
        <v>417</v>
      </c>
      <c r="B213" s="364" t="s">
        <v>828</v>
      </c>
      <c r="C213" s="364" t="s">
        <v>3027</v>
      </c>
      <c r="D213" s="364">
        <v>605</v>
      </c>
      <c r="E213" s="364">
        <v>638</v>
      </c>
      <c r="F213" s="364">
        <v>733</v>
      </c>
      <c r="G213" s="364">
        <v>838</v>
      </c>
      <c r="H213" s="364">
        <v>395</v>
      </c>
      <c r="I213" s="364">
        <v>810</v>
      </c>
      <c r="J213" s="364">
        <v>486</v>
      </c>
      <c r="K213" s="364">
        <v>210</v>
      </c>
      <c r="L213" s="364">
        <v>361</v>
      </c>
      <c r="M213" s="364">
        <v>805</v>
      </c>
      <c r="N213" s="364">
        <v>909</v>
      </c>
      <c r="O213" s="364">
        <v>736</v>
      </c>
    </row>
    <row r="214" spans="1:15" x14ac:dyDescent="0.25">
      <c r="A214" s="364" t="s">
        <v>412</v>
      </c>
      <c r="B214" s="364" t="s">
        <v>436</v>
      </c>
      <c r="C214" s="364" t="s">
        <v>3233</v>
      </c>
      <c r="D214" s="364">
        <v>806</v>
      </c>
      <c r="E214" s="364">
        <v>763</v>
      </c>
      <c r="F214" s="364">
        <v>477</v>
      </c>
      <c r="G214" s="364">
        <v>872</v>
      </c>
      <c r="H214" s="364">
        <v>154</v>
      </c>
      <c r="I214" s="364">
        <v>771</v>
      </c>
      <c r="J214" s="364">
        <v>167</v>
      </c>
      <c r="K214" s="364">
        <v>986</v>
      </c>
      <c r="L214" s="364">
        <v>318</v>
      </c>
      <c r="M214" s="364">
        <v>656</v>
      </c>
      <c r="N214" s="364">
        <v>244</v>
      </c>
      <c r="O214" s="364">
        <v>462</v>
      </c>
    </row>
    <row r="215" spans="1:15" x14ac:dyDescent="0.25">
      <c r="A215" s="364" t="s">
        <v>787</v>
      </c>
      <c r="B215" s="364" t="s">
        <v>809</v>
      </c>
      <c r="C215" s="364" t="s">
        <v>2728</v>
      </c>
      <c r="D215" s="364">
        <v>490</v>
      </c>
      <c r="E215" s="364">
        <v>859</v>
      </c>
      <c r="F215" s="364">
        <v>273</v>
      </c>
      <c r="G215" s="364">
        <v>550</v>
      </c>
      <c r="H215" s="364">
        <v>951</v>
      </c>
      <c r="I215" s="364">
        <v>390</v>
      </c>
      <c r="J215" s="364">
        <v>399</v>
      </c>
      <c r="K215" s="364">
        <v>295</v>
      </c>
      <c r="L215" s="364">
        <v>983</v>
      </c>
      <c r="M215" s="364">
        <v>408</v>
      </c>
      <c r="N215" s="364">
        <v>884</v>
      </c>
      <c r="O215" s="364">
        <v>411</v>
      </c>
    </row>
    <row r="216" spans="1:15" x14ac:dyDescent="0.25">
      <c r="A216" s="364" t="s">
        <v>425</v>
      </c>
      <c r="B216" s="364" t="s">
        <v>450</v>
      </c>
      <c r="C216" s="364" t="s">
        <v>2968</v>
      </c>
      <c r="D216" s="364">
        <v>516</v>
      </c>
      <c r="E216" s="364">
        <v>388</v>
      </c>
      <c r="F216" s="364">
        <v>445</v>
      </c>
      <c r="G216" s="364">
        <v>203</v>
      </c>
      <c r="H216" s="364">
        <v>807</v>
      </c>
      <c r="I216" s="364">
        <v>816</v>
      </c>
      <c r="J216" s="364">
        <v>790</v>
      </c>
      <c r="K216" s="364">
        <v>234</v>
      </c>
      <c r="L216" s="364">
        <v>194</v>
      </c>
      <c r="M216" s="364">
        <v>893</v>
      </c>
      <c r="N216" s="364">
        <v>351</v>
      </c>
      <c r="O216" s="364">
        <v>786</v>
      </c>
    </row>
    <row r="217" spans="1:15" x14ac:dyDescent="0.25">
      <c r="A217" s="364" t="s">
        <v>412</v>
      </c>
      <c r="B217" s="364" t="s">
        <v>436</v>
      </c>
      <c r="C217" s="364" t="s">
        <v>2748</v>
      </c>
      <c r="D217" s="364">
        <v>261</v>
      </c>
      <c r="E217" s="364">
        <v>155</v>
      </c>
      <c r="F217" s="364">
        <v>125</v>
      </c>
      <c r="G217" s="364">
        <v>143</v>
      </c>
      <c r="H217" s="364">
        <v>804</v>
      </c>
      <c r="I217" s="364">
        <v>871</v>
      </c>
      <c r="J217" s="364">
        <v>570</v>
      </c>
      <c r="K217" s="364">
        <v>283</v>
      </c>
      <c r="L217" s="364">
        <v>822</v>
      </c>
      <c r="M217" s="364">
        <v>849</v>
      </c>
      <c r="N217" s="364">
        <v>436</v>
      </c>
      <c r="O217" s="364">
        <v>468</v>
      </c>
    </row>
    <row r="218" spans="1:15" x14ac:dyDescent="0.25">
      <c r="A218" s="364" t="s">
        <v>412</v>
      </c>
      <c r="B218" s="364" t="s">
        <v>422</v>
      </c>
      <c r="C218" s="364" t="s">
        <v>3208</v>
      </c>
      <c r="D218" s="364">
        <v>395</v>
      </c>
      <c r="E218" s="364">
        <v>601</v>
      </c>
      <c r="F218" s="364">
        <v>620</v>
      </c>
      <c r="G218" s="364">
        <v>373</v>
      </c>
      <c r="H218" s="364">
        <v>178</v>
      </c>
      <c r="I218" s="364">
        <v>998</v>
      </c>
      <c r="J218" s="364">
        <v>919</v>
      </c>
      <c r="K218" s="364">
        <v>756</v>
      </c>
      <c r="L218" s="364">
        <v>551</v>
      </c>
      <c r="M218" s="364">
        <v>653</v>
      </c>
      <c r="N218" s="364">
        <v>160</v>
      </c>
      <c r="O218" s="364">
        <v>512</v>
      </c>
    </row>
    <row r="219" spans="1:15" x14ac:dyDescent="0.25">
      <c r="A219" s="364" t="s">
        <v>412</v>
      </c>
      <c r="B219" s="364" t="s">
        <v>429</v>
      </c>
      <c r="C219" s="364" t="s">
        <v>3247</v>
      </c>
      <c r="D219" s="364">
        <v>289</v>
      </c>
      <c r="E219" s="364">
        <v>751</v>
      </c>
      <c r="F219" s="364">
        <v>330</v>
      </c>
      <c r="G219" s="364">
        <v>176</v>
      </c>
      <c r="H219" s="364">
        <v>449</v>
      </c>
      <c r="I219" s="364">
        <v>972</v>
      </c>
      <c r="J219" s="364">
        <v>596</v>
      </c>
      <c r="K219" s="364">
        <v>574</v>
      </c>
      <c r="L219" s="364">
        <v>733</v>
      </c>
      <c r="M219" s="364">
        <v>194</v>
      </c>
      <c r="N219" s="364">
        <v>554</v>
      </c>
      <c r="O219" s="364">
        <v>877</v>
      </c>
    </row>
    <row r="220" spans="1:15" x14ac:dyDescent="0.25">
      <c r="A220" s="364" t="s">
        <v>425</v>
      </c>
      <c r="B220" s="364" t="s">
        <v>418</v>
      </c>
      <c r="C220" s="364" t="s">
        <v>3019</v>
      </c>
      <c r="D220" s="364">
        <v>142</v>
      </c>
      <c r="E220" s="364">
        <v>288</v>
      </c>
      <c r="F220" s="364">
        <v>518</v>
      </c>
      <c r="G220" s="364">
        <v>409</v>
      </c>
      <c r="H220" s="364">
        <v>921</v>
      </c>
      <c r="I220" s="364">
        <v>930</v>
      </c>
      <c r="J220" s="364">
        <v>184</v>
      </c>
      <c r="K220" s="364">
        <v>789</v>
      </c>
      <c r="L220" s="364">
        <v>834</v>
      </c>
      <c r="M220" s="364">
        <v>166</v>
      </c>
      <c r="N220" s="364">
        <v>158</v>
      </c>
      <c r="O220" s="364">
        <v>898</v>
      </c>
    </row>
    <row r="221" spans="1:15" x14ac:dyDescent="0.25">
      <c r="A221" s="364" t="s">
        <v>425</v>
      </c>
      <c r="B221" s="364" t="s">
        <v>426</v>
      </c>
      <c r="C221" s="364" t="s">
        <v>3123</v>
      </c>
      <c r="D221" s="364">
        <v>384</v>
      </c>
      <c r="E221" s="364">
        <v>595</v>
      </c>
      <c r="F221" s="364">
        <v>466</v>
      </c>
      <c r="G221" s="364">
        <v>230</v>
      </c>
      <c r="H221" s="364">
        <v>750</v>
      </c>
      <c r="I221" s="364">
        <v>912</v>
      </c>
      <c r="J221" s="364">
        <v>138</v>
      </c>
      <c r="K221" s="364">
        <v>632</v>
      </c>
      <c r="L221" s="364">
        <v>774</v>
      </c>
      <c r="M221" s="364">
        <v>469</v>
      </c>
      <c r="N221" s="364">
        <v>230</v>
      </c>
      <c r="O221" s="364">
        <v>213</v>
      </c>
    </row>
    <row r="222" spans="1:15" x14ac:dyDescent="0.25">
      <c r="A222" s="364" t="s">
        <v>425</v>
      </c>
      <c r="B222" s="364" t="s">
        <v>426</v>
      </c>
      <c r="C222" s="364" t="s">
        <v>2815</v>
      </c>
      <c r="D222" s="364">
        <v>974</v>
      </c>
      <c r="E222" s="364">
        <v>174</v>
      </c>
      <c r="F222" s="364">
        <v>743</v>
      </c>
      <c r="G222" s="364">
        <v>621</v>
      </c>
      <c r="H222" s="364">
        <v>726</v>
      </c>
      <c r="I222" s="364">
        <v>189</v>
      </c>
      <c r="J222" s="364">
        <v>740</v>
      </c>
      <c r="K222" s="364">
        <v>892</v>
      </c>
      <c r="L222" s="364">
        <v>789</v>
      </c>
      <c r="M222" s="364">
        <v>277</v>
      </c>
      <c r="N222" s="364">
        <v>514</v>
      </c>
      <c r="O222" s="364">
        <v>563</v>
      </c>
    </row>
    <row r="223" spans="1:15" x14ac:dyDescent="0.25">
      <c r="A223" s="364" t="s">
        <v>425</v>
      </c>
      <c r="B223" s="364" t="s">
        <v>426</v>
      </c>
      <c r="C223" s="364" t="s">
        <v>3220</v>
      </c>
      <c r="D223" s="364">
        <v>317</v>
      </c>
      <c r="E223" s="364">
        <v>688</v>
      </c>
      <c r="F223" s="364">
        <v>183</v>
      </c>
      <c r="G223" s="364">
        <v>114</v>
      </c>
      <c r="H223" s="364">
        <v>623</v>
      </c>
      <c r="I223" s="364">
        <v>751</v>
      </c>
      <c r="J223" s="364">
        <v>591</v>
      </c>
      <c r="K223" s="364">
        <v>214</v>
      </c>
      <c r="L223" s="364">
        <v>378</v>
      </c>
      <c r="M223" s="364">
        <v>675</v>
      </c>
      <c r="N223" s="364">
        <v>673</v>
      </c>
      <c r="O223" s="364">
        <v>905</v>
      </c>
    </row>
    <row r="224" spans="1:15" x14ac:dyDescent="0.25">
      <c r="A224" s="364" t="s">
        <v>412</v>
      </c>
      <c r="B224" s="364" t="s">
        <v>429</v>
      </c>
      <c r="C224" s="364" t="s">
        <v>3183</v>
      </c>
      <c r="D224" s="364">
        <v>437</v>
      </c>
      <c r="E224" s="364">
        <v>237</v>
      </c>
      <c r="F224" s="364">
        <v>708</v>
      </c>
      <c r="G224" s="364">
        <v>192</v>
      </c>
      <c r="H224" s="364">
        <v>568</v>
      </c>
      <c r="I224" s="364">
        <v>924</v>
      </c>
      <c r="J224" s="364">
        <v>425</v>
      </c>
      <c r="K224" s="364">
        <v>329</v>
      </c>
      <c r="L224" s="364">
        <v>634</v>
      </c>
      <c r="M224" s="364">
        <v>167</v>
      </c>
      <c r="N224" s="364">
        <v>521</v>
      </c>
      <c r="O224" s="364">
        <v>767</v>
      </c>
    </row>
    <row r="225" spans="1:15" x14ac:dyDescent="0.25">
      <c r="A225" s="364" t="s">
        <v>446</v>
      </c>
      <c r="B225" s="364" t="s">
        <v>777</v>
      </c>
      <c r="C225" s="364" t="s">
        <v>2907</v>
      </c>
      <c r="D225" s="364">
        <v>257</v>
      </c>
      <c r="E225" s="364">
        <v>461</v>
      </c>
      <c r="F225" s="364">
        <v>795</v>
      </c>
      <c r="G225" s="364">
        <v>253</v>
      </c>
      <c r="H225" s="364">
        <v>279</v>
      </c>
      <c r="I225" s="364">
        <v>672</v>
      </c>
      <c r="J225" s="364">
        <v>581</v>
      </c>
      <c r="K225" s="364">
        <v>662</v>
      </c>
      <c r="L225" s="364">
        <v>589</v>
      </c>
      <c r="M225" s="364">
        <v>626</v>
      </c>
      <c r="N225" s="364">
        <v>619</v>
      </c>
      <c r="O225" s="364">
        <v>825</v>
      </c>
    </row>
    <row r="226" spans="1:15" x14ac:dyDescent="0.25">
      <c r="A226" s="364" t="s">
        <v>446</v>
      </c>
      <c r="B226" s="364" t="s">
        <v>782</v>
      </c>
      <c r="C226" s="364" t="s">
        <v>3006</v>
      </c>
      <c r="D226" s="364">
        <v>131</v>
      </c>
      <c r="E226" s="364">
        <v>391</v>
      </c>
      <c r="F226" s="364">
        <v>664</v>
      </c>
      <c r="G226" s="364">
        <v>335</v>
      </c>
      <c r="H226" s="364">
        <v>489</v>
      </c>
      <c r="I226" s="364">
        <v>400</v>
      </c>
      <c r="J226" s="364">
        <v>488</v>
      </c>
      <c r="K226" s="364">
        <v>939</v>
      </c>
      <c r="L226" s="364">
        <v>261</v>
      </c>
      <c r="M226" s="364">
        <v>280</v>
      </c>
      <c r="N226" s="364">
        <v>217</v>
      </c>
      <c r="O226" s="364">
        <v>271</v>
      </c>
    </row>
    <row r="227" spans="1:15" x14ac:dyDescent="0.25">
      <c r="A227" s="364" t="s">
        <v>412</v>
      </c>
      <c r="B227" s="364" t="s">
        <v>429</v>
      </c>
      <c r="C227" s="364" t="s">
        <v>2760</v>
      </c>
      <c r="D227" s="364">
        <v>248</v>
      </c>
      <c r="E227" s="364">
        <v>844</v>
      </c>
      <c r="F227" s="364">
        <v>841</v>
      </c>
      <c r="G227" s="364">
        <v>907</v>
      </c>
      <c r="H227" s="364">
        <v>526</v>
      </c>
      <c r="I227" s="364">
        <v>320</v>
      </c>
      <c r="J227" s="364">
        <v>844</v>
      </c>
      <c r="K227" s="364">
        <v>208</v>
      </c>
      <c r="L227" s="364">
        <v>755</v>
      </c>
      <c r="M227" s="364">
        <v>927</v>
      </c>
      <c r="N227" s="364">
        <v>270</v>
      </c>
      <c r="O227" s="364">
        <v>713</v>
      </c>
    </row>
    <row r="228" spans="1:15" x14ac:dyDescent="0.25">
      <c r="A228" s="364" t="s">
        <v>417</v>
      </c>
      <c r="B228" s="364" t="s">
        <v>848</v>
      </c>
      <c r="C228" s="364" t="s">
        <v>895</v>
      </c>
      <c r="D228" s="364">
        <v>500</v>
      </c>
      <c r="E228" s="364">
        <v>229</v>
      </c>
      <c r="F228" s="364">
        <v>684</v>
      </c>
      <c r="G228" s="364">
        <v>865</v>
      </c>
      <c r="H228" s="364">
        <v>866</v>
      </c>
      <c r="I228" s="364">
        <v>217</v>
      </c>
      <c r="J228" s="364">
        <v>523</v>
      </c>
      <c r="K228" s="364">
        <v>378</v>
      </c>
      <c r="L228" s="364">
        <v>590</v>
      </c>
      <c r="M228" s="364">
        <v>315</v>
      </c>
      <c r="N228" s="364">
        <v>192</v>
      </c>
      <c r="O228" s="364">
        <v>275</v>
      </c>
    </row>
    <row r="229" spans="1:15" x14ac:dyDescent="0.25">
      <c r="A229" s="364" t="s">
        <v>412</v>
      </c>
      <c r="B229" s="364" t="s">
        <v>429</v>
      </c>
      <c r="C229" s="364" t="s">
        <v>890</v>
      </c>
      <c r="D229" s="364">
        <v>155</v>
      </c>
      <c r="E229" s="364">
        <v>693</v>
      </c>
      <c r="F229" s="364">
        <v>734</v>
      </c>
      <c r="G229" s="364">
        <v>791</v>
      </c>
      <c r="H229" s="364">
        <v>469</v>
      </c>
      <c r="I229" s="364">
        <v>912</v>
      </c>
      <c r="J229" s="364">
        <v>487</v>
      </c>
      <c r="K229" s="364">
        <v>862</v>
      </c>
      <c r="L229" s="364">
        <v>539</v>
      </c>
      <c r="M229" s="364">
        <v>408</v>
      </c>
      <c r="N229" s="364">
        <v>174</v>
      </c>
      <c r="O229" s="364">
        <v>606</v>
      </c>
    </row>
    <row r="230" spans="1:15" x14ac:dyDescent="0.25">
      <c r="A230" s="364" t="s">
        <v>446</v>
      </c>
      <c r="B230" s="364" t="s">
        <v>782</v>
      </c>
      <c r="C230" s="364" t="s">
        <v>3262</v>
      </c>
      <c r="D230" s="364">
        <v>138</v>
      </c>
      <c r="E230" s="364">
        <v>622</v>
      </c>
      <c r="F230" s="364">
        <v>500</v>
      </c>
      <c r="G230" s="364">
        <v>365</v>
      </c>
      <c r="H230" s="364">
        <v>324</v>
      </c>
      <c r="I230" s="364">
        <v>779</v>
      </c>
      <c r="J230" s="364">
        <v>234</v>
      </c>
      <c r="K230" s="364">
        <v>157</v>
      </c>
      <c r="L230" s="364">
        <v>340</v>
      </c>
      <c r="M230" s="364">
        <v>251</v>
      </c>
      <c r="N230" s="364">
        <v>416</v>
      </c>
      <c r="O230" s="364">
        <v>835</v>
      </c>
    </row>
    <row r="231" spans="1:15" x14ac:dyDescent="0.25">
      <c r="A231" s="364" t="s">
        <v>787</v>
      </c>
      <c r="B231" s="364" t="s">
        <v>809</v>
      </c>
      <c r="C231" s="364" t="s">
        <v>3259</v>
      </c>
      <c r="D231" s="364">
        <v>611</v>
      </c>
      <c r="E231" s="364">
        <v>714</v>
      </c>
      <c r="F231" s="364">
        <v>166</v>
      </c>
      <c r="G231" s="364">
        <v>303</v>
      </c>
      <c r="H231" s="364">
        <v>113</v>
      </c>
      <c r="I231" s="364">
        <v>342</v>
      </c>
      <c r="J231" s="364">
        <v>498</v>
      </c>
      <c r="K231" s="364">
        <v>169</v>
      </c>
      <c r="L231" s="364">
        <v>137</v>
      </c>
      <c r="M231" s="364">
        <v>942</v>
      </c>
      <c r="N231" s="364">
        <v>972</v>
      </c>
      <c r="O231" s="364">
        <v>913</v>
      </c>
    </row>
    <row r="232" spans="1:15" x14ac:dyDescent="0.25">
      <c r="A232" s="364" t="s">
        <v>425</v>
      </c>
      <c r="B232" s="364" t="s">
        <v>426</v>
      </c>
      <c r="C232" s="364" t="s">
        <v>3214</v>
      </c>
      <c r="D232" s="364">
        <v>649</v>
      </c>
      <c r="E232" s="364">
        <v>609</v>
      </c>
      <c r="F232" s="364">
        <v>473</v>
      </c>
      <c r="G232" s="364">
        <v>927</v>
      </c>
      <c r="H232" s="364">
        <v>382</v>
      </c>
      <c r="I232" s="364">
        <v>336</v>
      </c>
      <c r="J232" s="364">
        <v>233</v>
      </c>
      <c r="K232" s="364">
        <v>529</v>
      </c>
      <c r="L232" s="364">
        <v>410</v>
      </c>
      <c r="M232" s="364">
        <v>150</v>
      </c>
      <c r="N232" s="364">
        <v>384</v>
      </c>
      <c r="O232" s="364">
        <v>121</v>
      </c>
    </row>
    <row r="233" spans="1:15" x14ac:dyDescent="0.25">
      <c r="A233" s="364" t="s">
        <v>417</v>
      </c>
      <c r="B233" s="364" t="s">
        <v>874</v>
      </c>
      <c r="C233" s="364" t="s">
        <v>3235</v>
      </c>
      <c r="D233" s="364">
        <v>481</v>
      </c>
      <c r="E233" s="364">
        <v>675</v>
      </c>
      <c r="F233" s="364">
        <v>273</v>
      </c>
      <c r="G233" s="364">
        <v>499</v>
      </c>
      <c r="H233" s="364">
        <v>464</v>
      </c>
      <c r="I233" s="364">
        <v>910</v>
      </c>
      <c r="J233" s="364">
        <v>887</v>
      </c>
      <c r="K233" s="364">
        <v>483</v>
      </c>
      <c r="L233" s="364">
        <v>668</v>
      </c>
      <c r="M233" s="364">
        <v>877</v>
      </c>
      <c r="N233" s="364">
        <v>311</v>
      </c>
      <c r="O233" s="364">
        <v>953</v>
      </c>
    </row>
    <row r="234" spans="1:15" x14ac:dyDescent="0.25">
      <c r="A234" s="364" t="s">
        <v>446</v>
      </c>
      <c r="B234" s="364" t="s">
        <v>782</v>
      </c>
      <c r="C234" s="364" t="s">
        <v>2730</v>
      </c>
      <c r="D234" s="364">
        <v>800</v>
      </c>
      <c r="E234" s="364">
        <v>843</v>
      </c>
      <c r="F234" s="364">
        <v>964</v>
      </c>
      <c r="G234" s="364">
        <v>783</v>
      </c>
      <c r="H234" s="364">
        <v>472</v>
      </c>
      <c r="I234" s="364">
        <v>870</v>
      </c>
      <c r="J234" s="364">
        <v>146</v>
      </c>
      <c r="K234" s="364">
        <v>419</v>
      </c>
      <c r="L234" s="364">
        <v>903</v>
      </c>
      <c r="M234" s="364">
        <v>378</v>
      </c>
      <c r="N234" s="364">
        <v>642</v>
      </c>
      <c r="O234" s="364">
        <v>656</v>
      </c>
    </row>
    <row r="235" spans="1:15" x14ac:dyDescent="0.25">
      <c r="A235" s="364" t="s">
        <v>425</v>
      </c>
      <c r="B235" s="364" t="s">
        <v>450</v>
      </c>
      <c r="C235" s="364" t="s">
        <v>2842</v>
      </c>
      <c r="D235" s="364">
        <v>921</v>
      </c>
      <c r="E235" s="364">
        <v>664</v>
      </c>
      <c r="F235" s="364">
        <v>362</v>
      </c>
      <c r="G235" s="364">
        <v>212</v>
      </c>
      <c r="H235" s="364">
        <v>586</v>
      </c>
      <c r="I235" s="364">
        <v>805</v>
      </c>
      <c r="J235" s="364">
        <v>822</v>
      </c>
      <c r="K235" s="364">
        <v>636</v>
      </c>
      <c r="L235" s="364">
        <v>357</v>
      </c>
      <c r="M235" s="364">
        <v>491</v>
      </c>
      <c r="N235" s="364">
        <v>378</v>
      </c>
      <c r="O235" s="364">
        <v>499</v>
      </c>
    </row>
    <row r="236" spans="1:15" x14ac:dyDescent="0.25">
      <c r="A236" s="364" t="s">
        <v>787</v>
      </c>
      <c r="B236" s="364" t="s">
        <v>788</v>
      </c>
      <c r="C236" s="364" t="s">
        <v>3094</v>
      </c>
      <c r="D236" s="364">
        <v>841</v>
      </c>
      <c r="E236" s="364">
        <v>883</v>
      </c>
      <c r="F236" s="364">
        <v>418</v>
      </c>
      <c r="G236" s="364">
        <v>348</v>
      </c>
      <c r="H236" s="364">
        <v>454</v>
      </c>
      <c r="I236" s="364">
        <v>604</v>
      </c>
      <c r="J236" s="364">
        <v>848</v>
      </c>
      <c r="K236" s="364">
        <v>942</v>
      </c>
      <c r="L236" s="364">
        <v>211</v>
      </c>
      <c r="M236" s="364">
        <v>656</v>
      </c>
      <c r="N236" s="364">
        <v>644</v>
      </c>
      <c r="O236" s="364">
        <v>992</v>
      </c>
    </row>
    <row r="237" spans="1:15" x14ac:dyDescent="0.25">
      <c r="A237" s="364" t="s">
        <v>446</v>
      </c>
      <c r="B237" s="364" t="s">
        <v>473</v>
      </c>
      <c r="C237" s="364" t="s">
        <v>2950</v>
      </c>
      <c r="D237" s="364">
        <v>675</v>
      </c>
      <c r="E237" s="364">
        <v>938</v>
      </c>
      <c r="F237" s="364">
        <v>334</v>
      </c>
      <c r="G237" s="364">
        <v>418</v>
      </c>
      <c r="H237" s="364">
        <v>832</v>
      </c>
      <c r="I237" s="364">
        <v>918</v>
      </c>
      <c r="J237" s="364">
        <v>213</v>
      </c>
      <c r="K237" s="364">
        <v>354</v>
      </c>
      <c r="L237" s="364">
        <v>603</v>
      </c>
      <c r="M237" s="364">
        <v>851</v>
      </c>
      <c r="N237" s="364">
        <v>485</v>
      </c>
      <c r="O237" s="364">
        <v>841</v>
      </c>
    </row>
    <row r="238" spans="1:15" x14ac:dyDescent="0.25">
      <c r="A238" s="364" t="s">
        <v>425</v>
      </c>
      <c r="B238" s="364" t="s">
        <v>426</v>
      </c>
      <c r="C238" s="364" t="s">
        <v>2979</v>
      </c>
      <c r="D238" s="364">
        <v>609</v>
      </c>
      <c r="E238" s="364">
        <v>614</v>
      </c>
      <c r="F238" s="364">
        <v>714</v>
      </c>
      <c r="G238" s="364">
        <v>850</v>
      </c>
      <c r="H238" s="364">
        <v>298</v>
      </c>
      <c r="I238" s="364">
        <v>395</v>
      </c>
      <c r="J238" s="364">
        <v>819</v>
      </c>
      <c r="K238" s="364">
        <v>150</v>
      </c>
      <c r="L238" s="364">
        <v>526</v>
      </c>
      <c r="M238" s="364">
        <v>574</v>
      </c>
      <c r="N238" s="364">
        <v>132</v>
      </c>
      <c r="O238" s="364">
        <v>450</v>
      </c>
    </row>
    <row r="239" spans="1:15" x14ac:dyDescent="0.25">
      <c r="A239" s="364" t="s">
        <v>446</v>
      </c>
      <c r="B239" s="364" t="s">
        <v>473</v>
      </c>
      <c r="C239" s="364" t="s">
        <v>3069</v>
      </c>
      <c r="D239" s="364">
        <v>811</v>
      </c>
      <c r="E239" s="364">
        <v>402</v>
      </c>
      <c r="F239" s="364">
        <v>539</v>
      </c>
      <c r="G239" s="364">
        <v>572</v>
      </c>
      <c r="H239" s="364">
        <v>987</v>
      </c>
      <c r="I239" s="364">
        <v>420</v>
      </c>
      <c r="J239" s="364">
        <v>774</v>
      </c>
      <c r="K239" s="364">
        <v>678</v>
      </c>
      <c r="L239" s="364">
        <v>962</v>
      </c>
      <c r="M239" s="364">
        <v>289</v>
      </c>
      <c r="N239" s="364">
        <v>439</v>
      </c>
      <c r="O239" s="364">
        <v>832</v>
      </c>
    </row>
    <row r="240" spans="1:15" x14ac:dyDescent="0.25">
      <c r="A240" s="364" t="s">
        <v>412</v>
      </c>
      <c r="B240" s="364" t="s">
        <v>436</v>
      </c>
      <c r="C240" s="364" t="s">
        <v>3177</v>
      </c>
      <c r="D240" s="364">
        <v>676</v>
      </c>
      <c r="E240" s="364">
        <v>448</v>
      </c>
      <c r="F240" s="364">
        <v>575</v>
      </c>
      <c r="G240" s="364">
        <v>578</v>
      </c>
      <c r="H240" s="364">
        <v>469</v>
      </c>
      <c r="I240" s="364">
        <v>789</v>
      </c>
      <c r="J240" s="364">
        <v>784</v>
      </c>
      <c r="K240" s="364">
        <v>448</v>
      </c>
      <c r="L240" s="364">
        <v>302</v>
      </c>
      <c r="M240" s="364">
        <v>548</v>
      </c>
      <c r="N240" s="364">
        <v>710</v>
      </c>
      <c r="O240" s="364">
        <v>899</v>
      </c>
    </row>
    <row r="241" spans="1:15" x14ac:dyDescent="0.25">
      <c r="A241" s="364" t="s">
        <v>425</v>
      </c>
      <c r="B241" s="364" t="s">
        <v>426</v>
      </c>
      <c r="C241" s="364" t="s">
        <v>2959</v>
      </c>
      <c r="D241" s="364">
        <v>552</v>
      </c>
      <c r="E241" s="364">
        <v>357</v>
      </c>
      <c r="F241" s="364">
        <v>906</v>
      </c>
      <c r="G241" s="364">
        <v>277</v>
      </c>
      <c r="H241" s="364">
        <v>122</v>
      </c>
      <c r="I241" s="364">
        <v>265</v>
      </c>
      <c r="J241" s="364">
        <v>553</v>
      </c>
      <c r="K241" s="364">
        <v>202</v>
      </c>
      <c r="L241" s="364">
        <v>837</v>
      </c>
      <c r="M241" s="364">
        <v>551</v>
      </c>
      <c r="N241" s="364">
        <v>370</v>
      </c>
      <c r="O241" s="364">
        <v>713</v>
      </c>
    </row>
    <row r="242" spans="1:15" x14ac:dyDescent="0.25">
      <c r="A242" s="364" t="s">
        <v>412</v>
      </c>
      <c r="B242" s="364" t="s">
        <v>436</v>
      </c>
      <c r="C242" s="364" t="s">
        <v>3083</v>
      </c>
      <c r="D242" s="364">
        <v>546</v>
      </c>
      <c r="E242" s="364">
        <v>126</v>
      </c>
      <c r="F242" s="364">
        <v>853</v>
      </c>
      <c r="G242" s="364">
        <v>663</v>
      </c>
      <c r="H242" s="364">
        <v>733</v>
      </c>
      <c r="I242" s="364">
        <v>422</v>
      </c>
      <c r="J242" s="364">
        <v>800</v>
      </c>
      <c r="K242" s="364">
        <v>928</v>
      </c>
      <c r="L242" s="364">
        <v>725</v>
      </c>
      <c r="M242" s="364">
        <v>624</v>
      </c>
      <c r="N242" s="364">
        <v>602</v>
      </c>
      <c r="O242" s="364">
        <v>801</v>
      </c>
    </row>
    <row r="243" spans="1:15" x14ac:dyDescent="0.25">
      <c r="A243" s="364" t="s">
        <v>425</v>
      </c>
      <c r="B243" s="364" t="s">
        <v>426</v>
      </c>
      <c r="C243" s="364" t="s">
        <v>3048</v>
      </c>
      <c r="D243" s="364">
        <v>617</v>
      </c>
      <c r="E243" s="364">
        <v>279</v>
      </c>
      <c r="F243" s="364">
        <v>939</v>
      </c>
      <c r="G243" s="364">
        <v>579</v>
      </c>
      <c r="H243" s="364">
        <v>490</v>
      </c>
      <c r="I243" s="364">
        <v>616</v>
      </c>
      <c r="J243" s="364">
        <v>313</v>
      </c>
      <c r="K243" s="364">
        <v>245</v>
      </c>
      <c r="L243" s="364">
        <v>574</v>
      </c>
      <c r="M243" s="364">
        <v>283</v>
      </c>
      <c r="N243" s="364">
        <v>573</v>
      </c>
      <c r="O243" s="364">
        <v>962</v>
      </c>
    </row>
    <row r="244" spans="1:15" x14ac:dyDescent="0.25">
      <c r="A244" s="364" t="s">
        <v>412</v>
      </c>
      <c r="B244" s="364" t="s">
        <v>798</v>
      </c>
      <c r="C244" s="364" t="s">
        <v>3020</v>
      </c>
      <c r="D244" s="364">
        <v>191</v>
      </c>
      <c r="E244" s="364">
        <v>356</v>
      </c>
      <c r="F244" s="364">
        <v>907</v>
      </c>
      <c r="G244" s="364">
        <v>313</v>
      </c>
      <c r="H244" s="364">
        <v>435</v>
      </c>
      <c r="I244" s="364">
        <v>332</v>
      </c>
      <c r="J244" s="364">
        <v>196</v>
      </c>
      <c r="K244" s="364">
        <v>879</v>
      </c>
      <c r="L244" s="364">
        <v>936</v>
      </c>
      <c r="M244" s="364">
        <v>632</v>
      </c>
      <c r="N244" s="364">
        <v>331</v>
      </c>
      <c r="O244" s="364">
        <v>976</v>
      </c>
    </row>
    <row r="245" spans="1:15" x14ac:dyDescent="0.25">
      <c r="A245" s="364" t="s">
        <v>417</v>
      </c>
      <c r="B245" s="364" t="s">
        <v>828</v>
      </c>
      <c r="C245" s="364" t="s">
        <v>3032</v>
      </c>
      <c r="D245" s="364">
        <v>886</v>
      </c>
      <c r="E245" s="364">
        <v>828</v>
      </c>
      <c r="F245" s="364">
        <v>717</v>
      </c>
      <c r="G245" s="364">
        <v>807</v>
      </c>
      <c r="H245" s="364">
        <v>804</v>
      </c>
      <c r="I245" s="364">
        <v>545</v>
      </c>
      <c r="J245" s="364">
        <v>547</v>
      </c>
      <c r="K245" s="364">
        <v>943</v>
      </c>
      <c r="L245" s="364">
        <v>763</v>
      </c>
      <c r="M245" s="364">
        <v>152</v>
      </c>
      <c r="N245" s="364">
        <v>608</v>
      </c>
      <c r="O245" s="364">
        <v>934</v>
      </c>
    </row>
    <row r="246" spans="1:15" x14ac:dyDescent="0.25">
      <c r="A246" s="364" t="s">
        <v>446</v>
      </c>
      <c r="B246" s="364" t="s">
        <v>777</v>
      </c>
      <c r="C246" s="364" t="s">
        <v>2882</v>
      </c>
      <c r="D246" s="364">
        <v>151</v>
      </c>
      <c r="E246" s="364">
        <v>564</v>
      </c>
      <c r="F246" s="364">
        <v>885</v>
      </c>
      <c r="G246" s="364">
        <v>633</v>
      </c>
      <c r="H246" s="364">
        <v>193</v>
      </c>
      <c r="I246" s="364">
        <v>933</v>
      </c>
      <c r="J246" s="364">
        <v>544</v>
      </c>
      <c r="K246" s="364">
        <v>868</v>
      </c>
      <c r="L246" s="364">
        <v>731</v>
      </c>
      <c r="M246" s="364">
        <v>677</v>
      </c>
      <c r="N246" s="364">
        <v>913</v>
      </c>
      <c r="O246" s="364">
        <v>223</v>
      </c>
    </row>
    <row r="247" spans="1:15" x14ac:dyDescent="0.25">
      <c r="A247" s="364" t="s">
        <v>412</v>
      </c>
      <c r="B247" s="364" t="s">
        <v>876</v>
      </c>
      <c r="C247" s="364" t="s">
        <v>3096</v>
      </c>
      <c r="D247" s="364">
        <v>914</v>
      </c>
      <c r="E247" s="364">
        <v>518</v>
      </c>
      <c r="F247" s="364">
        <v>609</v>
      </c>
      <c r="G247" s="364">
        <v>888</v>
      </c>
      <c r="H247" s="364">
        <v>333</v>
      </c>
      <c r="I247" s="364">
        <v>491</v>
      </c>
      <c r="J247" s="364">
        <v>469</v>
      </c>
      <c r="K247" s="364">
        <v>460</v>
      </c>
      <c r="L247" s="364">
        <v>453</v>
      </c>
      <c r="M247" s="364">
        <v>912</v>
      </c>
      <c r="N247" s="364">
        <v>805</v>
      </c>
      <c r="O247" s="364">
        <v>948</v>
      </c>
    </row>
    <row r="248" spans="1:15" x14ac:dyDescent="0.25">
      <c r="A248" s="364" t="s">
        <v>425</v>
      </c>
      <c r="B248" s="364" t="s">
        <v>418</v>
      </c>
      <c r="C248" s="364" t="s">
        <v>3162</v>
      </c>
      <c r="D248" s="364">
        <v>717</v>
      </c>
      <c r="E248" s="364">
        <v>363</v>
      </c>
      <c r="F248" s="364">
        <v>824</v>
      </c>
      <c r="G248" s="364">
        <v>451</v>
      </c>
      <c r="H248" s="364">
        <v>713</v>
      </c>
      <c r="I248" s="364">
        <v>298</v>
      </c>
      <c r="J248" s="364">
        <v>329</v>
      </c>
      <c r="K248" s="364">
        <v>243</v>
      </c>
      <c r="L248" s="364">
        <v>388</v>
      </c>
      <c r="M248" s="364">
        <v>750</v>
      </c>
      <c r="N248" s="364">
        <v>844</v>
      </c>
      <c r="O248" s="364">
        <v>359</v>
      </c>
    </row>
    <row r="249" spans="1:15" x14ac:dyDescent="0.25">
      <c r="A249" s="364" t="s">
        <v>412</v>
      </c>
      <c r="B249" s="364" t="s">
        <v>798</v>
      </c>
      <c r="C249" s="364" t="s">
        <v>872</v>
      </c>
      <c r="D249" s="364">
        <v>481</v>
      </c>
      <c r="E249" s="364">
        <v>529</v>
      </c>
      <c r="F249" s="364">
        <v>641</v>
      </c>
      <c r="G249" s="364">
        <v>174</v>
      </c>
      <c r="H249" s="364">
        <v>590</v>
      </c>
      <c r="I249" s="364">
        <v>309</v>
      </c>
      <c r="J249" s="364">
        <v>661</v>
      </c>
      <c r="K249" s="364">
        <v>410</v>
      </c>
      <c r="L249" s="364">
        <v>799</v>
      </c>
      <c r="M249" s="364">
        <v>217</v>
      </c>
      <c r="N249" s="364">
        <v>986</v>
      </c>
      <c r="O249" s="364">
        <v>849</v>
      </c>
    </row>
    <row r="250" spans="1:15" x14ac:dyDescent="0.25">
      <c r="A250" s="364" t="s">
        <v>446</v>
      </c>
      <c r="B250" s="364" t="s">
        <v>473</v>
      </c>
      <c r="C250" s="364" t="s">
        <v>2955</v>
      </c>
      <c r="D250" s="364">
        <v>474</v>
      </c>
      <c r="E250" s="364">
        <v>299</v>
      </c>
      <c r="F250" s="364">
        <v>573</v>
      </c>
      <c r="G250" s="364">
        <v>887</v>
      </c>
      <c r="H250" s="364">
        <v>948</v>
      </c>
      <c r="I250" s="364">
        <v>494</v>
      </c>
      <c r="J250" s="364">
        <v>912</v>
      </c>
      <c r="K250" s="364">
        <v>707</v>
      </c>
      <c r="L250" s="364">
        <v>330</v>
      </c>
      <c r="M250" s="364">
        <v>491</v>
      </c>
      <c r="N250" s="364">
        <v>156</v>
      </c>
      <c r="O250" s="364">
        <v>945</v>
      </c>
    </row>
    <row r="251" spans="1:15" x14ac:dyDescent="0.25">
      <c r="A251" s="364" t="s">
        <v>787</v>
      </c>
      <c r="B251" s="364" t="s">
        <v>809</v>
      </c>
      <c r="C251" s="364" t="s">
        <v>2856</v>
      </c>
      <c r="D251" s="364">
        <v>959</v>
      </c>
      <c r="E251" s="364">
        <v>294</v>
      </c>
      <c r="F251" s="364">
        <v>208</v>
      </c>
      <c r="G251" s="364">
        <v>369</v>
      </c>
      <c r="H251" s="364">
        <v>696</v>
      </c>
      <c r="I251" s="364">
        <v>141</v>
      </c>
      <c r="J251" s="364">
        <v>811</v>
      </c>
      <c r="K251" s="364">
        <v>782</v>
      </c>
      <c r="L251" s="364">
        <v>720</v>
      </c>
      <c r="M251" s="364">
        <v>791</v>
      </c>
      <c r="N251" s="364">
        <v>252</v>
      </c>
      <c r="O251" s="364">
        <v>698</v>
      </c>
    </row>
    <row r="252" spans="1:15" x14ac:dyDescent="0.25">
      <c r="A252" s="364" t="s">
        <v>412</v>
      </c>
      <c r="B252" s="364" t="s">
        <v>823</v>
      </c>
      <c r="C252" s="364" t="s">
        <v>3263</v>
      </c>
      <c r="D252" s="364">
        <v>739</v>
      </c>
      <c r="E252" s="364">
        <v>540</v>
      </c>
      <c r="F252" s="364">
        <v>190</v>
      </c>
      <c r="G252" s="364">
        <v>287</v>
      </c>
      <c r="H252" s="364">
        <v>860</v>
      </c>
      <c r="I252" s="364">
        <v>917</v>
      </c>
      <c r="J252" s="364">
        <v>319</v>
      </c>
      <c r="K252" s="364">
        <v>865</v>
      </c>
      <c r="L252" s="364">
        <v>795</v>
      </c>
      <c r="M252" s="364">
        <v>446</v>
      </c>
      <c r="N252" s="364">
        <v>353</v>
      </c>
      <c r="O252" s="364">
        <v>363</v>
      </c>
    </row>
    <row r="253" spans="1:15" x14ac:dyDescent="0.25">
      <c r="A253" s="364" t="s">
        <v>787</v>
      </c>
      <c r="B253" s="364" t="s">
        <v>788</v>
      </c>
      <c r="C253" s="364" t="s">
        <v>2801</v>
      </c>
      <c r="D253" s="364">
        <v>630</v>
      </c>
      <c r="E253" s="364">
        <v>837</v>
      </c>
      <c r="F253" s="364">
        <v>227</v>
      </c>
      <c r="G253" s="364">
        <v>114</v>
      </c>
      <c r="H253" s="364">
        <v>212</v>
      </c>
      <c r="I253" s="364">
        <v>202</v>
      </c>
      <c r="J253" s="364">
        <v>138</v>
      </c>
      <c r="K253" s="364">
        <v>800</v>
      </c>
      <c r="L253" s="364">
        <v>233</v>
      </c>
      <c r="M253" s="364">
        <v>725</v>
      </c>
      <c r="N253" s="364">
        <v>891</v>
      </c>
      <c r="O253" s="364">
        <v>747</v>
      </c>
    </row>
    <row r="254" spans="1:15" x14ac:dyDescent="0.25">
      <c r="A254" s="364" t="s">
        <v>787</v>
      </c>
      <c r="B254" s="364" t="s">
        <v>844</v>
      </c>
      <c r="C254" s="364" t="s">
        <v>840</v>
      </c>
      <c r="D254" s="364">
        <v>972</v>
      </c>
      <c r="E254" s="364">
        <v>265</v>
      </c>
      <c r="F254" s="364">
        <v>995</v>
      </c>
      <c r="G254" s="364">
        <v>840</v>
      </c>
      <c r="H254" s="364">
        <v>969</v>
      </c>
      <c r="I254" s="364">
        <v>125</v>
      </c>
      <c r="J254" s="364">
        <v>419</v>
      </c>
      <c r="K254" s="364">
        <v>357</v>
      </c>
      <c r="L254" s="364">
        <v>522</v>
      </c>
      <c r="M254" s="364">
        <v>831</v>
      </c>
      <c r="N254" s="364">
        <v>721</v>
      </c>
      <c r="O254" s="364">
        <v>520</v>
      </c>
    </row>
    <row r="255" spans="1:15" x14ac:dyDescent="0.25">
      <c r="A255" s="364" t="s">
        <v>412</v>
      </c>
      <c r="B255" s="364" t="s">
        <v>413</v>
      </c>
      <c r="C255" s="364" t="s">
        <v>3135</v>
      </c>
      <c r="D255" s="364">
        <v>238</v>
      </c>
      <c r="E255" s="364">
        <v>229</v>
      </c>
      <c r="F255" s="364">
        <v>178</v>
      </c>
      <c r="G255" s="364">
        <v>187</v>
      </c>
      <c r="H255" s="364">
        <v>320</v>
      </c>
      <c r="I255" s="364">
        <v>483</v>
      </c>
      <c r="J255" s="364">
        <v>845</v>
      </c>
      <c r="K255" s="364">
        <v>513</v>
      </c>
      <c r="L255" s="364">
        <v>410</v>
      </c>
      <c r="M255" s="364">
        <v>786</v>
      </c>
      <c r="N255" s="364">
        <v>407</v>
      </c>
      <c r="O255" s="364">
        <v>471</v>
      </c>
    </row>
    <row r="256" spans="1:15" x14ac:dyDescent="0.25">
      <c r="A256" s="364" t="s">
        <v>425</v>
      </c>
      <c r="B256" s="364" t="s">
        <v>450</v>
      </c>
      <c r="C256" s="364" t="s">
        <v>2903</v>
      </c>
      <c r="D256" s="364">
        <v>665</v>
      </c>
      <c r="E256" s="364">
        <v>318</v>
      </c>
      <c r="F256" s="364">
        <v>811</v>
      </c>
      <c r="G256" s="364">
        <v>762</v>
      </c>
      <c r="H256" s="364">
        <v>250</v>
      </c>
      <c r="I256" s="364">
        <v>943</v>
      </c>
      <c r="J256" s="364">
        <v>528</v>
      </c>
      <c r="K256" s="364">
        <v>329</v>
      </c>
      <c r="L256" s="364">
        <v>583</v>
      </c>
      <c r="M256" s="364">
        <v>263</v>
      </c>
      <c r="N256" s="364">
        <v>596</v>
      </c>
      <c r="O256" s="364">
        <v>811</v>
      </c>
    </row>
    <row r="257" spans="1:15" x14ac:dyDescent="0.25">
      <c r="A257" s="364" t="s">
        <v>446</v>
      </c>
      <c r="B257" s="364" t="s">
        <v>473</v>
      </c>
      <c r="C257" s="364" t="s">
        <v>3099</v>
      </c>
      <c r="D257" s="364">
        <v>836</v>
      </c>
      <c r="E257" s="364">
        <v>435</v>
      </c>
      <c r="F257" s="364">
        <v>188</v>
      </c>
      <c r="G257" s="364">
        <v>698</v>
      </c>
      <c r="H257" s="364">
        <v>292</v>
      </c>
      <c r="I257" s="364">
        <v>234</v>
      </c>
      <c r="J257" s="364">
        <v>654</v>
      </c>
      <c r="K257" s="364">
        <v>675</v>
      </c>
      <c r="L257" s="364">
        <v>992</v>
      </c>
      <c r="M257" s="364">
        <v>960</v>
      </c>
      <c r="N257" s="364">
        <v>345</v>
      </c>
      <c r="O257" s="364">
        <v>921</v>
      </c>
    </row>
    <row r="258" spans="1:15" x14ac:dyDescent="0.25">
      <c r="A258" s="364" t="s">
        <v>446</v>
      </c>
      <c r="B258" s="364" t="s">
        <v>473</v>
      </c>
      <c r="C258" s="364" t="s">
        <v>2846</v>
      </c>
      <c r="D258" s="364">
        <v>738</v>
      </c>
      <c r="E258" s="364">
        <v>726</v>
      </c>
      <c r="F258" s="364">
        <v>285</v>
      </c>
      <c r="G258" s="364">
        <v>919</v>
      </c>
      <c r="H258" s="364">
        <v>755</v>
      </c>
      <c r="I258" s="364">
        <v>578</v>
      </c>
      <c r="J258" s="364">
        <v>984</v>
      </c>
      <c r="K258" s="364">
        <v>278</v>
      </c>
      <c r="L258" s="364">
        <v>377</v>
      </c>
      <c r="M258" s="364">
        <v>510</v>
      </c>
      <c r="N258" s="364">
        <v>829</v>
      </c>
      <c r="O258" s="364">
        <v>625</v>
      </c>
    </row>
    <row r="259" spans="1:15" x14ac:dyDescent="0.25">
      <c r="A259" s="364" t="s">
        <v>412</v>
      </c>
      <c r="B259" s="364" t="s">
        <v>436</v>
      </c>
      <c r="C259" s="364" t="s">
        <v>2782</v>
      </c>
      <c r="D259" s="364">
        <v>533</v>
      </c>
      <c r="E259" s="364">
        <v>910</v>
      </c>
      <c r="F259" s="364">
        <v>880</v>
      </c>
      <c r="G259" s="364">
        <v>243</v>
      </c>
      <c r="H259" s="364">
        <v>528</v>
      </c>
      <c r="I259" s="364">
        <v>113</v>
      </c>
      <c r="J259" s="364">
        <v>142</v>
      </c>
      <c r="K259" s="364">
        <v>779</v>
      </c>
      <c r="L259" s="364">
        <v>859</v>
      </c>
      <c r="M259" s="364">
        <v>375</v>
      </c>
      <c r="N259" s="364">
        <v>564</v>
      </c>
      <c r="O259" s="364">
        <v>377</v>
      </c>
    </row>
    <row r="260" spans="1:15" x14ac:dyDescent="0.25">
      <c r="A260" s="364" t="s">
        <v>787</v>
      </c>
      <c r="B260" s="364" t="s">
        <v>809</v>
      </c>
      <c r="C260" s="364" t="s">
        <v>2884</v>
      </c>
      <c r="D260" s="364">
        <v>192</v>
      </c>
      <c r="E260" s="364">
        <v>928</v>
      </c>
      <c r="F260" s="364">
        <v>525</v>
      </c>
      <c r="G260" s="364">
        <v>152</v>
      </c>
      <c r="H260" s="364">
        <v>878</v>
      </c>
      <c r="I260" s="364">
        <v>520</v>
      </c>
      <c r="J260" s="364">
        <v>772</v>
      </c>
      <c r="K260" s="364">
        <v>676</v>
      </c>
      <c r="L260" s="364">
        <v>340</v>
      </c>
      <c r="M260" s="364">
        <v>538</v>
      </c>
      <c r="N260" s="364">
        <v>827</v>
      </c>
      <c r="O260" s="364">
        <v>978</v>
      </c>
    </row>
    <row r="261" spans="1:15" x14ac:dyDescent="0.25">
      <c r="A261" s="364" t="s">
        <v>446</v>
      </c>
      <c r="B261" s="364" t="s">
        <v>777</v>
      </c>
      <c r="C261" s="364" t="s">
        <v>2871</v>
      </c>
      <c r="D261" s="364">
        <v>574</v>
      </c>
      <c r="E261" s="364">
        <v>115</v>
      </c>
      <c r="F261" s="364">
        <v>321</v>
      </c>
      <c r="G261" s="364">
        <v>921</v>
      </c>
      <c r="H261" s="364">
        <v>960</v>
      </c>
      <c r="I261" s="364">
        <v>238</v>
      </c>
      <c r="J261" s="364">
        <v>443</v>
      </c>
      <c r="K261" s="364">
        <v>935</v>
      </c>
      <c r="L261" s="364">
        <v>577</v>
      </c>
      <c r="M261" s="364">
        <v>453</v>
      </c>
      <c r="N261" s="364">
        <v>223</v>
      </c>
      <c r="O261" s="364">
        <v>890</v>
      </c>
    </row>
    <row r="262" spans="1:15" x14ac:dyDescent="0.25">
      <c r="A262" s="364" t="s">
        <v>412</v>
      </c>
      <c r="B262" s="364" t="s">
        <v>413</v>
      </c>
      <c r="C262" s="364" t="s">
        <v>3009</v>
      </c>
      <c r="D262" s="364">
        <v>600</v>
      </c>
      <c r="E262" s="364">
        <v>513</v>
      </c>
      <c r="F262" s="364">
        <v>446</v>
      </c>
      <c r="G262" s="364">
        <v>140</v>
      </c>
      <c r="H262" s="364">
        <v>661</v>
      </c>
      <c r="I262" s="364">
        <v>939</v>
      </c>
      <c r="J262" s="364">
        <v>414</v>
      </c>
      <c r="K262" s="364">
        <v>455</v>
      </c>
      <c r="L262" s="364">
        <v>984</v>
      </c>
      <c r="M262" s="364">
        <v>701</v>
      </c>
      <c r="N262" s="364">
        <v>450</v>
      </c>
      <c r="O262" s="364">
        <v>167</v>
      </c>
    </row>
    <row r="263" spans="1:15" x14ac:dyDescent="0.25">
      <c r="A263" s="364" t="s">
        <v>412</v>
      </c>
      <c r="B263" s="364" t="s">
        <v>876</v>
      </c>
      <c r="C263" s="364" t="s">
        <v>2927</v>
      </c>
      <c r="D263" s="364">
        <v>551</v>
      </c>
      <c r="E263" s="364">
        <v>707</v>
      </c>
      <c r="F263" s="364">
        <v>867</v>
      </c>
      <c r="G263" s="364">
        <v>451</v>
      </c>
      <c r="H263" s="364">
        <v>325</v>
      </c>
      <c r="I263" s="364">
        <v>151</v>
      </c>
      <c r="J263" s="364">
        <v>459</v>
      </c>
      <c r="K263" s="364">
        <v>127</v>
      </c>
      <c r="L263" s="364">
        <v>304</v>
      </c>
      <c r="M263" s="364">
        <v>716</v>
      </c>
      <c r="N263" s="364">
        <v>267</v>
      </c>
      <c r="O263" s="364">
        <v>498</v>
      </c>
    </row>
    <row r="264" spans="1:15" x14ac:dyDescent="0.25">
      <c r="A264" s="364" t="s">
        <v>425</v>
      </c>
      <c r="B264" s="364" t="s">
        <v>450</v>
      </c>
      <c r="C264" s="364" t="s">
        <v>2945</v>
      </c>
      <c r="D264" s="364">
        <v>525</v>
      </c>
      <c r="E264" s="364">
        <v>394</v>
      </c>
      <c r="F264" s="364">
        <v>674</v>
      </c>
      <c r="G264" s="364">
        <v>360</v>
      </c>
      <c r="H264" s="364">
        <v>308</v>
      </c>
      <c r="I264" s="364">
        <v>899</v>
      </c>
      <c r="J264" s="364">
        <v>773</v>
      </c>
      <c r="K264" s="364">
        <v>990</v>
      </c>
      <c r="L264" s="364">
        <v>766</v>
      </c>
      <c r="M264" s="364">
        <v>336</v>
      </c>
      <c r="N264" s="364">
        <v>498</v>
      </c>
      <c r="O264" s="364">
        <v>796</v>
      </c>
    </row>
    <row r="265" spans="1:15" x14ac:dyDescent="0.25">
      <c r="A265" s="364" t="s">
        <v>446</v>
      </c>
      <c r="B265" s="364" t="s">
        <v>777</v>
      </c>
      <c r="C265" s="364" t="s">
        <v>1327</v>
      </c>
      <c r="D265" s="364">
        <v>609</v>
      </c>
      <c r="E265" s="364">
        <v>309</v>
      </c>
      <c r="F265" s="364">
        <v>445</v>
      </c>
      <c r="G265" s="364">
        <v>630</v>
      </c>
      <c r="H265" s="364">
        <v>371</v>
      </c>
      <c r="I265" s="364">
        <v>646</v>
      </c>
      <c r="J265" s="364">
        <v>730</v>
      </c>
      <c r="K265" s="364">
        <v>516</v>
      </c>
      <c r="L265" s="364">
        <v>837</v>
      </c>
      <c r="M265" s="364">
        <v>221</v>
      </c>
      <c r="N265" s="364">
        <v>555</v>
      </c>
      <c r="O265" s="364">
        <v>138</v>
      </c>
    </row>
    <row r="266" spans="1:15" x14ac:dyDescent="0.25">
      <c r="A266" s="364" t="s">
        <v>446</v>
      </c>
      <c r="B266" s="364" t="s">
        <v>473</v>
      </c>
      <c r="C266" s="364" t="s">
        <v>3056</v>
      </c>
      <c r="D266" s="364">
        <v>748</v>
      </c>
      <c r="E266" s="364">
        <v>143</v>
      </c>
      <c r="F266" s="364">
        <v>161</v>
      </c>
      <c r="G266" s="364">
        <v>849</v>
      </c>
      <c r="H266" s="364">
        <v>868</v>
      </c>
      <c r="I266" s="364">
        <v>450</v>
      </c>
      <c r="J266" s="364">
        <v>620</v>
      </c>
      <c r="K266" s="364">
        <v>619</v>
      </c>
      <c r="L266" s="364">
        <v>387</v>
      </c>
      <c r="M266" s="364">
        <v>854</v>
      </c>
      <c r="N266" s="364">
        <v>635</v>
      </c>
      <c r="O266" s="364">
        <v>871</v>
      </c>
    </row>
    <row r="267" spans="1:15" x14ac:dyDescent="0.25">
      <c r="A267" s="364" t="s">
        <v>412</v>
      </c>
      <c r="B267" s="364" t="s">
        <v>876</v>
      </c>
      <c r="C267" s="364" t="s">
        <v>3096</v>
      </c>
      <c r="D267" s="364">
        <v>188</v>
      </c>
      <c r="E267" s="364">
        <v>826</v>
      </c>
      <c r="F267" s="364">
        <v>843</v>
      </c>
      <c r="G267" s="364">
        <v>317</v>
      </c>
      <c r="H267" s="364">
        <v>967</v>
      </c>
      <c r="I267" s="364">
        <v>175</v>
      </c>
      <c r="J267" s="364">
        <v>804</v>
      </c>
      <c r="K267" s="364">
        <v>842</v>
      </c>
      <c r="L267" s="364">
        <v>218</v>
      </c>
      <c r="M267" s="364">
        <v>355</v>
      </c>
      <c r="N267" s="364">
        <v>491</v>
      </c>
      <c r="O267" s="364">
        <v>454</v>
      </c>
    </row>
    <row r="268" spans="1:15" x14ac:dyDescent="0.25">
      <c r="A268" s="364" t="s">
        <v>412</v>
      </c>
      <c r="B268" s="364" t="s">
        <v>422</v>
      </c>
      <c r="C268" s="364" t="s">
        <v>3255</v>
      </c>
      <c r="D268" s="364">
        <v>891</v>
      </c>
      <c r="E268" s="364">
        <v>714</v>
      </c>
      <c r="F268" s="364">
        <v>841</v>
      </c>
      <c r="G268" s="364">
        <v>710</v>
      </c>
      <c r="H268" s="364">
        <v>683</v>
      </c>
      <c r="I268" s="364">
        <v>395</v>
      </c>
      <c r="J268" s="364">
        <v>472</v>
      </c>
      <c r="K268" s="364">
        <v>508</v>
      </c>
      <c r="L268" s="364">
        <v>272</v>
      </c>
      <c r="M268" s="364">
        <v>787</v>
      </c>
      <c r="N268" s="364">
        <v>408</v>
      </c>
      <c r="O268" s="364">
        <v>984</v>
      </c>
    </row>
    <row r="269" spans="1:15" x14ac:dyDescent="0.25">
      <c r="A269" s="364" t="s">
        <v>446</v>
      </c>
      <c r="B269" s="364" t="s">
        <v>777</v>
      </c>
      <c r="C269" s="364" t="s">
        <v>3191</v>
      </c>
      <c r="D269" s="364">
        <v>450</v>
      </c>
      <c r="E269" s="364">
        <v>171</v>
      </c>
      <c r="F269" s="364">
        <v>206</v>
      </c>
      <c r="G269" s="364">
        <v>581</v>
      </c>
      <c r="H269" s="364">
        <v>754</v>
      </c>
      <c r="I269" s="364">
        <v>952</v>
      </c>
      <c r="J269" s="364">
        <v>482</v>
      </c>
      <c r="K269" s="364">
        <v>811</v>
      </c>
      <c r="L269" s="364">
        <v>261</v>
      </c>
      <c r="M269" s="364">
        <v>198</v>
      </c>
      <c r="N269" s="364">
        <v>984</v>
      </c>
      <c r="O269" s="364">
        <v>690</v>
      </c>
    </row>
    <row r="270" spans="1:15" x14ac:dyDescent="0.25">
      <c r="A270" s="364" t="s">
        <v>446</v>
      </c>
      <c r="B270" s="364" t="s">
        <v>777</v>
      </c>
      <c r="C270" s="364" t="s">
        <v>3266</v>
      </c>
      <c r="D270" s="364">
        <v>990</v>
      </c>
      <c r="E270" s="364">
        <v>872</v>
      </c>
      <c r="F270" s="364">
        <v>893</v>
      </c>
      <c r="G270" s="364">
        <v>657</v>
      </c>
      <c r="H270" s="364">
        <v>779</v>
      </c>
      <c r="I270" s="364">
        <v>356</v>
      </c>
      <c r="J270" s="364">
        <v>938</v>
      </c>
      <c r="K270" s="364">
        <v>145</v>
      </c>
      <c r="L270" s="364">
        <v>856</v>
      </c>
      <c r="M270" s="364">
        <v>514</v>
      </c>
      <c r="N270" s="364">
        <v>992</v>
      </c>
      <c r="O270" s="364">
        <v>828</v>
      </c>
    </row>
    <row r="271" spans="1:15" x14ac:dyDescent="0.25">
      <c r="A271" s="364" t="s">
        <v>412</v>
      </c>
      <c r="B271" s="364" t="s">
        <v>429</v>
      </c>
      <c r="C271" s="364" t="s">
        <v>3227</v>
      </c>
      <c r="D271" s="364">
        <v>709</v>
      </c>
      <c r="E271" s="364">
        <v>237</v>
      </c>
      <c r="F271" s="364">
        <v>133</v>
      </c>
      <c r="G271" s="364">
        <v>661</v>
      </c>
      <c r="H271" s="364">
        <v>356</v>
      </c>
      <c r="I271" s="364">
        <v>866</v>
      </c>
      <c r="J271" s="364">
        <v>796</v>
      </c>
      <c r="K271" s="364">
        <v>651</v>
      </c>
      <c r="L271" s="364">
        <v>433</v>
      </c>
      <c r="M271" s="364">
        <v>213</v>
      </c>
      <c r="N271" s="364">
        <v>397</v>
      </c>
      <c r="O271" s="364">
        <v>873</v>
      </c>
    </row>
    <row r="272" spans="1:15" x14ac:dyDescent="0.25">
      <c r="A272" s="364" t="s">
        <v>412</v>
      </c>
      <c r="B272" s="364" t="s">
        <v>436</v>
      </c>
      <c r="C272" s="364" t="s">
        <v>3034</v>
      </c>
      <c r="D272" s="364">
        <v>322</v>
      </c>
      <c r="E272" s="364">
        <v>572</v>
      </c>
      <c r="F272" s="364">
        <v>901</v>
      </c>
      <c r="G272" s="364">
        <v>815</v>
      </c>
      <c r="H272" s="364">
        <v>461</v>
      </c>
      <c r="I272" s="364">
        <v>959</v>
      </c>
      <c r="J272" s="364">
        <v>111</v>
      </c>
      <c r="K272" s="364">
        <v>754</v>
      </c>
      <c r="L272" s="364">
        <v>379</v>
      </c>
      <c r="M272" s="364">
        <v>571</v>
      </c>
      <c r="N272" s="364">
        <v>876</v>
      </c>
      <c r="O272" s="364">
        <v>877</v>
      </c>
    </row>
    <row r="273" spans="1:15" x14ac:dyDescent="0.25">
      <c r="A273" s="364" t="s">
        <v>446</v>
      </c>
      <c r="B273" s="364" t="s">
        <v>777</v>
      </c>
      <c r="C273" s="364" t="s">
        <v>2824</v>
      </c>
      <c r="D273" s="364">
        <v>126</v>
      </c>
      <c r="E273" s="364">
        <v>786</v>
      </c>
      <c r="F273" s="364">
        <v>302</v>
      </c>
      <c r="G273" s="364">
        <v>231</v>
      </c>
      <c r="H273" s="364">
        <v>268</v>
      </c>
      <c r="I273" s="364">
        <v>525</v>
      </c>
      <c r="J273" s="364">
        <v>593</v>
      </c>
      <c r="K273" s="364">
        <v>439</v>
      </c>
      <c r="L273" s="364">
        <v>870</v>
      </c>
      <c r="M273" s="364">
        <v>629</v>
      </c>
      <c r="N273" s="364">
        <v>293</v>
      </c>
      <c r="O273" s="364">
        <v>740</v>
      </c>
    </row>
    <row r="274" spans="1:15" x14ac:dyDescent="0.25">
      <c r="A274" s="364" t="s">
        <v>412</v>
      </c>
      <c r="B274" s="364" t="s">
        <v>422</v>
      </c>
      <c r="C274" s="364" t="s">
        <v>3212</v>
      </c>
      <c r="D274" s="364">
        <v>417</v>
      </c>
      <c r="E274" s="364">
        <v>118</v>
      </c>
      <c r="F274" s="364">
        <v>807</v>
      </c>
      <c r="G274" s="364">
        <v>589</v>
      </c>
      <c r="H274" s="364">
        <v>751</v>
      </c>
      <c r="I274" s="364">
        <v>995</v>
      </c>
      <c r="J274" s="364">
        <v>796</v>
      </c>
      <c r="K274" s="364">
        <v>631</v>
      </c>
      <c r="L274" s="364">
        <v>448</v>
      </c>
      <c r="M274" s="364">
        <v>697</v>
      </c>
      <c r="N274" s="364">
        <v>115</v>
      </c>
      <c r="O274" s="364">
        <v>614</v>
      </c>
    </row>
    <row r="275" spans="1:15" x14ac:dyDescent="0.25">
      <c r="A275" s="364" t="s">
        <v>446</v>
      </c>
      <c r="B275" s="364" t="s">
        <v>473</v>
      </c>
      <c r="C275" s="364" t="s">
        <v>3022</v>
      </c>
      <c r="D275" s="364">
        <v>775</v>
      </c>
      <c r="E275" s="364">
        <v>136</v>
      </c>
      <c r="F275" s="364">
        <v>899</v>
      </c>
      <c r="G275" s="364">
        <v>515</v>
      </c>
      <c r="H275" s="364">
        <v>865</v>
      </c>
      <c r="I275" s="364">
        <v>155</v>
      </c>
      <c r="J275" s="364">
        <v>674</v>
      </c>
      <c r="K275" s="364">
        <v>150</v>
      </c>
      <c r="L275" s="364">
        <v>284</v>
      </c>
      <c r="M275" s="364">
        <v>471</v>
      </c>
      <c r="N275" s="364">
        <v>584</v>
      </c>
      <c r="O275" s="364">
        <v>353</v>
      </c>
    </row>
    <row r="276" spans="1:15" x14ac:dyDescent="0.25">
      <c r="A276" s="364" t="s">
        <v>412</v>
      </c>
      <c r="B276" s="364" t="s">
        <v>436</v>
      </c>
      <c r="C276" s="364" t="s">
        <v>2976</v>
      </c>
      <c r="D276" s="364">
        <v>448</v>
      </c>
      <c r="E276" s="364">
        <v>979</v>
      </c>
      <c r="F276" s="364">
        <v>943</v>
      </c>
      <c r="G276" s="364">
        <v>489</v>
      </c>
      <c r="H276" s="364">
        <v>143</v>
      </c>
      <c r="I276" s="364">
        <v>769</v>
      </c>
      <c r="J276" s="364">
        <v>421</v>
      </c>
      <c r="K276" s="364">
        <v>296</v>
      </c>
      <c r="L276" s="364">
        <v>503</v>
      </c>
      <c r="M276" s="364">
        <v>747</v>
      </c>
      <c r="N276" s="364">
        <v>575</v>
      </c>
      <c r="O276" s="364">
        <v>249</v>
      </c>
    </row>
    <row r="277" spans="1:15" x14ac:dyDescent="0.25">
      <c r="A277" s="364" t="s">
        <v>446</v>
      </c>
      <c r="B277" s="364" t="s">
        <v>473</v>
      </c>
      <c r="C277" s="364" t="s">
        <v>1322</v>
      </c>
      <c r="D277" s="364">
        <v>247</v>
      </c>
      <c r="E277" s="364">
        <v>851</v>
      </c>
      <c r="F277" s="364">
        <v>624</v>
      </c>
      <c r="G277" s="364">
        <v>692</v>
      </c>
      <c r="H277" s="364">
        <v>712</v>
      </c>
      <c r="I277" s="364">
        <v>695</v>
      </c>
      <c r="J277" s="364">
        <v>848</v>
      </c>
      <c r="K277" s="364">
        <v>462</v>
      </c>
      <c r="L277" s="364">
        <v>219</v>
      </c>
      <c r="M277" s="364">
        <v>843</v>
      </c>
      <c r="N277" s="364">
        <v>775</v>
      </c>
      <c r="O277" s="364">
        <v>752</v>
      </c>
    </row>
    <row r="278" spans="1:15" x14ac:dyDescent="0.25">
      <c r="A278" s="364" t="s">
        <v>425</v>
      </c>
      <c r="B278" s="364" t="s">
        <v>426</v>
      </c>
      <c r="C278" s="364" t="s">
        <v>600</v>
      </c>
      <c r="D278" s="364">
        <v>803</v>
      </c>
      <c r="E278" s="364">
        <v>585</v>
      </c>
      <c r="F278" s="364">
        <v>361</v>
      </c>
      <c r="G278" s="364">
        <v>675</v>
      </c>
      <c r="H278" s="364">
        <v>997</v>
      </c>
      <c r="I278" s="364">
        <v>591</v>
      </c>
      <c r="J278" s="364">
        <v>273</v>
      </c>
      <c r="K278" s="364">
        <v>730</v>
      </c>
      <c r="L278" s="364">
        <v>925</v>
      </c>
      <c r="M278" s="364">
        <v>274</v>
      </c>
      <c r="N278" s="364">
        <v>307</v>
      </c>
      <c r="O278" s="364">
        <v>931</v>
      </c>
    </row>
    <row r="279" spans="1:15" x14ac:dyDescent="0.25">
      <c r="A279" s="364" t="s">
        <v>425</v>
      </c>
      <c r="B279" s="364" t="s">
        <v>450</v>
      </c>
      <c r="C279" s="364" t="s">
        <v>2914</v>
      </c>
      <c r="D279" s="364">
        <v>881</v>
      </c>
      <c r="E279" s="364">
        <v>766</v>
      </c>
      <c r="F279" s="364">
        <v>377</v>
      </c>
      <c r="G279" s="364">
        <v>636</v>
      </c>
      <c r="H279" s="364">
        <v>853</v>
      </c>
      <c r="I279" s="364">
        <v>772</v>
      </c>
      <c r="J279" s="364">
        <v>368</v>
      </c>
      <c r="K279" s="364">
        <v>550</v>
      </c>
      <c r="L279" s="364">
        <v>682</v>
      </c>
      <c r="M279" s="364">
        <v>665</v>
      </c>
      <c r="N279" s="364">
        <v>397</v>
      </c>
      <c r="O279" s="364">
        <v>476</v>
      </c>
    </row>
    <row r="280" spans="1:15" x14ac:dyDescent="0.25">
      <c r="A280" s="364" t="s">
        <v>417</v>
      </c>
      <c r="B280" s="364" t="s">
        <v>974</v>
      </c>
      <c r="C280" s="364" t="s">
        <v>2885</v>
      </c>
      <c r="D280" s="364">
        <v>910</v>
      </c>
      <c r="E280" s="364">
        <v>686</v>
      </c>
      <c r="F280" s="364">
        <v>811</v>
      </c>
      <c r="G280" s="364">
        <v>543</v>
      </c>
      <c r="H280" s="364">
        <v>302</v>
      </c>
      <c r="I280" s="364">
        <v>273</v>
      </c>
      <c r="J280" s="364">
        <v>390</v>
      </c>
      <c r="K280" s="364">
        <v>338</v>
      </c>
      <c r="L280" s="364">
        <v>876</v>
      </c>
      <c r="M280" s="364">
        <v>837</v>
      </c>
      <c r="N280" s="364">
        <v>435</v>
      </c>
      <c r="O280" s="364">
        <v>823</v>
      </c>
    </row>
    <row r="281" spans="1:15" x14ac:dyDescent="0.25">
      <c r="A281" s="364" t="s">
        <v>787</v>
      </c>
      <c r="B281" s="364" t="s">
        <v>809</v>
      </c>
      <c r="C281" s="364" t="s">
        <v>3211</v>
      </c>
      <c r="D281" s="364">
        <v>547</v>
      </c>
      <c r="E281" s="364">
        <v>545</v>
      </c>
      <c r="F281" s="364">
        <v>688</v>
      </c>
      <c r="G281" s="364">
        <v>778</v>
      </c>
      <c r="H281" s="364">
        <v>623</v>
      </c>
      <c r="I281" s="364">
        <v>623</v>
      </c>
      <c r="J281" s="364">
        <v>980</v>
      </c>
      <c r="K281" s="364">
        <v>230</v>
      </c>
      <c r="L281" s="364">
        <v>164</v>
      </c>
      <c r="M281" s="364">
        <v>443</v>
      </c>
      <c r="N281" s="364">
        <v>928</v>
      </c>
      <c r="O281" s="364">
        <v>867</v>
      </c>
    </row>
    <row r="282" spans="1:15" x14ac:dyDescent="0.25">
      <c r="A282" s="364" t="s">
        <v>446</v>
      </c>
      <c r="B282" s="364" t="s">
        <v>473</v>
      </c>
      <c r="C282" s="364" t="s">
        <v>840</v>
      </c>
      <c r="D282" s="364">
        <v>395</v>
      </c>
      <c r="E282" s="364">
        <v>129</v>
      </c>
      <c r="F282" s="364">
        <v>650</v>
      </c>
      <c r="G282" s="364">
        <v>945</v>
      </c>
      <c r="H282" s="364">
        <v>737</v>
      </c>
      <c r="I282" s="364">
        <v>798</v>
      </c>
      <c r="J282" s="364">
        <v>869</v>
      </c>
      <c r="K282" s="364">
        <v>948</v>
      </c>
      <c r="L282" s="364">
        <v>412</v>
      </c>
      <c r="M282" s="364">
        <v>433</v>
      </c>
      <c r="N282" s="364">
        <v>676</v>
      </c>
      <c r="O282" s="364">
        <v>191</v>
      </c>
    </row>
    <row r="283" spans="1:15" x14ac:dyDescent="0.25">
      <c r="A283" s="364" t="s">
        <v>417</v>
      </c>
      <c r="B283" s="364" t="s">
        <v>974</v>
      </c>
      <c r="C283" s="364" t="s">
        <v>2983</v>
      </c>
      <c r="D283" s="364">
        <v>500</v>
      </c>
      <c r="E283" s="364">
        <v>130</v>
      </c>
      <c r="F283" s="364">
        <v>817</v>
      </c>
      <c r="G283" s="364">
        <v>190</v>
      </c>
      <c r="H283" s="364">
        <v>528</v>
      </c>
      <c r="I283" s="364">
        <v>609</v>
      </c>
      <c r="J283" s="364">
        <v>959</v>
      </c>
      <c r="K283" s="364">
        <v>450</v>
      </c>
      <c r="L283" s="364">
        <v>806</v>
      </c>
      <c r="M283" s="364">
        <v>174</v>
      </c>
      <c r="N283" s="364">
        <v>430</v>
      </c>
      <c r="O283" s="364">
        <v>466</v>
      </c>
    </row>
    <row r="284" spans="1:15" x14ac:dyDescent="0.25">
      <c r="A284" s="364" t="s">
        <v>425</v>
      </c>
      <c r="B284" s="364" t="s">
        <v>450</v>
      </c>
      <c r="C284" s="364" t="s">
        <v>2908</v>
      </c>
      <c r="D284" s="364">
        <v>902</v>
      </c>
      <c r="E284" s="364">
        <v>782</v>
      </c>
      <c r="F284" s="364">
        <v>226</v>
      </c>
      <c r="G284" s="364">
        <v>153</v>
      </c>
      <c r="H284" s="364">
        <v>302</v>
      </c>
      <c r="I284" s="364">
        <v>292</v>
      </c>
      <c r="J284" s="364">
        <v>915</v>
      </c>
      <c r="K284" s="364">
        <v>640</v>
      </c>
      <c r="L284" s="364">
        <v>116</v>
      </c>
      <c r="M284" s="364">
        <v>351</v>
      </c>
      <c r="N284" s="364">
        <v>734</v>
      </c>
      <c r="O284" s="364">
        <v>353</v>
      </c>
    </row>
    <row r="285" spans="1:15" x14ac:dyDescent="0.25">
      <c r="A285" s="364" t="s">
        <v>446</v>
      </c>
      <c r="B285" s="364" t="s">
        <v>782</v>
      </c>
      <c r="C285" s="364" t="s">
        <v>3126</v>
      </c>
      <c r="D285" s="364">
        <v>497</v>
      </c>
      <c r="E285" s="364">
        <v>169</v>
      </c>
      <c r="F285" s="364">
        <v>893</v>
      </c>
      <c r="G285" s="364">
        <v>348</v>
      </c>
      <c r="H285" s="364">
        <v>142</v>
      </c>
      <c r="I285" s="364">
        <v>191</v>
      </c>
      <c r="J285" s="364">
        <v>830</v>
      </c>
      <c r="K285" s="364">
        <v>830</v>
      </c>
      <c r="L285" s="364">
        <v>654</v>
      </c>
      <c r="M285" s="364">
        <v>315</v>
      </c>
      <c r="N285" s="364">
        <v>437</v>
      </c>
      <c r="O285" s="364">
        <v>175</v>
      </c>
    </row>
    <row r="286" spans="1:15" x14ac:dyDescent="0.25">
      <c r="A286" s="364" t="s">
        <v>446</v>
      </c>
      <c r="B286" s="364" t="s">
        <v>777</v>
      </c>
      <c r="C286" s="364" t="s">
        <v>2966</v>
      </c>
      <c r="D286" s="364">
        <v>734</v>
      </c>
      <c r="E286" s="364">
        <v>747</v>
      </c>
      <c r="F286" s="364">
        <v>411</v>
      </c>
      <c r="G286" s="364">
        <v>459</v>
      </c>
      <c r="H286" s="364">
        <v>528</v>
      </c>
      <c r="I286" s="364">
        <v>930</v>
      </c>
      <c r="J286" s="364">
        <v>696</v>
      </c>
      <c r="K286" s="364">
        <v>483</v>
      </c>
      <c r="L286" s="364">
        <v>641</v>
      </c>
      <c r="M286" s="364">
        <v>529</v>
      </c>
      <c r="N286" s="364">
        <v>324</v>
      </c>
      <c r="O286" s="364">
        <v>361</v>
      </c>
    </row>
    <row r="287" spans="1:15" x14ac:dyDescent="0.25">
      <c r="A287" s="364" t="s">
        <v>787</v>
      </c>
      <c r="B287" s="364" t="s">
        <v>809</v>
      </c>
      <c r="C287" s="364" t="s">
        <v>3051</v>
      </c>
      <c r="D287" s="364">
        <v>433</v>
      </c>
      <c r="E287" s="364">
        <v>892</v>
      </c>
      <c r="F287" s="364">
        <v>500</v>
      </c>
      <c r="G287" s="364">
        <v>331</v>
      </c>
      <c r="H287" s="364">
        <v>475</v>
      </c>
      <c r="I287" s="364">
        <v>335</v>
      </c>
      <c r="J287" s="364">
        <v>460</v>
      </c>
      <c r="K287" s="364">
        <v>240</v>
      </c>
      <c r="L287" s="364">
        <v>607</v>
      </c>
      <c r="M287" s="364">
        <v>776</v>
      </c>
      <c r="N287" s="364">
        <v>129</v>
      </c>
      <c r="O287" s="364">
        <v>717</v>
      </c>
    </row>
    <row r="288" spans="1:15" x14ac:dyDescent="0.25">
      <c r="A288" s="364" t="s">
        <v>425</v>
      </c>
      <c r="B288" s="364" t="s">
        <v>418</v>
      </c>
      <c r="C288" s="364" t="s">
        <v>3271</v>
      </c>
      <c r="D288" s="364">
        <v>920</v>
      </c>
      <c r="E288" s="364">
        <v>524</v>
      </c>
      <c r="F288" s="364">
        <v>982</v>
      </c>
      <c r="G288" s="364">
        <v>496</v>
      </c>
      <c r="H288" s="364">
        <v>794</v>
      </c>
      <c r="I288" s="364">
        <v>900</v>
      </c>
      <c r="J288" s="364">
        <v>810</v>
      </c>
      <c r="K288" s="364">
        <v>562</v>
      </c>
      <c r="L288" s="364">
        <v>951</v>
      </c>
      <c r="M288" s="364">
        <v>942</v>
      </c>
      <c r="N288" s="364">
        <v>324</v>
      </c>
      <c r="O288" s="364">
        <v>802</v>
      </c>
    </row>
    <row r="289" spans="1:15" x14ac:dyDescent="0.25">
      <c r="A289" s="364" t="s">
        <v>425</v>
      </c>
      <c r="B289" s="364" t="s">
        <v>426</v>
      </c>
      <c r="C289" s="364" t="s">
        <v>3005</v>
      </c>
      <c r="D289" s="364">
        <v>988</v>
      </c>
      <c r="E289" s="364">
        <v>215</v>
      </c>
      <c r="F289" s="364">
        <v>542</v>
      </c>
      <c r="G289" s="364">
        <v>144</v>
      </c>
      <c r="H289" s="364">
        <v>183</v>
      </c>
      <c r="I289" s="364">
        <v>251</v>
      </c>
      <c r="J289" s="364">
        <v>600</v>
      </c>
      <c r="K289" s="364">
        <v>269</v>
      </c>
      <c r="L289" s="364">
        <v>539</v>
      </c>
      <c r="M289" s="364">
        <v>930</v>
      </c>
      <c r="N289" s="364">
        <v>748</v>
      </c>
      <c r="O289" s="364">
        <v>675</v>
      </c>
    </row>
    <row r="290" spans="1:15" x14ac:dyDescent="0.25">
      <c r="A290" s="364" t="s">
        <v>412</v>
      </c>
      <c r="B290" s="364" t="s">
        <v>422</v>
      </c>
      <c r="C290" s="364" t="s">
        <v>3173</v>
      </c>
      <c r="D290" s="364">
        <v>622</v>
      </c>
      <c r="E290" s="364">
        <v>882</v>
      </c>
      <c r="F290" s="364">
        <v>430</v>
      </c>
      <c r="G290" s="364">
        <v>628</v>
      </c>
      <c r="H290" s="364">
        <v>687</v>
      </c>
      <c r="I290" s="364">
        <v>449</v>
      </c>
      <c r="J290" s="364">
        <v>600</v>
      </c>
      <c r="K290" s="364">
        <v>531</v>
      </c>
      <c r="L290" s="364">
        <v>149</v>
      </c>
      <c r="M290" s="364">
        <v>369</v>
      </c>
      <c r="N290" s="364">
        <v>637</v>
      </c>
      <c r="O290" s="364">
        <v>531</v>
      </c>
    </row>
    <row r="291" spans="1:15" x14ac:dyDescent="0.25">
      <c r="A291" s="364" t="s">
        <v>446</v>
      </c>
      <c r="B291" s="364" t="s">
        <v>473</v>
      </c>
      <c r="C291" s="364" t="s">
        <v>3176</v>
      </c>
      <c r="D291" s="364">
        <v>714</v>
      </c>
      <c r="E291" s="364">
        <v>498</v>
      </c>
      <c r="F291" s="364">
        <v>815</v>
      </c>
      <c r="G291" s="364">
        <v>714</v>
      </c>
      <c r="H291" s="364">
        <v>970</v>
      </c>
      <c r="I291" s="364">
        <v>602</v>
      </c>
      <c r="J291" s="364">
        <v>382</v>
      </c>
      <c r="K291" s="364">
        <v>726</v>
      </c>
      <c r="L291" s="364">
        <v>569</v>
      </c>
      <c r="M291" s="364">
        <v>503</v>
      </c>
      <c r="N291" s="364">
        <v>255</v>
      </c>
      <c r="O291" s="364">
        <v>155</v>
      </c>
    </row>
    <row r="292" spans="1:15" x14ac:dyDescent="0.25">
      <c r="A292" s="364" t="s">
        <v>425</v>
      </c>
      <c r="B292" s="364" t="s">
        <v>450</v>
      </c>
      <c r="C292" s="364" t="s">
        <v>3196</v>
      </c>
      <c r="D292" s="364">
        <v>572</v>
      </c>
      <c r="E292" s="364">
        <v>687</v>
      </c>
      <c r="F292" s="364">
        <v>142</v>
      </c>
      <c r="G292" s="364">
        <v>283</v>
      </c>
      <c r="H292" s="364">
        <v>191</v>
      </c>
      <c r="I292" s="364">
        <v>729</v>
      </c>
      <c r="J292" s="364">
        <v>456</v>
      </c>
      <c r="K292" s="364">
        <v>492</v>
      </c>
      <c r="L292" s="364">
        <v>923</v>
      </c>
      <c r="M292" s="364">
        <v>114</v>
      </c>
      <c r="N292" s="364">
        <v>448</v>
      </c>
      <c r="O292" s="364">
        <v>961</v>
      </c>
    </row>
    <row r="293" spans="1:15" x14ac:dyDescent="0.25">
      <c r="A293" s="364" t="s">
        <v>446</v>
      </c>
      <c r="B293" s="364" t="s">
        <v>777</v>
      </c>
      <c r="C293" s="364" t="s">
        <v>2747</v>
      </c>
      <c r="D293" s="364">
        <v>513</v>
      </c>
      <c r="E293" s="364">
        <v>633</v>
      </c>
      <c r="F293" s="364">
        <v>729</v>
      </c>
      <c r="G293" s="364">
        <v>720</v>
      </c>
      <c r="H293" s="364">
        <v>171</v>
      </c>
      <c r="I293" s="364">
        <v>558</v>
      </c>
      <c r="J293" s="364">
        <v>283</v>
      </c>
      <c r="K293" s="364">
        <v>702</v>
      </c>
      <c r="L293" s="364">
        <v>812</v>
      </c>
      <c r="M293" s="364">
        <v>254</v>
      </c>
      <c r="N293" s="364">
        <v>777</v>
      </c>
      <c r="O293" s="364">
        <v>408</v>
      </c>
    </row>
    <row r="294" spans="1:15" x14ac:dyDescent="0.25">
      <c r="A294" s="364" t="s">
        <v>417</v>
      </c>
      <c r="B294" s="364" t="s">
        <v>848</v>
      </c>
      <c r="C294" s="364" t="s">
        <v>2786</v>
      </c>
      <c r="D294" s="364">
        <v>699</v>
      </c>
      <c r="E294" s="364">
        <v>130</v>
      </c>
      <c r="F294" s="364">
        <v>855</v>
      </c>
      <c r="G294" s="364">
        <v>387</v>
      </c>
      <c r="H294" s="364">
        <v>133</v>
      </c>
      <c r="I294" s="364">
        <v>589</v>
      </c>
      <c r="J294" s="364">
        <v>901</v>
      </c>
      <c r="K294" s="364">
        <v>929</v>
      </c>
      <c r="L294" s="364">
        <v>749</v>
      </c>
      <c r="M294" s="364">
        <v>907</v>
      </c>
      <c r="N294" s="364">
        <v>218</v>
      </c>
      <c r="O294" s="364">
        <v>831</v>
      </c>
    </row>
    <row r="295" spans="1:15" x14ac:dyDescent="0.25">
      <c r="A295" s="364" t="s">
        <v>412</v>
      </c>
      <c r="B295" s="364" t="s">
        <v>413</v>
      </c>
      <c r="C295" s="364" t="s">
        <v>3258</v>
      </c>
      <c r="D295" s="364">
        <v>237</v>
      </c>
      <c r="E295" s="364">
        <v>641</v>
      </c>
      <c r="F295" s="364">
        <v>942</v>
      </c>
      <c r="G295" s="364">
        <v>652</v>
      </c>
      <c r="H295" s="364">
        <v>614</v>
      </c>
      <c r="I295" s="364">
        <v>172</v>
      </c>
      <c r="J295" s="364">
        <v>784</v>
      </c>
      <c r="K295" s="364">
        <v>408</v>
      </c>
      <c r="L295" s="364">
        <v>937</v>
      </c>
      <c r="M295" s="364">
        <v>797</v>
      </c>
      <c r="N295" s="364">
        <v>876</v>
      </c>
      <c r="O295" s="364">
        <v>912</v>
      </c>
    </row>
    <row r="296" spans="1:15" x14ac:dyDescent="0.25">
      <c r="A296" s="364" t="s">
        <v>425</v>
      </c>
      <c r="B296" s="364" t="s">
        <v>426</v>
      </c>
      <c r="C296" s="364" t="s">
        <v>680</v>
      </c>
      <c r="D296" s="364">
        <v>383</v>
      </c>
      <c r="E296" s="364">
        <v>669</v>
      </c>
      <c r="F296" s="364">
        <v>158</v>
      </c>
      <c r="G296" s="364">
        <v>647</v>
      </c>
      <c r="H296" s="364">
        <v>409</v>
      </c>
      <c r="I296" s="364">
        <v>838</v>
      </c>
      <c r="J296" s="364">
        <v>429</v>
      </c>
      <c r="K296" s="364">
        <v>426</v>
      </c>
      <c r="L296" s="364">
        <v>968</v>
      </c>
      <c r="M296" s="364">
        <v>160</v>
      </c>
      <c r="N296" s="364">
        <v>670</v>
      </c>
      <c r="O296" s="364">
        <v>431</v>
      </c>
    </row>
    <row r="297" spans="1:15" x14ac:dyDescent="0.25">
      <c r="A297" s="364" t="s">
        <v>787</v>
      </c>
      <c r="B297" s="364" t="s">
        <v>809</v>
      </c>
      <c r="C297" s="364" t="s">
        <v>2900</v>
      </c>
      <c r="D297" s="364">
        <v>369</v>
      </c>
      <c r="E297" s="364">
        <v>149</v>
      </c>
      <c r="F297" s="364">
        <v>782</v>
      </c>
      <c r="G297" s="364">
        <v>842</v>
      </c>
      <c r="H297" s="364">
        <v>812</v>
      </c>
      <c r="I297" s="364">
        <v>808</v>
      </c>
      <c r="J297" s="364">
        <v>645</v>
      </c>
      <c r="K297" s="364">
        <v>184</v>
      </c>
      <c r="L297" s="364">
        <v>432</v>
      </c>
      <c r="M297" s="364">
        <v>735</v>
      </c>
      <c r="N297" s="364">
        <v>242</v>
      </c>
      <c r="O297" s="364">
        <v>948</v>
      </c>
    </row>
    <row r="298" spans="1:15" x14ac:dyDescent="0.25">
      <c r="A298" s="364" t="s">
        <v>412</v>
      </c>
      <c r="B298" s="364" t="s">
        <v>429</v>
      </c>
      <c r="C298" s="364" t="s">
        <v>1384</v>
      </c>
      <c r="D298" s="364">
        <v>235</v>
      </c>
      <c r="E298" s="364">
        <v>948</v>
      </c>
      <c r="F298" s="364">
        <v>293</v>
      </c>
      <c r="G298" s="364">
        <v>444</v>
      </c>
      <c r="H298" s="364">
        <v>801</v>
      </c>
      <c r="I298" s="364">
        <v>462</v>
      </c>
      <c r="J298" s="364">
        <v>284</v>
      </c>
      <c r="K298" s="364">
        <v>753</v>
      </c>
      <c r="L298" s="364">
        <v>207</v>
      </c>
      <c r="M298" s="364">
        <v>751</v>
      </c>
      <c r="N298" s="364">
        <v>845</v>
      </c>
      <c r="O298" s="364">
        <v>621</v>
      </c>
    </row>
    <row r="299" spans="1:15" x14ac:dyDescent="0.25">
      <c r="A299" s="364" t="s">
        <v>425</v>
      </c>
      <c r="B299" s="364" t="s">
        <v>426</v>
      </c>
      <c r="C299" s="364" t="s">
        <v>2750</v>
      </c>
      <c r="D299" s="364">
        <v>754</v>
      </c>
      <c r="E299" s="364">
        <v>486</v>
      </c>
      <c r="F299" s="364">
        <v>579</v>
      </c>
      <c r="G299" s="364">
        <v>942</v>
      </c>
      <c r="H299" s="364">
        <v>201</v>
      </c>
      <c r="I299" s="364">
        <v>366</v>
      </c>
      <c r="J299" s="364">
        <v>222</v>
      </c>
      <c r="K299" s="364">
        <v>860</v>
      </c>
      <c r="L299" s="364">
        <v>975</v>
      </c>
      <c r="M299" s="364">
        <v>640</v>
      </c>
      <c r="N299" s="364">
        <v>457</v>
      </c>
      <c r="O299" s="364">
        <v>499</v>
      </c>
    </row>
    <row r="300" spans="1:15" x14ac:dyDescent="0.25">
      <c r="A300" s="364" t="s">
        <v>446</v>
      </c>
      <c r="B300" s="364" t="s">
        <v>777</v>
      </c>
      <c r="C300" s="364" t="s">
        <v>3077</v>
      </c>
      <c r="D300" s="364">
        <v>867</v>
      </c>
      <c r="E300" s="364">
        <v>712</v>
      </c>
      <c r="F300" s="364">
        <v>979</v>
      </c>
      <c r="G300" s="364">
        <v>231</v>
      </c>
      <c r="H300" s="364">
        <v>282</v>
      </c>
      <c r="I300" s="364">
        <v>572</v>
      </c>
      <c r="J300" s="364">
        <v>302</v>
      </c>
      <c r="K300" s="364">
        <v>782</v>
      </c>
      <c r="L300" s="364">
        <v>994</v>
      </c>
      <c r="M300" s="364">
        <v>355</v>
      </c>
      <c r="N300" s="364">
        <v>929</v>
      </c>
      <c r="O300" s="364">
        <v>377</v>
      </c>
    </row>
    <row r="301" spans="1:15" x14ac:dyDescent="0.25">
      <c r="A301" s="364" t="s">
        <v>446</v>
      </c>
      <c r="B301" s="364" t="s">
        <v>777</v>
      </c>
      <c r="C301" s="364" t="s">
        <v>3038</v>
      </c>
      <c r="D301" s="364">
        <v>535</v>
      </c>
      <c r="E301" s="364">
        <v>763</v>
      </c>
      <c r="F301" s="364">
        <v>314</v>
      </c>
      <c r="G301" s="364">
        <v>433</v>
      </c>
      <c r="H301" s="364">
        <v>340</v>
      </c>
      <c r="I301" s="364">
        <v>555</v>
      </c>
      <c r="J301" s="364">
        <v>874</v>
      </c>
      <c r="K301" s="364">
        <v>770</v>
      </c>
      <c r="L301" s="364">
        <v>165</v>
      </c>
      <c r="M301" s="364">
        <v>853</v>
      </c>
      <c r="N301" s="364">
        <v>465</v>
      </c>
      <c r="O301" s="364">
        <v>764</v>
      </c>
    </row>
    <row r="302" spans="1:15" x14ac:dyDescent="0.25">
      <c r="A302" s="364" t="s">
        <v>412</v>
      </c>
      <c r="B302" s="364" t="s">
        <v>413</v>
      </c>
      <c r="C302" s="364" t="s">
        <v>2904</v>
      </c>
      <c r="D302" s="364">
        <v>888</v>
      </c>
      <c r="E302" s="364">
        <v>178</v>
      </c>
      <c r="F302" s="364">
        <v>627</v>
      </c>
      <c r="G302" s="364">
        <v>444</v>
      </c>
      <c r="H302" s="364">
        <v>958</v>
      </c>
      <c r="I302" s="364">
        <v>584</v>
      </c>
      <c r="J302" s="364">
        <v>769</v>
      </c>
      <c r="K302" s="364">
        <v>227</v>
      </c>
      <c r="L302" s="364">
        <v>414</v>
      </c>
      <c r="M302" s="364">
        <v>572</v>
      </c>
      <c r="N302" s="364">
        <v>883</v>
      </c>
      <c r="O302" s="364">
        <v>983</v>
      </c>
    </row>
    <row r="303" spans="1:15" x14ac:dyDescent="0.25">
      <c r="A303" s="364" t="s">
        <v>446</v>
      </c>
      <c r="B303" s="364" t="s">
        <v>473</v>
      </c>
      <c r="C303" s="364" t="s">
        <v>3129</v>
      </c>
      <c r="D303" s="364">
        <v>542</v>
      </c>
      <c r="E303" s="364">
        <v>457</v>
      </c>
      <c r="F303" s="364">
        <v>127</v>
      </c>
      <c r="G303" s="364">
        <v>449</v>
      </c>
      <c r="H303" s="364">
        <v>285</v>
      </c>
      <c r="I303" s="364">
        <v>148</v>
      </c>
      <c r="J303" s="364">
        <v>842</v>
      </c>
      <c r="K303" s="364">
        <v>530</v>
      </c>
      <c r="L303" s="364">
        <v>162</v>
      </c>
      <c r="M303" s="364">
        <v>892</v>
      </c>
      <c r="N303" s="364">
        <v>878</v>
      </c>
      <c r="O303" s="364">
        <v>467</v>
      </c>
    </row>
    <row r="304" spans="1:15" x14ac:dyDescent="0.25">
      <c r="A304" s="364" t="s">
        <v>446</v>
      </c>
      <c r="B304" s="364" t="s">
        <v>473</v>
      </c>
      <c r="C304" s="364" t="s">
        <v>1245</v>
      </c>
      <c r="D304" s="364">
        <v>811</v>
      </c>
      <c r="E304" s="364">
        <v>899</v>
      </c>
      <c r="F304" s="364">
        <v>618</v>
      </c>
      <c r="G304" s="364">
        <v>962</v>
      </c>
      <c r="H304" s="364">
        <v>479</v>
      </c>
      <c r="I304" s="364">
        <v>376</v>
      </c>
      <c r="J304" s="364">
        <v>844</v>
      </c>
      <c r="K304" s="364">
        <v>786</v>
      </c>
      <c r="L304" s="364">
        <v>767</v>
      </c>
      <c r="M304" s="364">
        <v>704</v>
      </c>
      <c r="N304" s="364">
        <v>659</v>
      </c>
      <c r="O304" s="364">
        <v>634</v>
      </c>
    </row>
    <row r="305" spans="1:15" x14ac:dyDescent="0.25">
      <c r="A305" s="364" t="s">
        <v>425</v>
      </c>
      <c r="B305" s="364" t="s">
        <v>426</v>
      </c>
      <c r="C305" s="364" t="s">
        <v>2894</v>
      </c>
      <c r="D305" s="364">
        <v>376</v>
      </c>
      <c r="E305" s="364">
        <v>743</v>
      </c>
      <c r="F305" s="364">
        <v>255</v>
      </c>
      <c r="G305" s="364">
        <v>503</v>
      </c>
      <c r="H305" s="364">
        <v>439</v>
      </c>
      <c r="I305" s="364">
        <v>997</v>
      </c>
      <c r="J305" s="364">
        <v>462</v>
      </c>
      <c r="K305" s="364">
        <v>759</v>
      </c>
      <c r="L305" s="364">
        <v>304</v>
      </c>
      <c r="M305" s="364">
        <v>978</v>
      </c>
      <c r="N305" s="364">
        <v>566</v>
      </c>
      <c r="O305" s="364">
        <v>520</v>
      </c>
    </row>
    <row r="306" spans="1:15" x14ac:dyDescent="0.25">
      <c r="A306" s="364" t="s">
        <v>412</v>
      </c>
      <c r="B306" s="364" t="s">
        <v>436</v>
      </c>
      <c r="C306" s="364" t="s">
        <v>3101</v>
      </c>
      <c r="D306" s="364">
        <v>426</v>
      </c>
      <c r="E306" s="364">
        <v>703</v>
      </c>
      <c r="F306" s="364">
        <v>557</v>
      </c>
      <c r="G306" s="364">
        <v>562</v>
      </c>
      <c r="H306" s="364">
        <v>623</v>
      </c>
      <c r="I306" s="364">
        <v>856</v>
      </c>
      <c r="J306" s="364">
        <v>955</v>
      </c>
      <c r="K306" s="364">
        <v>178</v>
      </c>
      <c r="L306" s="364">
        <v>212</v>
      </c>
      <c r="M306" s="364">
        <v>281</v>
      </c>
      <c r="N306" s="364">
        <v>374</v>
      </c>
      <c r="O306" s="364">
        <v>763</v>
      </c>
    </row>
    <row r="307" spans="1:15" x14ac:dyDescent="0.25">
      <c r="A307" s="364" t="s">
        <v>412</v>
      </c>
      <c r="B307" s="364" t="s">
        <v>459</v>
      </c>
      <c r="C307" s="364" t="s">
        <v>3260</v>
      </c>
      <c r="D307" s="364">
        <v>473</v>
      </c>
      <c r="E307" s="364">
        <v>767</v>
      </c>
      <c r="F307" s="364">
        <v>546</v>
      </c>
      <c r="G307" s="364">
        <v>863</v>
      </c>
      <c r="H307" s="364">
        <v>973</v>
      </c>
      <c r="I307" s="364">
        <v>196</v>
      </c>
      <c r="J307" s="364">
        <v>697</v>
      </c>
      <c r="K307" s="364">
        <v>584</v>
      </c>
      <c r="L307" s="364">
        <v>837</v>
      </c>
      <c r="M307" s="364">
        <v>659</v>
      </c>
      <c r="N307" s="364">
        <v>352</v>
      </c>
      <c r="O307" s="364">
        <v>329</v>
      </c>
    </row>
    <row r="308" spans="1:15" x14ac:dyDescent="0.25">
      <c r="A308" s="364" t="s">
        <v>446</v>
      </c>
      <c r="B308" s="364" t="s">
        <v>782</v>
      </c>
      <c r="C308" s="364" t="s">
        <v>3267</v>
      </c>
      <c r="D308" s="364">
        <v>445</v>
      </c>
      <c r="E308" s="364">
        <v>463</v>
      </c>
      <c r="F308" s="364">
        <v>423</v>
      </c>
      <c r="G308" s="364">
        <v>249</v>
      </c>
      <c r="H308" s="364">
        <v>770</v>
      </c>
      <c r="I308" s="364">
        <v>916</v>
      </c>
      <c r="J308" s="364">
        <v>992</v>
      </c>
      <c r="K308" s="364">
        <v>680</v>
      </c>
      <c r="L308" s="364">
        <v>518</v>
      </c>
      <c r="M308" s="364">
        <v>157</v>
      </c>
      <c r="N308" s="364">
        <v>637</v>
      </c>
      <c r="O308" s="364">
        <v>207</v>
      </c>
    </row>
    <row r="309" spans="1:15" x14ac:dyDescent="0.25">
      <c r="A309" s="364" t="s">
        <v>446</v>
      </c>
      <c r="B309" s="364" t="s">
        <v>777</v>
      </c>
      <c r="C309" s="364" t="s">
        <v>3040</v>
      </c>
      <c r="D309" s="364">
        <v>487</v>
      </c>
      <c r="E309" s="364">
        <v>763</v>
      </c>
      <c r="F309" s="364">
        <v>669</v>
      </c>
      <c r="G309" s="364">
        <v>141</v>
      </c>
      <c r="H309" s="364">
        <v>229</v>
      </c>
      <c r="I309" s="364">
        <v>300</v>
      </c>
      <c r="J309" s="364">
        <v>401</v>
      </c>
      <c r="K309" s="364">
        <v>844</v>
      </c>
      <c r="L309" s="364">
        <v>968</v>
      </c>
      <c r="M309" s="364">
        <v>562</v>
      </c>
      <c r="N309" s="364">
        <v>365</v>
      </c>
      <c r="O309" s="364">
        <v>302</v>
      </c>
    </row>
    <row r="310" spans="1:15" x14ac:dyDescent="0.25">
      <c r="A310" s="364" t="s">
        <v>425</v>
      </c>
      <c r="B310" s="364" t="s">
        <v>426</v>
      </c>
      <c r="C310" s="364" t="s">
        <v>3023</v>
      </c>
      <c r="D310" s="364">
        <v>778</v>
      </c>
      <c r="E310" s="364">
        <v>235</v>
      </c>
      <c r="F310" s="364">
        <v>584</v>
      </c>
      <c r="G310" s="364">
        <v>571</v>
      </c>
      <c r="H310" s="364">
        <v>521</v>
      </c>
      <c r="I310" s="364">
        <v>962</v>
      </c>
      <c r="J310" s="364">
        <v>201</v>
      </c>
      <c r="K310" s="364">
        <v>446</v>
      </c>
      <c r="L310" s="364">
        <v>616</v>
      </c>
      <c r="M310" s="364">
        <v>887</v>
      </c>
      <c r="N310" s="364">
        <v>351</v>
      </c>
      <c r="O310" s="364">
        <v>597</v>
      </c>
    </row>
    <row r="311" spans="1:15" x14ac:dyDescent="0.25">
      <c r="A311" s="364" t="s">
        <v>417</v>
      </c>
      <c r="B311" s="364" t="s">
        <v>848</v>
      </c>
      <c r="C311" s="364" t="s">
        <v>2940</v>
      </c>
      <c r="D311" s="364">
        <v>926</v>
      </c>
      <c r="E311" s="364">
        <v>349</v>
      </c>
      <c r="F311" s="364">
        <v>429</v>
      </c>
      <c r="G311" s="364">
        <v>767</v>
      </c>
      <c r="H311" s="364">
        <v>129</v>
      </c>
      <c r="I311" s="364">
        <v>365</v>
      </c>
      <c r="J311" s="364">
        <v>816</v>
      </c>
      <c r="K311" s="364">
        <v>825</v>
      </c>
      <c r="L311" s="364">
        <v>414</v>
      </c>
      <c r="M311" s="364">
        <v>313</v>
      </c>
      <c r="N311" s="364">
        <v>595</v>
      </c>
      <c r="O311" s="364">
        <v>247</v>
      </c>
    </row>
    <row r="312" spans="1:15" x14ac:dyDescent="0.25">
      <c r="A312" s="364" t="s">
        <v>446</v>
      </c>
      <c r="B312" s="364" t="s">
        <v>473</v>
      </c>
      <c r="C312" s="364" t="s">
        <v>1153</v>
      </c>
      <c r="D312" s="364">
        <v>746</v>
      </c>
      <c r="E312" s="364">
        <v>969</v>
      </c>
      <c r="F312" s="364">
        <v>830</v>
      </c>
      <c r="G312" s="364">
        <v>549</v>
      </c>
      <c r="H312" s="364">
        <v>344</v>
      </c>
      <c r="I312" s="364">
        <v>250</v>
      </c>
      <c r="J312" s="364">
        <v>625</v>
      </c>
      <c r="K312" s="364">
        <v>959</v>
      </c>
      <c r="L312" s="364">
        <v>407</v>
      </c>
      <c r="M312" s="364">
        <v>704</v>
      </c>
      <c r="N312" s="364">
        <v>988</v>
      </c>
      <c r="O312" s="364">
        <v>272</v>
      </c>
    </row>
    <row r="313" spans="1:15" x14ac:dyDescent="0.25">
      <c r="A313" s="364" t="s">
        <v>446</v>
      </c>
      <c r="B313" s="364" t="s">
        <v>473</v>
      </c>
      <c r="C313" s="364" t="s">
        <v>3064</v>
      </c>
      <c r="D313" s="364">
        <v>127</v>
      </c>
      <c r="E313" s="364">
        <v>551</v>
      </c>
      <c r="F313" s="364">
        <v>524</v>
      </c>
      <c r="G313" s="364">
        <v>507</v>
      </c>
      <c r="H313" s="364">
        <v>114</v>
      </c>
      <c r="I313" s="364">
        <v>274</v>
      </c>
      <c r="J313" s="364">
        <v>862</v>
      </c>
      <c r="K313" s="364">
        <v>447</v>
      </c>
      <c r="L313" s="364">
        <v>598</v>
      </c>
      <c r="M313" s="364">
        <v>819</v>
      </c>
      <c r="N313" s="364">
        <v>885</v>
      </c>
      <c r="O313" s="364">
        <v>915</v>
      </c>
    </row>
    <row r="314" spans="1:15" x14ac:dyDescent="0.25">
      <c r="A314" s="364" t="s">
        <v>446</v>
      </c>
      <c r="B314" s="364" t="s">
        <v>473</v>
      </c>
      <c r="C314" s="364" t="s">
        <v>1374</v>
      </c>
      <c r="D314" s="364">
        <v>673</v>
      </c>
      <c r="E314" s="364">
        <v>351</v>
      </c>
      <c r="F314" s="364">
        <v>500</v>
      </c>
      <c r="G314" s="364">
        <v>172</v>
      </c>
      <c r="H314" s="364">
        <v>563</v>
      </c>
      <c r="I314" s="364">
        <v>197</v>
      </c>
      <c r="J314" s="364">
        <v>836</v>
      </c>
      <c r="K314" s="364">
        <v>470</v>
      </c>
      <c r="L314" s="364">
        <v>483</v>
      </c>
      <c r="M314" s="364">
        <v>191</v>
      </c>
      <c r="N314" s="364">
        <v>977</v>
      </c>
      <c r="O314" s="364">
        <v>438</v>
      </c>
    </row>
    <row r="315" spans="1:15" x14ac:dyDescent="0.25">
      <c r="A315" s="364" t="s">
        <v>425</v>
      </c>
      <c r="B315" s="364" t="s">
        <v>450</v>
      </c>
      <c r="C315" s="364" t="s">
        <v>3090</v>
      </c>
      <c r="D315" s="364">
        <v>362</v>
      </c>
      <c r="E315" s="364">
        <v>112</v>
      </c>
      <c r="F315" s="364">
        <v>526</v>
      </c>
      <c r="G315" s="364">
        <v>296</v>
      </c>
      <c r="H315" s="364">
        <v>878</v>
      </c>
      <c r="I315" s="364">
        <v>365</v>
      </c>
      <c r="J315" s="364">
        <v>490</v>
      </c>
      <c r="K315" s="364">
        <v>648</v>
      </c>
      <c r="L315" s="364">
        <v>546</v>
      </c>
      <c r="M315" s="364">
        <v>797</v>
      </c>
      <c r="N315" s="364">
        <v>590</v>
      </c>
      <c r="O315" s="364">
        <v>614</v>
      </c>
    </row>
    <row r="316" spans="1:15" x14ac:dyDescent="0.25">
      <c r="A316" s="364" t="s">
        <v>446</v>
      </c>
      <c r="B316" s="364" t="s">
        <v>777</v>
      </c>
      <c r="C316" s="364" t="s">
        <v>3215</v>
      </c>
      <c r="D316" s="364">
        <v>789</v>
      </c>
      <c r="E316" s="364">
        <v>293</v>
      </c>
      <c r="F316" s="364">
        <v>299</v>
      </c>
      <c r="G316" s="364">
        <v>219</v>
      </c>
      <c r="H316" s="364">
        <v>967</v>
      </c>
      <c r="I316" s="364">
        <v>743</v>
      </c>
      <c r="J316" s="364">
        <v>249</v>
      </c>
      <c r="K316" s="364">
        <v>363</v>
      </c>
      <c r="L316" s="364">
        <v>246</v>
      </c>
      <c r="M316" s="364">
        <v>404</v>
      </c>
      <c r="N316" s="364">
        <v>175</v>
      </c>
      <c r="O316" s="364">
        <v>354</v>
      </c>
    </row>
    <row r="317" spans="1:15" x14ac:dyDescent="0.25">
      <c r="A317" s="364" t="s">
        <v>425</v>
      </c>
      <c r="B317" s="364" t="s">
        <v>450</v>
      </c>
      <c r="C317" s="364" t="s">
        <v>2909</v>
      </c>
      <c r="D317" s="364">
        <v>725</v>
      </c>
      <c r="E317" s="364">
        <v>244</v>
      </c>
      <c r="F317" s="364">
        <v>328</v>
      </c>
      <c r="G317" s="364">
        <v>354</v>
      </c>
      <c r="H317" s="364">
        <v>308</v>
      </c>
      <c r="I317" s="364">
        <v>513</v>
      </c>
      <c r="J317" s="364">
        <v>517</v>
      </c>
      <c r="K317" s="364">
        <v>377</v>
      </c>
      <c r="L317" s="364">
        <v>783</v>
      </c>
      <c r="M317" s="364">
        <v>224</v>
      </c>
      <c r="N317" s="364">
        <v>196</v>
      </c>
      <c r="O317" s="364">
        <v>418</v>
      </c>
    </row>
    <row r="318" spans="1:15" x14ac:dyDescent="0.25">
      <c r="A318" s="364" t="s">
        <v>425</v>
      </c>
      <c r="B318" s="364" t="s">
        <v>450</v>
      </c>
      <c r="C318" s="364" t="s">
        <v>3151</v>
      </c>
      <c r="D318" s="364">
        <v>334</v>
      </c>
      <c r="E318" s="364">
        <v>342</v>
      </c>
      <c r="F318" s="364">
        <v>891</v>
      </c>
      <c r="G318" s="364">
        <v>665</v>
      </c>
      <c r="H318" s="364">
        <v>520</v>
      </c>
      <c r="I318" s="364">
        <v>441</v>
      </c>
      <c r="J318" s="364">
        <v>393</v>
      </c>
      <c r="K318" s="364">
        <v>939</v>
      </c>
      <c r="L318" s="364">
        <v>469</v>
      </c>
      <c r="M318" s="364">
        <v>449</v>
      </c>
      <c r="N318" s="364">
        <v>240</v>
      </c>
      <c r="O318" s="364">
        <v>356</v>
      </c>
    </row>
    <row r="319" spans="1:15" x14ac:dyDescent="0.25">
      <c r="A319" s="364" t="s">
        <v>412</v>
      </c>
      <c r="B319" s="364" t="s">
        <v>1011</v>
      </c>
      <c r="C319" s="364" t="s">
        <v>3157</v>
      </c>
      <c r="D319" s="364">
        <v>810</v>
      </c>
      <c r="E319" s="364">
        <v>944</v>
      </c>
      <c r="F319" s="364">
        <v>264</v>
      </c>
      <c r="G319" s="364">
        <v>890</v>
      </c>
      <c r="H319" s="364">
        <v>598</v>
      </c>
      <c r="I319" s="364">
        <v>287</v>
      </c>
      <c r="J319" s="364">
        <v>156</v>
      </c>
      <c r="K319" s="364">
        <v>481</v>
      </c>
      <c r="L319" s="364">
        <v>405</v>
      </c>
      <c r="M319" s="364">
        <v>462</v>
      </c>
      <c r="N319" s="364">
        <v>286</v>
      </c>
      <c r="O319" s="364">
        <v>207</v>
      </c>
    </row>
    <row r="320" spans="1:15" x14ac:dyDescent="0.25">
      <c r="A320" s="364" t="s">
        <v>425</v>
      </c>
      <c r="B320" s="364" t="s">
        <v>426</v>
      </c>
      <c r="C320" s="364" t="s">
        <v>2981</v>
      </c>
      <c r="D320" s="364">
        <v>830</v>
      </c>
      <c r="E320" s="364">
        <v>992</v>
      </c>
      <c r="F320" s="364">
        <v>132</v>
      </c>
      <c r="G320" s="364">
        <v>820</v>
      </c>
      <c r="H320" s="364">
        <v>501</v>
      </c>
      <c r="I320" s="364">
        <v>193</v>
      </c>
      <c r="J320" s="364">
        <v>478</v>
      </c>
      <c r="K320" s="364">
        <v>652</v>
      </c>
      <c r="L320" s="364">
        <v>164</v>
      </c>
      <c r="M320" s="364">
        <v>933</v>
      </c>
      <c r="N320" s="364">
        <v>170</v>
      </c>
      <c r="O320" s="364">
        <v>189</v>
      </c>
    </row>
    <row r="321" spans="1:15" x14ac:dyDescent="0.25">
      <c r="A321" s="364" t="s">
        <v>425</v>
      </c>
      <c r="B321" s="364" t="s">
        <v>418</v>
      </c>
      <c r="C321" s="364" t="s">
        <v>3169</v>
      </c>
      <c r="D321" s="364">
        <v>905</v>
      </c>
      <c r="E321" s="364">
        <v>520</v>
      </c>
      <c r="F321" s="364">
        <v>386</v>
      </c>
      <c r="G321" s="364">
        <v>435</v>
      </c>
      <c r="H321" s="364">
        <v>739</v>
      </c>
      <c r="I321" s="364">
        <v>799</v>
      </c>
      <c r="J321" s="364">
        <v>170</v>
      </c>
      <c r="K321" s="364">
        <v>802</v>
      </c>
      <c r="L321" s="364">
        <v>583</v>
      </c>
      <c r="M321" s="364">
        <v>147</v>
      </c>
      <c r="N321" s="364">
        <v>979</v>
      </c>
      <c r="O321" s="364">
        <v>228</v>
      </c>
    </row>
    <row r="322" spans="1:15" x14ac:dyDescent="0.25">
      <c r="A322" s="364" t="s">
        <v>446</v>
      </c>
      <c r="B322" s="364" t="s">
        <v>777</v>
      </c>
      <c r="C322" s="364" t="s">
        <v>2839</v>
      </c>
      <c r="D322" s="364">
        <v>812</v>
      </c>
      <c r="E322" s="364">
        <v>344</v>
      </c>
      <c r="F322" s="364">
        <v>329</v>
      </c>
      <c r="G322" s="364">
        <v>245</v>
      </c>
      <c r="H322" s="364">
        <v>152</v>
      </c>
      <c r="I322" s="364">
        <v>388</v>
      </c>
      <c r="J322" s="364">
        <v>849</v>
      </c>
      <c r="K322" s="364">
        <v>799</v>
      </c>
      <c r="L322" s="364">
        <v>127</v>
      </c>
      <c r="M322" s="364">
        <v>553</v>
      </c>
      <c r="N322" s="364">
        <v>804</v>
      </c>
      <c r="O322" s="364">
        <v>597</v>
      </c>
    </row>
    <row r="323" spans="1:15" x14ac:dyDescent="0.25">
      <c r="A323" s="364" t="s">
        <v>787</v>
      </c>
      <c r="B323" s="364" t="s">
        <v>844</v>
      </c>
      <c r="C323" s="364" t="s">
        <v>3046</v>
      </c>
      <c r="D323" s="364">
        <v>693</v>
      </c>
      <c r="E323" s="364">
        <v>604</v>
      </c>
      <c r="F323" s="364">
        <v>344</v>
      </c>
      <c r="G323" s="364">
        <v>376</v>
      </c>
      <c r="H323" s="364">
        <v>797</v>
      </c>
      <c r="I323" s="364">
        <v>424</v>
      </c>
      <c r="J323" s="364">
        <v>262</v>
      </c>
      <c r="K323" s="364">
        <v>325</v>
      </c>
      <c r="L323" s="364">
        <v>573</v>
      </c>
      <c r="M323" s="364">
        <v>541</v>
      </c>
      <c r="N323" s="364">
        <v>662</v>
      </c>
      <c r="O323" s="364">
        <v>263</v>
      </c>
    </row>
    <row r="324" spans="1:15" x14ac:dyDescent="0.25">
      <c r="A324" s="364" t="s">
        <v>446</v>
      </c>
      <c r="B324" s="364" t="s">
        <v>473</v>
      </c>
      <c r="C324" s="364" t="s">
        <v>2852</v>
      </c>
      <c r="D324" s="364">
        <v>711</v>
      </c>
      <c r="E324" s="364">
        <v>650</v>
      </c>
      <c r="F324" s="364">
        <v>296</v>
      </c>
      <c r="G324" s="364">
        <v>350</v>
      </c>
      <c r="H324" s="364">
        <v>167</v>
      </c>
      <c r="I324" s="364">
        <v>939</v>
      </c>
      <c r="J324" s="364">
        <v>649</v>
      </c>
      <c r="K324" s="364">
        <v>156</v>
      </c>
      <c r="L324" s="364">
        <v>900</v>
      </c>
      <c r="M324" s="364">
        <v>455</v>
      </c>
      <c r="N324" s="364">
        <v>273</v>
      </c>
      <c r="O324" s="364">
        <v>151</v>
      </c>
    </row>
    <row r="325" spans="1:15" x14ac:dyDescent="0.25">
      <c r="A325" s="364" t="s">
        <v>446</v>
      </c>
      <c r="B325" s="364" t="s">
        <v>777</v>
      </c>
      <c r="C325" s="364" t="s">
        <v>2876</v>
      </c>
      <c r="D325" s="364">
        <v>464</v>
      </c>
      <c r="E325" s="364">
        <v>950</v>
      </c>
      <c r="F325" s="364">
        <v>124</v>
      </c>
      <c r="G325" s="364">
        <v>138</v>
      </c>
      <c r="H325" s="364">
        <v>216</v>
      </c>
      <c r="I325" s="364">
        <v>283</v>
      </c>
      <c r="J325" s="364">
        <v>563</v>
      </c>
      <c r="K325" s="364">
        <v>847</v>
      </c>
      <c r="L325" s="364">
        <v>483</v>
      </c>
      <c r="M325" s="364">
        <v>582</v>
      </c>
      <c r="N325" s="364">
        <v>132</v>
      </c>
      <c r="O325" s="364">
        <v>450</v>
      </c>
    </row>
    <row r="326" spans="1:15" x14ac:dyDescent="0.25">
      <c r="A326" s="364" t="s">
        <v>787</v>
      </c>
      <c r="B326" s="364" t="s">
        <v>788</v>
      </c>
      <c r="C326" s="364" t="s">
        <v>3140</v>
      </c>
      <c r="D326" s="364">
        <v>517</v>
      </c>
      <c r="E326" s="364">
        <v>307</v>
      </c>
      <c r="F326" s="364">
        <v>599</v>
      </c>
      <c r="G326" s="364">
        <v>207</v>
      </c>
      <c r="H326" s="364">
        <v>364</v>
      </c>
      <c r="I326" s="364">
        <v>215</v>
      </c>
      <c r="J326" s="364">
        <v>204</v>
      </c>
      <c r="K326" s="364">
        <v>996</v>
      </c>
      <c r="L326" s="364">
        <v>385</v>
      </c>
      <c r="M326" s="364">
        <v>324</v>
      </c>
      <c r="N326" s="364">
        <v>689</v>
      </c>
      <c r="O326" s="364">
        <v>339</v>
      </c>
    </row>
    <row r="327" spans="1:15" x14ac:dyDescent="0.25">
      <c r="A327" s="364" t="s">
        <v>412</v>
      </c>
      <c r="B327" s="364" t="s">
        <v>436</v>
      </c>
      <c r="C327" s="364" t="s">
        <v>2781</v>
      </c>
      <c r="D327" s="364">
        <v>871</v>
      </c>
      <c r="E327" s="364">
        <v>189</v>
      </c>
      <c r="F327" s="364">
        <v>942</v>
      </c>
      <c r="G327" s="364">
        <v>370</v>
      </c>
      <c r="H327" s="364">
        <v>780</v>
      </c>
      <c r="I327" s="364">
        <v>791</v>
      </c>
      <c r="J327" s="364">
        <v>705</v>
      </c>
      <c r="K327" s="364">
        <v>154</v>
      </c>
      <c r="L327" s="364">
        <v>668</v>
      </c>
      <c r="M327" s="364">
        <v>681</v>
      </c>
      <c r="N327" s="364">
        <v>422</v>
      </c>
      <c r="O327" s="364">
        <v>744</v>
      </c>
    </row>
    <row r="328" spans="1:15" x14ac:dyDescent="0.25">
      <c r="A328" s="364" t="s">
        <v>412</v>
      </c>
      <c r="B328" s="364" t="s">
        <v>429</v>
      </c>
      <c r="C328" s="364" t="s">
        <v>3139</v>
      </c>
      <c r="D328" s="364">
        <v>524</v>
      </c>
      <c r="E328" s="364">
        <v>294</v>
      </c>
      <c r="F328" s="364">
        <v>798</v>
      </c>
      <c r="G328" s="364">
        <v>871</v>
      </c>
      <c r="H328" s="364">
        <v>246</v>
      </c>
      <c r="I328" s="364">
        <v>964</v>
      </c>
      <c r="J328" s="364">
        <v>287</v>
      </c>
      <c r="K328" s="364">
        <v>355</v>
      </c>
      <c r="L328" s="364">
        <v>878</v>
      </c>
      <c r="M328" s="364">
        <v>472</v>
      </c>
      <c r="N328" s="364">
        <v>653</v>
      </c>
      <c r="O328" s="364">
        <v>509</v>
      </c>
    </row>
    <row r="329" spans="1:15" x14ac:dyDescent="0.25">
      <c r="A329" s="364" t="s">
        <v>412</v>
      </c>
      <c r="B329" s="364" t="s">
        <v>459</v>
      </c>
      <c r="C329" s="364" t="s">
        <v>2916</v>
      </c>
      <c r="D329" s="364">
        <v>393</v>
      </c>
      <c r="E329" s="364">
        <v>755</v>
      </c>
      <c r="F329" s="364">
        <v>673</v>
      </c>
      <c r="G329" s="364">
        <v>364</v>
      </c>
      <c r="H329" s="364">
        <v>493</v>
      </c>
      <c r="I329" s="364">
        <v>825</v>
      </c>
      <c r="J329" s="364">
        <v>197</v>
      </c>
      <c r="K329" s="364">
        <v>223</v>
      </c>
      <c r="L329" s="364">
        <v>498</v>
      </c>
      <c r="M329" s="364">
        <v>346</v>
      </c>
      <c r="N329" s="364">
        <v>704</v>
      </c>
      <c r="O329" s="364">
        <v>151</v>
      </c>
    </row>
    <row r="330" spans="1:15" x14ac:dyDescent="0.25">
      <c r="A330" s="364" t="s">
        <v>412</v>
      </c>
      <c r="B330" s="364" t="s">
        <v>823</v>
      </c>
      <c r="C330" s="364" t="s">
        <v>3119</v>
      </c>
      <c r="D330" s="364">
        <v>280</v>
      </c>
      <c r="E330" s="364">
        <v>654</v>
      </c>
      <c r="F330" s="364">
        <v>827</v>
      </c>
      <c r="G330" s="364">
        <v>700</v>
      </c>
      <c r="H330" s="364">
        <v>717</v>
      </c>
      <c r="I330" s="364">
        <v>232</v>
      </c>
      <c r="J330" s="364">
        <v>438</v>
      </c>
      <c r="K330" s="364">
        <v>596</v>
      </c>
      <c r="L330" s="364">
        <v>633</v>
      </c>
      <c r="M330" s="364">
        <v>500</v>
      </c>
      <c r="N330" s="364">
        <v>295</v>
      </c>
      <c r="O330" s="364">
        <v>949</v>
      </c>
    </row>
    <row r="331" spans="1:15" x14ac:dyDescent="0.25">
      <c r="A331" s="364" t="s">
        <v>417</v>
      </c>
      <c r="B331" s="364" t="s">
        <v>848</v>
      </c>
      <c r="C331" s="364" t="s">
        <v>2795</v>
      </c>
      <c r="D331" s="364">
        <v>343</v>
      </c>
      <c r="E331" s="364">
        <v>456</v>
      </c>
      <c r="F331" s="364">
        <v>266</v>
      </c>
      <c r="G331" s="364">
        <v>186</v>
      </c>
      <c r="H331" s="364">
        <v>536</v>
      </c>
      <c r="I331" s="364">
        <v>736</v>
      </c>
      <c r="J331" s="364">
        <v>906</v>
      </c>
      <c r="K331" s="364">
        <v>757</v>
      </c>
      <c r="L331" s="364">
        <v>200</v>
      </c>
      <c r="M331" s="364">
        <v>792</v>
      </c>
      <c r="N331" s="364">
        <v>689</v>
      </c>
      <c r="O331" s="364">
        <v>339</v>
      </c>
    </row>
    <row r="332" spans="1:15" x14ac:dyDescent="0.25">
      <c r="A332" s="364" t="s">
        <v>412</v>
      </c>
      <c r="B332" s="364" t="s">
        <v>413</v>
      </c>
      <c r="C332" s="364" t="s">
        <v>2970</v>
      </c>
      <c r="D332" s="364">
        <v>937</v>
      </c>
      <c r="E332" s="364">
        <v>129</v>
      </c>
      <c r="F332" s="364">
        <v>371</v>
      </c>
      <c r="G332" s="364">
        <v>573</v>
      </c>
      <c r="H332" s="364">
        <v>790</v>
      </c>
      <c r="I332" s="364">
        <v>739</v>
      </c>
      <c r="J332" s="364">
        <v>319</v>
      </c>
      <c r="K332" s="364">
        <v>147</v>
      </c>
      <c r="L332" s="364">
        <v>482</v>
      </c>
      <c r="M332" s="364">
        <v>999</v>
      </c>
      <c r="N332" s="364">
        <v>188</v>
      </c>
      <c r="O332" s="364">
        <v>233</v>
      </c>
    </row>
    <row r="333" spans="1:15" x14ac:dyDescent="0.25">
      <c r="A333" s="364" t="s">
        <v>412</v>
      </c>
      <c r="B333" s="364" t="s">
        <v>429</v>
      </c>
      <c r="C333" s="364" t="s">
        <v>3274</v>
      </c>
      <c r="D333" s="364">
        <v>745</v>
      </c>
      <c r="E333" s="364">
        <v>581</v>
      </c>
      <c r="F333" s="364">
        <v>644</v>
      </c>
      <c r="G333" s="364">
        <v>376</v>
      </c>
      <c r="H333" s="364">
        <v>268</v>
      </c>
      <c r="I333" s="364">
        <v>137</v>
      </c>
      <c r="J333" s="364">
        <v>333</v>
      </c>
      <c r="K333" s="364">
        <v>942</v>
      </c>
      <c r="L333" s="364">
        <v>683</v>
      </c>
      <c r="M333" s="364">
        <v>561</v>
      </c>
      <c r="N333" s="364">
        <v>390</v>
      </c>
      <c r="O333" s="364">
        <v>554</v>
      </c>
    </row>
    <row r="334" spans="1:15" x14ac:dyDescent="0.25">
      <c r="A334" s="364" t="s">
        <v>425</v>
      </c>
      <c r="B334" s="364" t="s">
        <v>450</v>
      </c>
      <c r="C334" s="364" t="s">
        <v>2823</v>
      </c>
      <c r="D334" s="364">
        <v>174</v>
      </c>
      <c r="E334" s="364">
        <v>387</v>
      </c>
      <c r="F334" s="364">
        <v>228</v>
      </c>
      <c r="G334" s="364">
        <v>688</v>
      </c>
      <c r="H334" s="364">
        <v>912</v>
      </c>
      <c r="I334" s="364">
        <v>896</v>
      </c>
      <c r="J334" s="364">
        <v>732</v>
      </c>
      <c r="K334" s="364">
        <v>263</v>
      </c>
      <c r="L334" s="364">
        <v>380</v>
      </c>
      <c r="M334" s="364">
        <v>492</v>
      </c>
      <c r="N334" s="364">
        <v>540</v>
      </c>
      <c r="O334" s="364">
        <v>773</v>
      </c>
    </row>
    <row r="335" spans="1:15" x14ac:dyDescent="0.25">
      <c r="A335" s="364" t="s">
        <v>412</v>
      </c>
      <c r="B335" s="364" t="s">
        <v>436</v>
      </c>
      <c r="C335" s="364" t="s">
        <v>3234</v>
      </c>
      <c r="D335" s="364">
        <v>199</v>
      </c>
      <c r="E335" s="364">
        <v>789</v>
      </c>
      <c r="F335" s="364">
        <v>577</v>
      </c>
      <c r="G335" s="364">
        <v>859</v>
      </c>
      <c r="H335" s="364">
        <v>861</v>
      </c>
      <c r="I335" s="364">
        <v>129</v>
      </c>
      <c r="J335" s="364">
        <v>949</v>
      </c>
      <c r="K335" s="364">
        <v>648</v>
      </c>
      <c r="L335" s="364">
        <v>295</v>
      </c>
      <c r="M335" s="364">
        <v>753</v>
      </c>
      <c r="N335" s="364">
        <v>404</v>
      </c>
      <c r="O335" s="364">
        <v>650</v>
      </c>
    </row>
    <row r="336" spans="1:15" x14ac:dyDescent="0.25">
      <c r="A336" s="364" t="s">
        <v>425</v>
      </c>
      <c r="B336" s="364" t="s">
        <v>426</v>
      </c>
      <c r="C336" s="364" t="s">
        <v>3063</v>
      </c>
      <c r="D336" s="364">
        <v>372</v>
      </c>
      <c r="E336" s="364">
        <v>381</v>
      </c>
      <c r="F336" s="364">
        <v>122</v>
      </c>
      <c r="G336" s="364">
        <v>258</v>
      </c>
      <c r="H336" s="364">
        <v>735</v>
      </c>
      <c r="I336" s="364">
        <v>690</v>
      </c>
      <c r="J336" s="364">
        <v>478</v>
      </c>
      <c r="K336" s="364">
        <v>255</v>
      </c>
      <c r="L336" s="364">
        <v>430</v>
      </c>
      <c r="M336" s="364">
        <v>921</v>
      </c>
      <c r="N336" s="364">
        <v>603</v>
      </c>
      <c r="O336" s="364">
        <v>569</v>
      </c>
    </row>
    <row r="337" spans="1:15" x14ac:dyDescent="0.25">
      <c r="A337" s="364" t="s">
        <v>446</v>
      </c>
      <c r="B337" s="364" t="s">
        <v>473</v>
      </c>
      <c r="C337" s="364" t="s">
        <v>3279</v>
      </c>
      <c r="D337" s="364">
        <v>789</v>
      </c>
      <c r="E337" s="364">
        <v>178</v>
      </c>
      <c r="F337" s="364">
        <v>198</v>
      </c>
      <c r="G337" s="364">
        <v>903</v>
      </c>
      <c r="H337" s="364">
        <v>370</v>
      </c>
      <c r="I337" s="364">
        <v>431</v>
      </c>
      <c r="J337" s="364">
        <v>984</v>
      </c>
      <c r="K337" s="364">
        <v>798</v>
      </c>
      <c r="L337" s="364">
        <v>533</v>
      </c>
      <c r="M337" s="364">
        <v>120</v>
      </c>
      <c r="N337" s="364">
        <v>559</v>
      </c>
      <c r="O337" s="364">
        <v>157</v>
      </c>
    </row>
    <row r="338" spans="1:15" x14ac:dyDescent="0.25">
      <c r="A338" s="364" t="s">
        <v>446</v>
      </c>
      <c r="B338" s="364" t="s">
        <v>777</v>
      </c>
      <c r="C338" s="364" t="s">
        <v>2936</v>
      </c>
      <c r="D338" s="364">
        <v>479</v>
      </c>
      <c r="E338" s="364">
        <v>254</v>
      </c>
      <c r="F338" s="364">
        <v>724</v>
      </c>
      <c r="G338" s="364">
        <v>586</v>
      </c>
      <c r="H338" s="364">
        <v>417</v>
      </c>
      <c r="I338" s="364">
        <v>887</v>
      </c>
      <c r="J338" s="364">
        <v>482</v>
      </c>
      <c r="K338" s="364">
        <v>811</v>
      </c>
      <c r="L338" s="364">
        <v>404</v>
      </c>
      <c r="M338" s="364">
        <v>209</v>
      </c>
      <c r="N338" s="364">
        <v>424</v>
      </c>
      <c r="O338" s="364">
        <v>750</v>
      </c>
    </row>
    <row r="339" spans="1:15" x14ac:dyDescent="0.25">
      <c r="A339" s="364" t="s">
        <v>412</v>
      </c>
      <c r="B339" s="364" t="s">
        <v>823</v>
      </c>
      <c r="C339" s="364" t="s">
        <v>3216</v>
      </c>
      <c r="D339" s="364">
        <v>491</v>
      </c>
      <c r="E339" s="364">
        <v>778</v>
      </c>
      <c r="F339" s="364">
        <v>181</v>
      </c>
      <c r="G339" s="364">
        <v>535</v>
      </c>
      <c r="H339" s="364">
        <v>524</v>
      </c>
      <c r="I339" s="364">
        <v>371</v>
      </c>
      <c r="J339" s="364">
        <v>549</v>
      </c>
      <c r="K339" s="364">
        <v>916</v>
      </c>
      <c r="L339" s="364">
        <v>518</v>
      </c>
      <c r="M339" s="364">
        <v>950</v>
      </c>
      <c r="N339" s="364">
        <v>127</v>
      </c>
      <c r="O339" s="364">
        <v>450</v>
      </c>
    </row>
    <row r="340" spans="1:15" x14ac:dyDescent="0.25">
      <c r="A340" s="364" t="s">
        <v>417</v>
      </c>
      <c r="B340" s="364" t="s">
        <v>974</v>
      </c>
      <c r="C340" s="364" t="s">
        <v>2941</v>
      </c>
      <c r="D340" s="364">
        <v>777</v>
      </c>
      <c r="E340" s="364">
        <v>349</v>
      </c>
      <c r="F340" s="364">
        <v>448</v>
      </c>
      <c r="G340" s="364">
        <v>171</v>
      </c>
      <c r="H340" s="364">
        <v>667</v>
      </c>
      <c r="I340" s="364">
        <v>253</v>
      </c>
      <c r="J340" s="364">
        <v>459</v>
      </c>
      <c r="K340" s="364">
        <v>906</v>
      </c>
      <c r="L340" s="364">
        <v>887</v>
      </c>
      <c r="M340" s="364">
        <v>251</v>
      </c>
      <c r="N340" s="364">
        <v>167</v>
      </c>
      <c r="O340" s="364">
        <v>825</v>
      </c>
    </row>
    <row r="341" spans="1:15" x14ac:dyDescent="0.25">
      <c r="A341" s="364" t="s">
        <v>446</v>
      </c>
      <c r="B341" s="364" t="s">
        <v>777</v>
      </c>
      <c r="C341" s="364" t="s">
        <v>3230</v>
      </c>
      <c r="D341" s="364">
        <v>757</v>
      </c>
      <c r="E341" s="364">
        <v>905</v>
      </c>
      <c r="F341" s="364">
        <v>615</v>
      </c>
      <c r="G341" s="364">
        <v>272</v>
      </c>
      <c r="H341" s="364">
        <v>491</v>
      </c>
      <c r="I341" s="364">
        <v>696</v>
      </c>
      <c r="J341" s="364">
        <v>533</v>
      </c>
      <c r="K341" s="364">
        <v>441</v>
      </c>
      <c r="L341" s="364">
        <v>547</v>
      </c>
      <c r="M341" s="364">
        <v>461</v>
      </c>
      <c r="N341" s="364">
        <v>482</v>
      </c>
      <c r="O341" s="364">
        <v>534</v>
      </c>
    </row>
    <row r="342" spans="1:15" x14ac:dyDescent="0.25">
      <c r="A342" s="364" t="s">
        <v>446</v>
      </c>
      <c r="B342" s="364" t="s">
        <v>777</v>
      </c>
      <c r="C342" s="364" t="s">
        <v>3136</v>
      </c>
      <c r="D342" s="364">
        <v>986</v>
      </c>
      <c r="E342" s="364">
        <v>375</v>
      </c>
      <c r="F342" s="364">
        <v>216</v>
      </c>
      <c r="G342" s="364">
        <v>889</v>
      </c>
      <c r="H342" s="364">
        <v>391</v>
      </c>
      <c r="I342" s="364">
        <v>323</v>
      </c>
      <c r="J342" s="364">
        <v>505</v>
      </c>
      <c r="K342" s="364">
        <v>734</v>
      </c>
      <c r="L342" s="364">
        <v>251</v>
      </c>
      <c r="M342" s="364">
        <v>573</v>
      </c>
      <c r="N342" s="364">
        <v>708</v>
      </c>
      <c r="O342" s="364">
        <v>369</v>
      </c>
    </row>
    <row r="343" spans="1:15" x14ac:dyDescent="0.25">
      <c r="A343" s="364" t="s">
        <v>412</v>
      </c>
      <c r="B343" s="364" t="s">
        <v>436</v>
      </c>
      <c r="C343" s="364" t="s">
        <v>2855</v>
      </c>
      <c r="D343" s="364">
        <v>464</v>
      </c>
      <c r="E343" s="364">
        <v>798</v>
      </c>
      <c r="F343" s="364">
        <v>119</v>
      </c>
      <c r="G343" s="364">
        <v>525</v>
      </c>
      <c r="H343" s="364">
        <v>839</v>
      </c>
      <c r="I343" s="364">
        <v>562</v>
      </c>
      <c r="J343" s="364">
        <v>604</v>
      </c>
      <c r="K343" s="364">
        <v>299</v>
      </c>
      <c r="L343" s="364">
        <v>486</v>
      </c>
      <c r="M343" s="364">
        <v>748</v>
      </c>
      <c r="N343" s="364">
        <v>480</v>
      </c>
      <c r="O343" s="364">
        <v>342</v>
      </c>
    </row>
    <row r="344" spans="1:15" x14ac:dyDescent="0.25">
      <c r="A344" s="364" t="s">
        <v>446</v>
      </c>
      <c r="B344" s="364" t="s">
        <v>473</v>
      </c>
      <c r="C344" s="364" t="s">
        <v>1134</v>
      </c>
      <c r="D344" s="364">
        <v>338</v>
      </c>
      <c r="E344" s="364">
        <v>697</v>
      </c>
      <c r="F344" s="364">
        <v>638</v>
      </c>
      <c r="G344" s="364">
        <v>374</v>
      </c>
      <c r="H344" s="364">
        <v>567</v>
      </c>
      <c r="I344" s="364">
        <v>181</v>
      </c>
      <c r="J344" s="364">
        <v>465</v>
      </c>
      <c r="K344" s="364">
        <v>267</v>
      </c>
      <c r="L344" s="364">
        <v>212</v>
      </c>
      <c r="M344" s="364">
        <v>443</v>
      </c>
      <c r="N344" s="364">
        <v>825</v>
      </c>
      <c r="O344" s="364">
        <v>335</v>
      </c>
    </row>
    <row r="345" spans="1:15" x14ac:dyDescent="0.25">
      <c r="A345" s="364" t="s">
        <v>787</v>
      </c>
      <c r="B345" s="364" t="s">
        <v>809</v>
      </c>
      <c r="C345" s="364" t="s">
        <v>2984</v>
      </c>
      <c r="D345" s="364">
        <v>477</v>
      </c>
      <c r="E345" s="364">
        <v>757</v>
      </c>
      <c r="F345" s="364">
        <v>909</v>
      </c>
      <c r="G345" s="364">
        <v>523</v>
      </c>
      <c r="H345" s="364">
        <v>981</v>
      </c>
      <c r="I345" s="364">
        <v>239</v>
      </c>
      <c r="J345" s="364">
        <v>764</v>
      </c>
      <c r="K345" s="364">
        <v>665</v>
      </c>
      <c r="L345" s="364">
        <v>724</v>
      </c>
      <c r="M345" s="364">
        <v>536</v>
      </c>
      <c r="N345" s="364">
        <v>170</v>
      </c>
      <c r="O345" s="364">
        <v>675</v>
      </c>
    </row>
    <row r="346" spans="1:15" x14ac:dyDescent="0.25">
      <c r="A346" s="364" t="s">
        <v>446</v>
      </c>
      <c r="B346" s="364" t="s">
        <v>782</v>
      </c>
      <c r="C346" s="364" t="s">
        <v>1346</v>
      </c>
      <c r="D346" s="364">
        <v>983</v>
      </c>
      <c r="E346" s="364">
        <v>378</v>
      </c>
      <c r="F346" s="364">
        <v>912</v>
      </c>
      <c r="G346" s="364">
        <v>767</v>
      </c>
      <c r="H346" s="364">
        <v>456</v>
      </c>
      <c r="I346" s="364">
        <v>360</v>
      </c>
      <c r="J346" s="364">
        <v>484</v>
      </c>
      <c r="K346" s="364">
        <v>247</v>
      </c>
      <c r="L346" s="364">
        <v>164</v>
      </c>
      <c r="M346" s="364">
        <v>604</v>
      </c>
      <c r="N346" s="364">
        <v>288</v>
      </c>
      <c r="O346" s="364">
        <v>220</v>
      </c>
    </row>
    <row r="347" spans="1:15" x14ac:dyDescent="0.25">
      <c r="A347" s="364" t="s">
        <v>412</v>
      </c>
      <c r="B347" s="364" t="s">
        <v>413</v>
      </c>
      <c r="C347" s="364" t="s">
        <v>2993</v>
      </c>
      <c r="D347" s="364">
        <v>854</v>
      </c>
      <c r="E347" s="364">
        <v>116</v>
      </c>
      <c r="F347" s="364">
        <v>259</v>
      </c>
      <c r="G347" s="364">
        <v>704</v>
      </c>
      <c r="H347" s="364">
        <v>176</v>
      </c>
      <c r="I347" s="364">
        <v>754</v>
      </c>
      <c r="J347" s="364">
        <v>760</v>
      </c>
      <c r="K347" s="364">
        <v>391</v>
      </c>
      <c r="L347" s="364">
        <v>116</v>
      </c>
      <c r="M347" s="364">
        <v>467</v>
      </c>
      <c r="N347" s="364">
        <v>323</v>
      </c>
      <c r="O347" s="364">
        <v>277</v>
      </c>
    </row>
    <row r="348" spans="1:15" x14ac:dyDescent="0.25">
      <c r="A348" s="364" t="s">
        <v>446</v>
      </c>
      <c r="B348" s="364" t="s">
        <v>473</v>
      </c>
      <c r="C348" s="364" t="s">
        <v>3030</v>
      </c>
      <c r="D348" s="364">
        <v>907</v>
      </c>
      <c r="E348" s="364">
        <v>204</v>
      </c>
      <c r="F348" s="364">
        <v>862</v>
      </c>
      <c r="G348" s="364">
        <v>844</v>
      </c>
      <c r="H348" s="364">
        <v>276</v>
      </c>
      <c r="I348" s="364">
        <v>870</v>
      </c>
      <c r="J348" s="364">
        <v>402</v>
      </c>
      <c r="K348" s="364">
        <v>301</v>
      </c>
      <c r="L348" s="364">
        <v>678</v>
      </c>
      <c r="M348" s="364">
        <v>164</v>
      </c>
      <c r="N348" s="364">
        <v>468</v>
      </c>
      <c r="O348" s="364">
        <v>401</v>
      </c>
    </row>
    <row r="349" spans="1:15" x14ac:dyDescent="0.25">
      <c r="A349" s="364" t="s">
        <v>412</v>
      </c>
      <c r="B349" s="364" t="s">
        <v>422</v>
      </c>
      <c r="C349" s="364" t="s">
        <v>1226</v>
      </c>
      <c r="D349" s="364">
        <v>901</v>
      </c>
      <c r="E349" s="364">
        <v>603</v>
      </c>
      <c r="F349" s="364">
        <v>838</v>
      </c>
      <c r="G349" s="364">
        <v>523</v>
      </c>
      <c r="H349" s="364">
        <v>769</v>
      </c>
      <c r="I349" s="364">
        <v>587</v>
      </c>
      <c r="J349" s="364">
        <v>551</v>
      </c>
      <c r="K349" s="364">
        <v>331</v>
      </c>
      <c r="L349" s="364">
        <v>743</v>
      </c>
      <c r="M349" s="364">
        <v>340</v>
      </c>
      <c r="N349" s="364">
        <v>175</v>
      </c>
      <c r="O349" s="364">
        <v>335</v>
      </c>
    </row>
    <row r="350" spans="1:15" x14ac:dyDescent="0.25">
      <c r="A350" s="364" t="s">
        <v>412</v>
      </c>
      <c r="B350" s="364" t="s">
        <v>422</v>
      </c>
      <c r="C350" s="364" t="s">
        <v>3111</v>
      </c>
      <c r="D350" s="364">
        <v>861</v>
      </c>
      <c r="E350" s="364">
        <v>157</v>
      </c>
      <c r="F350" s="364">
        <v>809</v>
      </c>
      <c r="G350" s="364">
        <v>204</v>
      </c>
      <c r="H350" s="364">
        <v>287</v>
      </c>
      <c r="I350" s="364">
        <v>832</v>
      </c>
      <c r="J350" s="364">
        <v>628</v>
      </c>
      <c r="K350" s="364">
        <v>194</v>
      </c>
      <c r="L350" s="364">
        <v>275</v>
      </c>
      <c r="M350" s="364">
        <v>549</v>
      </c>
      <c r="N350" s="364">
        <v>379</v>
      </c>
      <c r="O350" s="364">
        <v>804</v>
      </c>
    </row>
    <row r="351" spans="1:15" x14ac:dyDescent="0.25">
      <c r="A351" s="364" t="s">
        <v>425</v>
      </c>
      <c r="B351" s="364" t="s">
        <v>450</v>
      </c>
      <c r="C351" s="364" t="s">
        <v>3270</v>
      </c>
      <c r="D351" s="364">
        <v>694</v>
      </c>
      <c r="E351" s="364">
        <v>509</v>
      </c>
      <c r="F351" s="364">
        <v>722</v>
      </c>
      <c r="G351" s="364">
        <v>295</v>
      </c>
      <c r="H351" s="364">
        <v>674</v>
      </c>
      <c r="I351" s="364">
        <v>150</v>
      </c>
      <c r="J351" s="364">
        <v>718</v>
      </c>
      <c r="K351" s="364">
        <v>179</v>
      </c>
      <c r="L351" s="364">
        <v>797</v>
      </c>
      <c r="M351" s="364">
        <v>687</v>
      </c>
      <c r="N351" s="364">
        <v>916</v>
      </c>
      <c r="O351" s="364">
        <v>529</v>
      </c>
    </row>
    <row r="352" spans="1:15" x14ac:dyDescent="0.25">
      <c r="A352" s="364" t="s">
        <v>412</v>
      </c>
      <c r="B352" s="364" t="s">
        <v>436</v>
      </c>
      <c r="C352" s="364" t="s">
        <v>2853</v>
      </c>
      <c r="D352" s="364">
        <v>151</v>
      </c>
      <c r="E352" s="364">
        <v>726</v>
      </c>
      <c r="F352" s="364">
        <v>662</v>
      </c>
      <c r="G352" s="364">
        <v>405</v>
      </c>
      <c r="H352" s="364">
        <v>386</v>
      </c>
      <c r="I352" s="364">
        <v>508</v>
      </c>
      <c r="J352" s="364">
        <v>337</v>
      </c>
      <c r="K352" s="364">
        <v>132</v>
      </c>
      <c r="L352" s="364">
        <v>440</v>
      </c>
      <c r="M352" s="364">
        <v>779</v>
      </c>
      <c r="N352" s="364">
        <v>251</v>
      </c>
      <c r="O352" s="364">
        <v>839</v>
      </c>
    </row>
    <row r="353" spans="1:15" x14ac:dyDescent="0.25">
      <c r="A353" s="364" t="s">
        <v>425</v>
      </c>
      <c r="B353" s="364" t="s">
        <v>418</v>
      </c>
      <c r="C353" s="364" t="s">
        <v>2857</v>
      </c>
      <c r="D353" s="364">
        <v>646</v>
      </c>
      <c r="E353" s="364">
        <v>502</v>
      </c>
      <c r="F353" s="364">
        <v>151</v>
      </c>
      <c r="G353" s="364">
        <v>934</v>
      </c>
      <c r="H353" s="364">
        <v>530</v>
      </c>
      <c r="I353" s="364">
        <v>925</v>
      </c>
      <c r="J353" s="364">
        <v>365</v>
      </c>
      <c r="K353" s="364">
        <v>215</v>
      </c>
      <c r="L353" s="364">
        <v>800</v>
      </c>
      <c r="M353" s="364">
        <v>423</v>
      </c>
      <c r="N353" s="364">
        <v>378</v>
      </c>
      <c r="O353" s="364">
        <v>764</v>
      </c>
    </row>
    <row r="354" spans="1:15" x14ac:dyDescent="0.25">
      <c r="A354" s="364" t="s">
        <v>412</v>
      </c>
      <c r="B354" s="364" t="s">
        <v>459</v>
      </c>
      <c r="C354" s="364" t="s">
        <v>3127</v>
      </c>
      <c r="D354" s="364">
        <v>392</v>
      </c>
      <c r="E354" s="364">
        <v>244</v>
      </c>
      <c r="F354" s="364">
        <v>857</v>
      </c>
      <c r="G354" s="364">
        <v>305</v>
      </c>
      <c r="H354" s="364">
        <v>174</v>
      </c>
      <c r="I354" s="364">
        <v>265</v>
      </c>
      <c r="J354" s="364">
        <v>404</v>
      </c>
      <c r="K354" s="364">
        <v>323</v>
      </c>
      <c r="L354" s="364">
        <v>939</v>
      </c>
      <c r="M354" s="364">
        <v>438</v>
      </c>
      <c r="N354" s="364">
        <v>126</v>
      </c>
      <c r="O354" s="364">
        <v>611</v>
      </c>
    </row>
    <row r="355" spans="1:15" x14ac:dyDescent="0.25">
      <c r="A355" s="364" t="s">
        <v>446</v>
      </c>
      <c r="B355" s="364" t="s">
        <v>777</v>
      </c>
      <c r="C355" s="364" t="s">
        <v>3066</v>
      </c>
      <c r="D355" s="364">
        <v>622</v>
      </c>
      <c r="E355" s="364">
        <v>295</v>
      </c>
      <c r="F355" s="364">
        <v>397</v>
      </c>
      <c r="G355" s="364">
        <v>402</v>
      </c>
      <c r="H355" s="364">
        <v>265</v>
      </c>
      <c r="I355" s="364">
        <v>474</v>
      </c>
      <c r="J355" s="364">
        <v>579</v>
      </c>
      <c r="K355" s="364">
        <v>667</v>
      </c>
      <c r="L355" s="364">
        <v>384</v>
      </c>
      <c r="M355" s="364">
        <v>281</v>
      </c>
      <c r="N355" s="364">
        <v>966</v>
      </c>
      <c r="O355" s="364">
        <v>272</v>
      </c>
    </row>
    <row r="356" spans="1:15" x14ac:dyDescent="0.25">
      <c r="A356" s="364" t="s">
        <v>417</v>
      </c>
      <c r="B356" s="364" t="s">
        <v>974</v>
      </c>
      <c r="C356" s="364" t="s">
        <v>2841</v>
      </c>
      <c r="D356" s="364">
        <v>818</v>
      </c>
      <c r="E356" s="364">
        <v>511</v>
      </c>
      <c r="F356" s="364">
        <v>831</v>
      </c>
      <c r="G356" s="364">
        <v>710</v>
      </c>
      <c r="H356" s="364">
        <v>581</v>
      </c>
      <c r="I356" s="364">
        <v>917</v>
      </c>
      <c r="J356" s="364">
        <v>142</v>
      </c>
      <c r="K356" s="364">
        <v>199</v>
      </c>
      <c r="L356" s="364">
        <v>600</v>
      </c>
      <c r="M356" s="364">
        <v>914</v>
      </c>
      <c r="N356" s="364">
        <v>661</v>
      </c>
      <c r="O356" s="364">
        <v>491</v>
      </c>
    </row>
    <row r="357" spans="1:15" x14ac:dyDescent="0.25">
      <c r="A357" s="364" t="s">
        <v>417</v>
      </c>
      <c r="B357" s="364" t="s">
        <v>848</v>
      </c>
      <c r="C357" s="364" t="s">
        <v>2809</v>
      </c>
      <c r="D357" s="364">
        <v>166</v>
      </c>
      <c r="E357" s="364">
        <v>478</v>
      </c>
      <c r="F357" s="364">
        <v>118</v>
      </c>
      <c r="G357" s="364">
        <v>809</v>
      </c>
      <c r="H357" s="364">
        <v>582</v>
      </c>
      <c r="I357" s="364">
        <v>469</v>
      </c>
      <c r="J357" s="364">
        <v>970</v>
      </c>
      <c r="K357" s="364">
        <v>943</v>
      </c>
      <c r="L357" s="364">
        <v>307</v>
      </c>
      <c r="M357" s="364">
        <v>766</v>
      </c>
      <c r="N357" s="364">
        <v>910</v>
      </c>
      <c r="O357" s="364">
        <v>374</v>
      </c>
    </row>
    <row r="358" spans="1:15" x14ac:dyDescent="0.25">
      <c r="A358" s="364" t="s">
        <v>446</v>
      </c>
      <c r="B358" s="364" t="s">
        <v>777</v>
      </c>
      <c r="C358" s="364" t="s">
        <v>3072</v>
      </c>
      <c r="D358" s="364">
        <v>439</v>
      </c>
      <c r="E358" s="364">
        <v>358</v>
      </c>
      <c r="F358" s="364">
        <v>669</v>
      </c>
      <c r="G358" s="364">
        <v>525</v>
      </c>
      <c r="H358" s="364">
        <v>631</v>
      </c>
      <c r="I358" s="364">
        <v>784</v>
      </c>
      <c r="J358" s="364">
        <v>509</v>
      </c>
      <c r="K358" s="364">
        <v>182</v>
      </c>
      <c r="L358" s="364">
        <v>607</v>
      </c>
      <c r="M358" s="364">
        <v>499</v>
      </c>
      <c r="N358" s="364">
        <v>127</v>
      </c>
      <c r="O358" s="364">
        <v>490</v>
      </c>
    </row>
    <row r="359" spans="1:15" x14ac:dyDescent="0.25">
      <c r="A359" s="364" t="s">
        <v>446</v>
      </c>
      <c r="B359" s="364" t="s">
        <v>473</v>
      </c>
      <c r="C359" s="364" t="s">
        <v>2764</v>
      </c>
      <c r="D359" s="364">
        <v>434</v>
      </c>
      <c r="E359" s="364">
        <v>959</v>
      </c>
      <c r="F359" s="364">
        <v>452</v>
      </c>
      <c r="G359" s="364">
        <v>646</v>
      </c>
      <c r="H359" s="364">
        <v>947</v>
      </c>
      <c r="I359" s="364">
        <v>675</v>
      </c>
      <c r="J359" s="364">
        <v>409</v>
      </c>
      <c r="K359" s="364">
        <v>686</v>
      </c>
      <c r="L359" s="364">
        <v>199</v>
      </c>
      <c r="M359" s="364">
        <v>571</v>
      </c>
      <c r="N359" s="364">
        <v>804</v>
      </c>
      <c r="O359" s="364">
        <v>446</v>
      </c>
    </row>
    <row r="360" spans="1:15" x14ac:dyDescent="0.25">
      <c r="A360" s="364" t="s">
        <v>412</v>
      </c>
      <c r="B360" s="364" t="s">
        <v>876</v>
      </c>
      <c r="C360" s="364" t="s">
        <v>3110</v>
      </c>
      <c r="D360" s="364">
        <v>422</v>
      </c>
      <c r="E360" s="364">
        <v>316</v>
      </c>
      <c r="F360" s="364">
        <v>589</v>
      </c>
      <c r="G360" s="364">
        <v>829</v>
      </c>
      <c r="H360" s="364">
        <v>275</v>
      </c>
      <c r="I360" s="364">
        <v>512</v>
      </c>
      <c r="J360" s="364">
        <v>546</v>
      </c>
      <c r="K360" s="364">
        <v>747</v>
      </c>
      <c r="L360" s="364">
        <v>806</v>
      </c>
      <c r="M360" s="364">
        <v>113</v>
      </c>
      <c r="N360" s="364">
        <v>806</v>
      </c>
      <c r="O360" s="364">
        <v>963</v>
      </c>
    </row>
    <row r="361" spans="1:15" x14ac:dyDescent="0.25">
      <c r="A361" s="364" t="s">
        <v>417</v>
      </c>
      <c r="B361" s="364" t="s">
        <v>792</v>
      </c>
      <c r="C361" s="364" t="s">
        <v>3115</v>
      </c>
      <c r="D361" s="364">
        <v>232</v>
      </c>
      <c r="E361" s="364">
        <v>242</v>
      </c>
      <c r="F361" s="364">
        <v>790</v>
      </c>
      <c r="G361" s="364">
        <v>449</v>
      </c>
      <c r="H361" s="364">
        <v>158</v>
      </c>
      <c r="I361" s="364">
        <v>996</v>
      </c>
      <c r="J361" s="364">
        <v>343</v>
      </c>
      <c r="K361" s="364">
        <v>984</v>
      </c>
      <c r="L361" s="364">
        <v>809</v>
      </c>
      <c r="M361" s="364">
        <v>702</v>
      </c>
      <c r="N361" s="364">
        <v>957</v>
      </c>
      <c r="O361" s="364">
        <v>627</v>
      </c>
    </row>
    <row r="362" spans="1:15" x14ac:dyDescent="0.25">
      <c r="A362" s="364" t="s">
        <v>412</v>
      </c>
      <c r="B362" s="364" t="s">
        <v>429</v>
      </c>
      <c r="C362" s="364" t="s">
        <v>2798</v>
      </c>
      <c r="D362" s="364">
        <v>838</v>
      </c>
      <c r="E362" s="364">
        <v>157</v>
      </c>
      <c r="F362" s="364">
        <v>825</v>
      </c>
      <c r="G362" s="364">
        <v>125</v>
      </c>
      <c r="H362" s="364">
        <v>650</v>
      </c>
      <c r="I362" s="364">
        <v>473</v>
      </c>
      <c r="J362" s="364">
        <v>967</v>
      </c>
      <c r="K362" s="364">
        <v>158</v>
      </c>
      <c r="L362" s="364">
        <v>999</v>
      </c>
      <c r="M362" s="364">
        <v>815</v>
      </c>
      <c r="N362" s="364">
        <v>125</v>
      </c>
      <c r="O362" s="364">
        <v>915</v>
      </c>
    </row>
    <row r="363" spans="1:15" x14ac:dyDescent="0.25">
      <c r="A363" s="364" t="s">
        <v>425</v>
      </c>
      <c r="B363" s="364" t="s">
        <v>426</v>
      </c>
      <c r="C363" s="364" t="s">
        <v>2849</v>
      </c>
      <c r="D363" s="364">
        <v>362</v>
      </c>
      <c r="E363" s="364">
        <v>920</v>
      </c>
      <c r="F363" s="364">
        <v>915</v>
      </c>
      <c r="G363" s="364">
        <v>563</v>
      </c>
      <c r="H363" s="364">
        <v>180</v>
      </c>
      <c r="I363" s="364">
        <v>551</v>
      </c>
      <c r="J363" s="364">
        <v>887</v>
      </c>
      <c r="K363" s="364">
        <v>368</v>
      </c>
      <c r="L363" s="364">
        <v>304</v>
      </c>
      <c r="M363" s="364">
        <v>634</v>
      </c>
      <c r="N363" s="364">
        <v>478</v>
      </c>
      <c r="O363" s="364">
        <v>741</v>
      </c>
    </row>
    <row r="364" spans="1:15" x14ac:dyDescent="0.25">
      <c r="A364" s="364" t="s">
        <v>446</v>
      </c>
      <c r="B364" s="364" t="s">
        <v>473</v>
      </c>
      <c r="C364" s="364" t="s">
        <v>3193</v>
      </c>
      <c r="D364" s="364">
        <v>692</v>
      </c>
      <c r="E364" s="364">
        <v>204</v>
      </c>
      <c r="F364" s="364">
        <v>911</v>
      </c>
      <c r="G364" s="364">
        <v>218</v>
      </c>
      <c r="H364" s="364">
        <v>195</v>
      </c>
      <c r="I364" s="364">
        <v>207</v>
      </c>
      <c r="J364" s="364">
        <v>846</v>
      </c>
      <c r="K364" s="364">
        <v>479</v>
      </c>
      <c r="L364" s="364">
        <v>999</v>
      </c>
      <c r="M364" s="364">
        <v>498</v>
      </c>
      <c r="N364" s="364">
        <v>607</v>
      </c>
      <c r="O364" s="364">
        <v>732</v>
      </c>
    </row>
    <row r="365" spans="1:15" x14ac:dyDescent="0.25">
      <c r="A365" s="364" t="s">
        <v>446</v>
      </c>
      <c r="B365" s="364" t="s">
        <v>782</v>
      </c>
      <c r="C365" s="364" t="s">
        <v>3084</v>
      </c>
      <c r="D365" s="364">
        <v>507</v>
      </c>
      <c r="E365" s="364">
        <v>690</v>
      </c>
      <c r="F365" s="364">
        <v>447</v>
      </c>
      <c r="G365" s="364">
        <v>842</v>
      </c>
      <c r="H365" s="364">
        <v>614</v>
      </c>
      <c r="I365" s="364">
        <v>293</v>
      </c>
      <c r="J365" s="364">
        <v>767</v>
      </c>
      <c r="K365" s="364">
        <v>342</v>
      </c>
      <c r="L365" s="364">
        <v>244</v>
      </c>
      <c r="M365" s="364">
        <v>844</v>
      </c>
      <c r="N365" s="364">
        <v>340</v>
      </c>
      <c r="O365" s="364">
        <v>199</v>
      </c>
    </row>
    <row r="366" spans="1:15" x14ac:dyDescent="0.25">
      <c r="A366" s="364" t="s">
        <v>446</v>
      </c>
      <c r="B366" s="364" t="s">
        <v>782</v>
      </c>
      <c r="C366" s="364" t="s">
        <v>3124</v>
      </c>
      <c r="D366" s="364">
        <v>735</v>
      </c>
      <c r="E366" s="364">
        <v>446</v>
      </c>
      <c r="F366" s="364">
        <v>664</v>
      </c>
      <c r="G366" s="364">
        <v>801</v>
      </c>
      <c r="H366" s="364">
        <v>750</v>
      </c>
      <c r="I366" s="364">
        <v>538</v>
      </c>
      <c r="J366" s="364">
        <v>904</v>
      </c>
      <c r="K366" s="364">
        <v>735</v>
      </c>
      <c r="L366" s="364">
        <v>770</v>
      </c>
      <c r="M366" s="364">
        <v>330</v>
      </c>
      <c r="N366" s="364">
        <v>576</v>
      </c>
      <c r="O366" s="364">
        <v>903</v>
      </c>
    </row>
    <row r="367" spans="1:15" x14ac:dyDescent="0.25">
      <c r="A367" s="364" t="s">
        <v>425</v>
      </c>
      <c r="B367" s="364" t="s">
        <v>418</v>
      </c>
      <c r="C367" s="364" t="s">
        <v>2777</v>
      </c>
      <c r="D367" s="364">
        <v>786</v>
      </c>
      <c r="E367" s="364">
        <v>927</v>
      </c>
      <c r="F367" s="364">
        <v>264</v>
      </c>
      <c r="G367" s="364">
        <v>921</v>
      </c>
      <c r="H367" s="364">
        <v>143</v>
      </c>
      <c r="I367" s="364">
        <v>501</v>
      </c>
      <c r="J367" s="364">
        <v>158</v>
      </c>
      <c r="K367" s="364">
        <v>294</v>
      </c>
      <c r="L367" s="364">
        <v>462</v>
      </c>
      <c r="M367" s="364">
        <v>959</v>
      </c>
      <c r="N367" s="364">
        <v>990</v>
      </c>
      <c r="O367" s="364">
        <v>676</v>
      </c>
    </row>
    <row r="368" spans="1:15" x14ac:dyDescent="0.25">
      <c r="A368" s="364" t="s">
        <v>412</v>
      </c>
      <c r="B368" s="364" t="s">
        <v>1011</v>
      </c>
      <c r="C368" s="364" t="s">
        <v>2957</v>
      </c>
      <c r="D368" s="364">
        <v>863</v>
      </c>
      <c r="E368" s="364">
        <v>804</v>
      </c>
      <c r="F368" s="364">
        <v>752</v>
      </c>
      <c r="G368" s="364">
        <v>563</v>
      </c>
      <c r="H368" s="364">
        <v>600</v>
      </c>
      <c r="I368" s="364">
        <v>309</v>
      </c>
      <c r="J368" s="364">
        <v>879</v>
      </c>
      <c r="K368" s="364">
        <v>778</v>
      </c>
      <c r="L368" s="364">
        <v>166</v>
      </c>
      <c r="M368" s="364">
        <v>255</v>
      </c>
      <c r="N368" s="364">
        <v>619</v>
      </c>
      <c r="O368" s="364">
        <v>556</v>
      </c>
    </row>
    <row r="369" spans="1:15" x14ac:dyDescent="0.25">
      <c r="A369" s="364" t="s">
        <v>787</v>
      </c>
      <c r="B369" s="364" t="s">
        <v>844</v>
      </c>
      <c r="C369" s="364" t="s">
        <v>2789</v>
      </c>
      <c r="D369" s="364">
        <v>789</v>
      </c>
      <c r="E369" s="364">
        <v>297</v>
      </c>
      <c r="F369" s="364">
        <v>889</v>
      </c>
      <c r="G369" s="364">
        <v>781</v>
      </c>
      <c r="H369" s="364">
        <v>192</v>
      </c>
      <c r="I369" s="364">
        <v>588</v>
      </c>
      <c r="J369" s="364">
        <v>934</v>
      </c>
      <c r="K369" s="364">
        <v>221</v>
      </c>
      <c r="L369" s="364">
        <v>789</v>
      </c>
      <c r="M369" s="364">
        <v>402</v>
      </c>
      <c r="N369" s="364">
        <v>678</v>
      </c>
      <c r="O369" s="364">
        <v>496</v>
      </c>
    </row>
    <row r="370" spans="1:15" x14ac:dyDescent="0.25">
      <c r="A370" s="364" t="s">
        <v>787</v>
      </c>
      <c r="B370" s="364" t="s">
        <v>788</v>
      </c>
      <c r="C370" s="364" t="s">
        <v>2875</v>
      </c>
      <c r="D370" s="364">
        <v>762</v>
      </c>
      <c r="E370" s="364">
        <v>335</v>
      </c>
      <c r="F370" s="364">
        <v>942</v>
      </c>
      <c r="G370" s="364">
        <v>967</v>
      </c>
      <c r="H370" s="364">
        <v>614</v>
      </c>
      <c r="I370" s="364">
        <v>570</v>
      </c>
      <c r="J370" s="364">
        <v>754</v>
      </c>
      <c r="K370" s="364">
        <v>197</v>
      </c>
      <c r="L370" s="364">
        <v>615</v>
      </c>
      <c r="M370" s="364">
        <v>237</v>
      </c>
      <c r="N370" s="364">
        <v>935</v>
      </c>
      <c r="O370" s="364">
        <v>403</v>
      </c>
    </row>
    <row r="371" spans="1:15" x14ac:dyDescent="0.25">
      <c r="A371" s="364" t="s">
        <v>446</v>
      </c>
      <c r="B371" s="364" t="s">
        <v>473</v>
      </c>
      <c r="C371" s="364" t="s">
        <v>2829</v>
      </c>
      <c r="D371" s="364">
        <v>423</v>
      </c>
      <c r="E371" s="364">
        <v>888</v>
      </c>
      <c r="F371" s="364">
        <v>942</v>
      </c>
      <c r="G371" s="364">
        <v>805</v>
      </c>
      <c r="H371" s="364">
        <v>174</v>
      </c>
      <c r="I371" s="364">
        <v>675</v>
      </c>
      <c r="J371" s="364">
        <v>927</v>
      </c>
      <c r="K371" s="364">
        <v>495</v>
      </c>
      <c r="L371" s="364">
        <v>346</v>
      </c>
      <c r="M371" s="364">
        <v>181</v>
      </c>
      <c r="N371" s="364">
        <v>334</v>
      </c>
      <c r="O371" s="364">
        <v>230</v>
      </c>
    </row>
    <row r="372" spans="1:15" x14ac:dyDescent="0.25">
      <c r="A372" s="364" t="s">
        <v>446</v>
      </c>
      <c r="B372" s="364" t="s">
        <v>473</v>
      </c>
      <c r="C372" s="364" t="s">
        <v>2767</v>
      </c>
      <c r="D372" s="364">
        <v>979</v>
      </c>
      <c r="E372" s="364">
        <v>709</v>
      </c>
      <c r="F372" s="364">
        <v>716</v>
      </c>
      <c r="G372" s="364">
        <v>243</v>
      </c>
      <c r="H372" s="364">
        <v>504</v>
      </c>
      <c r="I372" s="364">
        <v>157</v>
      </c>
      <c r="J372" s="364">
        <v>391</v>
      </c>
      <c r="K372" s="364">
        <v>331</v>
      </c>
      <c r="L372" s="364">
        <v>768</v>
      </c>
      <c r="M372" s="364">
        <v>500</v>
      </c>
      <c r="N372" s="364">
        <v>494</v>
      </c>
      <c r="O372" s="364">
        <v>647</v>
      </c>
    </row>
    <row r="373" spans="1:15" x14ac:dyDescent="0.25">
      <c r="A373" s="364" t="s">
        <v>412</v>
      </c>
      <c r="B373" s="364" t="s">
        <v>422</v>
      </c>
      <c r="C373" s="364" t="s">
        <v>3117</v>
      </c>
      <c r="D373" s="364">
        <v>448</v>
      </c>
      <c r="E373" s="364">
        <v>815</v>
      </c>
      <c r="F373" s="364">
        <v>739</v>
      </c>
      <c r="G373" s="364">
        <v>258</v>
      </c>
      <c r="H373" s="364">
        <v>711</v>
      </c>
      <c r="I373" s="364">
        <v>898</v>
      </c>
      <c r="J373" s="364">
        <v>554</v>
      </c>
      <c r="K373" s="364">
        <v>409</v>
      </c>
      <c r="L373" s="364">
        <v>304</v>
      </c>
      <c r="M373" s="364">
        <v>407</v>
      </c>
      <c r="N373" s="364">
        <v>469</v>
      </c>
      <c r="O373" s="364">
        <v>777</v>
      </c>
    </row>
    <row r="374" spans="1:15" x14ac:dyDescent="0.25">
      <c r="A374" s="364" t="s">
        <v>446</v>
      </c>
      <c r="B374" s="364" t="s">
        <v>777</v>
      </c>
      <c r="C374" s="364" t="s">
        <v>2963</v>
      </c>
      <c r="D374" s="364">
        <v>932</v>
      </c>
      <c r="E374" s="364">
        <v>808</v>
      </c>
      <c r="F374" s="364">
        <v>554</v>
      </c>
      <c r="G374" s="364">
        <v>241</v>
      </c>
      <c r="H374" s="364">
        <v>149</v>
      </c>
      <c r="I374" s="364">
        <v>122</v>
      </c>
      <c r="J374" s="364">
        <v>926</v>
      </c>
      <c r="K374" s="364">
        <v>650</v>
      </c>
      <c r="L374" s="364">
        <v>879</v>
      </c>
      <c r="M374" s="364">
        <v>931</v>
      </c>
      <c r="N374" s="364">
        <v>554</v>
      </c>
      <c r="O374" s="364">
        <v>985</v>
      </c>
    </row>
    <row r="375" spans="1:15" x14ac:dyDescent="0.25">
      <c r="A375" s="364" t="s">
        <v>446</v>
      </c>
      <c r="B375" s="364" t="s">
        <v>473</v>
      </c>
      <c r="C375" s="364" t="s">
        <v>2787</v>
      </c>
      <c r="D375" s="364">
        <v>574</v>
      </c>
      <c r="E375" s="364">
        <v>584</v>
      </c>
      <c r="F375" s="364">
        <v>555</v>
      </c>
      <c r="G375" s="364">
        <v>934</v>
      </c>
      <c r="H375" s="364">
        <v>426</v>
      </c>
      <c r="I375" s="364">
        <v>522</v>
      </c>
      <c r="J375" s="364">
        <v>758</v>
      </c>
      <c r="K375" s="364">
        <v>749</v>
      </c>
      <c r="L375" s="364">
        <v>978</v>
      </c>
      <c r="M375" s="364">
        <v>685</v>
      </c>
      <c r="N375" s="364">
        <v>443</v>
      </c>
      <c r="O375" s="364">
        <v>528</v>
      </c>
    </row>
    <row r="376" spans="1:15" x14ac:dyDescent="0.25">
      <c r="A376" s="364" t="s">
        <v>412</v>
      </c>
      <c r="B376" s="364" t="s">
        <v>459</v>
      </c>
      <c r="C376" s="364" t="s">
        <v>3241</v>
      </c>
      <c r="D376" s="364">
        <v>444</v>
      </c>
      <c r="E376" s="364">
        <v>432</v>
      </c>
      <c r="F376" s="364">
        <v>420</v>
      </c>
      <c r="G376" s="364">
        <v>250</v>
      </c>
      <c r="H376" s="364">
        <v>322</v>
      </c>
      <c r="I376" s="364">
        <v>789</v>
      </c>
      <c r="J376" s="364">
        <v>923</v>
      </c>
      <c r="K376" s="364">
        <v>810</v>
      </c>
      <c r="L376" s="364">
        <v>147</v>
      </c>
      <c r="M376" s="364">
        <v>254</v>
      </c>
      <c r="N376" s="364">
        <v>198</v>
      </c>
      <c r="O376" s="364">
        <v>894</v>
      </c>
    </row>
    <row r="377" spans="1:15" x14ac:dyDescent="0.25">
      <c r="A377" s="364" t="s">
        <v>425</v>
      </c>
      <c r="B377" s="364" t="s">
        <v>450</v>
      </c>
      <c r="C377" s="364" t="s">
        <v>3270</v>
      </c>
      <c r="D377" s="364">
        <v>423</v>
      </c>
      <c r="E377" s="364">
        <v>387</v>
      </c>
      <c r="F377" s="364">
        <v>937</v>
      </c>
      <c r="G377" s="364">
        <v>763</v>
      </c>
      <c r="H377" s="364">
        <v>578</v>
      </c>
      <c r="I377" s="364">
        <v>977</v>
      </c>
      <c r="J377" s="364">
        <v>720</v>
      </c>
      <c r="K377" s="364">
        <v>204</v>
      </c>
      <c r="L377" s="364">
        <v>589</v>
      </c>
      <c r="M377" s="364">
        <v>921</v>
      </c>
      <c r="N377" s="364">
        <v>573</v>
      </c>
      <c r="O377" s="364">
        <v>810</v>
      </c>
    </row>
    <row r="378" spans="1:15" x14ac:dyDescent="0.25">
      <c r="A378" s="364" t="s">
        <v>417</v>
      </c>
      <c r="B378" s="364" t="s">
        <v>848</v>
      </c>
      <c r="C378" s="364" t="s">
        <v>2731</v>
      </c>
      <c r="D378" s="364">
        <v>717</v>
      </c>
      <c r="E378" s="364">
        <v>202</v>
      </c>
      <c r="F378" s="364">
        <v>921</v>
      </c>
      <c r="G378" s="364">
        <v>961</v>
      </c>
      <c r="H378" s="364">
        <v>908</v>
      </c>
      <c r="I378" s="364">
        <v>505</v>
      </c>
      <c r="J378" s="364">
        <v>613</v>
      </c>
      <c r="K378" s="364">
        <v>493</v>
      </c>
      <c r="L378" s="364">
        <v>254</v>
      </c>
      <c r="M378" s="364">
        <v>652</v>
      </c>
      <c r="N378" s="364">
        <v>456</v>
      </c>
      <c r="O378" s="364">
        <v>910</v>
      </c>
    </row>
    <row r="379" spans="1:15" x14ac:dyDescent="0.25">
      <c r="A379" s="364" t="s">
        <v>787</v>
      </c>
      <c r="B379" s="364" t="s">
        <v>809</v>
      </c>
      <c r="C379" s="364" t="s">
        <v>2811</v>
      </c>
      <c r="D379" s="364">
        <v>279</v>
      </c>
      <c r="E379" s="364">
        <v>963</v>
      </c>
      <c r="F379" s="364">
        <v>764</v>
      </c>
      <c r="G379" s="364">
        <v>994</v>
      </c>
      <c r="H379" s="364">
        <v>651</v>
      </c>
      <c r="I379" s="364">
        <v>289</v>
      </c>
      <c r="J379" s="364">
        <v>209</v>
      </c>
      <c r="K379" s="364">
        <v>362</v>
      </c>
      <c r="L379" s="364">
        <v>980</v>
      </c>
      <c r="M379" s="364">
        <v>375</v>
      </c>
      <c r="N379" s="364">
        <v>936</v>
      </c>
      <c r="O379" s="364">
        <v>295</v>
      </c>
    </row>
    <row r="380" spans="1:15" x14ac:dyDescent="0.25">
      <c r="A380" s="364" t="s">
        <v>412</v>
      </c>
      <c r="B380" s="364" t="s">
        <v>413</v>
      </c>
      <c r="C380" s="364" t="s">
        <v>3156</v>
      </c>
      <c r="D380" s="364">
        <v>368</v>
      </c>
      <c r="E380" s="364">
        <v>929</v>
      </c>
      <c r="F380" s="364">
        <v>283</v>
      </c>
      <c r="G380" s="364">
        <v>152</v>
      </c>
      <c r="H380" s="364">
        <v>993</v>
      </c>
      <c r="I380" s="364">
        <v>213</v>
      </c>
      <c r="J380" s="364">
        <v>732</v>
      </c>
      <c r="K380" s="364">
        <v>358</v>
      </c>
      <c r="L380" s="364">
        <v>621</v>
      </c>
      <c r="M380" s="364">
        <v>662</v>
      </c>
      <c r="N380" s="364">
        <v>964</v>
      </c>
      <c r="O380" s="364">
        <v>638</v>
      </c>
    </row>
    <row r="381" spans="1:15" x14ac:dyDescent="0.25">
      <c r="A381" s="364" t="s">
        <v>412</v>
      </c>
      <c r="B381" s="364" t="s">
        <v>823</v>
      </c>
      <c r="C381" s="364" t="s">
        <v>3216</v>
      </c>
      <c r="D381" s="364">
        <v>910</v>
      </c>
      <c r="E381" s="364">
        <v>784</v>
      </c>
      <c r="F381" s="364">
        <v>883</v>
      </c>
      <c r="G381" s="364">
        <v>647</v>
      </c>
      <c r="H381" s="364">
        <v>853</v>
      </c>
      <c r="I381" s="364">
        <v>403</v>
      </c>
      <c r="J381" s="364">
        <v>434</v>
      </c>
      <c r="K381" s="364">
        <v>496</v>
      </c>
      <c r="L381" s="364">
        <v>937</v>
      </c>
      <c r="M381" s="364">
        <v>696</v>
      </c>
      <c r="N381" s="364">
        <v>641</v>
      </c>
      <c r="O381" s="364">
        <v>266</v>
      </c>
    </row>
    <row r="382" spans="1:15" x14ac:dyDescent="0.25">
      <c r="A382" s="364" t="s">
        <v>412</v>
      </c>
      <c r="B382" s="364" t="s">
        <v>436</v>
      </c>
      <c r="C382" s="364" t="s">
        <v>2954</v>
      </c>
      <c r="D382" s="364">
        <v>799</v>
      </c>
      <c r="E382" s="364">
        <v>633</v>
      </c>
      <c r="F382" s="364">
        <v>941</v>
      </c>
      <c r="G382" s="364">
        <v>827</v>
      </c>
      <c r="H382" s="364">
        <v>547</v>
      </c>
      <c r="I382" s="364">
        <v>882</v>
      </c>
      <c r="J382" s="364">
        <v>954</v>
      </c>
      <c r="K382" s="364">
        <v>531</v>
      </c>
      <c r="L382" s="364">
        <v>168</v>
      </c>
      <c r="M382" s="364">
        <v>325</v>
      </c>
      <c r="N382" s="364">
        <v>360</v>
      </c>
      <c r="O382" s="364">
        <v>131</v>
      </c>
    </row>
    <row r="383" spans="1:15" x14ac:dyDescent="0.25">
      <c r="A383" s="364" t="s">
        <v>425</v>
      </c>
      <c r="B383" s="364" t="s">
        <v>426</v>
      </c>
      <c r="C383" s="364" t="s">
        <v>3231</v>
      </c>
      <c r="D383" s="364">
        <v>813</v>
      </c>
      <c r="E383" s="364">
        <v>678</v>
      </c>
      <c r="F383" s="364">
        <v>963</v>
      </c>
      <c r="G383" s="364">
        <v>316</v>
      </c>
      <c r="H383" s="364">
        <v>542</v>
      </c>
      <c r="I383" s="364">
        <v>354</v>
      </c>
      <c r="J383" s="364">
        <v>336</v>
      </c>
      <c r="K383" s="364">
        <v>139</v>
      </c>
      <c r="L383" s="364">
        <v>164</v>
      </c>
      <c r="M383" s="364">
        <v>200</v>
      </c>
      <c r="N383" s="364">
        <v>532</v>
      </c>
      <c r="O383" s="364">
        <v>805</v>
      </c>
    </row>
    <row r="384" spans="1:15" x14ac:dyDescent="0.25">
      <c r="A384" s="364" t="s">
        <v>425</v>
      </c>
      <c r="B384" s="364" t="s">
        <v>426</v>
      </c>
      <c r="C384" s="364" t="s">
        <v>2796</v>
      </c>
      <c r="D384" s="364">
        <v>969</v>
      </c>
      <c r="E384" s="364">
        <v>910</v>
      </c>
      <c r="F384" s="364">
        <v>613</v>
      </c>
      <c r="G384" s="364">
        <v>431</v>
      </c>
      <c r="H384" s="364">
        <v>402</v>
      </c>
      <c r="I384" s="364">
        <v>729</v>
      </c>
      <c r="J384" s="364">
        <v>570</v>
      </c>
      <c r="K384" s="364">
        <v>851</v>
      </c>
      <c r="L384" s="364">
        <v>820</v>
      </c>
      <c r="M384" s="364">
        <v>196</v>
      </c>
      <c r="N384" s="364">
        <v>116</v>
      </c>
      <c r="O384" s="364">
        <v>429</v>
      </c>
    </row>
    <row r="385" spans="1:15" x14ac:dyDescent="0.25">
      <c r="A385" s="364" t="s">
        <v>417</v>
      </c>
      <c r="B385" s="364" t="s">
        <v>848</v>
      </c>
      <c r="C385" s="364" t="s">
        <v>1067</v>
      </c>
      <c r="D385" s="364">
        <v>185</v>
      </c>
      <c r="E385" s="364">
        <v>729</v>
      </c>
      <c r="F385" s="364">
        <v>979</v>
      </c>
      <c r="G385" s="364">
        <v>119</v>
      </c>
      <c r="H385" s="364">
        <v>178</v>
      </c>
      <c r="I385" s="364">
        <v>940</v>
      </c>
      <c r="J385" s="364">
        <v>950</v>
      </c>
      <c r="K385" s="364">
        <v>140</v>
      </c>
      <c r="L385" s="364">
        <v>293</v>
      </c>
      <c r="M385" s="364">
        <v>999</v>
      </c>
      <c r="N385" s="364">
        <v>118</v>
      </c>
      <c r="O385" s="364">
        <v>634</v>
      </c>
    </row>
    <row r="386" spans="1:15" x14ac:dyDescent="0.25">
      <c r="A386" s="364" t="s">
        <v>446</v>
      </c>
      <c r="B386" s="364" t="s">
        <v>782</v>
      </c>
      <c r="C386" s="364" t="s">
        <v>2800</v>
      </c>
      <c r="D386" s="364">
        <v>853</v>
      </c>
      <c r="E386" s="364">
        <v>636</v>
      </c>
      <c r="F386" s="364">
        <v>428</v>
      </c>
      <c r="G386" s="364">
        <v>992</v>
      </c>
      <c r="H386" s="364">
        <v>745</v>
      </c>
      <c r="I386" s="364">
        <v>461</v>
      </c>
      <c r="J386" s="364">
        <v>435</v>
      </c>
      <c r="K386" s="364">
        <v>456</v>
      </c>
      <c r="L386" s="364">
        <v>407</v>
      </c>
      <c r="M386" s="364">
        <v>497</v>
      </c>
      <c r="N386" s="364">
        <v>669</v>
      </c>
      <c r="O386" s="364">
        <v>928</v>
      </c>
    </row>
    <row r="387" spans="1:15" x14ac:dyDescent="0.25">
      <c r="A387" s="364" t="s">
        <v>412</v>
      </c>
      <c r="B387" s="364" t="s">
        <v>436</v>
      </c>
      <c r="C387" s="364" t="s">
        <v>3193</v>
      </c>
      <c r="D387" s="364">
        <v>329</v>
      </c>
      <c r="E387" s="364">
        <v>775</v>
      </c>
      <c r="F387" s="364">
        <v>586</v>
      </c>
      <c r="G387" s="364">
        <v>666</v>
      </c>
      <c r="H387" s="364">
        <v>175</v>
      </c>
      <c r="I387" s="364">
        <v>751</v>
      </c>
      <c r="J387" s="364">
        <v>919</v>
      </c>
      <c r="K387" s="364">
        <v>903</v>
      </c>
      <c r="L387" s="364">
        <v>571</v>
      </c>
      <c r="M387" s="364">
        <v>583</v>
      </c>
      <c r="N387" s="364">
        <v>431</v>
      </c>
      <c r="O387" s="364">
        <v>368</v>
      </c>
    </row>
    <row r="388" spans="1:15" x14ac:dyDescent="0.25">
      <c r="A388" s="364" t="s">
        <v>446</v>
      </c>
      <c r="B388" s="364" t="s">
        <v>777</v>
      </c>
      <c r="C388" s="364" t="s">
        <v>2808</v>
      </c>
      <c r="D388" s="364">
        <v>410</v>
      </c>
      <c r="E388" s="364">
        <v>882</v>
      </c>
      <c r="F388" s="364">
        <v>897</v>
      </c>
      <c r="G388" s="364">
        <v>916</v>
      </c>
      <c r="H388" s="364">
        <v>981</v>
      </c>
      <c r="I388" s="364">
        <v>199</v>
      </c>
      <c r="J388" s="364">
        <v>729</v>
      </c>
      <c r="K388" s="364">
        <v>949</v>
      </c>
      <c r="L388" s="364">
        <v>359</v>
      </c>
      <c r="M388" s="364">
        <v>940</v>
      </c>
      <c r="N388" s="364">
        <v>370</v>
      </c>
      <c r="O388" s="364">
        <v>232</v>
      </c>
    </row>
    <row r="389" spans="1:15" x14ac:dyDescent="0.25">
      <c r="A389" s="364" t="s">
        <v>425</v>
      </c>
      <c r="B389" s="364" t="s">
        <v>450</v>
      </c>
      <c r="C389" s="364" t="s">
        <v>3223</v>
      </c>
      <c r="D389" s="364">
        <v>428</v>
      </c>
      <c r="E389" s="364">
        <v>207</v>
      </c>
      <c r="F389" s="364">
        <v>255</v>
      </c>
      <c r="G389" s="364">
        <v>458</v>
      </c>
      <c r="H389" s="364">
        <v>554</v>
      </c>
      <c r="I389" s="364">
        <v>957</v>
      </c>
      <c r="J389" s="364">
        <v>605</v>
      </c>
      <c r="K389" s="364">
        <v>758</v>
      </c>
      <c r="L389" s="364">
        <v>914</v>
      </c>
      <c r="M389" s="364">
        <v>243</v>
      </c>
      <c r="N389" s="364">
        <v>920</v>
      </c>
      <c r="O389" s="364">
        <v>338</v>
      </c>
    </row>
    <row r="390" spans="1:15" x14ac:dyDescent="0.25">
      <c r="A390" s="364" t="s">
        <v>412</v>
      </c>
      <c r="B390" s="364" t="s">
        <v>422</v>
      </c>
      <c r="C390" s="364" t="s">
        <v>2759</v>
      </c>
      <c r="D390" s="364">
        <v>430</v>
      </c>
      <c r="E390" s="364">
        <v>349</v>
      </c>
      <c r="F390" s="364">
        <v>612</v>
      </c>
      <c r="G390" s="364">
        <v>279</v>
      </c>
      <c r="H390" s="364">
        <v>818</v>
      </c>
      <c r="I390" s="364">
        <v>853</v>
      </c>
      <c r="J390" s="364">
        <v>887</v>
      </c>
      <c r="K390" s="364">
        <v>264</v>
      </c>
      <c r="L390" s="364">
        <v>791</v>
      </c>
      <c r="M390" s="364">
        <v>172</v>
      </c>
      <c r="N390" s="364">
        <v>328</v>
      </c>
      <c r="O390" s="364">
        <v>344</v>
      </c>
    </row>
    <row r="391" spans="1:15" x14ac:dyDescent="0.25">
      <c r="A391" s="364" t="s">
        <v>425</v>
      </c>
      <c r="B391" s="364" t="s">
        <v>426</v>
      </c>
      <c r="C391" s="364" t="s">
        <v>2779</v>
      </c>
      <c r="D391" s="364">
        <v>283</v>
      </c>
      <c r="E391" s="364">
        <v>992</v>
      </c>
      <c r="F391" s="364">
        <v>127</v>
      </c>
      <c r="G391" s="364">
        <v>318</v>
      </c>
      <c r="H391" s="364">
        <v>695</v>
      </c>
      <c r="I391" s="364">
        <v>329</v>
      </c>
      <c r="J391" s="364">
        <v>318</v>
      </c>
      <c r="K391" s="364">
        <v>254</v>
      </c>
      <c r="L391" s="364">
        <v>476</v>
      </c>
      <c r="M391" s="364">
        <v>178</v>
      </c>
      <c r="N391" s="364">
        <v>492</v>
      </c>
      <c r="O391" s="364">
        <v>212</v>
      </c>
    </row>
    <row r="392" spans="1:15" x14ac:dyDescent="0.25">
      <c r="A392" s="364" t="s">
        <v>425</v>
      </c>
      <c r="B392" s="364" t="s">
        <v>426</v>
      </c>
      <c r="C392" s="364" t="s">
        <v>2858</v>
      </c>
      <c r="D392" s="364">
        <v>245</v>
      </c>
      <c r="E392" s="364">
        <v>113</v>
      </c>
      <c r="F392" s="364">
        <v>876</v>
      </c>
      <c r="G392" s="364">
        <v>703</v>
      </c>
      <c r="H392" s="364">
        <v>985</v>
      </c>
      <c r="I392" s="364">
        <v>553</v>
      </c>
      <c r="J392" s="364">
        <v>812</v>
      </c>
      <c r="K392" s="364">
        <v>463</v>
      </c>
      <c r="L392" s="364">
        <v>681</v>
      </c>
      <c r="M392" s="364">
        <v>621</v>
      </c>
      <c r="N392" s="364">
        <v>155</v>
      </c>
      <c r="O392" s="364">
        <v>542</v>
      </c>
    </row>
    <row r="393" spans="1:15" x14ac:dyDescent="0.25">
      <c r="A393" s="364" t="s">
        <v>412</v>
      </c>
      <c r="B393" s="364" t="s">
        <v>422</v>
      </c>
      <c r="C393" s="364" t="s">
        <v>2998</v>
      </c>
      <c r="D393" s="364">
        <v>812</v>
      </c>
      <c r="E393" s="364">
        <v>492</v>
      </c>
      <c r="F393" s="364">
        <v>928</v>
      </c>
      <c r="G393" s="364">
        <v>340</v>
      </c>
      <c r="H393" s="364">
        <v>634</v>
      </c>
      <c r="I393" s="364">
        <v>177</v>
      </c>
      <c r="J393" s="364">
        <v>157</v>
      </c>
      <c r="K393" s="364">
        <v>362</v>
      </c>
      <c r="L393" s="364">
        <v>230</v>
      </c>
      <c r="M393" s="364">
        <v>812</v>
      </c>
      <c r="N393" s="364">
        <v>899</v>
      </c>
      <c r="O393" s="364">
        <v>977</v>
      </c>
    </row>
    <row r="394" spans="1:15" x14ac:dyDescent="0.25">
      <c r="A394" s="364" t="s">
        <v>412</v>
      </c>
      <c r="B394" s="364" t="s">
        <v>429</v>
      </c>
      <c r="C394" s="364" t="s">
        <v>2778</v>
      </c>
      <c r="D394" s="364">
        <v>348</v>
      </c>
      <c r="E394" s="364">
        <v>982</v>
      </c>
      <c r="F394" s="364">
        <v>550</v>
      </c>
      <c r="G394" s="364">
        <v>685</v>
      </c>
      <c r="H394" s="364">
        <v>365</v>
      </c>
      <c r="I394" s="364">
        <v>522</v>
      </c>
      <c r="J394" s="364">
        <v>493</v>
      </c>
      <c r="K394" s="364">
        <v>187</v>
      </c>
      <c r="L394" s="364">
        <v>166</v>
      </c>
      <c r="M394" s="364">
        <v>908</v>
      </c>
      <c r="N394" s="364">
        <v>625</v>
      </c>
      <c r="O394" s="364">
        <v>882</v>
      </c>
    </row>
    <row r="395" spans="1:15" x14ac:dyDescent="0.25">
      <c r="A395" s="364" t="s">
        <v>425</v>
      </c>
      <c r="B395" s="364" t="s">
        <v>450</v>
      </c>
      <c r="C395" s="364" t="s">
        <v>3249</v>
      </c>
      <c r="D395" s="364">
        <v>502</v>
      </c>
      <c r="E395" s="364">
        <v>528</v>
      </c>
      <c r="F395" s="364">
        <v>218</v>
      </c>
      <c r="G395" s="364">
        <v>464</v>
      </c>
      <c r="H395" s="364">
        <v>977</v>
      </c>
      <c r="I395" s="364">
        <v>457</v>
      </c>
      <c r="J395" s="364">
        <v>611</v>
      </c>
      <c r="K395" s="364">
        <v>367</v>
      </c>
      <c r="L395" s="364">
        <v>554</v>
      </c>
      <c r="M395" s="364">
        <v>387</v>
      </c>
      <c r="N395" s="364">
        <v>316</v>
      </c>
      <c r="O395" s="364">
        <v>478</v>
      </c>
    </row>
    <row r="396" spans="1:15" x14ac:dyDescent="0.25">
      <c r="A396" s="364" t="s">
        <v>446</v>
      </c>
      <c r="B396" s="364" t="s">
        <v>473</v>
      </c>
      <c r="C396" s="364" t="s">
        <v>2804</v>
      </c>
      <c r="D396" s="364">
        <v>171</v>
      </c>
      <c r="E396" s="364">
        <v>293</v>
      </c>
      <c r="F396" s="364">
        <v>249</v>
      </c>
      <c r="G396" s="364">
        <v>939</v>
      </c>
      <c r="H396" s="364">
        <v>242</v>
      </c>
      <c r="I396" s="364">
        <v>772</v>
      </c>
      <c r="J396" s="364">
        <v>224</v>
      </c>
      <c r="K396" s="364">
        <v>716</v>
      </c>
      <c r="L396" s="364">
        <v>657</v>
      </c>
      <c r="M396" s="364">
        <v>318</v>
      </c>
      <c r="N396" s="364">
        <v>338</v>
      </c>
      <c r="O396" s="364">
        <v>536</v>
      </c>
    </row>
    <row r="397" spans="1:15" x14ac:dyDescent="0.25">
      <c r="A397" s="364" t="s">
        <v>446</v>
      </c>
      <c r="B397" s="364" t="s">
        <v>777</v>
      </c>
      <c r="C397" s="364" t="s">
        <v>3067</v>
      </c>
      <c r="D397" s="364">
        <v>271</v>
      </c>
      <c r="E397" s="364">
        <v>672</v>
      </c>
      <c r="F397" s="364">
        <v>158</v>
      </c>
      <c r="G397" s="364">
        <v>754</v>
      </c>
      <c r="H397" s="364">
        <v>483</v>
      </c>
      <c r="I397" s="364">
        <v>752</v>
      </c>
      <c r="J397" s="364">
        <v>694</v>
      </c>
      <c r="K397" s="364">
        <v>112</v>
      </c>
      <c r="L397" s="364">
        <v>390</v>
      </c>
      <c r="M397" s="364">
        <v>425</v>
      </c>
      <c r="N397" s="364">
        <v>623</v>
      </c>
      <c r="O397" s="364">
        <v>486</v>
      </c>
    </row>
    <row r="398" spans="1:15" x14ac:dyDescent="0.25">
      <c r="A398" s="364" t="s">
        <v>417</v>
      </c>
      <c r="B398" s="364" t="s">
        <v>828</v>
      </c>
      <c r="C398" s="364" t="s">
        <v>900</v>
      </c>
      <c r="D398" s="364">
        <v>403</v>
      </c>
      <c r="E398" s="364">
        <v>280</v>
      </c>
      <c r="F398" s="364">
        <v>339</v>
      </c>
      <c r="G398" s="364">
        <v>507</v>
      </c>
      <c r="H398" s="364">
        <v>921</v>
      </c>
      <c r="I398" s="364">
        <v>278</v>
      </c>
      <c r="J398" s="364">
        <v>247</v>
      </c>
      <c r="K398" s="364">
        <v>692</v>
      </c>
      <c r="L398" s="364">
        <v>155</v>
      </c>
      <c r="M398" s="364">
        <v>234</v>
      </c>
      <c r="N398" s="364">
        <v>951</v>
      </c>
      <c r="O398" s="364">
        <v>391</v>
      </c>
    </row>
    <row r="399" spans="1:15" x14ac:dyDescent="0.25">
      <c r="A399" s="364" t="s">
        <v>425</v>
      </c>
      <c r="B399" s="364" t="s">
        <v>426</v>
      </c>
      <c r="C399" s="364" t="s">
        <v>456</v>
      </c>
      <c r="D399" s="364">
        <v>392</v>
      </c>
      <c r="E399" s="364">
        <v>305</v>
      </c>
      <c r="F399" s="364">
        <v>600</v>
      </c>
      <c r="G399" s="364">
        <v>603</v>
      </c>
      <c r="H399" s="364">
        <v>740</v>
      </c>
      <c r="I399" s="364">
        <v>855</v>
      </c>
      <c r="J399" s="364">
        <v>414</v>
      </c>
      <c r="K399" s="364">
        <v>912</v>
      </c>
      <c r="L399" s="364">
        <v>996</v>
      </c>
      <c r="M399" s="364">
        <v>157</v>
      </c>
      <c r="N399" s="364">
        <v>297</v>
      </c>
      <c r="O399" s="364">
        <v>985</v>
      </c>
    </row>
    <row r="400" spans="1:15" x14ac:dyDescent="0.25">
      <c r="A400" s="364" t="s">
        <v>787</v>
      </c>
      <c r="B400" s="364" t="s">
        <v>809</v>
      </c>
      <c r="C400" s="364" t="s">
        <v>3153</v>
      </c>
      <c r="D400" s="364">
        <v>382</v>
      </c>
      <c r="E400" s="364">
        <v>218</v>
      </c>
      <c r="F400" s="364">
        <v>688</v>
      </c>
      <c r="G400" s="364">
        <v>426</v>
      </c>
      <c r="H400" s="364">
        <v>130</v>
      </c>
      <c r="I400" s="364">
        <v>587</v>
      </c>
      <c r="J400" s="364">
        <v>516</v>
      </c>
      <c r="K400" s="364">
        <v>591</v>
      </c>
      <c r="L400" s="364">
        <v>391</v>
      </c>
      <c r="M400" s="364">
        <v>816</v>
      </c>
      <c r="N400" s="364">
        <v>432</v>
      </c>
      <c r="O400" s="364">
        <v>240</v>
      </c>
    </row>
    <row r="401" spans="1:15" x14ac:dyDescent="0.25">
      <c r="A401" s="364" t="s">
        <v>446</v>
      </c>
      <c r="B401" s="364" t="s">
        <v>777</v>
      </c>
      <c r="C401" s="364" t="s">
        <v>3061</v>
      </c>
      <c r="D401" s="364">
        <v>392</v>
      </c>
      <c r="E401" s="364">
        <v>175</v>
      </c>
      <c r="F401" s="364">
        <v>792</v>
      </c>
      <c r="G401" s="364">
        <v>830</v>
      </c>
      <c r="H401" s="364">
        <v>952</v>
      </c>
      <c r="I401" s="364">
        <v>434</v>
      </c>
      <c r="J401" s="364">
        <v>322</v>
      </c>
      <c r="K401" s="364">
        <v>484</v>
      </c>
      <c r="L401" s="364">
        <v>976</v>
      </c>
      <c r="M401" s="364">
        <v>840</v>
      </c>
      <c r="N401" s="364">
        <v>846</v>
      </c>
      <c r="O401" s="364">
        <v>224</v>
      </c>
    </row>
    <row r="402" spans="1:15" x14ac:dyDescent="0.25">
      <c r="A402" s="364" t="s">
        <v>787</v>
      </c>
      <c r="B402" s="364" t="s">
        <v>788</v>
      </c>
      <c r="C402" s="364" t="s">
        <v>2886</v>
      </c>
      <c r="D402" s="364">
        <v>896</v>
      </c>
      <c r="E402" s="364">
        <v>464</v>
      </c>
      <c r="F402" s="364">
        <v>205</v>
      </c>
      <c r="G402" s="364">
        <v>563</v>
      </c>
      <c r="H402" s="364">
        <v>784</v>
      </c>
      <c r="I402" s="364">
        <v>935</v>
      </c>
      <c r="J402" s="364">
        <v>719</v>
      </c>
      <c r="K402" s="364">
        <v>129</v>
      </c>
      <c r="L402" s="364">
        <v>999</v>
      </c>
      <c r="M402" s="364">
        <v>647</v>
      </c>
      <c r="N402" s="364">
        <v>207</v>
      </c>
      <c r="O402" s="364">
        <v>510</v>
      </c>
    </row>
    <row r="403" spans="1:15" x14ac:dyDescent="0.25">
      <c r="A403" s="364" t="s">
        <v>412</v>
      </c>
      <c r="B403" s="364" t="s">
        <v>798</v>
      </c>
      <c r="C403" s="364" t="s">
        <v>3070</v>
      </c>
      <c r="D403" s="364">
        <v>693</v>
      </c>
      <c r="E403" s="364">
        <v>302</v>
      </c>
      <c r="F403" s="364">
        <v>749</v>
      </c>
      <c r="G403" s="364">
        <v>417</v>
      </c>
      <c r="H403" s="364">
        <v>219</v>
      </c>
      <c r="I403" s="364">
        <v>198</v>
      </c>
      <c r="J403" s="364">
        <v>536</v>
      </c>
      <c r="K403" s="364">
        <v>652</v>
      </c>
      <c r="L403" s="364">
        <v>113</v>
      </c>
      <c r="M403" s="364">
        <v>936</v>
      </c>
      <c r="N403" s="364">
        <v>668</v>
      </c>
      <c r="O403" s="364">
        <v>362</v>
      </c>
    </row>
    <row r="404" spans="1:15" x14ac:dyDescent="0.25">
      <c r="A404" s="364" t="s">
        <v>446</v>
      </c>
      <c r="B404" s="364" t="s">
        <v>473</v>
      </c>
      <c r="C404" s="364" t="s">
        <v>2971</v>
      </c>
      <c r="D404" s="364">
        <v>798</v>
      </c>
      <c r="E404" s="364">
        <v>441</v>
      </c>
      <c r="F404" s="364">
        <v>673</v>
      </c>
      <c r="G404" s="364">
        <v>898</v>
      </c>
      <c r="H404" s="364">
        <v>580</v>
      </c>
      <c r="I404" s="364">
        <v>952</v>
      </c>
      <c r="J404" s="364">
        <v>402</v>
      </c>
      <c r="K404" s="364">
        <v>982</v>
      </c>
      <c r="L404" s="364">
        <v>255</v>
      </c>
      <c r="M404" s="364">
        <v>676</v>
      </c>
      <c r="N404" s="364">
        <v>945</v>
      </c>
      <c r="O404" s="364">
        <v>659</v>
      </c>
    </row>
    <row r="405" spans="1:15" x14ac:dyDescent="0.25">
      <c r="A405" s="364" t="s">
        <v>446</v>
      </c>
      <c r="B405" s="364" t="s">
        <v>803</v>
      </c>
      <c r="C405" s="364" t="s">
        <v>1422</v>
      </c>
      <c r="D405" s="364">
        <v>544</v>
      </c>
      <c r="E405" s="364">
        <v>332</v>
      </c>
      <c r="F405" s="364">
        <v>478</v>
      </c>
      <c r="G405" s="364">
        <v>878</v>
      </c>
      <c r="H405" s="364">
        <v>317</v>
      </c>
      <c r="I405" s="364">
        <v>770</v>
      </c>
      <c r="J405" s="364">
        <v>541</v>
      </c>
      <c r="K405" s="364">
        <v>893</v>
      </c>
      <c r="L405" s="364">
        <v>749</v>
      </c>
      <c r="M405" s="364">
        <v>792</v>
      </c>
      <c r="N405" s="364">
        <v>344</v>
      </c>
      <c r="O405" s="364">
        <v>133</v>
      </c>
    </row>
    <row r="406" spans="1:15" x14ac:dyDescent="0.25">
      <c r="A406" s="364" t="s">
        <v>425</v>
      </c>
      <c r="B406" s="364" t="s">
        <v>426</v>
      </c>
      <c r="C406" s="364" t="s">
        <v>2761</v>
      </c>
      <c r="D406" s="364">
        <v>195</v>
      </c>
      <c r="E406" s="364">
        <v>518</v>
      </c>
      <c r="F406" s="364">
        <v>464</v>
      </c>
      <c r="G406" s="364">
        <v>998</v>
      </c>
      <c r="H406" s="364">
        <v>294</v>
      </c>
      <c r="I406" s="364">
        <v>678</v>
      </c>
      <c r="J406" s="364">
        <v>736</v>
      </c>
      <c r="K406" s="364">
        <v>340</v>
      </c>
      <c r="L406" s="364">
        <v>220</v>
      </c>
      <c r="M406" s="364">
        <v>477</v>
      </c>
      <c r="N406" s="364">
        <v>166</v>
      </c>
      <c r="O406" s="364">
        <v>891</v>
      </c>
    </row>
    <row r="407" spans="1:15" x14ac:dyDescent="0.25">
      <c r="A407" s="364" t="s">
        <v>446</v>
      </c>
      <c r="B407" s="364" t="s">
        <v>782</v>
      </c>
      <c r="C407" s="364" t="s">
        <v>3086</v>
      </c>
      <c r="D407" s="364">
        <v>551</v>
      </c>
      <c r="E407" s="364">
        <v>953</v>
      </c>
      <c r="F407" s="364">
        <v>249</v>
      </c>
      <c r="G407" s="364">
        <v>393</v>
      </c>
      <c r="H407" s="364">
        <v>437</v>
      </c>
      <c r="I407" s="364">
        <v>230</v>
      </c>
      <c r="J407" s="364">
        <v>718</v>
      </c>
      <c r="K407" s="364">
        <v>916</v>
      </c>
      <c r="L407" s="364">
        <v>649</v>
      </c>
      <c r="M407" s="364">
        <v>200</v>
      </c>
      <c r="N407" s="364">
        <v>264</v>
      </c>
      <c r="O407" s="364">
        <v>711</v>
      </c>
    </row>
    <row r="408" spans="1:15" x14ac:dyDescent="0.25">
      <c r="A408" s="364" t="s">
        <v>787</v>
      </c>
      <c r="B408" s="364" t="s">
        <v>809</v>
      </c>
      <c r="C408" s="364" t="s">
        <v>2985</v>
      </c>
      <c r="D408" s="364">
        <v>603</v>
      </c>
      <c r="E408" s="364">
        <v>919</v>
      </c>
      <c r="F408" s="364">
        <v>726</v>
      </c>
      <c r="G408" s="364">
        <v>838</v>
      </c>
      <c r="H408" s="364">
        <v>966</v>
      </c>
      <c r="I408" s="364">
        <v>332</v>
      </c>
      <c r="J408" s="364">
        <v>438</v>
      </c>
      <c r="K408" s="364">
        <v>553</v>
      </c>
      <c r="L408" s="364">
        <v>929</v>
      </c>
      <c r="M408" s="364">
        <v>733</v>
      </c>
      <c r="N408" s="364">
        <v>384</v>
      </c>
      <c r="O408" s="364">
        <v>857</v>
      </c>
    </row>
    <row r="409" spans="1:15" x14ac:dyDescent="0.25">
      <c r="A409" s="364" t="s">
        <v>446</v>
      </c>
      <c r="B409" s="364" t="s">
        <v>782</v>
      </c>
      <c r="C409" s="364" t="s">
        <v>3105</v>
      </c>
      <c r="D409" s="364">
        <v>751</v>
      </c>
      <c r="E409" s="364">
        <v>290</v>
      </c>
      <c r="F409" s="364">
        <v>175</v>
      </c>
      <c r="G409" s="364">
        <v>574</v>
      </c>
      <c r="H409" s="364">
        <v>559</v>
      </c>
      <c r="I409" s="364">
        <v>188</v>
      </c>
      <c r="J409" s="364">
        <v>153</v>
      </c>
      <c r="K409" s="364">
        <v>621</v>
      </c>
      <c r="L409" s="364">
        <v>224</v>
      </c>
      <c r="M409" s="364">
        <v>149</v>
      </c>
      <c r="N409" s="364">
        <v>245</v>
      </c>
      <c r="O409" s="364">
        <v>880</v>
      </c>
    </row>
    <row r="410" spans="1:15" x14ac:dyDescent="0.25">
      <c r="A410" s="364" t="s">
        <v>412</v>
      </c>
      <c r="B410" s="364" t="s">
        <v>436</v>
      </c>
      <c r="C410" s="364" t="s">
        <v>2865</v>
      </c>
      <c r="D410" s="364">
        <v>441</v>
      </c>
      <c r="E410" s="364">
        <v>632</v>
      </c>
      <c r="F410" s="364">
        <v>871</v>
      </c>
      <c r="G410" s="364">
        <v>327</v>
      </c>
      <c r="H410" s="364">
        <v>653</v>
      </c>
      <c r="I410" s="364">
        <v>801</v>
      </c>
      <c r="J410" s="364">
        <v>749</v>
      </c>
      <c r="K410" s="364">
        <v>671</v>
      </c>
      <c r="L410" s="364">
        <v>436</v>
      </c>
      <c r="M410" s="364">
        <v>670</v>
      </c>
      <c r="N410" s="364">
        <v>436</v>
      </c>
      <c r="O410" s="364">
        <v>922</v>
      </c>
    </row>
    <row r="411" spans="1:15" x14ac:dyDescent="0.25">
      <c r="A411" s="364" t="s">
        <v>412</v>
      </c>
      <c r="B411" s="364" t="s">
        <v>413</v>
      </c>
      <c r="C411" s="364" t="s">
        <v>3142</v>
      </c>
      <c r="D411" s="364">
        <v>646</v>
      </c>
      <c r="E411" s="364">
        <v>739</v>
      </c>
      <c r="F411" s="364">
        <v>620</v>
      </c>
      <c r="G411" s="364">
        <v>325</v>
      </c>
      <c r="H411" s="364">
        <v>631</v>
      </c>
      <c r="I411" s="364">
        <v>812</v>
      </c>
      <c r="J411" s="364">
        <v>396</v>
      </c>
      <c r="K411" s="364">
        <v>286</v>
      </c>
      <c r="L411" s="364">
        <v>458</v>
      </c>
      <c r="M411" s="364">
        <v>891</v>
      </c>
      <c r="N411" s="364">
        <v>750</v>
      </c>
      <c r="O411" s="364">
        <v>969</v>
      </c>
    </row>
    <row r="412" spans="1:15" x14ac:dyDescent="0.25">
      <c r="A412" s="364" t="s">
        <v>446</v>
      </c>
      <c r="B412" s="364" t="s">
        <v>473</v>
      </c>
      <c r="C412" s="364" t="s">
        <v>3174</v>
      </c>
      <c r="D412" s="364">
        <v>820</v>
      </c>
      <c r="E412" s="364">
        <v>300</v>
      </c>
      <c r="F412" s="364">
        <v>417</v>
      </c>
      <c r="G412" s="364">
        <v>172</v>
      </c>
      <c r="H412" s="364">
        <v>924</v>
      </c>
      <c r="I412" s="364">
        <v>977</v>
      </c>
      <c r="J412" s="364">
        <v>701</v>
      </c>
      <c r="K412" s="364">
        <v>561</v>
      </c>
      <c r="L412" s="364">
        <v>380</v>
      </c>
      <c r="M412" s="364">
        <v>747</v>
      </c>
      <c r="N412" s="364">
        <v>455</v>
      </c>
      <c r="O412" s="364">
        <v>671</v>
      </c>
    </row>
    <row r="413" spans="1:15" x14ac:dyDescent="0.25">
      <c r="A413" s="364" t="s">
        <v>412</v>
      </c>
      <c r="B413" s="364" t="s">
        <v>413</v>
      </c>
      <c r="C413" s="364" t="s">
        <v>2887</v>
      </c>
      <c r="D413" s="364">
        <v>977</v>
      </c>
      <c r="E413" s="364">
        <v>157</v>
      </c>
      <c r="F413" s="364">
        <v>650</v>
      </c>
      <c r="G413" s="364">
        <v>946</v>
      </c>
      <c r="H413" s="364">
        <v>854</v>
      </c>
      <c r="I413" s="364">
        <v>150</v>
      </c>
      <c r="J413" s="364">
        <v>781</v>
      </c>
      <c r="K413" s="364">
        <v>677</v>
      </c>
      <c r="L413" s="364">
        <v>439</v>
      </c>
      <c r="M413" s="364">
        <v>386</v>
      </c>
      <c r="N413" s="364">
        <v>544</v>
      </c>
      <c r="O413" s="364">
        <v>247</v>
      </c>
    </row>
    <row r="414" spans="1:15" x14ac:dyDescent="0.25">
      <c r="A414" s="364" t="s">
        <v>425</v>
      </c>
      <c r="B414" s="364" t="s">
        <v>450</v>
      </c>
      <c r="C414" s="364" t="s">
        <v>3071</v>
      </c>
      <c r="D414" s="364">
        <v>159</v>
      </c>
      <c r="E414" s="364">
        <v>690</v>
      </c>
      <c r="F414" s="364">
        <v>606</v>
      </c>
      <c r="G414" s="364">
        <v>952</v>
      </c>
      <c r="H414" s="364">
        <v>699</v>
      </c>
      <c r="I414" s="364">
        <v>956</v>
      </c>
      <c r="J414" s="364">
        <v>837</v>
      </c>
      <c r="K414" s="364">
        <v>489</v>
      </c>
      <c r="L414" s="364">
        <v>123</v>
      </c>
      <c r="M414" s="364">
        <v>223</v>
      </c>
      <c r="N414" s="364">
        <v>530</v>
      </c>
      <c r="O414" s="364">
        <v>298</v>
      </c>
    </row>
    <row r="415" spans="1:15" x14ac:dyDescent="0.25">
      <c r="A415" s="364" t="s">
        <v>446</v>
      </c>
      <c r="B415" s="364" t="s">
        <v>777</v>
      </c>
      <c r="C415" s="364" t="s">
        <v>1278</v>
      </c>
      <c r="D415" s="364">
        <v>170</v>
      </c>
      <c r="E415" s="364">
        <v>940</v>
      </c>
      <c r="F415" s="364">
        <v>481</v>
      </c>
      <c r="G415" s="364">
        <v>145</v>
      </c>
      <c r="H415" s="364">
        <v>314</v>
      </c>
      <c r="I415" s="364">
        <v>928</v>
      </c>
      <c r="J415" s="364">
        <v>383</v>
      </c>
      <c r="K415" s="364">
        <v>337</v>
      </c>
      <c r="L415" s="364">
        <v>223</v>
      </c>
      <c r="M415" s="364">
        <v>907</v>
      </c>
      <c r="N415" s="364">
        <v>249</v>
      </c>
      <c r="O415" s="364">
        <v>813</v>
      </c>
    </row>
    <row r="416" spans="1:15" x14ac:dyDescent="0.25">
      <c r="A416" s="364" t="s">
        <v>412</v>
      </c>
      <c r="B416" s="364" t="s">
        <v>413</v>
      </c>
      <c r="C416" s="364" t="s">
        <v>3250</v>
      </c>
      <c r="D416" s="364">
        <v>291</v>
      </c>
      <c r="E416" s="364">
        <v>656</v>
      </c>
      <c r="F416" s="364">
        <v>202</v>
      </c>
      <c r="G416" s="364">
        <v>715</v>
      </c>
      <c r="H416" s="364">
        <v>441</v>
      </c>
      <c r="I416" s="364">
        <v>223</v>
      </c>
      <c r="J416" s="364">
        <v>751</v>
      </c>
      <c r="K416" s="364">
        <v>706</v>
      </c>
      <c r="L416" s="364">
        <v>162</v>
      </c>
      <c r="M416" s="364">
        <v>358</v>
      </c>
      <c r="N416" s="364">
        <v>468</v>
      </c>
      <c r="O416" s="364">
        <v>517</v>
      </c>
    </row>
    <row r="417" spans="1:15" x14ac:dyDescent="0.25">
      <c r="A417" s="364" t="s">
        <v>446</v>
      </c>
      <c r="B417" s="364" t="s">
        <v>777</v>
      </c>
      <c r="C417" s="364" t="s">
        <v>3215</v>
      </c>
      <c r="D417" s="364">
        <v>574</v>
      </c>
      <c r="E417" s="364">
        <v>493</v>
      </c>
      <c r="F417" s="364">
        <v>628</v>
      </c>
      <c r="G417" s="364">
        <v>355</v>
      </c>
      <c r="H417" s="364">
        <v>169</v>
      </c>
      <c r="I417" s="364">
        <v>174</v>
      </c>
      <c r="J417" s="364">
        <v>658</v>
      </c>
      <c r="K417" s="364">
        <v>673</v>
      </c>
      <c r="L417" s="364">
        <v>362</v>
      </c>
      <c r="M417" s="364">
        <v>607</v>
      </c>
      <c r="N417" s="364">
        <v>773</v>
      </c>
      <c r="O417" s="364">
        <v>752</v>
      </c>
    </row>
    <row r="418" spans="1:15" x14ac:dyDescent="0.25">
      <c r="A418" s="364" t="s">
        <v>425</v>
      </c>
      <c r="B418" s="364" t="s">
        <v>426</v>
      </c>
      <c r="C418" s="364" t="s">
        <v>3114</v>
      </c>
      <c r="D418" s="364">
        <v>703</v>
      </c>
      <c r="E418" s="364">
        <v>448</v>
      </c>
      <c r="F418" s="364">
        <v>443</v>
      </c>
      <c r="G418" s="364">
        <v>316</v>
      </c>
      <c r="H418" s="364">
        <v>362</v>
      </c>
      <c r="I418" s="364">
        <v>864</v>
      </c>
      <c r="J418" s="364">
        <v>741</v>
      </c>
      <c r="K418" s="364">
        <v>594</v>
      </c>
      <c r="L418" s="364">
        <v>851</v>
      </c>
      <c r="M418" s="364">
        <v>295</v>
      </c>
      <c r="N418" s="364">
        <v>599</v>
      </c>
      <c r="O418" s="364">
        <v>715</v>
      </c>
    </row>
    <row r="419" spans="1:15" x14ac:dyDescent="0.25">
      <c r="A419" s="364" t="s">
        <v>412</v>
      </c>
      <c r="B419" s="364" t="s">
        <v>823</v>
      </c>
      <c r="C419" s="364" t="s">
        <v>1351</v>
      </c>
      <c r="D419" s="364">
        <v>270</v>
      </c>
      <c r="E419" s="364">
        <v>159</v>
      </c>
      <c r="F419" s="364">
        <v>751</v>
      </c>
      <c r="G419" s="364">
        <v>871</v>
      </c>
      <c r="H419" s="364">
        <v>530</v>
      </c>
      <c r="I419" s="364">
        <v>408</v>
      </c>
      <c r="J419" s="364">
        <v>616</v>
      </c>
      <c r="K419" s="364">
        <v>420</v>
      </c>
      <c r="L419" s="364">
        <v>658</v>
      </c>
      <c r="M419" s="364">
        <v>766</v>
      </c>
      <c r="N419" s="364">
        <v>742</v>
      </c>
      <c r="O419" s="364">
        <v>535</v>
      </c>
    </row>
    <row r="420" spans="1:15" x14ac:dyDescent="0.25">
      <c r="A420" s="364" t="s">
        <v>787</v>
      </c>
      <c r="B420" s="364" t="s">
        <v>809</v>
      </c>
      <c r="C420" s="364" t="s">
        <v>2843</v>
      </c>
      <c r="D420" s="364">
        <v>452</v>
      </c>
      <c r="E420" s="364">
        <v>180</v>
      </c>
      <c r="F420" s="364">
        <v>309</v>
      </c>
      <c r="G420" s="364">
        <v>562</v>
      </c>
      <c r="H420" s="364">
        <v>886</v>
      </c>
      <c r="I420" s="364">
        <v>992</v>
      </c>
      <c r="J420" s="364">
        <v>817</v>
      </c>
      <c r="K420" s="364">
        <v>664</v>
      </c>
      <c r="L420" s="364">
        <v>667</v>
      </c>
      <c r="M420" s="364">
        <v>299</v>
      </c>
      <c r="N420" s="364">
        <v>851</v>
      </c>
      <c r="O420" s="364">
        <v>847</v>
      </c>
    </row>
    <row r="421" spans="1:15" x14ac:dyDescent="0.25">
      <c r="A421" s="364" t="s">
        <v>425</v>
      </c>
      <c r="B421" s="364" t="s">
        <v>450</v>
      </c>
      <c r="C421" s="364" t="s">
        <v>2975</v>
      </c>
      <c r="D421" s="364">
        <v>551</v>
      </c>
      <c r="E421" s="364">
        <v>776</v>
      </c>
      <c r="F421" s="364">
        <v>812</v>
      </c>
      <c r="G421" s="364">
        <v>400</v>
      </c>
      <c r="H421" s="364">
        <v>255</v>
      </c>
      <c r="I421" s="364">
        <v>717</v>
      </c>
      <c r="J421" s="364">
        <v>422</v>
      </c>
      <c r="K421" s="364">
        <v>760</v>
      </c>
      <c r="L421" s="364">
        <v>743</v>
      </c>
      <c r="M421" s="364">
        <v>271</v>
      </c>
      <c r="N421" s="364">
        <v>637</v>
      </c>
      <c r="O421" s="364">
        <v>141</v>
      </c>
    </row>
    <row r="422" spans="1:15" x14ac:dyDescent="0.25">
      <c r="A422" s="364" t="s">
        <v>412</v>
      </c>
      <c r="B422" s="364" t="s">
        <v>413</v>
      </c>
      <c r="C422" s="364" t="s">
        <v>2997</v>
      </c>
      <c r="D422" s="364">
        <v>868</v>
      </c>
      <c r="E422" s="364">
        <v>783</v>
      </c>
      <c r="F422" s="364">
        <v>351</v>
      </c>
      <c r="G422" s="364">
        <v>812</v>
      </c>
      <c r="H422" s="364">
        <v>551</v>
      </c>
      <c r="I422" s="364">
        <v>317</v>
      </c>
      <c r="J422" s="364">
        <v>495</v>
      </c>
      <c r="K422" s="364">
        <v>282</v>
      </c>
      <c r="L422" s="364">
        <v>697</v>
      </c>
      <c r="M422" s="364">
        <v>341</v>
      </c>
      <c r="N422" s="364">
        <v>578</v>
      </c>
      <c r="O422" s="364">
        <v>452</v>
      </c>
    </row>
    <row r="423" spans="1:15" x14ac:dyDescent="0.25">
      <c r="A423" s="364" t="s">
        <v>446</v>
      </c>
      <c r="B423" s="364" t="s">
        <v>803</v>
      </c>
      <c r="C423" s="364" t="s">
        <v>3106</v>
      </c>
      <c r="D423" s="364">
        <v>566</v>
      </c>
      <c r="E423" s="364">
        <v>330</v>
      </c>
      <c r="F423" s="364">
        <v>662</v>
      </c>
      <c r="G423" s="364">
        <v>201</v>
      </c>
      <c r="H423" s="364">
        <v>486</v>
      </c>
      <c r="I423" s="364">
        <v>654</v>
      </c>
      <c r="J423" s="364">
        <v>972</v>
      </c>
      <c r="K423" s="364">
        <v>193</v>
      </c>
      <c r="L423" s="364">
        <v>788</v>
      </c>
      <c r="M423" s="364">
        <v>876</v>
      </c>
      <c r="N423" s="364">
        <v>627</v>
      </c>
      <c r="O423" s="364">
        <v>938</v>
      </c>
    </row>
    <row r="424" spans="1:15" x14ac:dyDescent="0.25">
      <c r="A424" s="364" t="s">
        <v>446</v>
      </c>
      <c r="B424" s="364" t="s">
        <v>803</v>
      </c>
      <c r="C424" s="364" t="s">
        <v>3108</v>
      </c>
      <c r="D424" s="364">
        <v>428</v>
      </c>
      <c r="E424" s="364">
        <v>775</v>
      </c>
      <c r="F424" s="364">
        <v>978</v>
      </c>
      <c r="G424" s="364">
        <v>269</v>
      </c>
      <c r="H424" s="364">
        <v>956</v>
      </c>
      <c r="I424" s="364">
        <v>528</v>
      </c>
      <c r="J424" s="364">
        <v>913</v>
      </c>
      <c r="K424" s="364">
        <v>818</v>
      </c>
      <c r="L424" s="364">
        <v>282</v>
      </c>
      <c r="M424" s="364">
        <v>571</v>
      </c>
      <c r="N424" s="364">
        <v>846</v>
      </c>
      <c r="O424" s="364">
        <v>958</v>
      </c>
    </row>
    <row r="425" spans="1:15" x14ac:dyDescent="0.25">
      <c r="A425" s="364" t="s">
        <v>446</v>
      </c>
      <c r="B425" s="364" t="s">
        <v>782</v>
      </c>
      <c r="C425" s="364" t="s">
        <v>3074</v>
      </c>
      <c r="D425" s="364">
        <v>148</v>
      </c>
      <c r="E425" s="364">
        <v>700</v>
      </c>
      <c r="F425" s="364">
        <v>987</v>
      </c>
      <c r="G425" s="364">
        <v>856</v>
      </c>
      <c r="H425" s="364">
        <v>323</v>
      </c>
      <c r="I425" s="364">
        <v>194</v>
      </c>
      <c r="J425" s="364">
        <v>309</v>
      </c>
      <c r="K425" s="364">
        <v>363</v>
      </c>
      <c r="L425" s="364">
        <v>727</v>
      </c>
      <c r="M425" s="364">
        <v>586</v>
      </c>
      <c r="N425" s="364">
        <v>722</v>
      </c>
      <c r="O425" s="364">
        <v>269</v>
      </c>
    </row>
    <row r="426" spans="1:15" x14ac:dyDescent="0.25">
      <c r="A426" s="364" t="s">
        <v>412</v>
      </c>
      <c r="B426" s="364" t="s">
        <v>429</v>
      </c>
      <c r="C426" s="364" t="s">
        <v>3170</v>
      </c>
      <c r="D426" s="364">
        <v>749</v>
      </c>
      <c r="E426" s="364">
        <v>695</v>
      </c>
      <c r="F426" s="364">
        <v>683</v>
      </c>
      <c r="G426" s="364">
        <v>133</v>
      </c>
      <c r="H426" s="364">
        <v>867</v>
      </c>
      <c r="I426" s="364">
        <v>246</v>
      </c>
      <c r="J426" s="364">
        <v>654</v>
      </c>
      <c r="K426" s="364">
        <v>548</v>
      </c>
      <c r="L426" s="364">
        <v>759</v>
      </c>
      <c r="M426" s="364">
        <v>754</v>
      </c>
      <c r="N426" s="364">
        <v>217</v>
      </c>
      <c r="O426" s="364">
        <v>915</v>
      </c>
    </row>
    <row r="427" spans="1:15" x14ac:dyDescent="0.25">
      <c r="A427" s="364" t="s">
        <v>425</v>
      </c>
      <c r="B427" s="364" t="s">
        <v>450</v>
      </c>
      <c r="C427" s="364" t="s">
        <v>2901</v>
      </c>
      <c r="D427" s="364">
        <v>917</v>
      </c>
      <c r="E427" s="364">
        <v>511</v>
      </c>
      <c r="F427" s="364">
        <v>431</v>
      </c>
      <c r="G427" s="364">
        <v>138</v>
      </c>
      <c r="H427" s="364">
        <v>936</v>
      </c>
      <c r="I427" s="364">
        <v>820</v>
      </c>
      <c r="J427" s="364">
        <v>827</v>
      </c>
      <c r="K427" s="364">
        <v>673</v>
      </c>
      <c r="L427" s="364">
        <v>138</v>
      </c>
      <c r="M427" s="364">
        <v>139</v>
      </c>
      <c r="N427" s="364">
        <v>685</v>
      </c>
      <c r="O427" s="364">
        <v>949</v>
      </c>
    </row>
    <row r="428" spans="1:15" x14ac:dyDescent="0.25">
      <c r="A428" s="364" t="s">
        <v>417</v>
      </c>
      <c r="B428" s="364" t="s">
        <v>848</v>
      </c>
      <c r="C428" s="364" t="s">
        <v>3098</v>
      </c>
      <c r="D428" s="364">
        <v>670</v>
      </c>
      <c r="E428" s="364">
        <v>686</v>
      </c>
      <c r="F428" s="364">
        <v>534</v>
      </c>
      <c r="G428" s="364">
        <v>258</v>
      </c>
      <c r="H428" s="364">
        <v>148</v>
      </c>
      <c r="I428" s="364">
        <v>845</v>
      </c>
      <c r="J428" s="364">
        <v>505</v>
      </c>
      <c r="K428" s="364">
        <v>804</v>
      </c>
      <c r="L428" s="364">
        <v>848</v>
      </c>
      <c r="M428" s="364">
        <v>888</v>
      </c>
      <c r="N428" s="364">
        <v>669</v>
      </c>
      <c r="O428" s="364">
        <v>158</v>
      </c>
    </row>
    <row r="429" spans="1:15" x14ac:dyDescent="0.25">
      <c r="A429" s="364" t="s">
        <v>412</v>
      </c>
      <c r="B429" s="364" t="s">
        <v>413</v>
      </c>
      <c r="C429" s="364" t="s">
        <v>3100</v>
      </c>
      <c r="D429" s="364">
        <v>772</v>
      </c>
      <c r="E429" s="364">
        <v>890</v>
      </c>
      <c r="F429" s="364">
        <v>252</v>
      </c>
      <c r="G429" s="364">
        <v>130</v>
      </c>
      <c r="H429" s="364">
        <v>410</v>
      </c>
      <c r="I429" s="364">
        <v>409</v>
      </c>
      <c r="J429" s="364">
        <v>295</v>
      </c>
      <c r="K429" s="364">
        <v>701</v>
      </c>
      <c r="L429" s="364">
        <v>781</v>
      </c>
      <c r="M429" s="364">
        <v>222</v>
      </c>
      <c r="N429" s="364">
        <v>718</v>
      </c>
      <c r="O429" s="364">
        <v>610</v>
      </c>
    </row>
    <row r="430" spans="1:15" x14ac:dyDescent="0.25">
      <c r="A430" s="364" t="s">
        <v>425</v>
      </c>
      <c r="B430" s="364" t="s">
        <v>450</v>
      </c>
      <c r="C430" s="364" t="s">
        <v>3125</v>
      </c>
      <c r="D430" s="364">
        <v>860</v>
      </c>
      <c r="E430" s="364">
        <v>143</v>
      </c>
      <c r="F430" s="364">
        <v>414</v>
      </c>
      <c r="G430" s="364">
        <v>129</v>
      </c>
      <c r="H430" s="364">
        <v>896</v>
      </c>
      <c r="I430" s="364">
        <v>242</v>
      </c>
      <c r="J430" s="364">
        <v>907</v>
      </c>
      <c r="K430" s="364">
        <v>206</v>
      </c>
      <c r="L430" s="364">
        <v>534</v>
      </c>
      <c r="M430" s="364">
        <v>183</v>
      </c>
      <c r="N430" s="364">
        <v>873</v>
      </c>
      <c r="O430" s="364">
        <v>715</v>
      </c>
    </row>
    <row r="431" spans="1:15" x14ac:dyDescent="0.25">
      <c r="A431" s="364" t="s">
        <v>412</v>
      </c>
      <c r="B431" s="364" t="s">
        <v>422</v>
      </c>
      <c r="C431" s="364" t="s">
        <v>1264</v>
      </c>
      <c r="D431" s="364">
        <v>921</v>
      </c>
      <c r="E431" s="364">
        <v>917</v>
      </c>
      <c r="F431" s="364">
        <v>444</v>
      </c>
      <c r="G431" s="364">
        <v>218</v>
      </c>
      <c r="H431" s="364">
        <v>874</v>
      </c>
      <c r="I431" s="364">
        <v>461</v>
      </c>
      <c r="J431" s="364">
        <v>860</v>
      </c>
      <c r="K431" s="364">
        <v>843</v>
      </c>
      <c r="L431" s="364">
        <v>344</v>
      </c>
      <c r="M431" s="364">
        <v>391</v>
      </c>
      <c r="N431" s="364">
        <v>121</v>
      </c>
      <c r="O431" s="364">
        <v>418</v>
      </c>
    </row>
    <row r="432" spans="1:15" x14ac:dyDescent="0.25">
      <c r="A432" s="364" t="s">
        <v>446</v>
      </c>
      <c r="B432" s="364" t="s">
        <v>777</v>
      </c>
      <c r="C432" s="364" t="s">
        <v>3228</v>
      </c>
      <c r="D432" s="364">
        <v>994</v>
      </c>
      <c r="E432" s="364">
        <v>414</v>
      </c>
      <c r="F432" s="364">
        <v>843</v>
      </c>
      <c r="G432" s="364">
        <v>336</v>
      </c>
      <c r="H432" s="364">
        <v>838</v>
      </c>
      <c r="I432" s="364">
        <v>269</v>
      </c>
      <c r="J432" s="364">
        <v>648</v>
      </c>
      <c r="K432" s="364">
        <v>177</v>
      </c>
      <c r="L432" s="364">
        <v>773</v>
      </c>
      <c r="M432" s="364">
        <v>451</v>
      </c>
      <c r="N432" s="364">
        <v>388</v>
      </c>
      <c r="O432" s="364">
        <v>800</v>
      </c>
    </row>
    <row r="433" spans="1:15" x14ac:dyDescent="0.25">
      <c r="A433" s="364" t="s">
        <v>412</v>
      </c>
      <c r="B433" s="364" t="s">
        <v>459</v>
      </c>
      <c r="C433" s="364" t="s">
        <v>136</v>
      </c>
      <c r="D433" s="364">
        <v>662</v>
      </c>
      <c r="E433" s="364">
        <v>979</v>
      </c>
      <c r="F433" s="364">
        <v>297</v>
      </c>
      <c r="G433" s="364">
        <v>235</v>
      </c>
      <c r="H433" s="364">
        <v>568</v>
      </c>
      <c r="I433" s="364">
        <v>173</v>
      </c>
      <c r="J433" s="364">
        <v>690</v>
      </c>
      <c r="K433" s="364">
        <v>621</v>
      </c>
      <c r="L433" s="364">
        <v>629</v>
      </c>
      <c r="M433" s="364">
        <v>648</v>
      </c>
      <c r="N433" s="364">
        <v>981</v>
      </c>
      <c r="O433" s="364">
        <v>618</v>
      </c>
    </row>
    <row r="434" spans="1:15" x14ac:dyDescent="0.25">
      <c r="A434" s="364" t="s">
        <v>446</v>
      </c>
      <c r="B434" s="364" t="s">
        <v>473</v>
      </c>
      <c r="C434" s="364" t="s">
        <v>3245</v>
      </c>
      <c r="D434" s="364">
        <v>656</v>
      </c>
      <c r="E434" s="364">
        <v>615</v>
      </c>
      <c r="F434" s="364">
        <v>259</v>
      </c>
      <c r="G434" s="364">
        <v>242</v>
      </c>
      <c r="H434" s="364">
        <v>133</v>
      </c>
      <c r="I434" s="364">
        <v>444</v>
      </c>
      <c r="J434" s="364">
        <v>862</v>
      </c>
      <c r="K434" s="364">
        <v>163</v>
      </c>
      <c r="L434" s="364">
        <v>508</v>
      </c>
      <c r="M434" s="364">
        <v>853</v>
      </c>
      <c r="N434" s="364">
        <v>749</v>
      </c>
      <c r="O434" s="364">
        <v>191</v>
      </c>
    </row>
    <row r="435" spans="1:15" x14ac:dyDescent="0.25">
      <c r="A435" s="364" t="s">
        <v>446</v>
      </c>
      <c r="B435" s="364" t="s">
        <v>803</v>
      </c>
      <c r="C435" s="364" t="s">
        <v>834</v>
      </c>
      <c r="D435" s="364">
        <v>176</v>
      </c>
      <c r="E435" s="364">
        <v>840</v>
      </c>
      <c r="F435" s="364">
        <v>186</v>
      </c>
      <c r="G435" s="364">
        <v>736</v>
      </c>
      <c r="H435" s="364">
        <v>955</v>
      </c>
      <c r="I435" s="364">
        <v>249</v>
      </c>
      <c r="J435" s="364">
        <v>580</v>
      </c>
      <c r="K435" s="364">
        <v>120</v>
      </c>
      <c r="L435" s="364">
        <v>427</v>
      </c>
      <c r="M435" s="364">
        <v>456</v>
      </c>
      <c r="N435" s="364">
        <v>332</v>
      </c>
      <c r="O435" s="364">
        <v>301</v>
      </c>
    </row>
    <row r="436" spans="1:15" x14ac:dyDescent="0.25">
      <c r="A436" s="364" t="s">
        <v>417</v>
      </c>
      <c r="B436" s="364" t="s">
        <v>848</v>
      </c>
      <c r="C436" s="364" t="s">
        <v>2793</v>
      </c>
      <c r="D436" s="364">
        <v>489</v>
      </c>
      <c r="E436" s="364">
        <v>655</v>
      </c>
      <c r="F436" s="364">
        <v>785</v>
      </c>
      <c r="G436" s="364">
        <v>712</v>
      </c>
      <c r="H436" s="364">
        <v>627</v>
      </c>
      <c r="I436" s="364">
        <v>997</v>
      </c>
      <c r="J436" s="364">
        <v>448</v>
      </c>
      <c r="K436" s="364">
        <v>382</v>
      </c>
      <c r="L436" s="364">
        <v>978</v>
      </c>
      <c r="M436" s="364">
        <v>963</v>
      </c>
      <c r="N436" s="364">
        <v>878</v>
      </c>
      <c r="O436" s="364">
        <v>596</v>
      </c>
    </row>
    <row r="437" spans="1:15" x14ac:dyDescent="0.25">
      <c r="A437" s="364" t="s">
        <v>425</v>
      </c>
      <c r="B437" s="364" t="s">
        <v>426</v>
      </c>
      <c r="C437" s="364" t="s">
        <v>3210</v>
      </c>
      <c r="D437" s="364">
        <v>995</v>
      </c>
      <c r="E437" s="364">
        <v>529</v>
      </c>
      <c r="F437" s="364">
        <v>138</v>
      </c>
      <c r="G437" s="364">
        <v>832</v>
      </c>
      <c r="H437" s="364">
        <v>944</v>
      </c>
      <c r="I437" s="364">
        <v>133</v>
      </c>
      <c r="J437" s="364">
        <v>154</v>
      </c>
      <c r="K437" s="364">
        <v>256</v>
      </c>
      <c r="L437" s="364">
        <v>131</v>
      </c>
      <c r="M437" s="364">
        <v>178</v>
      </c>
      <c r="N437" s="364">
        <v>525</v>
      </c>
      <c r="O437" s="364">
        <v>555</v>
      </c>
    </row>
    <row r="438" spans="1:15" x14ac:dyDescent="0.25">
      <c r="A438" s="364" t="s">
        <v>787</v>
      </c>
      <c r="B438" s="364" t="s">
        <v>809</v>
      </c>
      <c r="C438" s="364" t="s">
        <v>3041</v>
      </c>
      <c r="D438" s="364">
        <v>674</v>
      </c>
      <c r="E438" s="364">
        <v>261</v>
      </c>
      <c r="F438" s="364">
        <v>566</v>
      </c>
      <c r="G438" s="364">
        <v>968</v>
      </c>
      <c r="H438" s="364">
        <v>180</v>
      </c>
      <c r="I438" s="364">
        <v>219</v>
      </c>
      <c r="J438" s="364">
        <v>741</v>
      </c>
      <c r="K438" s="364">
        <v>882</v>
      </c>
      <c r="L438" s="364">
        <v>211</v>
      </c>
      <c r="M438" s="364">
        <v>907</v>
      </c>
      <c r="N438" s="364">
        <v>763</v>
      </c>
      <c r="O438" s="364">
        <v>752</v>
      </c>
    </row>
    <row r="439" spans="1:15" x14ac:dyDescent="0.25">
      <c r="A439" s="364" t="s">
        <v>412</v>
      </c>
      <c r="B439" s="364" t="s">
        <v>436</v>
      </c>
      <c r="C439" s="364" t="s">
        <v>2990</v>
      </c>
      <c r="D439" s="364">
        <v>832</v>
      </c>
      <c r="E439" s="364">
        <v>233</v>
      </c>
      <c r="F439" s="364">
        <v>747</v>
      </c>
      <c r="G439" s="364">
        <v>994</v>
      </c>
      <c r="H439" s="364">
        <v>208</v>
      </c>
      <c r="I439" s="364">
        <v>827</v>
      </c>
      <c r="J439" s="364">
        <v>906</v>
      </c>
      <c r="K439" s="364">
        <v>599</v>
      </c>
      <c r="L439" s="364">
        <v>286</v>
      </c>
      <c r="M439" s="364">
        <v>617</v>
      </c>
      <c r="N439" s="364">
        <v>404</v>
      </c>
      <c r="O439" s="364">
        <v>812</v>
      </c>
    </row>
    <row r="440" spans="1:15" x14ac:dyDescent="0.25">
      <c r="A440" s="364" t="s">
        <v>425</v>
      </c>
      <c r="B440" s="364" t="s">
        <v>418</v>
      </c>
      <c r="C440" s="364" t="s">
        <v>3010</v>
      </c>
      <c r="D440" s="364">
        <v>667</v>
      </c>
      <c r="E440" s="364">
        <v>937</v>
      </c>
      <c r="F440" s="364">
        <v>316</v>
      </c>
      <c r="G440" s="364">
        <v>783</v>
      </c>
      <c r="H440" s="364">
        <v>826</v>
      </c>
      <c r="I440" s="364">
        <v>217</v>
      </c>
      <c r="J440" s="364">
        <v>946</v>
      </c>
      <c r="K440" s="364">
        <v>952</v>
      </c>
      <c r="L440" s="364">
        <v>515</v>
      </c>
      <c r="M440" s="364">
        <v>124</v>
      </c>
      <c r="N440" s="364">
        <v>200</v>
      </c>
      <c r="O440" s="364">
        <v>700</v>
      </c>
    </row>
    <row r="441" spans="1:15" x14ac:dyDescent="0.25">
      <c r="A441" s="364" t="s">
        <v>417</v>
      </c>
      <c r="B441" s="364" t="s">
        <v>1361</v>
      </c>
      <c r="C441" s="364" t="s">
        <v>3089</v>
      </c>
      <c r="D441" s="364">
        <v>215</v>
      </c>
      <c r="E441" s="364">
        <v>203</v>
      </c>
      <c r="F441" s="364">
        <v>822</v>
      </c>
      <c r="G441" s="364">
        <v>362</v>
      </c>
      <c r="H441" s="364">
        <v>863</v>
      </c>
      <c r="I441" s="364">
        <v>271</v>
      </c>
      <c r="J441" s="364">
        <v>882</v>
      </c>
      <c r="K441" s="364">
        <v>986</v>
      </c>
      <c r="L441" s="364">
        <v>297</v>
      </c>
      <c r="M441" s="364">
        <v>596</v>
      </c>
      <c r="N441" s="364">
        <v>760</v>
      </c>
      <c r="O441" s="364">
        <v>741</v>
      </c>
    </row>
    <row r="442" spans="1:15" x14ac:dyDescent="0.25">
      <c r="A442" s="364" t="s">
        <v>412</v>
      </c>
      <c r="B442" s="364" t="s">
        <v>876</v>
      </c>
      <c r="C442" s="364" t="s">
        <v>2840</v>
      </c>
      <c r="D442" s="364">
        <v>944</v>
      </c>
      <c r="E442" s="364">
        <v>752</v>
      </c>
      <c r="F442" s="364">
        <v>807</v>
      </c>
      <c r="G442" s="364">
        <v>924</v>
      </c>
      <c r="H442" s="364">
        <v>994</v>
      </c>
      <c r="I442" s="364">
        <v>130</v>
      </c>
      <c r="J442" s="364">
        <v>271</v>
      </c>
      <c r="K442" s="364">
        <v>375</v>
      </c>
      <c r="L442" s="364">
        <v>741</v>
      </c>
      <c r="M442" s="364">
        <v>540</v>
      </c>
      <c r="N442" s="364">
        <v>606</v>
      </c>
      <c r="O442" s="364">
        <v>217</v>
      </c>
    </row>
    <row r="443" spans="1:15" x14ac:dyDescent="0.25">
      <c r="A443" s="364" t="s">
        <v>446</v>
      </c>
      <c r="B443" s="364" t="s">
        <v>777</v>
      </c>
      <c r="C443" s="364" t="s">
        <v>2928</v>
      </c>
      <c r="D443" s="364">
        <v>193</v>
      </c>
      <c r="E443" s="364">
        <v>915</v>
      </c>
      <c r="F443" s="364">
        <v>808</v>
      </c>
      <c r="G443" s="364">
        <v>155</v>
      </c>
      <c r="H443" s="364">
        <v>308</v>
      </c>
      <c r="I443" s="364">
        <v>223</v>
      </c>
      <c r="J443" s="364">
        <v>671</v>
      </c>
      <c r="K443" s="364">
        <v>438</v>
      </c>
      <c r="L443" s="364">
        <v>490</v>
      </c>
      <c r="M443" s="364">
        <v>341</v>
      </c>
      <c r="N443" s="364">
        <v>533</v>
      </c>
      <c r="O443" s="364">
        <v>589</v>
      </c>
    </row>
    <row r="444" spans="1:15" x14ac:dyDescent="0.25">
      <c r="A444" s="364" t="s">
        <v>425</v>
      </c>
      <c r="B444" s="364" t="s">
        <v>418</v>
      </c>
      <c r="C444" s="364" t="s">
        <v>3143</v>
      </c>
      <c r="D444" s="364">
        <v>694</v>
      </c>
      <c r="E444" s="364">
        <v>212</v>
      </c>
      <c r="F444" s="364">
        <v>223</v>
      </c>
      <c r="G444" s="364">
        <v>170</v>
      </c>
      <c r="H444" s="364">
        <v>140</v>
      </c>
      <c r="I444" s="364">
        <v>992</v>
      </c>
      <c r="J444" s="364">
        <v>941</v>
      </c>
      <c r="K444" s="364">
        <v>321</v>
      </c>
      <c r="L444" s="364">
        <v>124</v>
      </c>
      <c r="M444" s="364">
        <v>262</v>
      </c>
      <c r="N444" s="364">
        <v>289</v>
      </c>
      <c r="O444" s="364">
        <v>341</v>
      </c>
    </row>
    <row r="445" spans="1:15" x14ac:dyDescent="0.25">
      <c r="A445" s="364" t="s">
        <v>412</v>
      </c>
      <c r="B445" s="364" t="s">
        <v>413</v>
      </c>
      <c r="C445" s="364" t="s">
        <v>3037</v>
      </c>
      <c r="D445" s="364">
        <v>150</v>
      </c>
      <c r="E445" s="364">
        <v>524</v>
      </c>
      <c r="F445" s="364">
        <v>581</v>
      </c>
      <c r="G445" s="364">
        <v>985</v>
      </c>
      <c r="H445" s="364">
        <v>410</v>
      </c>
      <c r="I445" s="364">
        <v>832</v>
      </c>
      <c r="J445" s="364">
        <v>823</v>
      </c>
      <c r="K445" s="364">
        <v>848</v>
      </c>
      <c r="L445" s="364">
        <v>612</v>
      </c>
      <c r="M445" s="364">
        <v>743</v>
      </c>
      <c r="N445" s="364">
        <v>735</v>
      </c>
      <c r="O445" s="364">
        <v>515</v>
      </c>
    </row>
    <row r="446" spans="1:15" x14ac:dyDescent="0.25">
      <c r="A446" s="364" t="s">
        <v>787</v>
      </c>
      <c r="B446" s="364" t="s">
        <v>844</v>
      </c>
      <c r="C446" s="364" t="s">
        <v>2864</v>
      </c>
      <c r="D446" s="364">
        <v>181</v>
      </c>
      <c r="E446" s="364">
        <v>627</v>
      </c>
      <c r="F446" s="364">
        <v>725</v>
      </c>
      <c r="G446" s="364">
        <v>901</v>
      </c>
      <c r="H446" s="364">
        <v>262</v>
      </c>
      <c r="I446" s="364">
        <v>736</v>
      </c>
      <c r="J446" s="364">
        <v>627</v>
      </c>
      <c r="K446" s="364">
        <v>799</v>
      </c>
      <c r="L446" s="364">
        <v>835</v>
      </c>
      <c r="M446" s="364">
        <v>265</v>
      </c>
      <c r="N446" s="364">
        <v>602</v>
      </c>
      <c r="O446" s="364">
        <v>358</v>
      </c>
    </row>
    <row r="447" spans="1:15" x14ac:dyDescent="0.25">
      <c r="A447" s="364" t="s">
        <v>417</v>
      </c>
      <c r="B447" s="364" t="s">
        <v>974</v>
      </c>
      <c r="C447" s="364" t="s">
        <v>2745</v>
      </c>
      <c r="D447" s="364">
        <v>579</v>
      </c>
      <c r="E447" s="364">
        <v>873</v>
      </c>
      <c r="F447" s="364">
        <v>623</v>
      </c>
      <c r="G447" s="364">
        <v>632</v>
      </c>
      <c r="H447" s="364">
        <v>598</v>
      </c>
      <c r="I447" s="364">
        <v>488</v>
      </c>
      <c r="J447" s="364">
        <v>299</v>
      </c>
      <c r="K447" s="364">
        <v>338</v>
      </c>
      <c r="L447" s="364">
        <v>745</v>
      </c>
      <c r="M447" s="364">
        <v>550</v>
      </c>
      <c r="N447" s="364">
        <v>884</v>
      </c>
      <c r="O447" s="364">
        <v>831</v>
      </c>
    </row>
    <row r="448" spans="1:15" x14ac:dyDescent="0.25">
      <c r="A448" s="364" t="s">
        <v>425</v>
      </c>
      <c r="B448" s="364" t="s">
        <v>450</v>
      </c>
      <c r="C448" s="364" t="s">
        <v>3256</v>
      </c>
      <c r="D448" s="364">
        <v>990</v>
      </c>
      <c r="E448" s="364">
        <v>733</v>
      </c>
      <c r="F448" s="364">
        <v>135</v>
      </c>
      <c r="G448" s="364">
        <v>182</v>
      </c>
      <c r="H448" s="364">
        <v>769</v>
      </c>
      <c r="I448" s="364">
        <v>949</v>
      </c>
      <c r="J448" s="364">
        <v>119</v>
      </c>
      <c r="K448" s="364">
        <v>845</v>
      </c>
      <c r="L448" s="364">
        <v>647</v>
      </c>
      <c r="M448" s="364">
        <v>789</v>
      </c>
      <c r="N448" s="364">
        <v>490</v>
      </c>
      <c r="O448" s="364">
        <v>822</v>
      </c>
    </row>
    <row r="449" spans="1:15" x14ac:dyDescent="0.25">
      <c r="A449" s="364" t="s">
        <v>446</v>
      </c>
      <c r="B449" s="364" t="s">
        <v>473</v>
      </c>
      <c r="C449" s="364" t="s">
        <v>3154</v>
      </c>
      <c r="D449" s="364">
        <v>625</v>
      </c>
      <c r="E449" s="364">
        <v>717</v>
      </c>
      <c r="F449" s="364">
        <v>215</v>
      </c>
      <c r="G449" s="364">
        <v>340</v>
      </c>
      <c r="H449" s="364">
        <v>428</v>
      </c>
      <c r="I449" s="364">
        <v>907</v>
      </c>
      <c r="J449" s="364">
        <v>897</v>
      </c>
      <c r="K449" s="364">
        <v>305</v>
      </c>
      <c r="L449" s="364">
        <v>267</v>
      </c>
      <c r="M449" s="364">
        <v>645</v>
      </c>
      <c r="N449" s="364">
        <v>958</v>
      </c>
      <c r="O449" s="364">
        <v>355</v>
      </c>
    </row>
    <row r="450" spans="1:15" x14ac:dyDescent="0.25">
      <c r="A450" s="364" t="s">
        <v>787</v>
      </c>
      <c r="B450" s="364" t="s">
        <v>844</v>
      </c>
      <c r="C450" s="364" t="s">
        <v>2870</v>
      </c>
      <c r="D450" s="364">
        <v>774</v>
      </c>
      <c r="E450" s="364">
        <v>577</v>
      </c>
      <c r="F450" s="364">
        <v>149</v>
      </c>
      <c r="G450" s="364">
        <v>973</v>
      </c>
      <c r="H450" s="364">
        <v>491</v>
      </c>
      <c r="I450" s="364">
        <v>830</v>
      </c>
      <c r="J450" s="364">
        <v>530</v>
      </c>
      <c r="K450" s="364">
        <v>694</v>
      </c>
      <c r="L450" s="364">
        <v>406</v>
      </c>
      <c r="M450" s="364">
        <v>396</v>
      </c>
      <c r="N450" s="364">
        <v>236</v>
      </c>
      <c r="O450" s="364">
        <v>235</v>
      </c>
    </row>
    <row r="451" spans="1:15" x14ac:dyDescent="0.25">
      <c r="A451" s="364" t="s">
        <v>425</v>
      </c>
      <c r="B451" s="364" t="s">
        <v>426</v>
      </c>
      <c r="C451" s="364" t="s">
        <v>2938</v>
      </c>
      <c r="D451" s="364">
        <v>130</v>
      </c>
      <c r="E451" s="364">
        <v>163</v>
      </c>
      <c r="F451" s="364">
        <v>203</v>
      </c>
      <c r="G451" s="364">
        <v>274</v>
      </c>
      <c r="H451" s="364">
        <v>469</v>
      </c>
      <c r="I451" s="364">
        <v>542</v>
      </c>
      <c r="J451" s="364">
        <v>165</v>
      </c>
      <c r="K451" s="364">
        <v>577</v>
      </c>
      <c r="L451" s="364">
        <v>818</v>
      </c>
      <c r="M451" s="364">
        <v>563</v>
      </c>
      <c r="N451" s="364">
        <v>762</v>
      </c>
      <c r="O451" s="364">
        <v>347</v>
      </c>
    </row>
    <row r="452" spans="1:15" x14ac:dyDescent="0.25">
      <c r="A452" s="364" t="s">
        <v>446</v>
      </c>
      <c r="B452" s="364" t="s">
        <v>777</v>
      </c>
      <c r="C452" s="364" t="s">
        <v>2880</v>
      </c>
      <c r="D452" s="364">
        <v>243</v>
      </c>
      <c r="E452" s="364">
        <v>893</v>
      </c>
      <c r="F452" s="364">
        <v>630</v>
      </c>
      <c r="G452" s="364">
        <v>240</v>
      </c>
      <c r="H452" s="364">
        <v>334</v>
      </c>
      <c r="I452" s="364">
        <v>803</v>
      </c>
      <c r="J452" s="364">
        <v>340</v>
      </c>
      <c r="K452" s="364">
        <v>805</v>
      </c>
      <c r="L452" s="364">
        <v>884</v>
      </c>
      <c r="M452" s="364">
        <v>883</v>
      </c>
      <c r="N452" s="364">
        <v>374</v>
      </c>
      <c r="O452" s="364">
        <v>553</v>
      </c>
    </row>
    <row r="453" spans="1:15" x14ac:dyDescent="0.25">
      <c r="A453" s="364" t="s">
        <v>412</v>
      </c>
      <c r="B453" s="364" t="s">
        <v>413</v>
      </c>
      <c r="C453" s="364" t="s">
        <v>2948</v>
      </c>
      <c r="D453" s="364">
        <v>864</v>
      </c>
      <c r="E453" s="364">
        <v>404</v>
      </c>
      <c r="F453" s="364">
        <v>769</v>
      </c>
      <c r="G453" s="364">
        <v>145</v>
      </c>
      <c r="H453" s="364">
        <v>480</v>
      </c>
      <c r="I453" s="364">
        <v>176</v>
      </c>
      <c r="J453" s="364">
        <v>546</v>
      </c>
      <c r="K453" s="364">
        <v>863</v>
      </c>
      <c r="L453" s="364">
        <v>288</v>
      </c>
      <c r="M453" s="364">
        <v>116</v>
      </c>
      <c r="N453" s="364">
        <v>863</v>
      </c>
      <c r="O453" s="364">
        <v>534</v>
      </c>
    </row>
    <row r="454" spans="1:15" x14ac:dyDescent="0.25">
      <c r="A454" s="364" t="s">
        <v>425</v>
      </c>
      <c r="B454" s="364" t="s">
        <v>450</v>
      </c>
      <c r="C454" s="364" t="s">
        <v>2892</v>
      </c>
      <c r="D454" s="364">
        <v>566</v>
      </c>
      <c r="E454" s="364">
        <v>881</v>
      </c>
      <c r="F454" s="364">
        <v>836</v>
      </c>
      <c r="G454" s="364">
        <v>795</v>
      </c>
      <c r="H454" s="364">
        <v>264</v>
      </c>
      <c r="I454" s="364">
        <v>728</v>
      </c>
      <c r="J454" s="364">
        <v>176</v>
      </c>
      <c r="K454" s="364">
        <v>805</v>
      </c>
      <c r="L454" s="364">
        <v>930</v>
      </c>
      <c r="M454" s="364">
        <v>378</v>
      </c>
      <c r="N454" s="364">
        <v>195</v>
      </c>
      <c r="O454" s="364">
        <v>845</v>
      </c>
    </row>
    <row r="455" spans="1:15" x14ac:dyDescent="0.25">
      <c r="A455" s="364" t="s">
        <v>446</v>
      </c>
      <c r="B455" s="364" t="s">
        <v>782</v>
      </c>
      <c r="C455" s="364" t="s">
        <v>2897</v>
      </c>
      <c r="D455" s="364">
        <v>741</v>
      </c>
      <c r="E455" s="364">
        <v>332</v>
      </c>
      <c r="F455" s="364">
        <v>503</v>
      </c>
      <c r="G455" s="364">
        <v>148</v>
      </c>
      <c r="H455" s="364">
        <v>475</v>
      </c>
      <c r="I455" s="364">
        <v>196</v>
      </c>
      <c r="J455" s="364">
        <v>607</v>
      </c>
      <c r="K455" s="364">
        <v>610</v>
      </c>
      <c r="L455" s="364">
        <v>183</v>
      </c>
      <c r="M455" s="364">
        <v>325</v>
      </c>
      <c r="N455" s="364">
        <v>166</v>
      </c>
      <c r="O455" s="364">
        <v>486</v>
      </c>
    </row>
    <row r="456" spans="1:15" x14ac:dyDescent="0.25">
      <c r="A456" s="364" t="s">
        <v>417</v>
      </c>
      <c r="B456" s="364" t="s">
        <v>828</v>
      </c>
      <c r="C456" s="364" t="s">
        <v>2929</v>
      </c>
      <c r="D456" s="364">
        <v>758</v>
      </c>
      <c r="E456" s="364">
        <v>522</v>
      </c>
      <c r="F456" s="364">
        <v>571</v>
      </c>
      <c r="G456" s="364">
        <v>479</v>
      </c>
      <c r="H456" s="364">
        <v>191</v>
      </c>
      <c r="I456" s="364">
        <v>589</v>
      </c>
      <c r="J456" s="364">
        <v>574</v>
      </c>
      <c r="K456" s="364">
        <v>376</v>
      </c>
      <c r="L456" s="364">
        <v>919</v>
      </c>
      <c r="M456" s="364">
        <v>486</v>
      </c>
      <c r="N456" s="364">
        <v>752</v>
      </c>
      <c r="O456" s="364">
        <v>241</v>
      </c>
    </row>
    <row r="457" spans="1:15" x14ac:dyDescent="0.25">
      <c r="A457" s="364" t="s">
        <v>425</v>
      </c>
      <c r="B457" s="364" t="s">
        <v>418</v>
      </c>
      <c r="C457" s="364" t="s">
        <v>2956</v>
      </c>
      <c r="D457" s="364">
        <v>969</v>
      </c>
      <c r="E457" s="364">
        <v>730</v>
      </c>
      <c r="F457" s="364">
        <v>624</v>
      </c>
      <c r="G457" s="364">
        <v>816</v>
      </c>
      <c r="H457" s="364">
        <v>413</v>
      </c>
      <c r="I457" s="364">
        <v>182</v>
      </c>
      <c r="J457" s="364">
        <v>169</v>
      </c>
      <c r="K457" s="364">
        <v>369</v>
      </c>
      <c r="L457" s="364">
        <v>307</v>
      </c>
      <c r="M457" s="364">
        <v>178</v>
      </c>
      <c r="N457" s="364">
        <v>568</v>
      </c>
      <c r="O457" s="364">
        <v>366</v>
      </c>
    </row>
    <row r="458" spans="1:15" x14ac:dyDescent="0.25">
      <c r="A458" s="364" t="s">
        <v>412</v>
      </c>
      <c r="B458" s="364" t="s">
        <v>1011</v>
      </c>
      <c r="C458" s="364" t="s">
        <v>3079</v>
      </c>
      <c r="D458" s="364">
        <v>499</v>
      </c>
      <c r="E458" s="364">
        <v>163</v>
      </c>
      <c r="F458" s="364">
        <v>725</v>
      </c>
      <c r="G458" s="364">
        <v>333</v>
      </c>
      <c r="H458" s="364">
        <v>445</v>
      </c>
      <c r="I458" s="364">
        <v>918</v>
      </c>
      <c r="J458" s="364">
        <v>246</v>
      </c>
      <c r="K458" s="364">
        <v>553</v>
      </c>
      <c r="L458" s="364">
        <v>870</v>
      </c>
      <c r="M458" s="364">
        <v>612</v>
      </c>
      <c r="N458" s="364">
        <v>293</v>
      </c>
      <c r="O458" s="364">
        <v>334</v>
      </c>
    </row>
    <row r="459" spans="1:15" x14ac:dyDescent="0.25">
      <c r="A459" s="364" t="s">
        <v>425</v>
      </c>
      <c r="B459" s="364" t="s">
        <v>426</v>
      </c>
      <c r="C459" s="364" t="s">
        <v>940</v>
      </c>
      <c r="D459" s="364">
        <v>296</v>
      </c>
      <c r="E459" s="364">
        <v>192</v>
      </c>
      <c r="F459" s="364">
        <v>463</v>
      </c>
      <c r="G459" s="364">
        <v>444</v>
      </c>
      <c r="H459" s="364">
        <v>405</v>
      </c>
      <c r="I459" s="364">
        <v>375</v>
      </c>
      <c r="J459" s="364">
        <v>188</v>
      </c>
      <c r="K459" s="364">
        <v>423</v>
      </c>
      <c r="L459" s="364">
        <v>521</v>
      </c>
      <c r="M459" s="364">
        <v>913</v>
      </c>
      <c r="N459" s="364">
        <v>930</v>
      </c>
      <c r="O459" s="364">
        <v>290</v>
      </c>
    </row>
    <row r="460" spans="1:15" x14ac:dyDescent="0.25">
      <c r="A460" s="364" t="s">
        <v>446</v>
      </c>
      <c r="B460" s="364" t="s">
        <v>777</v>
      </c>
      <c r="C460" s="364" t="s">
        <v>3218</v>
      </c>
      <c r="D460" s="364">
        <v>505</v>
      </c>
      <c r="E460" s="364">
        <v>700</v>
      </c>
      <c r="F460" s="364">
        <v>764</v>
      </c>
      <c r="G460" s="364">
        <v>239</v>
      </c>
      <c r="H460" s="364">
        <v>959</v>
      </c>
      <c r="I460" s="364">
        <v>847</v>
      </c>
      <c r="J460" s="364">
        <v>549</v>
      </c>
      <c r="K460" s="364">
        <v>559</v>
      </c>
      <c r="L460" s="364">
        <v>365</v>
      </c>
      <c r="M460" s="364">
        <v>625</v>
      </c>
      <c r="N460" s="364">
        <v>171</v>
      </c>
      <c r="O460" s="364">
        <v>243</v>
      </c>
    </row>
    <row r="461" spans="1:15" x14ac:dyDescent="0.25">
      <c r="A461" s="364" t="s">
        <v>412</v>
      </c>
      <c r="B461" s="364" t="s">
        <v>798</v>
      </c>
      <c r="C461" s="364" t="s">
        <v>2830</v>
      </c>
      <c r="D461" s="364">
        <v>277</v>
      </c>
      <c r="E461" s="364">
        <v>789</v>
      </c>
      <c r="F461" s="364">
        <v>754</v>
      </c>
      <c r="G461" s="364">
        <v>859</v>
      </c>
      <c r="H461" s="364">
        <v>164</v>
      </c>
      <c r="I461" s="364">
        <v>247</v>
      </c>
      <c r="J461" s="364">
        <v>223</v>
      </c>
      <c r="K461" s="364">
        <v>723</v>
      </c>
      <c r="L461" s="364">
        <v>899</v>
      </c>
      <c r="M461" s="364">
        <v>392</v>
      </c>
      <c r="N461" s="364">
        <v>951</v>
      </c>
      <c r="O461" s="364">
        <v>690</v>
      </c>
    </row>
    <row r="462" spans="1:15" x14ac:dyDescent="0.25">
      <c r="A462" s="364" t="s">
        <v>446</v>
      </c>
      <c r="B462" s="364" t="s">
        <v>473</v>
      </c>
      <c r="C462" s="364" t="s">
        <v>3158</v>
      </c>
      <c r="D462" s="364">
        <v>254</v>
      </c>
      <c r="E462" s="364">
        <v>376</v>
      </c>
      <c r="F462" s="364">
        <v>707</v>
      </c>
      <c r="G462" s="364">
        <v>309</v>
      </c>
      <c r="H462" s="364">
        <v>936</v>
      </c>
      <c r="I462" s="364">
        <v>922</v>
      </c>
      <c r="J462" s="364">
        <v>940</v>
      </c>
      <c r="K462" s="364">
        <v>269</v>
      </c>
      <c r="L462" s="364">
        <v>745</v>
      </c>
      <c r="M462" s="364">
        <v>629</v>
      </c>
      <c r="N462" s="364">
        <v>894</v>
      </c>
      <c r="O462" s="364">
        <v>952</v>
      </c>
    </row>
    <row r="463" spans="1:15" x14ac:dyDescent="0.25">
      <c r="A463" s="364" t="s">
        <v>412</v>
      </c>
      <c r="B463" s="364" t="s">
        <v>413</v>
      </c>
      <c r="C463" s="364" t="s">
        <v>2832</v>
      </c>
      <c r="D463" s="364">
        <v>167</v>
      </c>
      <c r="E463" s="364">
        <v>454</v>
      </c>
      <c r="F463" s="364">
        <v>952</v>
      </c>
      <c r="G463" s="364">
        <v>741</v>
      </c>
      <c r="H463" s="364">
        <v>387</v>
      </c>
      <c r="I463" s="364">
        <v>970</v>
      </c>
      <c r="J463" s="364">
        <v>165</v>
      </c>
      <c r="K463" s="364">
        <v>149</v>
      </c>
      <c r="L463" s="364">
        <v>646</v>
      </c>
      <c r="M463" s="364">
        <v>697</v>
      </c>
      <c r="N463" s="364">
        <v>552</v>
      </c>
      <c r="O463" s="364">
        <v>946</v>
      </c>
    </row>
    <row r="464" spans="1:15" x14ac:dyDescent="0.25">
      <c r="A464" s="364" t="s">
        <v>412</v>
      </c>
      <c r="B464" s="364" t="s">
        <v>413</v>
      </c>
      <c r="C464" s="364" t="s">
        <v>3238</v>
      </c>
      <c r="D464" s="364">
        <v>826</v>
      </c>
      <c r="E464" s="364">
        <v>686</v>
      </c>
      <c r="F464" s="364">
        <v>960</v>
      </c>
      <c r="G464" s="364">
        <v>115</v>
      </c>
      <c r="H464" s="364">
        <v>220</v>
      </c>
      <c r="I464" s="364">
        <v>507</v>
      </c>
      <c r="J464" s="364">
        <v>977</v>
      </c>
      <c r="K464" s="364">
        <v>306</v>
      </c>
      <c r="L464" s="364">
        <v>266</v>
      </c>
      <c r="M464" s="364">
        <v>929</v>
      </c>
      <c r="N464" s="364">
        <v>114</v>
      </c>
      <c r="O464" s="364">
        <v>996</v>
      </c>
    </row>
    <row r="465" spans="1:15" x14ac:dyDescent="0.25">
      <c r="A465" s="364" t="s">
        <v>412</v>
      </c>
      <c r="B465" s="364" t="s">
        <v>413</v>
      </c>
      <c r="C465" s="364" t="s">
        <v>2711</v>
      </c>
      <c r="D465" s="364">
        <v>880</v>
      </c>
      <c r="E465" s="364">
        <v>543</v>
      </c>
      <c r="F465" s="364">
        <v>386</v>
      </c>
      <c r="G465" s="364">
        <v>527</v>
      </c>
      <c r="H465" s="364">
        <v>427</v>
      </c>
      <c r="I465" s="364">
        <v>381</v>
      </c>
      <c r="J465" s="364">
        <v>846</v>
      </c>
      <c r="K465" s="364">
        <v>781</v>
      </c>
      <c r="L465" s="364">
        <v>431</v>
      </c>
      <c r="M465" s="364">
        <v>668</v>
      </c>
      <c r="N465" s="364">
        <v>645</v>
      </c>
      <c r="O465" s="364">
        <v>428</v>
      </c>
    </row>
    <row r="466" spans="1:15" x14ac:dyDescent="0.25">
      <c r="A466" s="364" t="s">
        <v>446</v>
      </c>
      <c r="B466" s="364" t="s">
        <v>777</v>
      </c>
      <c r="C466" s="364" t="s">
        <v>3179</v>
      </c>
      <c r="D466" s="364">
        <v>220</v>
      </c>
      <c r="E466" s="364">
        <v>945</v>
      </c>
      <c r="F466" s="364">
        <v>602</v>
      </c>
      <c r="G466" s="364">
        <v>649</v>
      </c>
      <c r="H466" s="364">
        <v>885</v>
      </c>
      <c r="I466" s="364">
        <v>553</v>
      </c>
      <c r="J466" s="364">
        <v>156</v>
      </c>
      <c r="K466" s="364">
        <v>799</v>
      </c>
      <c r="L466" s="364">
        <v>648</v>
      </c>
      <c r="M466" s="364">
        <v>981</v>
      </c>
      <c r="N466" s="364">
        <v>564</v>
      </c>
      <c r="O466" s="364">
        <v>375</v>
      </c>
    </row>
    <row r="467" spans="1:15" x14ac:dyDescent="0.25">
      <c r="A467" s="364" t="s">
        <v>446</v>
      </c>
      <c r="B467" s="364" t="s">
        <v>803</v>
      </c>
      <c r="C467" s="364" t="s">
        <v>2899</v>
      </c>
      <c r="D467" s="364">
        <v>861</v>
      </c>
      <c r="E467" s="364">
        <v>509</v>
      </c>
      <c r="F467" s="364">
        <v>455</v>
      </c>
      <c r="G467" s="364">
        <v>972</v>
      </c>
      <c r="H467" s="364">
        <v>505</v>
      </c>
      <c r="I467" s="364">
        <v>850</v>
      </c>
      <c r="J467" s="364">
        <v>177</v>
      </c>
      <c r="K467" s="364">
        <v>986</v>
      </c>
      <c r="L467" s="364">
        <v>912</v>
      </c>
      <c r="M467" s="364">
        <v>365</v>
      </c>
      <c r="N467" s="364">
        <v>274</v>
      </c>
      <c r="O467" s="364">
        <v>492</v>
      </c>
    </row>
    <row r="468" spans="1:15" x14ac:dyDescent="0.25">
      <c r="A468" s="364" t="s">
        <v>412</v>
      </c>
      <c r="B468" s="364" t="s">
        <v>876</v>
      </c>
      <c r="C468" s="364" t="s">
        <v>3198</v>
      </c>
      <c r="D468" s="364">
        <v>124</v>
      </c>
      <c r="E468" s="364">
        <v>812</v>
      </c>
      <c r="F468" s="364">
        <v>997</v>
      </c>
      <c r="G468" s="364">
        <v>567</v>
      </c>
      <c r="H468" s="364">
        <v>364</v>
      </c>
      <c r="I468" s="364">
        <v>424</v>
      </c>
      <c r="J468" s="364">
        <v>633</v>
      </c>
      <c r="K468" s="364">
        <v>572</v>
      </c>
      <c r="L468" s="364">
        <v>570</v>
      </c>
      <c r="M468" s="364">
        <v>686</v>
      </c>
      <c r="N468" s="364">
        <v>383</v>
      </c>
      <c r="O468" s="364">
        <v>440</v>
      </c>
    </row>
    <row r="469" spans="1:15" x14ac:dyDescent="0.25">
      <c r="A469" s="364" t="s">
        <v>425</v>
      </c>
      <c r="B469" s="364" t="s">
        <v>418</v>
      </c>
      <c r="C469" s="364" t="s">
        <v>2860</v>
      </c>
      <c r="D469" s="364">
        <v>239</v>
      </c>
      <c r="E469" s="364">
        <v>613</v>
      </c>
      <c r="F469" s="364">
        <v>346</v>
      </c>
      <c r="G469" s="364">
        <v>111</v>
      </c>
      <c r="H469" s="364">
        <v>200</v>
      </c>
      <c r="I469" s="364">
        <v>920</v>
      </c>
      <c r="J469" s="364">
        <v>523</v>
      </c>
      <c r="K469" s="364">
        <v>501</v>
      </c>
      <c r="L469" s="364">
        <v>130</v>
      </c>
      <c r="M469" s="364">
        <v>408</v>
      </c>
      <c r="N469" s="364">
        <v>419</v>
      </c>
      <c r="O469" s="364">
        <v>815</v>
      </c>
    </row>
    <row r="470" spans="1:15" x14ac:dyDescent="0.25">
      <c r="A470" s="364" t="s">
        <v>412</v>
      </c>
      <c r="B470" s="364" t="s">
        <v>413</v>
      </c>
      <c r="C470" s="364" t="s">
        <v>3017</v>
      </c>
      <c r="D470" s="364">
        <v>451</v>
      </c>
      <c r="E470" s="364">
        <v>448</v>
      </c>
      <c r="F470" s="364">
        <v>845</v>
      </c>
      <c r="G470" s="364">
        <v>145</v>
      </c>
      <c r="H470" s="364">
        <v>118</v>
      </c>
      <c r="I470" s="364">
        <v>508</v>
      </c>
      <c r="J470" s="364">
        <v>397</v>
      </c>
      <c r="K470" s="364">
        <v>269</v>
      </c>
      <c r="L470" s="364">
        <v>224</v>
      </c>
      <c r="M470" s="364">
        <v>180</v>
      </c>
      <c r="N470" s="364">
        <v>951</v>
      </c>
      <c r="O470" s="364">
        <v>160</v>
      </c>
    </row>
    <row r="471" spans="1:15" x14ac:dyDescent="0.25">
      <c r="A471" s="364" t="s">
        <v>412</v>
      </c>
      <c r="B471" s="364" t="s">
        <v>429</v>
      </c>
      <c r="C471" s="364" t="s">
        <v>3138</v>
      </c>
      <c r="D471" s="364">
        <v>930</v>
      </c>
      <c r="E471" s="364">
        <v>724</v>
      </c>
      <c r="F471" s="364">
        <v>688</v>
      </c>
      <c r="G471" s="364">
        <v>936</v>
      </c>
      <c r="H471" s="364">
        <v>684</v>
      </c>
      <c r="I471" s="364">
        <v>380</v>
      </c>
      <c r="J471" s="364">
        <v>804</v>
      </c>
      <c r="K471" s="364">
        <v>728</v>
      </c>
      <c r="L471" s="364">
        <v>579</v>
      </c>
      <c r="M471" s="364">
        <v>725</v>
      </c>
      <c r="N471" s="364">
        <v>974</v>
      </c>
      <c r="O471" s="364">
        <v>761</v>
      </c>
    </row>
    <row r="472" spans="1:15" x14ac:dyDescent="0.25">
      <c r="A472" s="364" t="s">
        <v>446</v>
      </c>
      <c r="B472" s="364" t="s">
        <v>777</v>
      </c>
      <c r="C472" s="364" t="s">
        <v>442</v>
      </c>
      <c r="D472" s="364">
        <v>643</v>
      </c>
      <c r="E472" s="364">
        <v>834</v>
      </c>
      <c r="F472" s="364">
        <v>637</v>
      </c>
      <c r="G472" s="364">
        <v>572</v>
      </c>
      <c r="H472" s="364">
        <v>933</v>
      </c>
      <c r="I472" s="364">
        <v>229</v>
      </c>
      <c r="J472" s="364">
        <v>377</v>
      </c>
      <c r="K472" s="364">
        <v>880</v>
      </c>
      <c r="L472" s="364">
        <v>402</v>
      </c>
      <c r="M472" s="364">
        <v>771</v>
      </c>
      <c r="N472" s="364">
        <v>156</v>
      </c>
      <c r="O472" s="364">
        <v>556</v>
      </c>
    </row>
    <row r="473" spans="1:15" x14ac:dyDescent="0.25">
      <c r="A473" s="364" t="s">
        <v>425</v>
      </c>
      <c r="B473" s="364" t="s">
        <v>426</v>
      </c>
      <c r="C473" s="364" t="s">
        <v>3254</v>
      </c>
      <c r="D473" s="364">
        <v>756</v>
      </c>
      <c r="E473" s="364">
        <v>193</v>
      </c>
      <c r="F473" s="364">
        <v>369</v>
      </c>
      <c r="G473" s="364">
        <v>580</v>
      </c>
      <c r="H473" s="364">
        <v>175</v>
      </c>
      <c r="I473" s="364">
        <v>556</v>
      </c>
      <c r="J473" s="364">
        <v>804</v>
      </c>
      <c r="K473" s="364">
        <v>727</v>
      </c>
      <c r="L473" s="364">
        <v>763</v>
      </c>
      <c r="M473" s="364">
        <v>618</v>
      </c>
      <c r="N473" s="364">
        <v>535</v>
      </c>
      <c r="O473" s="364">
        <v>795</v>
      </c>
    </row>
    <row r="474" spans="1:15" x14ac:dyDescent="0.25">
      <c r="A474" s="364" t="s">
        <v>412</v>
      </c>
      <c r="B474" s="364" t="s">
        <v>413</v>
      </c>
      <c r="C474" s="364" t="s">
        <v>3167</v>
      </c>
      <c r="D474" s="364">
        <v>826</v>
      </c>
      <c r="E474" s="364">
        <v>474</v>
      </c>
      <c r="F474" s="364">
        <v>403</v>
      </c>
      <c r="G474" s="364">
        <v>278</v>
      </c>
      <c r="H474" s="364">
        <v>446</v>
      </c>
      <c r="I474" s="364">
        <v>632</v>
      </c>
      <c r="J474" s="364">
        <v>561</v>
      </c>
      <c r="K474" s="364">
        <v>917</v>
      </c>
      <c r="L474" s="364">
        <v>651</v>
      </c>
      <c r="M474" s="364">
        <v>566</v>
      </c>
      <c r="N474" s="364">
        <v>954</v>
      </c>
      <c r="O474" s="364">
        <v>868</v>
      </c>
    </row>
    <row r="475" spans="1:15" x14ac:dyDescent="0.25">
      <c r="A475" s="364" t="s">
        <v>446</v>
      </c>
      <c r="B475" s="364" t="s">
        <v>777</v>
      </c>
      <c r="C475" s="364" t="s">
        <v>3148</v>
      </c>
      <c r="D475" s="364">
        <v>238</v>
      </c>
      <c r="E475" s="364">
        <v>277</v>
      </c>
      <c r="F475" s="364">
        <v>527</v>
      </c>
      <c r="G475" s="364">
        <v>552</v>
      </c>
      <c r="H475" s="364">
        <v>478</v>
      </c>
      <c r="I475" s="364">
        <v>925</v>
      </c>
      <c r="J475" s="364">
        <v>572</v>
      </c>
      <c r="K475" s="364">
        <v>826</v>
      </c>
      <c r="L475" s="364">
        <v>702</v>
      </c>
      <c r="M475" s="364">
        <v>373</v>
      </c>
      <c r="N475" s="364">
        <v>531</v>
      </c>
      <c r="O475" s="364">
        <v>318</v>
      </c>
    </row>
    <row r="476" spans="1:15" x14ac:dyDescent="0.25">
      <c r="A476" s="364" t="s">
        <v>446</v>
      </c>
      <c r="B476" s="364" t="s">
        <v>473</v>
      </c>
      <c r="C476" s="364" t="s">
        <v>3047</v>
      </c>
      <c r="D476" s="364">
        <v>255</v>
      </c>
      <c r="E476" s="364">
        <v>376</v>
      </c>
      <c r="F476" s="364">
        <v>616</v>
      </c>
      <c r="G476" s="364">
        <v>861</v>
      </c>
      <c r="H476" s="364">
        <v>163</v>
      </c>
      <c r="I476" s="364">
        <v>603</v>
      </c>
      <c r="J476" s="364">
        <v>496</v>
      </c>
      <c r="K476" s="364">
        <v>395</v>
      </c>
      <c r="L476" s="364">
        <v>446</v>
      </c>
      <c r="M476" s="364">
        <v>891</v>
      </c>
      <c r="N476" s="364">
        <v>700</v>
      </c>
      <c r="O476" s="364">
        <v>338</v>
      </c>
    </row>
    <row r="477" spans="1:15" x14ac:dyDescent="0.25">
      <c r="A477" s="364" t="s">
        <v>417</v>
      </c>
      <c r="B477" s="364" t="s">
        <v>828</v>
      </c>
      <c r="C477" s="364" t="s">
        <v>3229</v>
      </c>
      <c r="D477" s="364">
        <v>423</v>
      </c>
      <c r="E477" s="364">
        <v>288</v>
      </c>
      <c r="F477" s="364">
        <v>733</v>
      </c>
      <c r="G477" s="364">
        <v>705</v>
      </c>
      <c r="H477" s="364">
        <v>611</v>
      </c>
      <c r="I477" s="364">
        <v>287</v>
      </c>
      <c r="J477" s="364">
        <v>356</v>
      </c>
      <c r="K477" s="364">
        <v>207</v>
      </c>
      <c r="L477" s="364">
        <v>671</v>
      </c>
      <c r="M477" s="364">
        <v>743</v>
      </c>
      <c r="N477" s="364">
        <v>662</v>
      </c>
      <c r="O477" s="364">
        <v>656</v>
      </c>
    </row>
    <row r="478" spans="1:15" x14ac:dyDescent="0.25">
      <c r="A478" s="364" t="s">
        <v>412</v>
      </c>
      <c r="B478" s="364" t="s">
        <v>436</v>
      </c>
      <c r="C478" s="364" t="s">
        <v>2834</v>
      </c>
      <c r="D478" s="364">
        <v>373</v>
      </c>
      <c r="E478" s="364">
        <v>283</v>
      </c>
      <c r="F478" s="364">
        <v>631</v>
      </c>
      <c r="G478" s="364">
        <v>852</v>
      </c>
      <c r="H478" s="364">
        <v>694</v>
      </c>
      <c r="I478" s="364">
        <v>749</v>
      </c>
      <c r="J478" s="364">
        <v>885</v>
      </c>
      <c r="K478" s="364">
        <v>897</v>
      </c>
      <c r="L478" s="364">
        <v>325</v>
      </c>
      <c r="M478" s="364">
        <v>240</v>
      </c>
      <c r="N478" s="364">
        <v>376</v>
      </c>
      <c r="O478" s="364">
        <v>543</v>
      </c>
    </row>
    <row r="479" spans="1:15" x14ac:dyDescent="0.25">
      <c r="A479" s="364" t="s">
        <v>425</v>
      </c>
      <c r="B479" s="364" t="s">
        <v>426</v>
      </c>
      <c r="C479" s="364" t="s">
        <v>2933</v>
      </c>
      <c r="D479" s="364">
        <v>990</v>
      </c>
      <c r="E479" s="364">
        <v>928</v>
      </c>
      <c r="F479" s="364">
        <v>807</v>
      </c>
      <c r="G479" s="364">
        <v>650</v>
      </c>
      <c r="H479" s="364">
        <v>586</v>
      </c>
      <c r="I479" s="364">
        <v>927</v>
      </c>
      <c r="J479" s="364">
        <v>698</v>
      </c>
      <c r="K479" s="364">
        <v>945</v>
      </c>
      <c r="L479" s="364">
        <v>544</v>
      </c>
      <c r="M479" s="364">
        <v>554</v>
      </c>
      <c r="N479" s="364">
        <v>191</v>
      </c>
      <c r="O479" s="364">
        <v>231</v>
      </c>
    </row>
    <row r="480" spans="1:15" x14ac:dyDescent="0.25">
      <c r="A480" s="364" t="s">
        <v>425</v>
      </c>
      <c r="B480" s="364" t="s">
        <v>450</v>
      </c>
      <c r="C480" s="364" t="s">
        <v>3160</v>
      </c>
      <c r="D480" s="364">
        <v>626</v>
      </c>
      <c r="E480" s="364">
        <v>384</v>
      </c>
      <c r="F480" s="364">
        <v>173</v>
      </c>
      <c r="G480" s="364">
        <v>807</v>
      </c>
      <c r="H480" s="364">
        <v>736</v>
      </c>
      <c r="I480" s="364">
        <v>917</v>
      </c>
      <c r="J480" s="364">
        <v>111</v>
      </c>
      <c r="K480" s="364">
        <v>659</v>
      </c>
      <c r="L480" s="364">
        <v>813</v>
      </c>
      <c r="M480" s="364">
        <v>737</v>
      </c>
      <c r="N480" s="364">
        <v>457</v>
      </c>
      <c r="O480" s="364">
        <v>876</v>
      </c>
    </row>
    <row r="481" spans="1:15" x14ac:dyDescent="0.25">
      <c r="A481" s="364" t="s">
        <v>412</v>
      </c>
      <c r="B481" s="364" t="s">
        <v>429</v>
      </c>
      <c r="C481" s="364" t="s">
        <v>3243</v>
      </c>
      <c r="D481" s="364">
        <v>764</v>
      </c>
      <c r="E481" s="364">
        <v>999</v>
      </c>
      <c r="F481" s="364">
        <v>859</v>
      </c>
      <c r="G481" s="364">
        <v>658</v>
      </c>
      <c r="H481" s="364">
        <v>126</v>
      </c>
      <c r="I481" s="364">
        <v>524</v>
      </c>
      <c r="J481" s="364">
        <v>580</v>
      </c>
      <c r="K481" s="364">
        <v>168</v>
      </c>
      <c r="L481" s="364">
        <v>458</v>
      </c>
      <c r="M481" s="364">
        <v>620</v>
      </c>
      <c r="N481" s="364">
        <v>495</v>
      </c>
      <c r="O481" s="364">
        <v>304</v>
      </c>
    </row>
    <row r="482" spans="1:15" x14ac:dyDescent="0.25">
      <c r="A482" s="364" t="s">
        <v>412</v>
      </c>
      <c r="B482" s="364" t="s">
        <v>823</v>
      </c>
      <c r="C482" s="364" t="s">
        <v>3282</v>
      </c>
      <c r="D482" s="364">
        <v>892</v>
      </c>
      <c r="E482" s="364">
        <v>136</v>
      </c>
      <c r="F482" s="364">
        <v>897</v>
      </c>
      <c r="G482" s="364">
        <v>254</v>
      </c>
      <c r="H482" s="364">
        <v>809</v>
      </c>
      <c r="I482" s="364">
        <v>890</v>
      </c>
      <c r="J482" s="364">
        <v>861</v>
      </c>
      <c r="K482" s="364">
        <v>940</v>
      </c>
      <c r="L482" s="364">
        <v>505</v>
      </c>
      <c r="M482" s="364">
        <v>889</v>
      </c>
      <c r="N482" s="364">
        <v>430</v>
      </c>
      <c r="O482" s="364">
        <v>816</v>
      </c>
    </row>
    <row r="483" spans="1:15" x14ac:dyDescent="0.25">
      <c r="A483" s="364" t="s">
        <v>412</v>
      </c>
      <c r="B483" s="364" t="s">
        <v>422</v>
      </c>
      <c r="C483" s="364" t="s">
        <v>2752</v>
      </c>
      <c r="D483" s="364">
        <v>853</v>
      </c>
      <c r="E483" s="364">
        <v>467</v>
      </c>
      <c r="F483" s="364">
        <v>562</v>
      </c>
      <c r="G483" s="364">
        <v>789</v>
      </c>
      <c r="H483" s="364">
        <v>621</v>
      </c>
      <c r="I483" s="364">
        <v>242</v>
      </c>
      <c r="J483" s="364">
        <v>698</v>
      </c>
      <c r="K483" s="364">
        <v>262</v>
      </c>
      <c r="L483" s="364">
        <v>322</v>
      </c>
      <c r="M483" s="364">
        <v>942</v>
      </c>
      <c r="N483" s="364">
        <v>890</v>
      </c>
      <c r="O483" s="364">
        <v>524</v>
      </c>
    </row>
    <row r="484" spans="1:15" x14ac:dyDescent="0.25">
      <c r="A484" s="364" t="s">
        <v>787</v>
      </c>
      <c r="B484" s="364" t="s">
        <v>1415</v>
      </c>
      <c r="C484" s="364" t="s">
        <v>1190</v>
      </c>
      <c r="D484" s="364">
        <v>772</v>
      </c>
      <c r="E484" s="364">
        <v>926</v>
      </c>
      <c r="F484" s="364">
        <v>329</v>
      </c>
      <c r="G484" s="364">
        <v>348</v>
      </c>
      <c r="H484" s="364">
        <v>457</v>
      </c>
      <c r="I484" s="364">
        <v>865</v>
      </c>
      <c r="J484" s="364">
        <v>769</v>
      </c>
      <c r="K484" s="364">
        <v>867</v>
      </c>
      <c r="L484" s="364">
        <v>857</v>
      </c>
      <c r="M484" s="364">
        <v>198</v>
      </c>
      <c r="N484" s="364">
        <v>671</v>
      </c>
      <c r="O484" s="364">
        <v>614</v>
      </c>
    </row>
    <row r="485" spans="1:15" x14ac:dyDescent="0.25">
      <c r="A485" s="364" t="s">
        <v>425</v>
      </c>
      <c r="B485" s="364" t="s">
        <v>450</v>
      </c>
      <c r="C485" s="364" t="s">
        <v>2784</v>
      </c>
      <c r="D485" s="364">
        <v>837</v>
      </c>
      <c r="E485" s="364">
        <v>157</v>
      </c>
      <c r="F485" s="364">
        <v>615</v>
      </c>
      <c r="G485" s="364">
        <v>780</v>
      </c>
      <c r="H485" s="364">
        <v>177</v>
      </c>
      <c r="I485" s="364">
        <v>486</v>
      </c>
      <c r="J485" s="364">
        <v>988</v>
      </c>
      <c r="K485" s="364">
        <v>898</v>
      </c>
      <c r="L485" s="364">
        <v>665</v>
      </c>
      <c r="M485" s="364">
        <v>157</v>
      </c>
      <c r="N485" s="364">
        <v>425</v>
      </c>
      <c r="O485" s="364">
        <v>545</v>
      </c>
    </row>
    <row r="486" spans="1:15" x14ac:dyDescent="0.25">
      <c r="A486" s="364" t="s">
        <v>446</v>
      </c>
      <c r="B486" s="364" t="s">
        <v>777</v>
      </c>
      <c r="C486" s="364" t="s">
        <v>3202</v>
      </c>
      <c r="D486" s="364">
        <v>926</v>
      </c>
      <c r="E486" s="364">
        <v>684</v>
      </c>
      <c r="F486" s="364">
        <v>848</v>
      </c>
      <c r="G486" s="364">
        <v>316</v>
      </c>
      <c r="H486" s="364">
        <v>849</v>
      </c>
      <c r="I486" s="364">
        <v>983</v>
      </c>
      <c r="J486" s="364">
        <v>117</v>
      </c>
      <c r="K486" s="364">
        <v>551</v>
      </c>
      <c r="L486" s="364">
        <v>452</v>
      </c>
      <c r="M486" s="364">
        <v>530</v>
      </c>
      <c r="N486" s="364">
        <v>275</v>
      </c>
      <c r="O486" s="364">
        <v>838</v>
      </c>
    </row>
    <row r="487" spans="1:15" x14ac:dyDescent="0.25">
      <c r="A487" s="364" t="s">
        <v>446</v>
      </c>
      <c r="B487" s="364" t="s">
        <v>803</v>
      </c>
      <c r="C487" s="364" t="s">
        <v>2947</v>
      </c>
      <c r="D487" s="364">
        <v>885</v>
      </c>
      <c r="E487" s="364">
        <v>892</v>
      </c>
      <c r="F487" s="364">
        <v>525</v>
      </c>
      <c r="G487" s="364">
        <v>503</v>
      </c>
      <c r="H487" s="364">
        <v>409</v>
      </c>
      <c r="I487" s="364">
        <v>737</v>
      </c>
      <c r="J487" s="364">
        <v>921</v>
      </c>
      <c r="K487" s="364">
        <v>300</v>
      </c>
      <c r="L487" s="364">
        <v>939</v>
      </c>
      <c r="M487" s="364">
        <v>382</v>
      </c>
      <c r="N487" s="364">
        <v>458</v>
      </c>
      <c r="O487" s="364">
        <v>792</v>
      </c>
    </row>
    <row r="488" spans="1:15" x14ac:dyDescent="0.25">
      <c r="A488" s="364" t="s">
        <v>417</v>
      </c>
      <c r="B488" s="364" t="s">
        <v>848</v>
      </c>
      <c r="C488" s="364" t="s">
        <v>2888</v>
      </c>
      <c r="D488" s="364">
        <v>670</v>
      </c>
      <c r="E488" s="364">
        <v>541</v>
      </c>
      <c r="F488" s="364">
        <v>527</v>
      </c>
      <c r="G488" s="364">
        <v>461</v>
      </c>
      <c r="H488" s="364">
        <v>850</v>
      </c>
      <c r="I488" s="364">
        <v>963</v>
      </c>
      <c r="J488" s="364">
        <v>459</v>
      </c>
      <c r="K488" s="364">
        <v>579</v>
      </c>
      <c r="L488" s="364">
        <v>676</v>
      </c>
      <c r="M488" s="364">
        <v>212</v>
      </c>
      <c r="N488" s="364">
        <v>629</v>
      </c>
      <c r="O488" s="364">
        <v>928</v>
      </c>
    </row>
    <row r="489" spans="1:15" x14ac:dyDescent="0.25">
      <c r="A489" s="364" t="s">
        <v>446</v>
      </c>
      <c r="B489" s="364" t="s">
        <v>777</v>
      </c>
      <c r="C489" s="364" t="s">
        <v>3222</v>
      </c>
      <c r="D489" s="364">
        <v>991</v>
      </c>
      <c r="E489" s="364">
        <v>500</v>
      </c>
      <c r="F489" s="364">
        <v>191</v>
      </c>
      <c r="G489" s="364">
        <v>433</v>
      </c>
      <c r="H489" s="364">
        <v>545</v>
      </c>
      <c r="I489" s="364">
        <v>881</v>
      </c>
      <c r="J489" s="364">
        <v>538</v>
      </c>
      <c r="K489" s="364">
        <v>706</v>
      </c>
      <c r="L489" s="364">
        <v>210</v>
      </c>
      <c r="M489" s="364">
        <v>617</v>
      </c>
      <c r="N489" s="364">
        <v>167</v>
      </c>
      <c r="O489" s="364">
        <v>507</v>
      </c>
    </row>
    <row r="490" spans="1:15" x14ac:dyDescent="0.25">
      <c r="A490" s="364" t="s">
        <v>412</v>
      </c>
      <c r="B490" s="364" t="s">
        <v>413</v>
      </c>
      <c r="C490" s="364" t="s">
        <v>2736</v>
      </c>
      <c r="D490" s="364">
        <v>461</v>
      </c>
      <c r="E490" s="364">
        <v>406</v>
      </c>
      <c r="F490" s="364">
        <v>432</v>
      </c>
      <c r="G490" s="364">
        <v>816</v>
      </c>
      <c r="H490" s="364">
        <v>414</v>
      </c>
      <c r="I490" s="364">
        <v>378</v>
      </c>
      <c r="J490" s="364">
        <v>507</v>
      </c>
      <c r="K490" s="364">
        <v>668</v>
      </c>
      <c r="L490" s="364">
        <v>638</v>
      </c>
      <c r="M490" s="364">
        <v>210</v>
      </c>
      <c r="N490" s="364">
        <v>366</v>
      </c>
      <c r="O490" s="364">
        <v>571</v>
      </c>
    </row>
    <row r="491" spans="1:15" x14ac:dyDescent="0.25">
      <c r="A491" s="364" t="s">
        <v>446</v>
      </c>
      <c r="B491" s="364" t="s">
        <v>777</v>
      </c>
      <c r="C491" s="364" t="s">
        <v>3242</v>
      </c>
      <c r="D491" s="364">
        <v>773</v>
      </c>
      <c r="E491" s="364">
        <v>596</v>
      </c>
      <c r="F491" s="364">
        <v>695</v>
      </c>
      <c r="G491" s="364">
        <v>345</v>
      </c>
      <c r="H491" s="364">
        <v>183</v>
      </c>
      <c r="I491" s="364">
        <v>863</v>
      </c>
      <c r="J491" s="364">
        <v>831</v>
      </c>
      <c r="K491" s="364">
        <v>239</v>
      </c>
      <c r="L491" s="364">
        <v>701</v>
      </c>
      <c r="M491" s="364">
        <v>632</v>
      </c>
      <c r="N491" s="364">
        <v>758</v>
      </c>
      <c r="O491" s="364">
        <v>707</v>
      </c>
    </row>
    <row r="492" spans="1:15" x14ac:dyDescent="0.25">
      <c r="A492" s="364" t="s">
        <v>446</v>
      </c>
      <c r="B492" s="364" t="s">
        <v>777</v>
      </c>
      <c r="C492" s="364" t="s">
        <v>2939</v>
      </c>
      <c r="D492" s="364">
        <v>220</v>
      </c>
      <c r="E492" s="364">
        <v>872</v>
      </c>
      <c r="F492" s="364">
        <v>226</v>
      </c>
      <c r="G492" s="364">
        <v>782</v>
      </c>
      <c r="H492" s="364">
        <v>963</v>
      </c>
      <c r="I492" s="364">
        <v>819</v>
      </c>
      <c r="J492" s="364">
        <v>640</v>
      </c>
      <c r="K492" s="364">
        <v>302</v>
      </c>
      <c r="L492" s="364">
        <v>922</v>
      </c>
      <c r="M492" s="364">
        <v>943</v>
      </c>
      <c r="N492" s="364">
        <v>151</v>
      </c>
      <c r="O492" s="364">
        <v>838</v>
      </c>
    </row>
    <row r="493" spans="1:15" x14ac:dyDescent="0.25">
      <c r="A493" s="364" t="s">
        <v>787</v>
      </c>
      <c r="B493" s="364" t="s">
        <v>809</v>
      </c>
      <c r="C493" s="364" t="s">
        <v>2794</v>
      </c>
      <c r="D493" s="364">
        <v>156</v>
      </c>
      <c r="E493" s="364">
        <v>635</v>
      </c>
      <c r="F493" s="364">
        <v>321</v>
      </c>
      <c r="G493" s="364">
        <v>832</v>
      </c>
      <c r="H493" s="364">
        <v>822</v>
      </c>
      <c r="I493" s="364">
        <v>563</v>
      </c>
      <c r="J493" s="364">
        <v>822</v>
      </c>
      <c r="K493" s="364">
        <v>167</v>
      </c>
      <c r="L493" s="364">
        <v>471</v>
      </c>
      <c r="M493" s="364">
        <v>167</v>
      </c>
      <c r="N493" s="364">
        <v>825</v>
      </c>
      <c r="O493" s="364">
        <v>175</v>
      </c>
    </row>
    <row r="494" spans="1:15" x14ac:dyDescent="0.25">
      <c r="A494" s="364" t="s">
        <v>446</v>
      </c>
      <c r="B494" s="364" t="s">
        <v>777</v>
      </c>
      <c r="C494" s="364" t="s">
        <v>3016</v>
      </c>
      <c r="D494" s="364">
        <v>485</v>
      </c>
      <c r="E494" s="364">
        <v>218</v>
      </c>
      <c r="F494" s="364">
        <v>247</v>
      </c>
      <c r="G494" s="364">
        <v>671</v>
      </c>
      <c r="H494" s="364">
        <v>422</v>
      </c>
      <c r="I494" s="364">
        <v>674</v>
      </c>
      <c r="J494" s="364">
        <v>191</v>
      </c>
      <c r="K494" s="364">
        <v>851</v>
      </c>
      <c r="L494" s="364">
        <v>960</v>
      </c>
      <c r="M494" s="364">
        <v>667</v>
      </c>
      <c r="N494" s="364">
        <v>327</v>
      </c>
      <c r="O494" s="364">
        <v>508</v>
      </c>
    </row>
    <row r="495" spans="1:15" x14ac:dyDescent="0.25">
      <c r="A495" s="364" t="s">
        <v>412</v>
      </c>
      <c r="B495" s="364" t="s">
        <v>436</v>
      </c>
      <c r="C495" s="364" t="s">
        <v>1218</v>
      </c>
      <c r="D495" s="364">
        <v>200</v>
      </c>
      <c r="E495" s="364">
        <v>756</v>
      </c>
      <c r="F495" s="364">
        <v>591</v>
      </c>
      <c r="G495" s="364">
        <v>480</v>
      </c>
      <c r="H495" s="364">
        <v>486</v>
      </c>
      <c r="I495" s="364">
        <v>300</v>
      </c>
      <c r="J495" s="364">
        <v>977</v>
      </c>
      <c r="K495" s="364">
        <v>991</v>
      </c>
      <c r="L495" s="364">
        <v>842</v>
      </c>
      <c r="M495" s="364">
        <v>953</v>
      </c>
      <c r="N495" s="364">
        <v>768</v>
      </c>
      <c r="O495" s="364">
        <v>478</v>
      </c>
    </row>
    <row r="496" spans="1:15" x14ac:dyDescent="0.25">
      <c r="A496" s="364" t="s">
        <v>412</v>
      </c>
      <c r="B496" s="364" t="s">
        <v>429</v>
      </c>
      <c r="C496" s="364" t="s">
        <v>3206</v>
      </c>
      <c r="D496" s="364">
        <v>557</v>
      </c>
      <c r="E496" s="364">
        <v>668</v>
      </c>
      <c r="F496" s="364">
        <v>714</v>
      </c>
      <c r="G496" s="364">
        <v>636</v>
      </c>
      <c r="H496" s="364">
        <v>793</v>
      </c>
      <c r="I496" s="364">
        <v>817</v>
      </c>
      <c r="J496" s="364">
        <v>464</v>
      </c>
      <c r="K496" s="364">
        <v>924</v>
      </c>
      <c r="L496" s="364">
        <v>650</v>
      </c>
      <c r="M496" s="364">
        <v>956</v>
      </c>
      <c r="N496" s="364">
        <v>590</v>
      </c>
      <c r="O496" s="364">
        <v>659</v>
      </c>
    </row>
    <row r="497" spans="1:15" x14ac:dyDescent="0.25">
      <c r="A497" s="364" t="s">
        <v>425</v>
      </c>
      <c r="B497" s="364" t="s">
        <v>418</v>
      </c>
      <c r="C497" s="364" t="s">
        <v>2889</v>
      </c>
      <c r="D497" s="364">
        <v>509</v>
      </c>
      <c r="E497" s="364">
        <v>917</v>
      </c>
      <c r="F497" s="364">
        <v>401</v>
      </c>
      <c r="G497" s="364">
        <v>978</v>
      </c>
      <c r="H497" s="364">
        <v>303</v>
      </c>
      <c r="I497" s="364">
        <v>287</v>
      </c>
      <c r="J497" s="364">
        <v>783</v>
      </c>
      <c r="K497" s="364">
        <v>123</v>
      </c>
      <c r="L497" s="364">
        <v>439</v>
      </c>
      <c r="M497" s="364">
        <v>500</v>
      </c>
      <c r="N497" s="364">
        <v>638</v>
      </c>
      <c r="O497" s="364">
        <v>645</v>
      </c>
    </row>
    <row r="498" spans="1:15" x14ac:dyDescent="0.25">
      <c r="A498" s="364" t="s">
        <v>412</v>
      </c>
      <c r="B498" s="364" t="s">
        <v>413</v>
      </c>
      <c r="C498" s="364" t="s">
        <v>1130</v>
      </c>
      <c r="D498" s="364">
        <v>901</v>
      </c>
      <c r="E498" s="364">
        <v>839</v>
      </c>
      <c r="F498" s="364">
        <v>924</v>
      </c>
      <c r="G498" s="364">
        <v>407</v>
      </c>
      <c r="H498" s="364">
        <v>868</v>
      </c>
      <c r="I498" s="364">
        <v>265</v>
      </c>
      <c r="J498" s="364">
        <v>916</v>
      </c>
      <c r="K498" s="364">
        <v>707</v>
      </c>
      <c r="L498" s="364">
        <v>282</v>
      </c>
      <c r="M498" s="364">
        <v>677</v>
      </c>
      <c r="N498" s="364">
        <v>398</v>
      </c>
      <c r="O498" s="364">
        <v>569</v>
      </c>
    </row>
    <row r="499" spans="1:15" x14ac:dyDescent="0.25">
      <c r="A499" s="364" t="s">
        <v>425</v>
      </c>
      <c r="B499" s="364" t="s">
        <v>426</v>
      </c>
      <c r="C499" s="364" t="s">
        <v>3159</v>
      </c>
      <c r="D499" s="364">
        <v>964</v>
      </c>
      <c r="E499" s="364">
        <v>859</v>
      </c>
      <c r="F499" s="364">
        <v>616</v>
      </c>
      <c r="G499" s="364">
        <v>292</v>
      </c>
      <c r="H499" s="364">
        <v>690</v>
      </c>
      <c r="I499" s="364">
        <v>649</v>
      </c>
      <c r="J499" s="364">
        <v>149</v>
      </c>
      <c r="K499" s="364">
        <v>339</v>
      </c>
      <c r="L499" s="364">
        <v>245</v>
      </c>
      <c r="M499" s="364">
        <v>799</v>
      </c>
      <c r="N499" s="364">
        <v>838</v>
      </c>
      <c r="O499" s="364">
        <v>724</v>
      </c>
    </row>
    <row r="500" spans="1:15" x14ac:dyDescent="0.25">
      <c r="A500" s="364" t="s">
        <v>446</v>
      </c>
      <c r="B500" s="364" t="s">
        <v>777</v>
      </c>
      <c r="C500" s="364" t="s">
        <v>2989</v>
      </c>
      <c r="D500" s="364">
        <v>150</v>
      </c>
      <c r="E500" s="364">
        <v>730</v>
      </c>
      <c r="F500" s="364">
        <v>329</v>
      </c>
      <c r="G500" s="364">
        <v>877</v>
      </c>
      <c r="H500" s="364">
        <v>449</v>
      </c>
      <c r="I500" s="364">
        <v>583</v>
      </c>
      <c r="J500" s="364">
        <v>120</v>
      </c>
      <c r="K500" s="364">
        <v>884</v>
      </c>
      <c r="L500" s="364">
        <v>921</v>
      </c>
      <c r="M500" s="364">
        <v>702</v>
      </c>
      <c r="N500" s="364">
        <v>615</v>
      </c>
      <c r="O500" s="364">
        <v>835</v>
      </c>
    </row>
    <row r="501" spans="1:15" x14ac:dyDescent="0.25">
      <c r="A501" s="364" t="s">
        <v>425</v>
      </c>
      <c r="B501" s="364" t="s">
        <v>450</v>
      </c>
      <c r="C501" s="364" t="s">
        <v>3141</v>
      </c>
      <c r="D501" s="364">
        <v>460</v>
      </c>
      <c r="E501" s="364">
        <v>384</v>
      </c>
      <c r="F501" s="364">
        <v>753</v>
      </c>
      <c r="G501" s="364">
        <v>638</v>
      </c>
      <c r="H501" s="364">
        <v>710</v>
      </c>
      <c r="I501" s="364">
        <v>178</v>
      </c>
      <c r="J501" s="364">
        <v>822</v>
      </c>
      <c r="K501" s="364">
        <v>499</v>
      </c>
      <c r="L501" s="364">
        <v>199</v>
      </c>
      <c r="M501" s="364">
        <v>610</v>
      </c>
      <c r="N501" s="364">
        <v>299</v>
      </c>
      <c r="O501" s="364">
        <v>294</v>
      </c>
    </row>
    <row r="502" spans="1:15" x14ac:dyDescent="0.25">
      <c r="A502" s="364" t="s">
        <v>412</v>
      </c>
      <c r="B502" s="364" t="s">
        <v>413</v>
      </c>
      <c r="C502" s="364" t="s">
        <v>3008</v>
      </c>
      <c r="D502" s="364">
        <v>371</v>
      </c>
      <c r="E502" s="364">
        <v>914</v>
      </c>
      <c r="F502" s="364">
        <v>851</v>
      </c>
      <c r="G502" s="364">
        <v>932</v>
      </c>
      <c r="H502" s="364">
        <v>900</v>
      </c>
      <c r="I502" s="364">
        <v>622</v>
      </c>
      <c r="J502" s="364">
        <v>371</v>
      </c>
      <c r="K502" s="364">
        <v>279</v>
      </c>
      <c r="L502" s="364">
        <v>347</v>
      </c>
      <c r="M502" s="364">
        <v>431</v>
      </c>
      <c r="N502" s="364">
        <v>554</v>
      </c>
      <c r="O502" s="364">
        <v>509</v>
      </c>
    </row>
    <row r="503" spans="1:15" x14ac:dyDescent="0.25">
      <c r="A503" s="364" t="s">
        <v>417</v>
      </c>
      <c r="B503" s="364" t="s">
        <v>848</v>
      </c>
      <c r="C503" s="364" t="s">
        <v>2746</v>
      </c>
      <c r="D503" s="364">
        <v>772</v>
      </c>
      <c r="E503" s="364">
        <v>128</v>
      </c>
      <c r="F503" s="364">
        <v>340</v>
      </c>
      <c r="G503" s="364">
        <v>529</v>
      </c>
      <c r="H503" s="364">
        <v>537</v>
      </c>
      <c r="I503" s="364">
        <v>950</v>
      </c>
      <c r="J503" s="364">
        <v>193</v>
      </c>
      <c r="K503" s="364">
        <v>147</v>
      </c>
      <c r="L503" s="364">
        <v>980</v>
      </c>
      <c r="M503" s="364">
        <v>194</v>
      </c>
      <c r="N503" s="364">
        <v>365</v>
      </c>
      <c r="O503" s="364">
        <v>495</v>
      </c>
    </row>
    <row r="504" spans="1:15" x14ac:dyDescent="0.25">
      <c r="A504" s="364" t="s">
        <v>412</v>
      </c>
      <c r="B504" s="364" t="s">
        <v>422</v>
      </c>
      <c r="C504" s="364" t="s">
        <v>2805</v>
      </c>
      <c r="D504" s="364">
        <v>515</v>
      </c>
      <c r="E504" s="364">
        <v>157</v>
      </c>
      <c r="F504" s="364">
        <v>772</v>
      </c>
      <c r="G504" s="364">
        <v>725</v>
      </c>
      <c r="H504" s="364">
        <v>429</v>
      </c>
      <c r="I504" s="364">
        <v>266</v>
      </c>
      <c r="J504" s="364">
        <v>725</v>
      </c>
      <c r="K504" s="364">
        <v>362</v>
      </c>
      <c r="L504" s="364">
        <v>792</v>
      </c>
      <c r="M504" s="364">
        <v>564</v>
      </c>
      <c r="N504" s="364">
        <v>140</v>
      </c>
      <c r="O504" s="364">
        <v>953</v>
      </c>
    </row>
    <row r="505" spans="1:15" x14ac:dyDescent="0.25">
      <c r="A505" s="364" t="s">
        <v>446</v>
      </c>
      <c r="B505" s="364" t="s">
        <v>803</v>
      </c>
      <c r="C505" s="364" t="s">
        <v>3118</v>
      </c>
      <c r="D505" s="364">
        <v>283</v>
      </c>
      <c r="E505" s="364">
        <v>287</v>
      </c>
      <c r="F505" s="364">
        <v>217</v>
      </c>
      <c r="G505" s="364">
        <v>537</v>
      </c>
      <c r="H505" s="364">
        <v>179</v>
      </c>
      <c r="I505" s="364">
        <v>941</v>
      </c>
      <c r="J505" s="364">
        <v>135</v>
      </c>
      <c r="K505" s="364">
        <v>804</v>
      </c>
      <c r="L505" s="364">
        <v>887</v>
      </c>
      <c r="M505" s="364">
        <v>957</v>
      </c>
      <c r="N505" s="364">
        <v>347</v>
      </c>
      <c r="O505" s="364">
        <v>586</v>
      </c>
    </row>
    <row r="506" spans="1:15" x14ac:dyDescent="0.25">
      <c r="A506" s="364" t="s">
        <v>446</v>
      </c>
      <c r="B506" s="364" t="s">
        <v>777</v>
      </c>
      <c r="C506" s="364" t="s">
        <v>3133</v>
      </c>
      <c r="D506" s="364">
        <v>907</v>
      </c>
      <c r="E506" s="364">
        <v>626</v>
      </c>
      <c r="F506" s="364">
        <v>123</v>
      </c>
      <c r="G506" s="364">
        <v>592</v>
      </c>
      <c r="H506" s="364">
        <v>508</v>
      </c>
      <c r="I506" s="364">
        <v>884</v>
      </c>
      <c r="J506" s="364">
        <v>523</v>
      </c>
      <c r="K506" s="364">
        <v>606</v>
      </c>
      <c r="L506" s="364">
        <v>947</v>
      </c>
      <c r="M506" s="364">
        <v>390</v>
      </c>
      <c r="N506" s="364">
        <v>408</v>
      </c>
      <c r="O506" s="364">
        <v>828</v>
      </c>
    </row>
    <row r="507" spans="1:15" x14ac:dyDescent="0.25">
      <c r="A507" s="364" t="s">
        <v>412</v>
      </c>
      <c r="B507" s="364" t="s">
        <v>798</v>
      </c>
      <c r="C507" s="364" t="s">
        <v>1294</v>
      </c>
      <c r="D507" s="364">
        <v>470</v>
      </c>
      <c r="E507" s="364">
        <v>832</v>
      </c>
      <c r="F507" s="364">
        <v>546</v>
      </c>
      <c r="G507" s="364">
        <v>380</v>
      </c>
      <c r="H507" s="364">
        <v>519</v>
      </c>
      <c r="I507" s="364">
        <v>968</v>
      </c>
      <c r="J507" s="364">
        <v>680</v>
      </c>
      <c r="K507" s="364">
        <v>594</v>
      </c>
      <c r="L507" s="364">
        <v>427</v>
      </c>
      <c r="M507" s="364">
        <v>685</v>
      </c>
      <c r="N507" s="364">
        <v>324</v>
      </c>
      <c r="O507" s="364">
        <v>751</v>
      </c>
    </row>
    <row r="508" spans="1:15" x14ac:dyDescent="0.25">
      <c r="A508" s="364" t="s">
        <v>425</v>
      </c>
      <c r="B508" s="364" t="s">
        <v>426</v>
      </c>
      <c r="C508" s="364" t="s">
        <v>2868</v>
      </c>
      <c r="D508" s="364">
        <v>420</v>
      </c>
      <c r="E508" s="364">
        <v>673</v>
      </c>
      <c r="F508" s="364">
        <v>478</v>
      </c>
      <c r="G508" s="364">
        <v>581</v>
      </c>
      <c r="H508" s="364">
        <v>994</v>
      </c>
      <c r="I508" s="364">
        <v>576</v>
      </c>
      <c r="J508" s="364">
        <v>307</v>
      </c>
      <c r="K508" s="364">
        <v>855</v>
      </c>
      <c r="L508" s="364">
        <v>237</v>
      </c>
      <c r="M508" s="364">
        <v>149</v>
      </c>
      <c r="N508" s="364">
        <v>827</v>
      </c>
      <c r="O508" s="364">
        <v>562</v>
      </c>
    </row>
    <row r="509" spans="1:15" x14ac:dyDescent="0.25">
      <c r="A509" s="364" t="s">
        <v>446</v>
      </c>
      <c r="B509" s="364" t="s">
        <v>473</v>
      </c>
      <c r="C509" s="364" t="s">
        <v>2877</v>
      </c>
      <c r="D509" s="364">
        <v>434</v>
      </c>
      <c r="E509" s="364">
        <v>991</v>
      </c>
      <c r="F509" s="364">
        <v>281</v>
      </c>
      <c r="G509" s="364">
        <v>788</v>
      </c>
      <c r="H509" s="364">
        <v>469</v>
      </c>
      <c r="I509" s="364">
        <v>300</v>
      </c>
      <c r="J509" s="364">
        <v>306</v>
      </c>
      <c r="K509" s="364">
        <v>140</v>
      </c>
      <c r="L509" s="364">
        <v>834</v>
      </c>
      <c r="M509" s="364">
        <v>997</v>
      </c>
      <c r="N509" s="364">
        <v>502</v>
      </c>
      <c r="O509" s="364">
        <v>706</v>
      </c>
    </row>
    <row r="510" spans="1:15" x14ac:dyDescent="0.25">
      <c r="A510" s="364" t="s">
        <v>446</v>
      </c>
      <c r="B510" s="364" t="s">
        <v>777</v>
      </c>
      <c r="C510" s="364" t="s">
        <v>2796</v>
      </c>
      <c r="D510" s="364">
        <v>501</v>
      </c>
      <c r="E510" s="364">
        <v>694</v>
      </c>
      <c r="F510" s="364">
        <v>565</v>
      </c>
      <c r="G510" s="364">
        <v>784</v>
      </c>
      <c r="H510" s="364">
        <v>875</v>
      </c>
      <c r="I510" s="364">
        <v>643</v>
      </c>
      <c r="J510" s="364">
        <v>152</v>
      </c>
      <c r="K510" s="364">
        <v>465</v>
      </c>
      <c r="L510" s="364">
        <v>826</v>
      </c>
      <c r="M510" s="364">
        <v>972</v>
      </c>
      <c r="N510" s="364">
        <v>671</v>
      </c>
      <c r="O510" s="364">
        <v>111</v>
      </c>
    </row>
    <row r="511" spans="1:15" x14ac:dyDescent="0.25">
      <c r="A511" s="364" t="s">
        <v>425</v>
      </c>
      <c r="B511" s="364" t="s">
        <v>450</v>
      </c>
      <c r="C511" s="364" t="s">
        <v>2975</v>
      </c>
      <c r="D511" s="364">
        <v>120</v>
      </c>
      <c r="E511" s="364">
        <v>687</v>
      </c>
      <c r="F511" s="364">
        <v>533</v>
      </c>
      <c r="G511" s="364">
        <v>196</v>
      </c>
      <c r="H511" s="364">
        <v>286</v>
      </c>
      <c r="I511" s="364">
        <v>428</v>
      </c>
      <c r="J511" s="364">
        <v>201</v>
      </c>
      <c r="K511" s="364">
        <v>347</v>
      </c>
      <c r="L511" s="364">
        <v>131</v>
      </c>
      <c r="M511" s="364">
        <v>748</v>
      </c>
      <c r="N511" s="364">
        <v>790</v>
      </c>
      <c r="O511" s="364">
        <v>917</v>
      </c>
    </row>
    <row r="512" spans="1:15" x14ac:dyDescent="0.25">
      <c r="A512" s="364" t="s">
        <v>425</v>
      </c>
      <c r="B512" s="364" t="s">
        <v>426</v>
      </c>
      <c r="C512" s="364" t="s">
        <v>2988</v>
      </c>
      <c r="D512" s="364">
        <v>452</v>
      </c>
      <c r="E512" s="364">
        <v>254</v>
      </c>
      <c r="F512" s="364">
        <v>794</v>
      </c>
      <c r="G512" s="364">
        <v>895</v>
      </c>
      <c r="H512" s="364">
        <v>232</v>
      </c>
      <c r="I512" s="364">
        <v>652</v>
      </c>
      <c r="J512" s="364">
        <v>692</v>
      </c>
      <c r="K512" s="364">
        <v>372</v>
      </c>
      <c r="L512" s="364">
        <v>318</v>
      </c>
      <c r="M512" s="364">
        <v>538</v>
      </c>
      <c r="N512" s="364">
        <v>591</v>
      </c>
      <c r="O512" s="364">
        <v>411</v>
      </c>
    </row>
    <row r="513" spans="1:15" x14ac:dyDescent="0.25">
      <c r="A513" s="364" t="s">
        <v>412</v>
      </c>
      <c r="B513" s="364" t="s">
        <v>798</v>
      </c>
      <c r="C513" s="364" t="s">
        <v>3269</v>
      </c>
      <c r="D513" s="364">
        <v>766</v>
      </c>
      <c r="E513" s="364">
        <v>808</v>
      </c>
      <c r="F513" s="364">
        <v>786</v>
      </c>
      <c r="G513" s="364">
        <v>356</v>
      </c>
      <c r="H513" s="364">
        <v>615</v>
      </c>
      <c r="I513" s="364">
        <v>661</v>
      </c>
      <c r="J513" s="364">
        <v>514</v>
      </c>
      <c r="K513" s="364">
        <v>677</v>
      </c>
      <c r="L513" s="364">
        <v>150</v>
      </c>
      <c r="M513" s="364">
        <v>357</v>
      </c>
      <c r="N513" s="364">
        <v>924</v>
      </c>
      <c r="O513" s="364">
        <v>781</v>
      </c>
    </row>
    <row r="514" spans="1:15" x14ac:dyDescent="0.25">
      <c r="A514" s="364" t="s">
        <v>787</v>
      </c>
      <c r="B514" s="364" t="s">
        <v>844</v>
      </c>
      <c r="C514" s="364" t="s">
        <v>2733</v>
      </c>
      <c r="D514" s="364">
        <v>507</v>
      </c>
      <c r="E514" s="364">
        <v>608</v>
      </c>
      <c r="F514" s="364">
        <v>357</v>
      </c>
      <c r="G514" s="364">
        <v>315</v>
      </c>
      <c r="H514" s="364">
        <v>924</v>
      </c>
      <c r="I514" s="364">
        <v>461</v>
      </c>
      <c r="J514" s="364">
        <v>139</v>
      </c>
      <c r="K514" s="364">
        <v>348</v>
      </c>
      <c r="L514" s="364">
        <v>383</v>
      </c>
      <c r="M514" s="364">
        <v>477</v>
      </c>
      <c r="N514" s="364">
        <v>842</v>
      </c>
      <c r="O514" s="364">
        <v>236</v>
      </c>
    </row>
    <row r="515" spans="1:15" x14ac:dyDescent="0.25">
      <c r="A515" s="364" t="s">
        <v>412</v>
      </c>
      <c r="B515" s="364" t="s">
        <v>422</v>
      </c>
      <c r="C515" s="364" t="s">
        <v>1264</v>
      </c>
      <c r="D515" s="364">
        <v>131</v>
      </c>
      <c r="E515" s="364">
        <v>476</v>
      </c>
      <c r="F515" s="364">
        <v>897</v>
      </c>
      <c r="G515" s="364">
        <v>875</v>
      </c>
      <c r="H515" s="364">
        <v>266</v>
      </c>
      <c r="I515" s="364">
        <v>517</v>
      </c>
      <c r="J515" s="364">
        <v>809</v>
      </c>
      <c r="K515" s="364">
        <v>607</v>
      </c>
      <c r="L515" s="364">
        <v>770</v>
      </c>
      <c r="M515" s="364">
        <v>594</v>
      </c>
      <c r="N515" s="364">
        <v>659</v>
      </c>
      <c r="O515" s="364">
        <v>724</v>
      </c>
    </row>
    <row r="516" spans="1:15" x14ac:dyDescent="0.25">
      <c r="A516" s="364" t="s">
        <v>412</v>
      </c>
      <c r="B516" s="364" t="s">
        <v>823</v>
      </c>
      <c r="C516" s="364" t="s">
        <v>2991</v>
      </c>
      <c r="D516" s="364">
        <v>950</v>
      </c>
      <c r="E516" s="364">
        <v>580</v>
      </c>
      <c r="F516" s="364">
        <v>783</v>
      </c>
      <c r="G516" s="364">
        <v>946</v>
      </c>
      <c r="H516" s="364">
        <v>696</v>
      </c>
      <c r="I516" s="364">
        <v>525</v>
      </c>
      <c r="J516" s="364">
        <v>518</v>
      </c>
      <c r="K516" s="364">
        <v>846</v>
      </c>
      <c r="L516" s="364">
        <v>127</v>
      </c>
      <c r="M516" s="364">
        <v>992</v>
      </c>
      <c r="N516" s="364">
        <v>416</v>
      </c>
      <c r="O516" s="364">
        <v>411</v>
      </c>
    </row>
    <row r="517" spans="1:15" x14ac:dyDescent="0.25">
      <c r="A517" s="364" t="s">
        <v>787</v>
      </c>
      <c r="B517" s="364" t="s">
        <v>809</v>
      </c>
      <c r="C517" s="364" t="s">
        <v>2822</v>
      </c>
      <c r="D517" s="364">
        <v>235</v>
      </c>
      <c r="E517" s="364">
        <v>877</v>
      </c>
      <c r="F517" s="364">
        <v>121</v>
      </c>
      <c r="G517" s="364">
        <v>328</v>
      </c>
      <c r="H517" s="364">
        <v>973</v>
      </c>
      <c r="I517" s="364">
        <v>533</v>
      </c>
      <c r="J517" s="364">
        <v>162</v>
      </c>
      <c r="K517" s="364">
        <v>589</v>
      </c>
      <c r="L517" s="364">
        <v>929</v>
      </c>
      <c r="M517" s="364">
        <v>871</v>
      </c>
      <c r="N517" s="364">
        <v>498</v>
      </c>
      <c r="O517" s="364">
        <v>814</v>
      </c>
    </row>
    <row r="518" spans="1:15" x14ac:dyDescent="0.25">
      <c r="A518" s="364" t="s">
        <v>417</v>
      </c>
      <c r="B518" s="364" t="s">
        <v>974</v>
      </c>
      <c r="C518" s="364" t="s">
        <v>2918</v>
      </c>
      <c r="D518" s="364">
        <v>858</v>
      </c>
      <c r="E518" s="364">
        <v>542</v>
      </c>
      <c r="F518" s="364">
        <v>525</v>
      </c>
      <c r="G518" s="364">
        <v>333</v>
      </c>
      <c r="H518" s="364">
        <v>903</v>
      </c>
      <c r="I518" s="364">
        <v>697</v>
      </c>
      <c r="J518" s="364">
        <v>382</v>
      </c>
      <c r="K518" s="364">
        <v>292</v>
      </c>
      <c r="L518" s="364">
        <v>906</v>
      </c>
      <c r="M518" s="364">
        <v>726</v>
      </c>
      <c r="N518" s="364">
        <v>801</v>
      </c>
      <c r="O518" s="364">
        <v>683</v>
      </c>
    </row>
    <row r="519" spans="1:15" x14ac:dyDescent="0.25">
      <c r="A519" s="364" t="s">
        <v>417</v>
      </c>
      <c r="B519" s="364" t="s">
        <v>828</v>
      </c>
      <c r="C519" s="364" t="s">
        <v>3239</v>
      </c>
      <c r="D519" s="364">
        <v>680</v>
      </c>
      <c r="E519" s="364">
        <v>986</v>
      </c>
      <c r="F519" s="364">
        <v>976</v>
      </c>
      <c r="G519" s="364">
        <v>288</v>
      </c>
      <c r="H519" s="364">
        <v>280</v>
      </c>
      <c r="I519" s="364">
        <v>127</v>
      </c>
      <c r="J519" s="364">
        <v>831</v>
      </c>
      <c r="K519" s="364">
        <v>186</v>
      </c>
      <c r="L519" s="364">
        <v>248</v>
      </c>
      <c r="M519" s="364">
        <v>151</v>
      </c>
      <c r="N519" s="364">
        <v>894</v>
      </c>
      <c r="O519" s="364">
        <v>802</v>
      </c>
    </row>
    <row r="520" spans="1:15" x14ac:dyDescent="0.25">
      <c r="A520" s="364" t="s">
        <v>412</v>
      </c>
      <c r="B520" s="364" t="s">
        <v>413</v>
      </c>
      <c r="C520" s="364" t="s">
        <v>2797</v>
      </c>
      <c r="D520" s="364">
        <v>524</v>
      </c>
      <c r="E520" s="364">
        <v>789</v>
      </c>
      <c r="F520" s="364">
        <v>616</v>
      </c>
      <c r="G520" s="364">
        <v>277</v>
      </c>
      <c r="H520" s="364">
        <v>798</v>
      </c>
      <c r="I520" s="364">
        <v>417</v>
      </c>
      <c r="J520" s="364">
        <v>645</v>
      </c>
      <c r="K520" s="364">
        <v>331</v>
      </c>
      <c r="L520" s="364">
        <v>181</v>
      </c>
      <c r="M520" s="364">
        <v>473</v>
      </c>
      <c r="N520" s="364">
        <v>362</v>
      </c>
      <c r="O520" s="364">
        <v>688</v>
      </c>
    </row>
    <row r="521" spans="1:15" x14ac:dyDescent="0.25">
      <c r="A521" s="364" t="s">
        <v>446</v>
      </c>
      <c r="B521" s="364" t="s">
        <v>473</v>
      </c>
      <c r="C521" s="364" t="s">
        <v>2848</v>
      </c>
      <c r="D521" s="364">
        <v>938</v>
      </c>
      <c r="E521" s="364">
        <v>929</v>
      </c>
      <c r="F521" s="364">
        <v>302</v>
      </c>
      <c r="G521" s="364">
        <v>525</v>
      </c>
      <c r="H521" s="364">
        <v>177</v>
      </c>
      <c r="I521" s="364">
        <v>470</v>
      </c>
      <c r="J521" s="364">
        <v>407</v>
      </c>
      <c r="K521" s="364">
        <v>424</v>
      </c>
      <c r="L521" s="364">
        <v>135</v>
      </c>
      <c r="M521" s="364">
        <v>279</v>
      </c>
      <c r="N521" s="364">
        <v>586</v>
      </c>
      <c r="O521" s="364">
        <v>911</v>
      </c>
    </row>
    <row r="522" spans="1:15" x14ac:dyDescent="0.25">
      <c r="A522" s="364" t="s">
        <v>787</v>
      </c>
      <c r="B522" s="364" t="s">
        <v>809</v>
      </c>
      <c r="C522" s="364" t="s">
        <v>2951</v>
      </c>
      <c r="D522" s="364">
        <v>708</v>
      </c>
      <c r="E522" s="364">
        <v>312</v>
      </c>
      <c r="F522" s="364">
        <v>984</v>
      </c>
      <c r="G522" s="364">
        <v>395</v>
      </c>
      <c r="H522" s="364">
        <v>186</v>
      </c>
      <c r="I522" s="364">
        <v>865</v>
      </c>
      <c r="J522" s="364">
        <v>926</v>
      </c>
      <c r="K522" s="364">
        <v>704</v>
      </c>
      <c r="L522" s="364">
        <v>125</v>
      </c>
      <c r="M522" s="364">
        <v>762</v>
      </c>
      <c r="N522" s="364">
        <v>819</v>
      </c>
      <c r="O522" s="364">
        <v>283</v>
      </c>
    </row>
    <row r="523" spans="1:15" x14ac:dyDescent="0.25">
      <c r="A523" s="364" t="s">
        <v>417</v>
      </c>
      <c r="B523" s="364" t="s">
        <v>848</v>
      </c>
      <c r="C523" s="364" t="s">
        <v>3012</v>
      </c>
      <c r="D523" s="364">
        <v>310</v>
      </c>
      <c r="E523" s="364">
        <v>128</v>
      </c>
      <c r="F523" s="364">
        <v>716</v>
      </c>
      <c r="G523" s="364">
        <v>835</v>
      </c>
      <c r="H523" s="364">
        <v>138</v>
      </c>
      <c r="I523" s="364">
        <v>239</v>
      </c>
      <c r="J523" s="364">
        <v>443</v>
      </c>
      <c r="K523" s="364">
        <v>607</v>
      </c>
      <c r="L523" s="364">
        <v>454</v>
      </c>
      <c r="M523" s="364">
        <v>721</v>
      </c>
      <c r="N523" s="364">
        <v>942</v>
      </c>
      <c r="O523" s="364">
        <v>534</v>
      </c>
    </row>
    <row r="524" spans="1:15" x14ac:dyDescent="0.25">
      <c r="A524" s="364" t="s">
        <v>446</v>
      </c>
      <c r="B524" s="364" t="s">
        <v>803</v>
      </c>
      <c r="C524" s="364" t="s">
        <v>3204</v>
      </c>
      <c r="D524" s="364">
        <v>549</v>
      </c>
      <c r="E524" s="364">
        <v>721</v>
      </c>
      <c r="F524" s="364">
        <v>887</v>
      </c>
      <c r="G524" s="364">
        <v>476</v>
      </c>
      <c r="H524" s="364">
        <v>624</v>
      </c>
      <c r="I524" s="364">
        <v>143</v>
      </c>
      <c r="J524" s="364">
        <v>323</v>
      </c>
      <c r="K524" s="364">
        <v>280</v>
      </c>
      <c r="L524" s="364">
        <v>913</v>
      </c>
      <c r="M524" s="364">
        <v>465</v>
      </c>
      <c r="N524" s="364">
        <v>922</v>
      </c>
      <c r="O524" s="364">
        <v>541</v>
      </c>
    </row>
    <row r="525" spans="1:15" x14ac:dyDescent="0.25">
      <c r="A525" s="364" t="s">
        <v>446</v>
      </c>
      <c r="B525" s="364" t="s">
        <v>777</v>
      </c>
      <c r="C525" s="364" t="s">
        <v>2911</v>
      </c>
      <c r="D525" s="364">
        <v>662</v>
      </c>
      <c r="E525" s="364">
        <v>664</v>
      </c>
      <c r="F525" s="364">
        <v>162</v>
      </c>
      <c r="G525" s="364">
        <v>819</v>
      </c>
      <c r="H525" s="364">
        <v>752</v>
      </c>
      <c r="I525" s="364">
        <v>401</v>
      </c>
      <c r="J525" s="364">
        <v>318</v>
      </c>
      <c r="K525" s="364">
        <v>922</v>
      </c>
      <c r="L525" s="364">
        <v>478</v>
      </c>
      <c r="M525" s="364">
        <v>658</v>
      </c>
      <c r="N525" s="364">
        <v>831</v>
      </c>
      <c r="O525" s="364">
        <v>744</v>
      </c>
    </row>
    <row r="526" spans="1:15" x14ac:dyDescent="0.25">
      <c r="A526" s="364" t="s">
        <v>446</v>
      </c>
      <c r="B526" s="364" t="s">
        <v>803</v>
      </c>
      <c r="C526" s="364" t="s">
        <v>2866</v>
      </c>
      <c r="D526" s="364">
        <v>517</v>
      </c>
      <c r="E526" s="364">
        <v>349</v>
      </c>
      <c r="F526" s="364">
        <v>540</v>
      </c>
      <c r="G526" s="364">
        <v>249</v>
      </c>
      <c r="H526" s="364">
        <v>560</v>
      </c>
      <c r="I526" s="364">
        <v>884</v>
      </c>
      <c r="J526" s="364">
        <v>664</v>
      </c>
      <c r="K526" s="364">
        <v>508</v>
      </c>
      <c r="L526" s="364">
        <v>669</v>
      </c>
      <c r="M526" s="364">
        <v>547</v>
      </c>
      <c r="N526" s="364">
        <v>891</v>
      </c>
      <c r="O526" s="364">
        <v>857</v>
      </c>
    </row>
    <row r="527" spans="1:15" x14ac:dyDescent="0.25">
      <c r="A527" s="364" t="s">
        <v>412</v>
      </c>
      <c r="B527" s="364" t="s">
        <v>798</v>
      </c>
      <c r="C527" s="364" t="s">
        <v>3058</v>
      </c>
      <c r="D527" s="364">
        <v>579</v>
      </c>
      <c r="E527" s="364">
        <v>958</v>
      </c>
      <c r="F527" s="364">
        <v>626</v>
      </c>
      <c r="G527" s="364">
        <v>990</v>
      </c>
      <c r="H527" s="364">
        <v>585</v>
      </c>
      <c r="I527" s="364">
        <v>980</v>
      </c>
      <c r="J527" s="364">
        <v>177</v>
      </c>
      <c r="K527" s="364">
        <v>709</v>
      </c>
      <c r="L527" s="364">
        <v>144</v>
      </c>
      <c r="M527" s="364">
        <v>207</v>
      </c>
      <c r="N527" s="364">
        <v>768</v>
      </c>
      <c r="O527" s="364">
        <v>233</v>
      </c>
    </row>
    <row r="528" spans="1:15" x14ac:dyDescent="0.25">
      <c r="A528" s="364" t="s">
        <v>446</v>
      </c>
      <c r="B528" s="364" t="s">
        <v>473</v>
      </c>
      <c r="C528" s="364" t="s">
        <v>2974</v>
      </c>
      <c r="D528" s="364">
        <v>939</v>
      </c>
      <c r="E528" s="364">
        <v>194</v>
      </c>
      <c r="F528" s="364">
        <v>310</v>
      </c>
      <c r="G528" s="364">
        <v>742</v>
      </c>
      <c r="H528" s="364">
        <v>394</v>
      </c>
      <c r="I528" s="364">
        <v>904</v>
      </c>
      <c r="J528" s="364">
        <v>970</v>
      </c>
      <c r="K528" s="364">
        <v>939</v>
      </c>
      <c r="L528" s="364">
        <v>936</v>
      </c>
      <c r="M528" s="364">
        <v>720</v>
      </c>
      <c r="N528" s="364">
        <v>503</v>
      </c>
      <c r="O528" s="364">
        <v>611</v>
      </c>
    </row>
    <row r="529" spans="1:15" x14ac:dyDescent="0.25">
      <c r="A529" s="364" t="s">
        <v>417</v>
      </c>
      <c r="B529" s="364" t="s">
        <v>974</v>
      </c>
      <c r="C529" s="364" t="s">
        <v>2745</v>
      </c>
      <c r="D529" s="364">
        <v>590</v>
      </c>
      <c r="E529" s="364">
        <v>757</v>
      </c>
      <c r="F529" s="364">
        <v>392</v>
      </c>
      <c r="G529" s="364">
        <v>137</v>
      </c>
      <c r="H529" s="364">
        <v>841</v>
      </c>
      <c r="I529" s="364">
        <v>704</v>
      </c>
      <c r="J529" s="364">
        <v>342</v>
      </c>
      <c r="K529" s="364">
        <v>232</v>
      </c>
      <c r="L529" s="364">
        <v>680</v>
      </c>
      <c r="M529" s="364">
        <v>819</v>
      </c>
      <c r="N529" s="364">
        <v>633</v>
      </c>
      <c r="O529" s="364">
        <v>923</v>
      </c>
    </row>
    <row r="530" spans="1:15" x14ac:dyDescent="0.25">
      <c r="A530" s="364" t="s">
        <v>446</v>
      </c>
      <c r="B530" s="364" t="s">
        <v>473</v>
      </c>
      <c r="C530" s="364" t="s">
        <v>815</v>
      </c>
      <c r="D530" s="364">
        <v>539</v>
      </c>
      <c r="E530" s="364">
        <v>141</v>
      </c>
      <c r="F530" s="364">
        <v>132</v>
      </c>
      <c r="G530" s="364">
        <v>629</v>
      </c>
      <c r="H530" s="364">
        <v>596</v>
      </c>
      <c r="I530" s="364">
        <v>956</v>
      </c>
      <c r="J530" s="364">
        <v>374</v>
      </c>
      <c r="K530" s="364">
        <v>135</v>
      </c>
      <c r="L530" s="364">
        <v>418</v>
      </c>
      <c r="M530" s="364">
        <v>344</v>
      </c>
      <c r="N530" s="364">
        <v>281</v>
      </c>
      <c r="O530" s="364">
        <v>429</v>
      </c>
    </row>
    <row r="531" spans="1:15" x14ac:dyDescent="0.25">
      <c r="A531" s="364" t="s">
        <v>412</v>
      </c>
      <c r="B531" s="364" t="s">
        <v>436</v>
      </c>
      <c r="C531" s="364" t="s">
        <v>2833</v>
      </c>
      <c r="D531" s="364">
        <v>709</v>
      </c>
      <c r="E531" s="364">
        <v>374</v>
      </c>
      <c r="F531" s="364">
        <v>330</v>
      </c>
      <c r="G531" s="364">
        <v>242</v>
      </c>
      <c r="H531" s="364">
        <v>888</v>
      </c>
      <c r="I531" s="364">
        <v>628</v>
      </c>
      <c r="J531" s="364">
        <v>529</v>
      </c>
      <c r="K531" s="364">
        <v>826</v>
      </c>
      <c r="L531" s="364">
        <v>968</v>
      </c>
      <c r="M531" s="364">
        <v>163</v>
      </c>
      <c r="N531" s="364">
        <v>976</v>
      </c>
      <c r="O531" s="364">
        <v>843</v>
      </c>
    </row>
    <row r="532" spans="1:15" x14ac:dyDescent="0.25">
      <c r="A532" s="364" t="s">
        <v>446</v>
      </c>
      <c r="B532" s="364" t="s">
        <v>782</v>
      </c>
      <c r="C532" s="364" t="s">
        <v>917</v>
      </c>
      <c r="D532" s="364">
        <v>572</v>
      </c>
      <c r="E532" s="364">
        <v>711</v>
      </c>
      <c r="F532" s="364">
        <v>321</v>
      </c>
      <c r="G532" s="364">
        <v>467</v>
      </c>
      <c r="H532" s="364">
        <v>902</v>
      </c>
      <c r="I532" s="364">
        <v>514</v>
      </c>
      <c r="J532" s="364">
        <v>908</v>
      </c>
      <c r="K532" s="364">
        <v>286</v>
      </c>
      <c r="L532" s="364">
        <v>683</v>
      </c>
      <c r="M532" s="364">
        <v>601</v>
      </c>
      <c r="N532" s="364">
        <v>458</v>
      </c>
      <c r="O532" s="364">
        <v>544</v>
      </c>
    </row>
    <row r="533" spans="1:15" x14ac:dyDescent="0.25">
      <c r="A533" s="364" t="s">
        <v>446</v>
      </c>
      <c r="B533" s="364" t="s">
        <v>782</v>
      </c>
      <c r="C533" s="364" t="s">
        <v>2741</v>
      </c>
      <c r="D533" s="364">
        <v>916</v>
      </c>
      <c r="E533" s="364">
        <v>520</v>
      </c>
      <c r="F533" s="364">
        <v>331</v>
      </c>
      <c r="G533" s="364">
        <v>566</v>
      </c>
      <c r="H533" s="364">
        <v>170</v>
      </c>
      <c r="I533" s="364">
        <v>767</v>
      </c>
      <c r="J533" s="364">
        <v>616</v>
      </c>
      <c r="K533" s="364">
        <v>374</v>
      </c>
      <c r="L533" s="364">
        <v>805</v>
      </c>
      <c r="M533" s="364">
        <v>724</v>
      </c>
      <c r="N533" s="364">
        <v>167</v>
      </c>
      <c r="O533" s="364">
        <v>857</v>
      </c>
    </row>
    <row r="534" spans="1:15" x14ac:dyDescent="0.25">
      <c r="A534" s="364" t="s">
        <v>425</v>
      </c>
      <c r="B534" s="364" t="s">
        <v>426</v>
      </c>
      <c r="C534" s="364" t="s">
        <v>855</v>
      </c>
      <c r="D534" s="364">
        <v>490</v>
      </c>
      <c r="E534" s="364">
        <v>457</v>
      </c>
      <c r="F534" s="364">
        <v>497</v>
      </c>
      <c r="G534" s="364">
        <v>970</v>
      </c>
      <c r="H534" s="364">
        <v>290</v>
      </c>
      <c r="I534" s="364">
        <v>325</v>
      </c>
      <c r="J534" s="364">
        <v>277</v>
      </c>
      <c r="K534" s="364">
        <v>140</v>
      </c>
      <c r="L534" s="364">
        <v>130</v>
      </c>
      <c r="M534" s="364">
        <v>667</v>
      </c>
      <c r="N534" s="364">
        <v>990</v>
      </c>
      <c r="O534" s="364">
        <v>262</v>
      </c>
    </row>
    <row r="535" spans="1:15" x14ac:dyDescent="0.25">
      <c r="A535" s="364" t="s">
        <v>446</v>
      </c>
      <c r="B535" s="364" t="s">
        <v>473</v>
      </c>
      <c r="C535" s="364" t="s">
        <v>3112</v>
      </c>
      <c r="D535" s="364">
        <v>731</v>
      </c>
      <c r="E535" s="364">
        <v>526</v>
      </c>
      <c r="F535" s="364">
        <v>984</v>
      </c>
      <c r="G535" s="364">
        <v>412</v>
      </c>
      <c r="H535" s="364">
        <v>660</v>
      </c>
      <c r="I535" s="364">
        <v>681</v>
      </c>
      <c r="J535" s="364">
        <v>927</v>
      </c>
      <c r="K535" s="364">
        <v>639</v>
      </c>
      <c r="L535" s="364">
        <v>412</v>
      </c>
      <c r="M535" s="364">
        <v>536</v>
      </c>
      <c r="N535" s="364">
        <v>889</v>
      </c>
      <c r="O535" s="364">
        <v>123</v>
      </c>
    </row>
    <row r="536" spans="1:15" x14ac:dyDescent="0.25">
      <c r="A536" s="364" t="s">
        <v>412</v>
      </c>
      <c r="B536" s="364" t="s">
        <v>436</v>
      </c>
      <c r="C536" s="364" t="s">
        <v>2893</v>
      </c>
      <c r="D536" s="364">
        <v>679</v>
      </c>
      <c r="E536" s="364">
        <v>699</v>
      </c>
      <c r="F536" s="364">
        <v>803</v>
      </c>
      <c r="G536" s="364">
        <v>202</v>
      </c>
      <c r="H536" s="364">
        <v>864</v>
      </c>
      <c r="I536" s="364">
        <v>748</v>
      </c>
      <c r="J536" s="364">
        <v>220</v>
      </c>
      <c r="K536" s="364">
        <v>677</v>
      </c>
      <c r="L536" s="364">
        <v>227</v>
      </c>
      <c r="M536" s="364">
        <v>773</v>
      </c>
      <c r="N536" s="364">
        <v>919</v>
      </c>
      <c r="O536" s="364">
        <v>786</v>
      </c>
    </row>
    <row r="537" spans="1:15" x14ac:dyDescent="0.25">
      <c r="A537" s="364" t="s">
        <v>412</v>
      </c>
      <c r="B537" s="364" t="s">
        <v>413</v>
      </c>
      <c r="C537" s="364" t="s">
        <v>3187</v>
      </c>
      <c r="D537" s="364">
        <v>836</v>
      </c>
      <c r="E537" s="364">
        <v>846</v>
      </c>
      <c r="F537" s="364">
        <v>601</v>
      </c>
      <c r="G537" s="364">
        <v>621</v>
      </c>
      <c r="H537" s="364">
        <v>792</v>
      </c>
      <c r="I537" s="364">
        <v>212</v>
      </c>
      <c r="J537" s="364">
        <v>510</v>
      </c>
      <c r="K537" s="364">
        <v>345</v>
      </c>
      <c r="L537" s="364">
        <v>432</v>
      </c>
      <c r="M537" s="364">
        <v>306</v>
      </c>
      <c r="N537" s="364">
        <v>610</v>
      </c>
      <c r="O537" s="364">
        <v>956</v>
      </c>
    </row>
    <row r="538" spans="1:15" x14ac:dyDescent="0.25">
      <c r="A538" s="364" t="s">
        <v>425</v>
      </c>
      <c r="B538" s="364" t="s">
        <v>450</v>
      </c>
      <c r="C538" s="364" t="s">
        <v>3171</v>
      </c>
      <c r="D538" s="364">
        <v>334</v>
      </c>
      <c r="E538" s="364">
        <v>901</v>
      </c>
      <c r="F538" s="364">
        <v>216</v>
      </c>
      <c r="G538" s="364">
        <v>645</v>
      </c>
      <c r="H538" s="364">
        <v>599</v>
      </c>
      <c r="I538" s="364">
        <v>165</v>
      </c>
      <c r="J538" s="364">
        <v>905</v>
      </c>
      <c r="K538" s="364">
        <v>769</v>
      </c>
      <c r="L538" s="364">
        <v>528</v>
      </c>
      <c r="M538" s="364">
        <v>720</v>
      </c>
      <c r="N538" s="364">
        <v>270</v>
      </c>
      <c r="O538" s="364">
        <v>707</v>
      </c>
    </row>
    <row r="539" spans="1:15" x14ac:dyDescent="0.25">
      <c r="A539" s="364" t="s">
        <v>425</v>
      </c>
      <c r="B539" s="364" t="s">
        <v>426</v>
      </c>
      <c r="C539" s="364" t="s">
        <v>3213</v>
      </c>
      <c r="D539" s="364">
        <v>907</v>
      </c>
      <c r="E539" s="364">
        <v>968</v>
      </c>
      <c r="F539" s="364">
        <v>920</v>
      </c>
      <c r="G539" s="364">
        <v>603</v>
      </c>
      <c r="H539" s="364">
        <v>603</v>
      </c>
      <c r="I539" s="364">
        <v>438</v>
      </c>
      <c r="J539" s="364">
        <v>456</v>
      </c>
      <c r="K539" s="364">
        <v>806</v>
      </c>
      <c r="L539" s="364">
        <v>302</v>
      </c>
      <c r="M539" s="364">
        <v>619</v>
      </c>
      <c r="N539" s="364">
        <v>352</v>
      </c>
      <c r="O539" s="364">
        <v>446</v>
      </c>
    </row>
    <row r="540" spans="1:15" x14ac:dyDescent="0.25">
      <c r="A540" s="364" t="s">
        <v>425</v>
      </c>
      <c r="B540" s="364" t="s">
        <v>450</v>
      </c>
      <c r="C540" s="364" t="s">
        <v>3180</v>
      </c>
      <c r="D540" s="364">
        <v>836</v>
      </c>
      <c r="E540" s="364">
        <v>290</v>
      </c>
      <c r="F540" s="364">
        <v>148</v>
      </c>
      <c r="G540" s="364">
        <v>266</v>
      </c>
      <c r="H540" s="364">
        <v>401</v>
      </c>
      <c r="I540" s="364">
        <v>987</v>
      </c>
      <c r="J540" s="364">
        <v>491</v>
      </c>
      <c r="K540" s="364">
        <v>985</v>
      </c>
      <c r="L540" s="364">
        <v>190</v>
      </c>
      <c r="M540" s="364">
        <v>366</v>
      </c>
      <c r="N540" s="364">
        <v>408</v>
      </c>
      <c r="O540" s="364">
        <v>687</v>
      </c>
    </row>
    <row r="541" spans="1:15" x14ac:dyDescent="0.25">
      <c r="A541" s="364" t="s">
        <v>425</v>
      </c>
      <c r="B541" s="364" t="s">
        <v>426</v>
      </c>
      <c r="C541" s="364" t="s">
        <v>2732</v>
      </c>
      <c r="D541" s="364">
        <v>919</v>
      </c>
      <c r="E541" s="364">
        <v>921</v>
      </c>
      <c r="F541" s="364">
        <v>997</v>
      </c>
      <c r="G541" s="364">
        <v>475</v>
      </c>
      <c r="H541" s="364">
        <v>132</v>
      </c>
      <c r="I541" s="364">
        <v>114</v>
      </c>
      <c r="J541" s="364">
        <v>649</v>
      </c>
      <c r="K541" s="364">
        <v>679</v>
      </c>
      <c r="L541" s="364">
        <v>256</v>
      </c>
      <c r="M541" s="364">
        <v>779</v>
      </c>
      <c r="N541" s="364">
        <v>613</v>
      </c>
      <c r="O541" s="364">
        <v>504</v>
      </c>
    </row>
    <row r="542" spans="1:15" x14ac:dyDescent="0.25">
      <c r="A542" s="364" t="s">
        <v>446</v>
      </c>
      <c r="B542" s="364" t="s">
        <v>777</v>
      </c>
      <c r="C542" s="364" t="s">
        <v>1233</v>
      </c>
      <c r="D542" s="364">
        <v>652</v>
      </c>
      <c r="E542" s="364">
        <v>730</v>
      </c>
      <c r="F542" s="364">
        <v>264</v>
      </c>
      <c r="G542" s="364">
        <v>631</v>
      </c>
      <c r="H542" s="364">
        <v>572</v>
      </c>
      <c r="I542" s="364">
        <v>181</v>
      </c>
      <c r="J542" s="364">
        <v>498</v>
      </c>
      <c r="K542" s="364">
        <v>170</v>
      </c>
      <c r="L542" s="364">
        <v>320</v>
      </c>
      <c r="M542" s="364">
        <v>955</v>
      </c>
      <c r="N542" s="364">
        <v>603</v>
      </c>
      <c r="O542" s="364">
        <v>887</v>
      </c>
    </row>
    <row r="543" spans="1:15" x14ac:dyDescent="0.25">
      <c r="A543" s="364" t="s">
        <v>787</v>
      </c>
      <c r="B543" s="364" t="s">
        <v>809</v>
      </c>
      <c r="C543" s="364" t="s">
        <v>2883</v>
      </c>
      <c r="D543" s="364">
        <v>998</v>
      </c>
      <c r="E543" s="364">
        <v>251</v>
      </c>
      <c r="F543" s="364">
        <v>948</v>
      </c>
      <c r="G543" s="364">
        <v>118</v>
      </c>
      <c r="H543" s="364">
        <v>535</v>
      </c>
      <c r="I543" s="364">
        <v>288</v>
      </c>
      <c r="J543" s="364">
        <v>179</v>
      </c>
      <c r="K543" s="364">
        <v>974</v>
      </c>
      <c r="L543" s="364">
        <v>968</v>
      </c>
      <c r="M543" s="364">
        <v>273</v>
      </c>
      <c r="N543" s="364">
        <v>424</v>
      </c>
      <c r="O543" s="364">
        <v>932</v>
      </c>
    </row>
    <row r="544" spans="1:15" x14ac:dyDescent="0.25">
      <c r="A544" s="364" t="s">
        <v>412</v>
      </c>
      <c r="B544" s="364" t="s">
        <v>823</v>
      </c>
      <c r="C544" s="364" t="s">
        <v>3026</v>
      </c>
      <c r="D544" s="364">
        <v>234</v>
      </c>
      <c r="E544" s="364">
        <v>252</v>
      </c>
      <c r="F544" s="364">
        <v>743</v>
      </c>
      <c r="G544" s="364">
        <v>243</v>
      </c>
      <c r="H544" s="364">
        <v>242</v>
      </c>
      <c r="I544" s="364">
        <v>872</v>
      </c>
      <c r="J544" s="364">
        <v>704</v>
      </c>
      <c r="K544" s="364">
        <v>322</v>
      </c>
      <c r="L544" s="364">
        <v>430</v>
      </c>
      <c r="M544" s="364">
        <v>339</v>
      </c>
      <c r="N544" s="364">
        <v>472</v>
      </c>
      <c r="O544" s="364">
        <v>448</v>
      </c>
    </row>
    <row r="545" spans="1:15" x14ac:dyDescent="0.25">
      <c r="A545" s="364" t="s">
        <v>412</v>
      </c>
      <c r="B545" s="364" t="s">
        <v>413</v>
      </c>
      <c r="C545" s="364" t="s">
        <v>2754</v>
      </c>
      <c r="D545" s="364">
        <v>238</v>
      </c>
      <c r="E545" s="364">
        <v>684</v>
      </c>
      <c r="F545" s="364">
        <v>607</v>
      </c>
      <c r="G545" s="364">
        <v>725</v>
      </c>
      <c r="H545" s="364">
        <v>644</v>
      </c>
      <c r="I545" s="364">
        <v>472</v>
      </c>
      <c r="J545" s="364">
        <v>289</v>
      </c>
      <c r="K545" s="364">
        <v>885</v>
      </c>
      <c r="L545" s="364">
        <v>129</v>
      </c>
      <c r="M545" s="364">
        <v>608</v>
      </c>
      <c r="N545" s="364">
        <v>780</v>
      </c>
      <c r="O545" s="364">
        <v>687</v>
      </c>
    </row>
    <row r="546" spans="1:15" x14ac:dyDescent="0.25">
      <c r="A546" s="364" t="s">
        <v>425</v>
      </c>
      <c r="B546" s="364" t="s">
        <v>426</v>
      </c>
      <c r="C546" s="364" t="s">
        <v>2713</v>
      </c>
      <c r="D546" s="364">
        <v>713</v>
      </c>
      <c r="E546" s="364">
        <v>287</v>
      </c>
      <c r="F546" s="364">
        <v>707</v>
      </c>
      <c r="G546" s="364">
        <v>743</v>
      </c>
      <c r="H546" s="364">
        <v>792</v>
      </c>
      <c r="I546" s="364">
        <v>977</v>
      </c>
      <c r="J546" s="364">
        <v>484</v>
      </c>
      <c r="K546" s="364">
        <v>939</v>
      </c>
      <c r="L546" s="364">
        <v>625</v>
      </c>
      <c r="M546" s="364">
        <v>825</v>
      </c>
      <c r="N546" s="364">
        <v>656</v>
      </c>
      <c r="O546" s="364">
        <v>798</v>
      </c>
    </row>
    <row r="547" spans="1:15" x14ac:dyDescent="0.25">
      <c r="A547" s="364" t="s">
        <v>425</v>
      </c>
      <c r="B547" s="364" t="s">
        <v>418</v>
      </c>
      <c r="C547" s="364" t="s">
        <v>2770</v>
      </c>
      <c r="D547" s="364">
        <v>659</v>
      </c>
      <c r="E547" s="364">
        <v>483</v>
      </c>
      <c r="F547" s="364">
        <v>778</v>
      </c>
      <c r="G547" s="364">
        <v>429</v>
      </c>
      <c r="H547" s="364">
        <v>845</v>
      </c>
      <c r="I547" s="364">
        <v>771</v>
      </c>
      <c r="J547" s="364">
        <v>731</v>
      </c>
      <c r="K547" s="364">
        <v>132</v>
      </c>
      <c r="L547" s="364">
        <v>638</v>
      </c>
      <c r="M547" s="364">
        <v>317</v>
      </c>
      <c r="N547" s="364">
        <v>787</v>
      </c>
      <c r="O547" s="364">
        <v>141</v>
      </c>
    </row>
    <row r="548" spans="1:15" x14ac:dyDescent="0.25">
      <c r="A548" s="364" t="s">
        <v>412</v>
      </c>
      <c r="B548" s="364" t="s">
        <v>422</v>
      </c>
      <c r="C548" s="364" t="s">
        <v>2931</v>
      </c>
      <c r="D548" s="364">
        <v>213</v>
      </c>
      <c r="E548" s="364">
        <v>168</v>
      </c>
      <c r="F548" s="364">
        <v>620</v>
      </c>
      <c r="G548" s="364">
        <v>297</v>
      </c>
      <c r="H548" s="364">
        <v>687</v>
      </c>
      <c r="I548" s="364">
        <v>220</v>
      </c>
      <c r="J548" s="364">
        <v>761</v>
      </c>
      <c r="K548" s="364">
        <v>673</v>
      </c>
      <c r="L548" s="364">
        <v>434</v>
      </c>
      <c r="M548" s="364">
        <v>242</v>
      </c>
      <c r="N548" s="364">
        <v>470</v>
      </c>
      <c r="O548" s="364">
        <v>122</v>
      </c>
    </row>
    <row r="549" spans="1:15" x14ac:dyDescent="0.25">
      <c r="A549" s="364" t="s">
        <v>446</v>
      </c>
      <c r="B549" s="364" t="s">
        <v>777</v>
      </c>
      <c r="C549" s="364" t="s">
        <v>2973</v>
      </c>
      <c r="D549" s="364">
        <v>472</v>
      </c>
      <c r="E549" s="364">
        <v>391</v>
      </c>
      <c r="F549" s="364">
        <v>624</v>
      </c>
      <c r="G549" s="364">
        <v>652</v>
      </c>
      <c r="H549" s="364">
        <v>725</v>
      </c>
      <c r="I549" s="364">
        <v>623</v>
      </c>
      <c r="J549" s="364">
        <v>510</v>
      </c>
      <c r="K549" s="364">
        <v>527</v>
      </c>
      <c r="L549" s="364">
        <v>466</v>
      </c>
      <c r="M549" s="364">
        <v>646</v>
      </c>
      <c r="N549" s="364">
        <v>175</v>
      </c>
      <c r="O549" s="364">
        <v>538</v>
      </c>
    </row>
    <row r="550" spans="1:15" x14ac:dyDescent="0.25">
      <c r="A550" s="364" t="s">
        <v>425</v>
      </c>
      <c r="B550" s="364" t="s">
        <v>450</v>
      </c>
      <c r="C550" s="364" t="s">
        <v>2920</v>
      </c>
      <c r="D550" s="364">
        <v>642</v>
      </c>
      <c r="E550" s="364">
        <v>804</v>
      </c>
      <c r="F550" s="364">
        <v>771</v>
      </c>
      <c r="G550" s="364">
        <v>954</v>
      </c>
      <c r="H550" s="364">
        <v>477</v>
      </c>
      <c r="I550" s="364">
        <v>453</v>
      </c>
      <c r="J550" s="364">
        <v>517</v>
      </c>
      <c r="K550" s="364">
        <v>630</v>
      </c>
      <c r="L550" s="364">
        <v>315</v>
      </c>
      <c r="M550" s="364">
        <v>711</v>
      </c>
      <c r="N550" s="364">
        <v>993</v>
      </c>
      <c r="O550" s="364">
        <v>340</v>
      </c>
    </row>
    <row r="551" spans="1:15" x14ac:dyDescent="0.25">
      <c r="A551" s="364" t="s">
        <v>412</v>
      </c>
      <c r="B551" s="364" t="s">
        <v>413</v>
      </c>
      <c r="C551" s="364" t="s">
        <v>2962</v>
      </c>
      <c r="D551" s="364">
        <v>262</v>
      </c>
      <c r="E551" s="364">
        <v>129</v>
      </c>
      <c r="F551" s="364">
        <v>808</v>
      </c>
      <c r="G551" s="364">
        <v>222</v>
      </c>
      <c r="H551" s="364">
        <v>337</v>
      </c>
      <c r="I551" s="364">
        <v>448</v>
      </c>
      <c r="J551" s="364">
        <v>396</v>
      </c>
      <c r="K551" s="364">
        <v>212</v>
      </c>
      <c r="L551" s="364">
        <v>223</v>
      </c>
      <c r="M551" s="364">
        <v>436</v>
      </c>
      <c r="N551" s="364">
        <v>807</v>
      </c>
      <c r="O551" s="364">
        <v>208</v>
      </c>
    </row>
    <row r="552" spans="1:15" x14ac:dyDescent="0.25">
      <c r="A552" s="364" t="s">
        <v>412</v>
      </c>
      <c r="B552" s="364" t="s">
        <v>413</v>
      </c>
      <c r="C552" s="364" t="s">
        <v>3004</v>
      </c>
      <c r="D552" s="364">
        <v>416</v>
      </c>
      <c r="E552" s="364">
        <v>366</v>
      </c>
      <c r="F552" s="364">
        <v>637</v>
      </c>
      <c r="G552" s="364">
        <v>384</v>
      </c>
      <c r="H552" s="364">
        <v>802</v>
      </c>
      <c r="I552" s="364">
        <v>646</v>
      </c>
      <c r="J552" s="364">
        <v>365</v>
      </c>
      <c r="K552" s="364">
        <v>412</v>
      </c>
      <c r="L552" s="364">
        <v>188</v>
      </c>
      <c r="M552" s="364">
        <v>376</v>
      </c>
      <c r="N552" s="364">
        <v>438</v>
      </c>
      <c r="O552" s="364">
        <v>619</v>
      </c>
    </row>
    <row r="553" spans="1:15" x14ac:dyDescent="0.25">
      <c r="A553" s="364" t="s">
        <v>425</v>
      </c>
      <c r="B553" s="364" t="s">
        <v>418</v>
      </c>
      <c r="C553" s="364" t="s">
        <v>3252</v>
      </c>
      <c r="D553" s="364">
        <v>635</v>
      </c>
      <c r="E553" s="364">
        <v>494</v>
      </c>
      <c r="F553" s="364">
        <v>572</v>
      </c>
      <c r="G553" s="364">
        <v>551</v>
      </c>
      <c r="H553" s="364">
        <v>553</v>
      </c>
      <c r="I553" s="364">
        <v>971</v>
      </c>
      <c r="J553" s="364">
        <v>790</v>
      </c>
      <c r="K553" s="364">
        <v>447</v>
      </c>
      <c r="L553" s="364">
        <v>434</v>
      </c>
      <c r="M553" s="364">
        <v>339</v>
      </c>
      <c r="N553" s="364">
        <v>622</v>
      </c>
      <c r="O553" s="364">
        <v>528</v>
      </c>
    </row>
    <row r="554" spans="1:15" x14ac:dyDescent="0.25">
      <c r="A554" s="364" t="s">
        <v>446</v>
      </c>
      <c r="B554" s="364" t="s">
        <v>777</v>
      </c>
      <c r="C554" s="364" t="s">
        <v>2910</v>
      </c>
      <c r="D554" s="364">
        <v>976</v>
      </c>
      <c r="E554" s="364">
        <v>874</v>
      </c>
      <c r="F554" s="364">
        <v>814</v>
      </c>
      <c r="G554" s="364">
        <v>472</v>
      </c>
      <c r="H554" s="364">
        <v>298</v>
      </c>
      <c r="I554" s="364">
        <v>322</v>
      </c>
      <c r="J554" s="364">
        <v>280</v>
      </c>
      <c r="K554" s="364">
        <v>527</v>
      </c>
      <c r="L554" s="364">
        <v>581</v>
      </c>
      <c r="M554" s="364">
        <v>202</v>
      </c>
      <c r="N554" s="364">
        <v>695</v>
      </c>
      <c r="O554" s="364">
        <v>124</v>
      </c>
    </row>
    <row r="555" spans="1:15" x14ac:dyDescent="0.25">
      <c r="A555" s="364" t="s">
        <v>425</v>
      </c>
      <c r="B555" s="364" t="s">
        <v>426</v>
      </c>
      <c r="C555" s="364" t="s">
        <v>3107</v>
      </c>
      <c r="D555" s="364">
        <v>377</v>
      </c>
      <c r="E555" s="364">
        <v>857</v>
      </c>
      <c r="F555" s="364">
        <v>204</v>
      </c>
      <c r="G555" s="364">
        <v>980</v>
      </c>
      <c r="H555" s="364">
        <v>224</v>
      </c>
      <c r="I555" s="364">
        <v>154</v>
      </c>
      <c r="J555" s="364">
        <v>549</v>
      </c>
      <c r="K555" s="364">
        <v>749</v>
      </c>
      <c r="L555" s="364">
        <v>648</v>
      </c>
      <c r="M555" s="364">
        <v>930</v>
      </c>
      <c r="N555" s="364">
        <v>540</v>
      </c>
      <c r="O555" s="364">
        <v>315</v>
      </c>
    </row>
    <row r="556" spans="1:15" x14ac:dyDescent="0.25">
      <c r="A556" s="364" t="s">
        <v>412</v>
      </c>
      <c r="B556" s="364" t="s">
        <v>429</v>
      </c>
      <c r="C556" s="364" t="s">
        <v>2792</v>
      </c>
      <c r="D556" s="364">
        <v>940</v>
      </c>
      <c r="E556" s="364">
        <v>782</v>
      </c>
      <c r="F556" s="364">
        <v>659</v>
      </c>
      <c r="G556" s="364">
        <v>743</v>
      </c>
      <c r="H556" s="364">
        <v>149</v>
      </c>
      <c r="I556" s="364">
        <v>158</v>
      </c>
      <c r="J556" s="364">
        <v>952</v>
      </c>
      <c r="K556" s="364">
        <v>509</v>
      </c>
      <c r="L556" s="364">
        <v>385</v>
      </c>
      <c r="M556" s="364">
        <v>630</v>
      </c>
      <c r="N556" s="364">
        <v>475</v>
      </c>
      <c r="O556" s="364">
        <v>896</v>
      </c>
    </row>
    <row r="557" spans="1:15" x14ac:dyDescent="0.25">
      <c r="A557" s="364" t="s">
        <v>412</v>
      </c>
      <c r="B557" s="364" t="s">
        <v>436</v>
      </c>
      <c r="C557" s="364" t="s">
        <v>669</v>
      </c>
      <c r="D557" s="364">
        <v>527</v>
      </c>
      <c r="E557" s="364">
        <v>837</v>
      </c>
      <c r="F557" s="364">
        <v>397</v>
      </c>
      <c r="G557" s="364">
        <v>913</v>
      </c>
      <c r="H557" s="364">
        <v>876</v>
      </c>
      <c r="I557" s="364">
        <v>278</v>
      </c>
      <c r="J557" s="364">
        <v>957</v>
      </c>
      <c r="K557" s="364">
        <v>886</v>
      </c>
      <c r="L557" s="364">
        <v>411</v>
      </c>
      <c r="M557" s="364">
        <v>677</v>
      </c>
      <c r="N557" s="364">
        <v>587</v>
      </c>
      <c r="O557" s="364">
        <v>275</v>
      </c>
    </row>
    <row r="558" spans="1:15" x14ac:dyDescent="0.25">
      <c r="A558" s="364" t="s">
        <v>425</v>
      </c>
      <c r="B558" s="364" t="s">
        <v>426</v>
      </c>
      <c r="C558" s="364" t="s">
        <v>3199</v>
      </c>
      <c r="D558" s="364">
        <v>160</v>
      </c>
      <c r="E558" s="364">
        <v>993</v>
      </c>
      <c r="F558" s="364">
        <v>809</v>
      </c>
      <c r="G558" s="364">
        <v>125</v>
      </c>
      <c r="H558" s="364">
        <v>303</v>
      </c>
      <c r="I558" s="364">
        <v>903</v>
      </c>
      <c r="J558" s="364">
        <v>140</v>
      </c>
      <c r="K558" s="364">
        <v>937</v>
      </c>
      <c r="L558" s="364">
        <v>300</v>
      </c>
      <c r="M558" s="364">
        <v>789</v>
      </c>
      <c r="N558" s="364">
        <v>970</v>
      </c>
      <c r="O558" s="364">
        <v>399</v>
      </c>
    </row>
    <row r="559" spans="1:15" x14ac:dyDescent="0.25">
      <c r="A559" s="364" t="s">
        <v>446</v>
      </c>
      <c r="B559" s="364" t="s">
        <v>777</v>
      </c>
      <c r="C559" s="364" t="s">
        <v>3217</v>
      </c>
      <c r="D559" s="364">
        <v>975</v>
      </c>
      <c r="E559" s="364">
        <v>946</v>
      </c>
      <c r="F559" s="364">
        <v>457</v>
      </c>
      <c r="G559" s="364">
        <v>117</v>
      </c>
      <c r="H559" s="364">
        <v>515</v>
      </c>
      <c r="I559" s="364">
        <v>117</v>
      </c>
      <c r="J559" s="364">
        <v>324</v>
      </c>
      <c r="K559" s="364">
        <v>263</v>
      </c>
      <c r="L559" s="364">
        <v>507</v>
      </c>
      <c r="M559" s="364">
        <v>258</v>
      </c>
      <c r="N559" s="364">
        <v>429</v>
      </c>
      <c r="O559" s="364">
        <v>661</v>
      </c>
    </row>
    <row r="560" spans="1:15" x14ac:dyDescent="0.25">
      <c r="A560" s="364" t="s">
        <v>417</v>
      </c>
      <c r="B560" s="364" t="s">
        <v>848</v>
      </c>
      <c r="C560" s="364" t="s">
        <v>3232</v>
      </c>
      <c r="D560" s="364">
        <v>123</v>
      </c>
      <c r="E560" s="364">
        <v>272</v>
      </c>
      <c r="F560" s="364">
        <v>992</v>
      </c>
      <c r="G560" s="364">
        <v>173</v>
      </c>
      <c r="H560" s="364">
        <v>417</v>
      </c>
      <c r="I560" s="364">
        <v>325</v>
      </c>
      <c r="J560" s="364">
        <v>330</v>
      </c>
      <c r="K560" s="364">
        <v>754</v>
      </c>
      <c r="L560" s="364">
        <v>319</v>
      </c>
      <c r="M560" s="364">
        <v>299</v>
      </c>
      <c r="N560" s="364">
        <v>836</v>
      </c>
      <c r="O560" s="364">
        <v>792</v>
      </c>
    </row>
    <row r="561" spans="1:15" x14ac:dyDescent="0.25">
      <c r="A561" s="364" t="s">
        <v>425</v>
      </c>
      <c r="B561" s="364" t="s">
        <v>426</v>
      </c>
      <c r="C561" s="364" t="s">
        <v>2977</v>
      </c>
      <c r="D561" s="364">
        <v>751</v>
      </c>
      <c r="E561" s="364">
        <v>507</v>
      </c>
      <c r="F561" s="364">
        <v>357</v>
      </c>
      <c r="G561" s="364">
        <v>497</v>
      </c>
      <c r="H561" s="364">
        <v>595</v>
      </c>
      <c r="I561" s="364">
        <v>990</v>
      </c>
      <c r="J561" s="364">
        <v>627</v>
      </c>
      <c r="K561" s="364">
        <v>318</v>
      </c>
      <c r="L561" s="364">
        <v>384</v>
      </c>
      <c r="M561" s="364">
        <v>273</v>
      </c>
      <c r="N561" s="364">
        <v>757</v>
      </c>
      <c r="O561" s="364">
        <v>218</v>
      </c>
    </row>
    <row r="562" spans="1:15" x14ac:dyDescent="0.25">
      <c r="A562" s="364" t="s">
        <v>787</v>
      </c>
      <c r="B562" s="364" t="s">
        <v>788</v>
      </c>
      <c r="C562" s="364" t="s">
        <v>2753</v>
      </c>
      <c r="D562" s="364">
        <v>554</v>
      </c>
      <c r="E562" s="364">
        <v>987</v>
      </c>
      <c r="F562" s="364">
        <v>153</v>
      </c>
      <c r="G562" s="364">
        <v>775</v>
      </c>
      <c r="H562" s="364">
        <v>914</v>
      </c>
      <c r="I562" s="364">
        <v>923</v>
      </c>
      <c r="J562" s="364">
        <v>404</v>
      </c>
      <c r="K562" s="364">
        <v>922</v>
      </c>
      <c r="L562" s="364">
        <v>457</v>
      </c>
      <c r="M562" s="364">
        <v>734</v>
      </c>
      <c r="N562" s="364">
        <v>122</v>
      </c>
      <c r="O562" s="364">
        <v>999</v>
      </c>
    </row>
    <row r="563" spans="1:15" x14ac:dyDescent="0.25">
      <c r="A563" s="364" t="s">
        <v>446</v>
      </c>
      <c r="B563" s="364" t="s">
        <v>473</v>
      </c>
      <c r="C563" s="364" t="s">
        <v>1423</v>
      </c>
      <c r="D563" s="364">
        <v>732</v>
      </c>
      <c r="E563" s="364">
        <v>607</v>
      </c>
      <c r="F563" s="364">
        <v>763</v>
      </c>
      <c r="G563" s="364">
        <v>892</v>
      </c>
      <c r="H563" s="364">
        <v>469</v>
      </c>
      <c r="I563" s="364">
        <v>117</v>
      </c>
      <c r="J563" s="364">
        <v>521</v>
      </c>
      <c r="K563" s="364">
        <v>521</v>
      </c>
      <c r="L563" s="364">
        <v>828</v>
      </c>
      <c r="M563" s="364">
        <v>885</v>
      </c>
      <c r="N563" s="364">
        <v>473</v>
      </c>
      <c r="O563" s="364">
        <v>753</v>
      </c>
    </row>
    <row r="564" spans="1:15" x14ac:dyDescent="0.25">
      <c r="A564" s="364" t="s">
        <v>425</v>
      </c>
      <c r="B564" s="364" t="s">
        <v>426</v>
      </c>
      <c r="C564" s="364" t="s">
        <v>3144</v>
      </c>
      <c r="D564" s="364">
        <v>970</v>
      </c>
      <c r="E564" s="364">
        <v>200</v>
      </c>
      <c r="F564" s="364">
        <v>165</v>
      </c>
      <c r="G564" s="364">
        <v>756</v>
      </c>
      <c r="H564" s="364">
        <v>616</v>
      </c>
      <c r="I564" s="364">
        <v>567</v>
      </c>
      <c r="J564" s="364">
        <v>804</v>
      </c>
      <c r="K564" s="364">
        <v>553</v>
      </c>
      <c r="L564" s="364">
        <v>966</v>
      </c>
      <c r="M564" s="364">
        <v>497</v>
      </c>
      <c r="N564" s="364">
        <v>267</v>
      </c>
      <c r="O564" s="364">
        <v>487</v>
      </c>
    </row>
    <row r="565" spans="1:15" x14ac:dyDescent="0.25">
      <c r="A565" s="364" t="s">
        <v>425</v>
      </c>
      <c r="B565" s="364" t="s">
        <v>426</v>
      </c>
      <c r="C565" s="364" t="s">
        <v>2930</v>
      </c>
      <c r="D565" s="364">
        <v>232</v>
      </c>
      <c r="E565" s="364">
        <v>112</v>
      </c>
      <c r="F565" s="364">
        <v>246</v>
      </c>
      <c r="G565" s="364">
        <v>128</v>
      </c>
      <c r="H565" s="364">
        <v>375</v>
      </c>
      <c r="I565" s="364">
        <v>881</v>
      </c>
      <c r="J565" s="364">
        <v>643</v>
      </c>
      <c r="K565" s="364">
        <v>612</v>
      </c>
      <c r="L565" s="364">
        <v>176</v>
      </c>
      <c r="M565" s="364">
        <v>959</v>
      </c>
      <c r="N565" s="364">
        <v>854</v>
      </c>
      <c r="O565" s="364">
        <v>351</v>
      </c>
    </row>
    <row r="566" spans="1:15" x14ac:dyDescent="0.25">
      <c r="A566" s="364" t="s">
        <v>417</v>
      </c>
      <c r="B566" s="364" t="s">
        <v>848</v>
      </c>
      <c r="C566" s="364" t="s">
        <v>1366</v>
      </c>
      <c r="D566" s="364">
        <v>748</v>
      </c>
      <c r="E566" s="364">
        <v>238</v>
      </c>
      <c r="F566" s="364">
        <v>841</v>
      </c>
      <c r="G566" s="364">
        <v>975</v>
      </c>
      <c r="H566" s="364">
        <v>192</v>
      </c>
      <c r="I566" s="364">
        <v>646</v>
      </c>
      <c r="J566" s="364">
        <v>614</v>
      </c>
      <c r="K566" s="364">
        <v>293</v>
      </c>
      <c r="L566" s="364">
        <v>859</v>
      </c>
      <c r="M566" s="364">
        <v>726</v>
      </c>
      <c r="N566" s="364">
        <v>720</v>
      </c>
      <c r="O566" s="364">
        <v>533</v>
      </c>
    </row>
    <row r="567" spans="1:15" x14ac:dyDescent="0.25">
      <c r="A567" s="364" t="s">
        <v>412</v>
      </c>
      <c r="B567" s="364" t="s">
        <v>422</v>
      </c>
      <c r="C567" s="364" t="s">
        <v>3253</v>
      </c>
      <c r="D567" s="364">
        <v>542</v>
      </c>
      <c r="E567" s="364">
        <v>263</v>
      </c>
      <c r="F567" s="364">
        <v>115</v>
      </c>
      <c r="G567" s="364">
        <v>370</v>
      </c>
      <c r="H567" s="364">
        <v>524</v>
      </c>
      <c r="I567" s="364">
        <v>707</v>
      </c>
      <c r="J567" s="364">
        <v>870</v>
      </c>
      <c r="K567" s="364">
        <v>897</v>
      </c>
      <c r="L567" s="364">
        <v>541</v>
      </c>
      <c r="M567" s="364">
        <v>345</v>
      </c>
      <c r="N567" s="364">
        <v>779</v>
      </c>
      <c r="O567" s="364">
        <v>491</v>
      </c>
    </row>
    <row r="568" spans="1:15" x14ac:dyDescent="0.25">
      <c r="A568" s="364" t="s">
        <v>412</v>
      </c>
      <c r="B568" s="364" t="s">
        <v>436</v>
      </c>
      <c r="C568" s="364" t="s">
        <v>2954</v>
      </c>
      <c r="D568" s="364">
        <v>799</v>
      </c>
      <c r="E568" s="364">
        <v>362</v>
      </c>
      <c r="F568" s="364">
        <v>327</v>
      </c>
      <c r="G568" s="364">
        <v>933</v>
      </c>
      <c r="H568" s="364">
        <v>676</v>
      </c>
      <c r="I568" s="364">
        <v>257</v>
      </c>
      <c r="J568" s="364">
        <v>756</v>
      </c>
      <c r="K568" s="364">
        <v>372</v>
      </c>
      <c r="L568" s="364">
        <v>895</v>
      </c>
      <c r="M568" s="364">
        <v>824</v>
      </c>
      <c r="N568" s="364">
        <v>179</v>
      </c>
      <c r="O568" s="364">
        <v>661</v>
      </c>
    </row>
    <row r="569" spans="1:15" x14ac:dyDescent="0.25">
      <c r="A569" s="364" t="s">
        <v>417</v>
      </c>
      <c r="B569" s="364" t="s">
        <v>848</v>
      </c>
      <c r="C569" s="364" t="s">
        <v>3155</v>
      </c>
      <c r="D569" s="364">
        <v>542</v>
      </c>
      <c r="E569" s="364">
        <v>634</v>
      </c>
      <c r="F569" s="364">
        <v>367</v>
      </c>
      <c r="G569" s="364">
        <v>555</v>
      </c>
      <c r="H569" s="364">
        <v>937</v>
      </c>
      <c r="I569" s="364">
        <v>580</v>
      </c>
      <c r="J569" s="364">
        <v>173</v>
      </c>
      <c r="K569" s="364">
        <v>247</v>
      </c>
      <c r="L569" s="364">
        <v>621</v>
      </c>
      <c r="M569" s="364">
        <v>538</v>
      </c>
      <c r="N569" s="364">
        <v>119</v>
      </c>
      <c r="O569" s="364">
        <v>410</v>
      </c>
    </row>
    <row r="570" spans="1:15" x14ac:dyDescent="0.25">
      <c r="A570" s="364" t="s">
        <v>412</v>
      </c>
      <c r="B570" s="364" t="s">
        <v>436</v>
      </c>
      <c r="C570" s="364" t="s">
        <v>3000</v>
      </c>
      <c r="D570" s="364">
        <v>236</v>
      </c>
      <c r="E570" s="364">
        <v>927</v>
      </c>
      <c r="F570" s="364">
        <v>936</v>
      </c>
      <c r="G570" s="364">
        <v>400</v>
      </c>
      <c r="H570" s="364">
        <v>215</v>
      </c>
      <c r="I570" s="364">
        <v>390</v>
      </c>
      <c r="J570" s="364">
        <v>749</v>
      </c>
      <c r="K570" s="364">
        <v>548</v>
      </c>
      <c r="L570" s="364">
        <v>452</v>
      </c>
      <c r="M570" s="364">
        <v>642</v>
      </c>
      <c r="N570" s="364">
        <v>243</v>
      </c>
      <c r="O570" s="364">
        <v>503</v>
      </c>
    </row>
    <row r="571" spans="1:15" x14ac:dyDescent="0.25">
      <c r="A571" s="364" t="s">
        <v>446</v>
      </c>
      <c r="B571" s="364" t="s">
        <v>803</v>
      </c>
      <c r="C571" s="364" t="s">
        <v>3116</v>
      </c>
      <c r="D571" s="364">
        <v>771</v>
      </c>
      <c r="E571" s="364">
        <v>757</v>
      </c>
      <c r="F571" s="364">
        <v>992</v>
      </c>
      <c r="G571" s="364">
        <v>943</v>
      </c>
      <c r="H571" s="364">
        <v>886</v>
      </c>
      <c r="I571" s="364">
        <v>989</v>
      </c>
      <c r="J571" s="364">
        <v>755</v>
      </c>
      <c r="K571" s="364">
        <v>351</v>
      </c>
      <c r="L571" s="364">
        <v>568</v>
      </c>
      <c r="M571" s="364">
        <v>854</v>
      </c>
      <c r="N571" s="364">
        <v>531</v>
      </c>
      <c r="O571" s="364">
        <v>546</v>
      </c>
    </row>
    <row r="572" spans="1:15" x14ac:dyDescent="0.25">
      <c r="A572" s="364" t="s">
        <v>425</v>
      </c>
      <c r="B572" s="364" t="s">
        <v>426</v>
      </c>
      <c r="C572" s="364" t="s">
        <v>819</v>
      </c>
      <c r="D572" s="364">
        <v>557</v>
      </c>
      <c r="E572" s="364">
        <v>960</v>
      </c>
      <c r="F572" s="364">
        <v>170</v>
      </c>
      <c r="G572" s="364">
        <v>974</v>
      </c>
      <c r="H572" s="364">
        <v>829</v>
      </c>
      <c r="I572" s="364">
        <v>340</v>
      </c>
      <c r="J572" s="364">
        <v>219</v>
      </c>
      <c r="K572" s="364">
        <v>903</v>
      </c>
      <c r="L572" s="364">
        <v>490</v>
      </c>
      <c r="M572" s="364">
        <v>340</v>
      </c>
      <c r="N572" s="364">
        <v>358</v>
      </c>
      <c r="O572" s="364">
        <v>258</v>
      </c>
    </row>
    <row r="573" spans="1:15" x14ac:dyDescent="0.25">
      <c r="A573" s="364" t="s">
        <v>412</v>
      </c>
      <c r="B573" s="364" t="s">
        <v>436</v>
      </c>
      <c r="C573" s="364" t="s">
        <v>2902</v>
      </c>
      <c r="D573" s="364">
        <v>707</v>
      </c>
      <c r="E573" s="364">
        <v>430</v>
      </c>
      <c r="F573" s="364">
        <v>804</v>
      </c>
      <c r="G573" s="364">
        <v>987</v>
      </c>
      <c r="H573" s="364">
        <v>799</v>
      </c>
      <c r="I573" s="364">
        <v>608</v>
      </c>
      <c r="J573" s="364">
        <v>282</v>
      </c>
      <c r="K573" s="364">
        <v>786</v>
      </c>
      <c r="L573" s="364">
        <v>555</v>
      </c>
      <c r="M573" s="364">
        <v>696</v>
      </c>
      <c r="N573" s="364">
        <v>441</v>
      </c>
      <c r="O573" s="364">
        <v>952</v>
      </c>
    </row>
    <row r="574" spans="1:15" x14ac:dyDescent="0.25">
      <c r="A574" s="364" t="s">
        <v>446</v>
      </c>
      <c r="B574" s="364" t="s">
        <v>803</v>
      </c>
      <c r="C574" s="364" t="s">
        <v>3002</v>
      </c>
      <c r="D574" s="364">
        <v>359</v>
      </c>
      <c r="E574" s="364">
        <v>740</v>
      </c>
      <c r="F574" s="364">
        <v>818</v>
      </c>
      <c r="G574" s="364">
        <v>792</v>
      </c>
      <c r="H574" s="364">
        <v>307</v>
      </c>
      <c r="I574" s="364">
        <v>502</v>
      </c>
      <c r="J574" s="364">
        <v>590</v>
      </c>
      <c r="K574" s="364">
        <v>215</v>
      </c>
      <c r="L574" s="364">
        <v>271</v>
      </c>
      <c r="M574" s="364">
        <v>293</v>
      </c>
      <c r="N574" s="364">
        <v>226</v>
      </c>
      <c r="O574" s="364">
        <v>194</v>
      </c>
    </row>
    <row r="575" spans="1:15" x14ac:dyDescent="0.25">
      <c r="A575" s="364" t="s">
        <v>446</v>
      </c>
      <c r="B575" s="364" t="s">
        <v>777</v>
      </c>
      <c r="C575" s="364" t="s">
        <v>1151</v>
      </c>
      <c r="D575" s="364">
        <v>274</v>
      </c>
      <c r="E575" s="364">
        <v>920</v>
      </c>
      <c r="F575" s="364">
        <v>568</v>
      </c>
      <c r="G575" s="364">
        <v>256</v>
      </c>
      <c r="H575" s="364">
        <v>125</v>
      </c>
      <c r="I575" s="364">
        <v>835</v>
      </c>
      <c r="J575" s="364">
        <v>710</v>
      </c>
      <c r="K575" s="364">
        <v>781</v>
      </c>
      <c r="L575" s="364">
        <v>520</v>
      </c>
      <c r="M575" s="364">
        <v>993</v>
      </c>
      <c r="N575" s="364">
        <v>657</v>
      </c>
      <c r="O575" s="364">
        <v>654</v>
      </c>
    </row>
    <row r="576" spans="1:15" x14ac:dyDescent="0.25">
      <c r="A576" s="364" t="s">
        <v>412</v>
      </c>
      <c r="B576" s="364" t="s">
        <v>429</v>
      </c>
      <c r="C576" s="364" t="s">
        <v>3015</v>
      </c>
      <c r="D576" s="364">
        <v>991</v>
      </c>
      <c r="E576" s="364">
        <v>830</v>
      </c>
      <c r="F576" s="364">
        <v>819</v>
      </c>
      <c r="G576" s="364">
        <v>799</v>
      </c>
      <c r="H576" s="364">
        <v>141</v>
      </c>
      <c r="I576" s="364">
        <v>614</v>
      </c>
      <c r="J576" s="364">
        <v>394</v>
      </c>
      <c r="K576" s="364">
        <v>997</v>
      </c>
      <c r="L576" s="364">
        <v>600</v>
      </c>
      <c r="M576" s="364">
        <v>660</v>
      </c>
      <c r="N576" s="364">
        <v>851</v>
      </c>
      <c r="O576" s="364">
        <v>565</v>
      </c>
    </row>
    <row r="577" spans="1:15" x14ac:dyDescent="0.25">
      <c r="A577" s="364" t="s">
        <v>425</v>
      </c>
      <c r="B577" s="364" t="s">
        <v>426</v>
      </c>
      <c r="C577" s="364" t="s">
        <v>3161</v>
      </c>
      <c r="D577" s="364">
        <v>471</v>
      </c>
      <c r="E577" s="364">
        <v>610</v>
      </c>
      <c r="F577" s="364">
        <v>276</v>
      </c>
      <c r="G577" s="364">
        <v>411</v>
      </c>
      <c r="H577" s="364">
        <v>139</v>
      </c>
      <c r="I577" s="364">
        <v>127</v>
      </c>
      <c r="J577" s="364">
        <v>189</v>
      </c>
      <c r="K577" s="364">
        <v>148</v>
      </c>
      <c r="L577" s="364">
        <v>761</v>
      </c>
      <c r="M577" s="364">
        <v>182</v>
      </c>
      <c r="N577" s="364">
        <v>396</v>
      </c>
      <c r="O577" s="364">
        <v>659</v>
      </c>
    </row>
    <row r="578" spans="1:15" x14ac:dyDescent="0.25">
      <c r="A578" s="364" t="s">
        <v>446</v>
      </c>
      <c r="B578" s="364" t="s">
        <v>777</v>
      </c>
      <c r="C578" s="364" t="s">
        <v>3104</v>
      </c>
      <c r="D578" s="364">
        <v>845</v>
      </c>
      <c r="E578" s="364">
        <v>610</v>
      </c>
      <c r="F578" s="364">
        <v>359</v>
      </c>
      <c r="G578" s="364">
        <v>590</v>
      </c>
      <c r="H578" s="364">
        <v>325</v>
      </c>
      <c r="I578" s="364">
        <v>973</v>
      </c>
      <c r="J578" s="364">
        <v>254</v>
      </c>
      <c r="K578" s="364">
        <v>812</v>
      </c>
      <c r="L578" s="364">
        <v>839</v>
      </c>
      <c r="M578" s="364">
        <v>859</v>
      </c>
      <c r="N578" s="364">
        <v>514</v>
      </c>
      <c r="O578" s="364">
        <v>905</v>
      </c>
    </row>
    <row r="579" spans="1:15" x14ac:dyDescent="0.25">
      <c r="A579" s="364" t="s">
        <v>446</v>
      </c>
      <c r="B579" s="364" t="s">
        <v>777</v>
      </c>
      <c r="C579" s="364" t="s">
        <v>3075</v>
      </c>
      <c r="D579" s="364">
        <v>197</v>
      </c>
      <c r="E579" s="364">
        <v>264</v>
      </c>
      <c r="F579" s="364">
        <v>537</v>
      </c>
      <c r="G579" s="364">
        <v>286</v>
      </c>
      <c r="H579" s="364">
        <v>958</v>
      </c>
      <c r="I579" s="364">
        <v>612</v>
      </c>
      <c r="J579" s="364">
        <v>339</v>
      </c>
      <c r="K579" s="364">
        <v>303</v>
      </c>
      <c r="L579" s="364">
        <v>721</v>
      </c>
      <c r="M579" s="364">
        <v>646</v>
      </c>
      <c r="N579" s="364">
        <v>526</v>
      </c>
      <c r="O579" s="364">
        <v>554</v>
      </c>
    </row>
    <row r="580" spans="1:15" x14ac:dyDescent="0.25">
      <c r="A580" s="364" t="s">
        <v>446</v>
      </c>
      <c r="B580" s="364" t="s">
        <v>473</v>
      </c>
      <c r="C580" s="364" t="s">
        <v>3043</v>
      </c>
      <c r="D580" s="364">
        <v>291</v>
      </c>
      <c r="E580" s="364">
        <v>232</v>
      </c>
      <c r="F580" s="364">
        <v>201</v>
      </c>
      <c r="G580" s="364">
        <v>469</v>
      </c>
      <c r="H580" s="364">
        <v>895</v>
      </c>
      <c r="I580" s="364">
        <v>894</v>
      </c>
      <c r="J580" s="364">
        <v>280</v>
      </c>
      <c r="K580" s="364">
        <v>569</v>
      </c>
      <c r="L580" s="364">
        <v>715</v>
      </c>
      <c r="M580" s="364">
        <v>791</v>
      </c>
      <c r="N580" s="364">
        <v>361</v>
      </c>
      <c r="O580" s="364">
        <v>535</v>
      </c>
    </row>
    <row r="581" spans="1:15" x14ac:dyDescent="0.25">
      <c r="A581" s="364" t="s">
        <v>446</v>
      </c>
      <c r="B581" s="364" t="s">
        <v>473</v>
      </c>
      <c r="C581" s="364" t="s">
        <v>3045</v>
      </c>
      <c r="D581" s="364">
        <v>590</v>
      </c>
      <c r="E581" s="364">
        <v>281</v>
      </c>
      <c r="F581" s="364">
        <v>178</v>
      </c>
      <c r="G581" s="364">
        <v>123</v>
      </c>
      <c r="H581" s="364">
        <v>626</v>
      </c>
      <c r="I581" s="364">
        <v>426</v>
      </c>
      <c r="J581" s="364">
        <v>837</v>
      </c>
      <c r="K581" s="364">
        <v>580</v>
      </c>
      <c r="L581" s="364">
        <v>775</v>
      </c>
      <c r="M581" s="364">
        <v>573</v>
      </c>
      <c r="N581" s="364">
        <v>209</v>
      </c>
      <c r="O581" s="364">
        <v>797</v>
      </c>
    </row>
    <row r="582" spans="1:15" x14ac:dyDescent="0.25">
      <c r="A582" s="364" t="s">
        <v>412</v>
      </c>
      <c r="B582" s="364" t="s">
        <v>422</v>
      </c>
      <c r="C582" s="364" t="s">
        <v>2759</v>
      </c>
      <c r="D582" s="364">
        <v>228</v>
      </c>
      <c r="E582" s="364">
        <v>507</v>
      </c>
      <c r="F582" s="364">
        <v>195</v>
      </c>
      <c r="G582" s="364">
        <v>429</v>
      </c>
      <c r="H582" s="364">
        <v>385</v>
      </c>
      <c r="I582" s="364">
        <v>656</v>
      </c>
      <c r="J582" s="364">
        <v>463</v>
      </c>
      <c r="K582" s="364">
        <v>484</v>
      </c>
      <c r="L582" s="364">
        <v>286</v>
      </c>
      <c r="M582" s="364">
        <v>528</v>
      </c>
      <c r="N582" s="364">
        <v>311</v>
      </c>
      <c r="O582" s="364">
        <v>699</v>
      </c>
    </row>
    <row r="583" spans="1:15" x14ac:dyDescent="0.25">
      <c r="A583" s="364" t="s">
        <v>412</v>
      </c>
      <c r="B583" s="364" t="s">
        <v>436</v>
      </c>
      <c r="C583" s="364" t="s">
        <v>2827</v>
      </c>
      <c r="D583" s="364">
        <v>512</v>
      </c>
      <c r="E583" s="364">
        <v>155</v>
      </c>
      <c r="F583" s="364">
        <v>529</v>
      </c>
      <c r="G583" s="364">
        <v>118</v>
      </c>
      <c r="H583" s="364">
        <v>509</v>
      </c>
      <c r="I583" s="364">
        <v>148</v>
      </c>
      <c r="J583" s="364">
        <v>716</v>
      </c>
      <c r="K583" s="364">
        <v>814</v>
      </c>
      <c r="L583" s="364">
        <v>947</v>
      </c>
      <c r="M583" s="364">
        <v>697</v>
      </c>
      <c r="N583" s="364">
        <v>628</v>
      </c>
      <c r="O583" s="364">
        <v>742</v>
      </c>
    </row>
    <row r="584" spans="1:15" x14ac:dyDescent="0.25">
      <c r="A584" s="364" t="s">
        <v>446</v>
      </c>
      <c r="B584" s="364" t="s">
        <v>473</v>
      </c>
      <c r="C584" s="364" t="s">
        <v>2765</v>
      </c>
      <c r="D584" s="364">
        <v>147</v>
      </c>
      <c r="E584" s="364">
        <v>652</v>
      </c>
      <c r="F584" s="364">
        <v>407</v>
      </c>
      <c r="G584" s="364">
        <v>872</v>
      </c>
      <c r="H584" s="364">
        <v>204</v>
      </c>
      <c r="I584" s="364">
        <v>767</v>
      </c>
      <c r="J584" s="364">
        <v>654</v>
      </c>
      <c r="K584" s="364">
        <v>722</v>
      </c>
      <c r="L584" s="364">
        <v>764</v>
      </c>
      <c r="M584" s="364">
        <v>628</v>
      </c>
      <c r="N584" s="364">
        <v>126</v>
      </c>
      <c r="O584" s="364">
        <v>988</v>
      </c>
    </row>
    <row r="585" spans="1:15" x14ac:dyDescent="0.25">
      <c r="A585" s="364" t="s">
        <v>425</v>
      </c>
      <c r="B585" s="364" t="s">
        <v>426</v>
      </c>
      <c r="C585" s="364" t="s">
        <v>2867</v>
      </c>
      <c r="D585" s="364">
        <v>748</v>
      </c>
      <c r="E585" s="364">
        <v>279</v>
      </c>
      <c r="F585" s="364">
        <v>676</v>
      </c>
      <c r="G585" s="364">
        <v>735</v>
      </c>
      <c r="H585" s="364">
        <v>692</v>
      </c>
      <c r="I585" s="364">
        <v>231</v>
      </c>
      <c r="J585" s="364">
        <v>851</v>
      </c>
      <c r="K585" s="364">
        <v>480</v>
      </c>
      <c r="L585" s="364">
        <v>404</v>
      </c>
      <c r="M585" s="364">
        <v>818</v>
      </c>
      <c r="N585" s="364">
        <v>698</v>
      </c>
      <c r="O585" s="364">
        <v>278</v>
      </c>
    </row>
    <row r="586" spans="1:15" x14ac:dyDescent="0.25">
      <c r="A586" s="364" t="s">
        <v>412</v>
      </c>
      <c r="B586" s="364" t="s">
        <v>413</v>
      </c>
      <c r="C586" s="364" t="s">
        <v>2727</v>
      </c>
      <c r="D586" s="364">
        <v>512</v>
      </c>
      <c r="E586" s="364">
        <v>911</v>
      </c>
      <c r="F586" s="364">
        <v>587</v>
      </c>
      <c r="G586" s="364">
        <v>334</v>
      </c>
      <c r="H586" s="364">
        <v>869</v>
      </c>
      <c r="I586" s="364">
        <v>399</v>
      </c>
      <c r="J586" s="364">
        <v>489</v>
      </c>
      <c r="K586" s="364">
        <v>437</v>
      </c>
      <c r="L586" s="364">
        <v>788</v>
      </c>
      <c r="M586" s="364">
        <v>823</v>
      </c>
      <c r="N586" s="364">
        <v>634</v>
      </c>
      <c r="O586" s="364">
        <v>407</v>
      </c>
    </row>
    <row r="587" spans="1:15" x14ac:dyDescent="0.25">
      <c r="A587" s="364" t="s">
        <v>425</v>
      </c>
      <c r="B587" s="364" t="s">
        <v>426</v>
      </c>
      <c r="C587" s="364" t="s">
        <v>3150</v>
      </c>
      <c r="D587" s="364">
        <v>111</v>
      </c>
      <c r="E587" s="364">
        <v>449</v>
      </c>
      <c r="F587" s="364">
        <v>264</v>
      </c>
      <c r="G587" s="364">
        <v>426</v>
      </c>
      <c r="H587" s="364">
        <v>454</v>
      </c>
      <c r="I587" s="364">
        <v>363</v>
      </c>
      <c r="J587" s="364">
        <v>576</v>
      </c>
      <c r="K587" s="364">
        <v>751</v>
      </c>
      <c r="L587" s="364">
        <v>271</v>
      </c>
      <c r="M587" s="364">
        <v>586</v>
      </c>
      <c r="N587" s="364">
        <v>356</v>
      </c>
      <c r="O587" s="364">
        <v>807</v>
      </c>
    </row>
    <row r="588" spans="1:15" x14ac:dyDescent="0.25">
      <c r="A588" s="364" t="s">
        <v>412</v>
      </c>
      <c r="B588" s="364" t="s">
        <v>798</v>
      </c>
      <c r="C588" s="364" t="s">
        <v>615</v>
      </c>
      <c r="D588" s="364">
        <v>506</v>
      </c>
      <c r="E588" s="364">
        <v>392</v>
      </c>
      <c r="F588" s="364">
        <v>219</v>
      </c>
      <c r="G588" s="364">
        <v>948</v>
      </c>
      <c r="H588" s="364">
        <v>904</v>
      </c>
      <c r="I588" s="364">
        <v>603</v>
      </c>
      <c r="J588" s="364">
        <v>447</v>
      </c>
      <c r="K588" s="364">
        <v>268</v>
      </c>
      <c r="L588" s="364">
        <v>496</v>
      </c>
      <c r="M588" s="364">
        <v>371</v>
      </c>
      <c r="N588" s="364">
        <v>948</v>
      </c>
      <c r="O588" s="364">
        <v>549</v>
      </c>
    </row>
    <row r="589" spans="1:15" x14ac:dyDescent="0.25">
      <c r="A589" s="364" t="s">
        <v>446</v>
      </c>
      <c r="B589" s="364" t="s">
        <v>777</v>
      </c>
      <c r="C589" s="364" t="s">
        <v>3203</v>
      </c>
      <c r="D589" s="364">
        <v>415</v>
      </c>
      <c r="E589" s="364">
        <v>832</v>
      </c>
      <c r="F589" s="364">
        <v>651</v>
      </c>
      <c r="G589" s="364">
        <v>769</v>
      </c>
      <c r="H589" s="364">
        <v>820</v>
      </c>
      <c r="I589" s="364">
        <v>914</v>
      </c>
      <c r="J589" s="364">
        <v>545</v>
      </c>
      <c r="K589" s="364">
        <v>244</v>
      </c>
      <c r="L589" s="364">
        <v>783</v>
      </c>
      <c r="M589" s="364">
        <v>633</v>
      </c>
      <c r="N589" s="364">
        <v>451</v>
      </c>
      <c r="O589" s="364">
        <v>972</v>
      </c>
    </row>
    <row r="590" spans="1:15" x14ac:dyDescent="0.25">
      <c r="A590" s="364" t="s">
        <v>446</v>
      </c>
      <c r="B590" s="364" t="s">
        <v>777</v>
      </c>
      <c r="C590" s="364" t="s">
        <v>2958</v>
      </c>
      <c r="D590" s="364">
        <v>938</v>
      </c>
      <c r="E590" s="364">
        <v>893</v>
      </c>
      <c r="F590" s="364">
        <v>360</v>
      </c>
      <c r="G590" s="364">
        <v>207</v>
      </c>
      <c r="H590" s="364">
        <v>994</v>
      </c>
      <c r="I590" s="364">
        <v>662</v>
      </c>
      <c r="J590" s="364">
        <v>724</v>
      </c>
      <c r="K590" s="364">
        <v>664</v>
      </c>
      <c r="L590" s="364">
        <v>798</v>
      </c>
      <c r="M590" s="364">
        <v>457</v>
      </c>
      <c r="N590" s="364">
        <v>231</v>
      </c>
      <c r="O590" s="364">
        <v>365</v>
      </c>
    </row>
    <row r="591" spans="1:15" x14ac:dyDescent="0.25">
      <c r="A591" s="364" t="s">
        <v>425</v>
      </c>
      <c r="B591" s="364" t="s">
        <v>418</v>
      </c>
      <c r="C591" s="364" t="s">
        <v>2780</v>
      </c>
      <c r="D591" s="364">
        <v>380</v>
      </c>
      <c r="E591" s="364">
        <v>583</v>
      </c>
      <c r="F591" s="364">
        <v>774</v>
      </c>
      <c r="G591" s="364">
        <v>257</v>
      </c>
      <c r="H591" s="364">
        <v>572</v>
      </c>
      <c r="I591" s="364">
        <v>466</v>
      </c>
      <c r="J591" s="364">
        <v>350</v>
      </c>
      <c r="K591" s="364">
        <v>188</v>
      </c>
      <c r="L591" s="364">
        <v>924</v>
      </c>
      <c r="M591" s="364">
        <v>221</v>
      </c>
      <c r="N591" s="364">
        <v>639</v>
      </c>
      <c r="O591" s="364">
        <v>559</v>
      </c>
    </row>
    <row r="592" spans="1:15" x14ac:dyDescent="0.25">
      <c r="A592" s="364" t="s">
        <v>412</v>
      </c>
      <c r="B592" s="364" t="s">
        <v>422</v>
      </c>
      <c r="C592" s="364" t="s">
        <v>3050</v>
      </c>
      <c r="D592" s="364">
        <v>843</v>
      </c>
      <c r="E592" s="364">
        <v>567</v>
      </c>
      <c r="F592" s="364">
        <v>945</v>
      </c>
      <c r="G592" s="364">
        <v>447</v>
      </c>
      <c r="H592" s="364">
        <v>975</v>
      </c>
      <c r="I592" s="364">
        <v>485</v>
      </c>
      <c r="J592" s="364">
        <v>952</v>
      </c>
      <c r="K592" s="364">
        <v>651</v>
      </c>
      <c r="L592" s="364">
        <v>321</v>
      </c>
      <c r="M592" s="364">
        <v>479</v>
      </c>
      <c r="N592" s="364">
        <v>599</v>
      </c>
      <c r="O592" s="364">
        <v>938</v>
      </c>
    </row>
    <row r="593" spans="1:15" x14ac:dyDescent="0.25">
      <c r="A593" s="364" t="s">
        <v>412</v>
      </c>
      <c r="B593" s="364" t="s">
        <v>876</v>
      </c>
      <c r="C593" s="364" t="s">
        <v>3092</v>
      </c>
      <c r="D593" s="364">
        <v>582</v>
      </c>
      <c r="E593" s="364">
        <v>549</v>
      </c>
      <c r="F593" s="364">
        <v>324</v>
      </c>
      <c r="G593" s="364">
        <v>419</v>
      </c>
      <c r="H593" s="364">
        <v>663</v>
      </c>
      <c r="I593" s="364">
        <v>681</v>
      </c>
      <c r="J593" s="364">
        <v>237</v>
      </c>
      <c r="K593" s="364">
        <v>219</v>
      </c>
      <c r="L593" s="364">
        <v>905</v>
      </c>
      <c r="M593" s="364">
        <v>267</v>
      </c>
      <c r="N593" s="364">
        <v>518</v>
      </c>
      <c r="O593" s="364">
        <v>491</v>
      </c>
    </row>
    <row r="594" spans="1:15" x14ac:dyDescent="0.25">
      <c r="A594" s="364" t="s">
        <v>412</v>
      </c>
      <c r="B594" s="364" t="s">
        <v>876</v>
      </c>
      <c r="C594" s="364" t="s">
        <v>3052</v>
      </c>
      <c r="D594" s="364">
        <v>221</v>
      </c>
      <c r="E594" s="364">
        <v>115</v>
      </c>
      <c r="F594" s="364">
        <v>401</v>
      </c>
      <c r="G594" s="364">
        <v>200</v>
      </c>
      <c r="H594" s="364">
        <v>268</v>
      </c>
      <c r="I594" s="364">
        <v>894</v>
      </c>
      <c r="J594" s="364">
        <v>597</v>
      </c>
      <c r="K594" s="364">
        <v>355</v>
      </c>
      <c r="L594" s="364">
        <v>358</v>
      </c>
      <c r="M594" s="364">
        <v>235</v>
      </c>
      <c r="N594" s="364">
        <v>301</v>
      </c>
      <c r="O594" s="364">
        <v>556</v>
      </c>
    </row>
    <row r="595" spans="1:15" x14ac:dyDescent="0.25">
      <c r="A595" s="364" t="s">
        <v>446</v>
      </c>
      <c r="B595" s="364" t="s">
        <v>777</v>
      </c>
      <c r="C595" s="364" t="s">
        <v>1188</v>
      </c>
      <c r="D595" s="364">
        <v>400</v>
      </c>
      <c r="E595" s="364">
        <v>591</v>
      </c>
      <c r="F595" s="364">
        <v>408</v>
      </c>
      <c r="G595" s="364">
        <v>657</v>
      </c>
      <c r="H595" s="364">
        <v>304</v>
      </c>
      <c r="I595" s="364">
        <v>280</v>
      </c>
      <c r="J595" s="364">
        <v>950</v>
      </c>
      <c r="K595" s="364">
        <v>970</v>
      </c>
      <c r="L595" s="364">
        <v>557</v>
      </c>
      <c r="M595" s="364">
        <v>714</v>
      </c>
      <c r="N595" s="364">
        <v>997</v>
      </c>
      <c r="O595" s="364">
        <v>595</v>
      </c>
    </row>
    <row r="596" spans="1:15" x14ac:dyDescent="0.25">
      <c r="A596" s="364" t="s">
        <v>446</v>
      </c>
      <c r="B596" s="364" t="s">
        <v>782</v>
      </c>
      <c r="C596" s="364" t="s">
        <v>2932</v>
      </c>
      <c r="D596" s="364">
        <v>929</v>
      </c>
      <c r="E596" s="364">
        <v>951</v>
      </c>
      <c r="F596" s="364">
        <v>935</v>
      </c>
      <c r="G596" s="364">
        <v>992</v>
      </c>
      <c r="H596" s="364">
        <v>398</v>
      </c>
      <c r="I596" s="364">
        <v>712</v>
      </c>
      <c r="J596" s="364">
        <v>866</v>
      </c>
      <c r="K596" s="364">
        <v>222</v>
      </c>
      <c r="L596" s="364">
        <v>448</v>
      </c>
      <c r="M596" s="364">
        <v>277</v>
      </c>
      <c r="N596" s="364">
        <v>671</v>
      </c>
      <c r="O596" s="364">
        <v>595</v>
      </c>
    </row>
    <row r="597" spans="1:15" x14ac:dyDescent="0.25">
      <c r="A597" s="364" t="s">
        <v>412</v>
      </c>
      <c r="B597" s="364" t="s">
        <v>436</v>
      </c>
      <c r="C597" s="364" t="s">
        <v>2816</v>
      </c>
      <c r="D597" s="364">
        <v>259</v>
      </c>
      <c r="E597" s="364">
        <v>526</v>
      </c>
      <c r="F597" s="364">
        <v>955</v>
      </c>
      <c r="G597" s="364">
        <v>592</v>
      </c>
      <c r="H597" s="364">
        <v>452</v>
      </c>
      <c r="I597" s="364">
        <v>601</v>
      </c>
      <c r="J597" s="364">
        <v>584</v>
      </c>
      <c r="K597" s="364">
        <v>596</v>
      </c>
      <c r="L597" s="364">
        <v>422</v>
      </c>
      <c r="M597" s="364">
        <v>365</v>
      </c>
      <c r="N597" s="364">
        <v>626</v>
      </c>
      <c r="O597" s="364">
        <v>348</v>
      </c>
    </row>
    <row r="598" spans="1:15" x14ac:dyDescent="0.25">
      <c r="A598" s="364" t="s">
        <v>425</v>
      </c>
      <c r="B598" s="364" t="s">
        <v>426</v>
      </c>
      <c r="C598" s="364" t="s">
        <v>2965</v>
      </c>
      <c r="D598" s="364">
        <v>365</v>
      </c>
      <c r="E598" s="364">
        <v>114</v>
      </c>
      <c r="F598" s="364">
        <v>362</v>
      </c>
      <c r="G598" s="364">
        <v>383</v>
      </c>
      <c r="H598" s="364">
        <v>533</v>
      </c>
      <c r="I598" s="364">
        <v>765</v>
      </c>
      <c r="J598" s="364">
        <v>260</v>
      </c>
      <c r="K598" s="364">
        <v>175</v>
      </c>
      <c r="L598" s="364">
        <v>459</v>
      </c>
      <c r="M598" s="364">
        <v>685</v>
      </c>
      <c r="N598" s="364">
        <v>111</v>
      </c>
      <c r="O598" s="364">
        <v>711</v>
      </c>
    </row>
    <row r="599" spans="1:15" x14ac:dyDescent="0.25">
      <c r="A599" s="364" t="s">
        <v>412</v>
      </c>
      <c r="B599" s="364" t="s">
        <v>436</v>
      </c>
      <c r="C599" s="364" t="s">
        <v>2780</v>
      </c>
      <c r="D599" s="364">
        <v>169</v>
      </c>
      <c r="E599" s="364">
        <v>513</v>
      </c>
      <c r="F599" s="364">
        <v>876</v>
      </c>
      <c r="G599" s="364">
        <v>628</v>
      </c>
      <c r="H599" s="364">
        <v>505</v>
      </c>
      <c r="I599" s="364">
        <v>609</v>
      </c>
      <c r="J599" s="364">
        <v>239</v>
      </c>
      <c r="K599" s="364">
        <v>622</v>
      </c>
      <c r="L599" s="364">
        <v>190</v>
      </c>
      <c r="M599" s="364">
        <v>759</v>
      </c>
      <c r="N599" s="364">
        <v>700</v>
      </c>
      <c r="O599" s="364">
        <v>225</v>
      </c>
    </row>
    <row r="600" spans="1:15" x14ac:dyDescent="0.25">
      <c r="A600" s="364" t="s">
        <v>446</v>
      </c>
      <c r="B600" s="364" t="s">
        <v>473</v>
      </c>
      <c r="C600" s="364" t="s">
        <v>2735</v>
      </c>
      <c r="D600" s="364">
        <v>355</v>
      </c>
      <c r="E600" s="364">
        <v>592</v>
      </c>
      <c r="F600" s="364">
        <v>925</v>
      </c>
      <c r="G600" s="364">
        <v>462</v>
      </c>
      <c r="H600" s="364">
        <v>880</v>
      </c>
      <c r="I600" s="364">
        <v>154</v>
      </c>
      <c r="J600" s="364">
        <v>486</v>
      </c>
      <c r="K600" s="364">
        <v>187</v>
      </c>
      <c r="L600" s="364">
        <v>194</v>
      </c>
      <c r="M600" s="364">
        <v>467</v>
      </c>
      <c r="N600" s="364">
        <v>143</v>
      </c>
      <c r="O600" s="364">
        <v>283</v>
      </c>
    </row>
    <row r="601" spans="1:15" x14ac:dyDescent="0.25">
      <c r="A601" s="364" t="s">
        <v>446</v>
      </c>
      <c r="B601" s="364" t="s">
        <v>473</v>
      </c>
      <c r="C601" s="364" t="s">
        <v>3190</v>
      </c>
      <c r="D601" s="364">
        <v>576</v>
      </c>
      <c r="E601" s="364">
        <v>566</v>
      </c>
      <c r="F601" s="364">
        <v>177</v>
      </c>
      <c r="G601" s="364">
        <v>906</v>
      </c>
      <c r="H601" s="364">
        <v>194</v>
      </c>
      <c r="I601" s="364">
        <v>928</v>
      </c>
      <c r="J601" s="364">
        <v>323</v>
      </c>
      <c r="K601" s="364">
        <v>756</v>
      </c>
      <c r="L601" s="364">
        <v>633</v>
      </c>
      <c r="M601" s="364">
        <v>824</v>
      </c>
      <c r="N601" s="364">
        <v>727</v>
      </c>
      <c r="O601" s="364">
        <v>594</v>
      </c>
    </row>
    <row r="602" spans="1:15" x14ac:dyDescent="0.25">
      <c r="A602" s="364" t="s">
        <v>787</v>
      </c>
      <c r="B602" s="364" t="s">
        <v>809</v>
      </c>
      <c r="C602" s="364" t="s">
        <v>2734</v>
      </c>
      <c r="D602" s="364">
        <v>800</v>
      </c>
      <c r="E602" s="364">
        <v>332</v>
      </c>
      <c r="F602" s="364">
        <v>279</v>
      </c>
      <c r="G602" s="364">
        <v>279</v>
      </c>
      <c r="H602" s="364">
        <v>364</v>
      </c>
      <c r="I602" s="364">
        <v>619</v>
      </c>
      <c r="J602" s="364">
        <v>201</v>
      </c>
      <c r="K602" s="364">
        <v>638</v>
      </c>
      <c r="L602" s="364">
        <v>697</v>
      </c>
      <c r="M602" s="364">
        <v>652</v>
      </c>
      <c r="N602" s="364">
        <v>898</v>
      </c>
      <c r="O602" s="364">
        <v>232</v>
      </c>
    </row>
    <row r="603" spans="1:15" x14ac:dyDescent="0.25">
      <c r="A603" s="364" t="s">
        <v>412</v>
      </c>
      <c r="B603" s="364" t="s">
        <v>413</v>
      </c>
      <c r="C603" s="364" t="s">
        <v>2994</v>
      </c>
      <c r="D603" s="364">
        <v>619</v>
      </c>
      <c r="E603" s="364">
        <v>700</v>
      </c>
      <c r="F603" s="364">
        <v>383</v>
      </c>
      <c r="G603" s="364">
        <v>663</v>
      </c>
      <c r="H603" s="364">
        <v>647</v>
      </c>
      <c r="I603" s="364">
        <v>157</v>
      </c>
      <c r="J603" s="364">
        <v>249</v>
      </c>
      <c r="K603" s="364">
        <v>640</v>
      </c>
      <c r="L603" s="364">
        <v>623</v>
      </c>
      <c r="M603" s="364">
        <v>577</v>
      </c>
      <c r="N603" s="364">
        <v>717</v>
      </c>
      <c r="O603" s="364">
        <v>626</v>
      </c>
    </row>
    <row r="604" spans="1:15" x14ac:dyDescent="0.25">
      <c r="A604" s="364" t="s">
        <v>412</v>
      </c>
      <c r="B604" s="364" t="s">
        <v>413</v>
      </c>
      <c r="C604" s="364" t="s">
        <v>2987</v>
      </c>
      <c r="D604" s="364">
        <v>314</v>
      </c>
      <c r="E604" s="364">
        <v>340</v>
      </c>
      <c r="F604" s="364">
        <v>288</v>
      </c>
      <c r="G604" s="364">
        <v>704</v>
      </c>
      <c r="H604" s="364">
        <v>449</v>
      </c>
      <c r="I604" s="364">
        <v>672</v>
      </c>
      <c r="J604" s="364">
        <v>570</v>
      </c>
      <c r="K604" s="364">
        <v>478</v>
      </c>
      <c r="L604" s="364">
        <v>887</v>
      </c>
      <c r="M604" s="364">
        <v>793</v>
      </c>
      <c r="N604" s="364">
        <v>369</v>
      </c>
      <c r="O604" s="364">
        <v>520</v>
      </c>
    </row>
    <row r="605" spans="1:15" x14ac:dyDescent="0.25">
      <c r="A605" s="364" t="s">
        <v>412</v>
      </c>
      <c r="B605" s="364" t="s">
        <v>436</v>
      </c>
      <c r="C605" s="364" t="s">
        <v>3095</v>
      </c>
      <c r="D605" s="364">
        <v>960</v>
      </c>
      <c r="E605" s="364">
        <v>538</v>
      </c>
      <c r="F605" s="364">
        <v>861</v>
      </c>
      <c r="G605" s="364">
        <v>898</v>
      </c>
      <c r="H605" s="364">
        <v>965</v>
      </c>
      <c r="I605" s="364">
        <v>418</v>
      </c>
      <c r="J605" s="364">
        <v>955</v>
      </c>
      <c r="K605" s="364">
        <v>143</v>
      </c>
      <c r="L605" s="364">
        <v>588</v>
      </c>
      <c r="M605" s="364">
        <v>655</v>
      </c>
      <c r="N605" s="364">
        <v>278</v>
      </c>
      <c r="O605" s="364">
        <v>590</v>
      </c>
    </row>
    <row r="606" spans="1:15" x14ac:dyDescent="0.25">
      <c r="A606" s="364" t="s">
        <v>425</v>
      </c>
      <c r="B606" s="364" t="s">
        <v>450</v>
      </c>
      <c r="C606" s="364" t="s">
        <v>3076</v>
      </c>
      <c r="D606" s="364">
        <v>879</v>
      </c>
      <c r="E606" s="364">
        <v>202</v>
      </c>
      <c r="F606" s="364">
        <v>995</v>
      </c>
      <c r="G606" s="364">
        <v>921</v>
      </c>
      <c r="H606" s="364">
        <v>810</v>
      </c>
      <c r="I606" s="364">
        <v>266</v>
      </c>
      <c r="J606" s="364">
        <v>866</v>
      </c>
      <c r="K606" s="364">
        <v>343</v>
      </c>
      <c r="L606" s="364">
        <v>266</v>
      </c>
      <c r="M606" s="364">
        <v>982</v>
      </c>
      <c r="N606" s="364">
        <v>273</v>
      </c>
      <c r="O606" s="364">
        <v>900</v>
      </c>
    </row>
    <row r="607" spans="1:15" x14ac:dyDescent="0.25">
      <c r="A607" s="364" t="s">
        <v>412</v>
      </c>
      <c r="B607" s="364" t="s">
        <v>876</v>
      </c>
      <c r="C607" s="364" t="s">
        <v>2785</v>
      </c>
      <c r="D607" s="364">
        <v>419</v>
      </c>
      <c r="E607" s="364">
        <v>828</v>
      </c>
      <c r="F607" s="364">
        <v>369</v>
      </c>
      <c r="G607" s="364">
        <v>325</v>
      </c>
      <c r="H607" s="364">
        <v>963</v>
      </c>
      <c r="I607" s="364">
        <v>586</v>
      </c>
      <c r="J607" s="364">
        <v>578</v>
      </c>
      <c r="K607" s="364">
        <v>418</v>
      </c>
      <c r="L607" s="364">
        <v>153</v>
      </c>
      <c r="M607" s="364">
        <v>185</v>
      </c>
      <c r="N607" s="364">
        <v>358</v>
      </c>
      <c r="O607" s="364">
        <v>493</v>
      </c>
    </row>
    <row r="608" spans="1:15" x14ac:dyDescent="0.25">
      <c r="A608" s="364" t="s">
        <v>446</v>
      </c>
      <c r="B608" s="364" t="s">
        <v>777</v>
      </c>
      <c r="C608" s="364" t="s">
        <v>1151</v>
      </c>
      <c r="D608" s="364">
        <v>750</v>
      </c>
      <c r="E608" s="364">
        <v>882</v>
      </c>
      <c r="F608" s="364">
        <v>742</v>
      </c>
      <c r="G608" s="364">
        <v>188</v>
      </c>
      <c r="H608" s="364">
        <v>911</v>
      </c>
      <c r="I608" s="364">
        <v>733</v>
      </c>
      <c r="J608" s="364">
        <v>729</v>
      </c>
      <c r="K608" s="364">
        <v>881</v>
      </c>
      <c r="L608" s="364">
        <v>455</v>
      </c>
      <c r="M608" s="364">
        <v>511</v>
      </c>
      <c r="N608" s="364">
        <v>631</v>
      </c>
      <c r="O608" s="364">
        <v>352</v>
      </c>
    </row>
    <row r="609" spans="1:15" x14ac:dyDescent="0.25">
      <c r="A609" s="364" t="s">
        <v>446</v>
      </c>
      <c r="B609" s="364" t="s">
        <v>777</v>
      </c>
      <c r="C609" s="364" t="s">
        <v>3152</v>
      </c>
      <c r="D609" s="364">
        <v>404</v>
      </c>
      <c r="E609" s="364">
        <v>655</v>
      </c>
      <c r="F609" s="364">
        <v>608</v>
      </c>
      <c r="G609" s="364">
        <v>256</v>
      </c>
      <c r="H609" s="364">
        <v>730</v>
      </c>
      <c r="I609" s="364">
        <v>354</v>
      </c>
      <c r="J609" s="364">
        <v>467</v>
      </c>
      <c r="K609" s="364">
        <v>475</v>
      </c>
      <c r="L609" s="364">
        <v>780</v>
      </c>
      <c r="M609" s="364">
        <v>217</v>
      </c>
      <c r="N609" s="364">
        <v>383</v>
      </c>
      <c r="O609" s="364">
        <v>745</v>
      </c>
    </row>
    <row r="610" spans="1:15" x14ac:dyDescent="0.25">
      <c r="A610" s="364" t="s">
        <v>417</v>
      </c>
      <c r="B610" s="364" t="s">
        <v>848</v>
      </c>
      <c r="C610" s="364" t="s">
        <v>3131</v>
      </c>
      <c r="D610" s="364">
        <v>697</v>
      </c>
      <c r="E610" s="364">
        <v>881</v>
      </c>
      <c r="F610" s="364">
        <v>624</v>
      </c>
      <c r="G610" s="364">
        <v>450</v>
      </c>
      <c r="H610" s="364">
        <v>804</v>
      </c>
      <c r="I610" s="364">
        <v>239</v>
      </c>
      <c r="J610" s="364">
        <v>663</v>
      </c>
      <c r="K610" s="364">
        <v>449</v>
      </c>
      <c r="L610" s="364">
        <v>355</v>
      </c>
      <c r="M610" s="364">
        <v>902</v>
      </c>
      <c r="N610" s="364">
        <v>595</v>
      </c>
      <c r="O610" s="364">
        <v>124</v>
      </c>
    </row>
    <row r="611" spans="1:15" x14ac:dyDescent="0.25">
      <c r="A611" s="364" t="s">
        <v>425</v>
      </c>
      <c r="B611" s="364" t="s">
        <v>426</v>
      </c>
      <c r="C611" s="364" t="s">
        <v>3200</v>
      </c>
      <c r="D611" s="364">
        <v>710</v>
      </c>
      <c r="E611" s="364">
        <v>290</v>
      </c>
      <c r="F611" s="364">
        <v>978</v>
      </c>
      <c r="G611" s="364">
        <v>281</v>
      </c>
      <c r="H611" s="364">
        <v>588</v>
      </c>
      <c r="I611" s="364">
        <v>961</v>
      </c>
      <c r="J611" s="364">
        <v>355</v>
      </c>
      <c r="K611" s="364">
        <v>595</v>
      </c>
      <c r="L611" s="364">
        <v>550</v>
      </c>
      <c r="M611" s="364">
        <v>643</v>
      </c>
      <c r="N611" s="364">
        <v>764</v>
      </c>
      <c r="O611" s="364">
        <v>449</v>
      </c>
    </row>
    <row r="612" spans="1:15" x14ac:dyDescent="0.25">
      <c r="A612" s="364" t="s">
        <v>425</v>
      </c>
      <c r="B612" s="364" t="s">
        <v>426</v>
      </c>
      <c r="C612" s="364" t="s">
        <v>2743</v>
      </c>
      <c r="D612" s="364">
        <v>789</v>
      </c>
      <c r="E612" s="364">
        <v>116</v>
      </c>
      <c r="F612" s="364">
        <v>316</v>
      </c>
      <c r="G612" s="364">
        <v>898</v>
      </c>
      <c r="H612" s="364">
        <v>886</v>
      </c>
      <c r="I612" s="364">
        <v>923</v>
      </c>
      <c r="J612" s="364">
        <v>299</v>
      </c>
      <c r="K612" s="364">
        <v>718</v>
      </c>
      <c r="L612" s="364">
        <v>194</v>
      </c>
      <c r="M612" s="364">
        <v>316</v>
      </c>
      <c r="N612" s="364">
        <v>311</v>
      </c>
      <c r="O612" s="364">
        <v>246</v>
      </c>
    </row>
    <row r="613" spans="1:15" x14ac:dyDescent="0.25">
      <c r="A613" s="364" t="s">
        <v>425</v>
      </c>
      <c r="B613" s="364" t="s">
        <v>426</v>
      </c>
      <c r="C613" s="364" t="s">
        <v>2924</v>
      </c>
      <c r="D613" s="364">
        <v>767</v>
      </c>
      <c r="E613" s="364">
        <v>760</v>
      </c>
      <c r="F613" s="364">
        <v>608</v>
      </c>
      <c r="G613" s="364">
        <v>168</v>
      </c>
      <c r="H613" s="364">
        <v>326</v>
      </c>
      <c r="I613" s="364">
        <v>725</v>
      </c>
      <c r="J613" s="364">
        <v>443</v>
      </c>
      <c r="K613" s="364">
        <v>607</v>
      </c>
      <c r="L613" s="364">
        <v>548</v>
      </c>
      <c r="M613" s="364">
        <v>132</v>
      </c>
      <c r="N613" s="364">
        <v>765</v>
      </c>
      <c r="O613" s="364">
        <v>858</v>
      </c>
    </row>
    <row r="614" spans="1:15" x14ac:dyDescent="0.25">
      <c r="A614" s="364" t="s">
        <v>417</v>
      </c>
      <c r="B614" s="364" t="s">
        <v>828</v>
      </c>
      <c r="C614" s="364" t="s">
        <v>2919</v>
      </c>
      <c r="D614" s="364">
        <v>459</v>
      </c>
      <c r="E614" s="364">
        <v>252</v>
      </c>
      <c r="F614" s="364">
        <v>464</v>
      </c>
      <c r="G614" s="364">
        <v>751</v>
      </c>
      <c r="H614" s="364">
        <v>926</v>
      </c>
      <c r="I614" s="364">
        <v>604</v>
      </c>
      <c r="J614" s="364">
        <v>442</v>
      </c>
      <c r="K614" s="364">
        <v>300</v>
      </c>
      <c r="L614" s="364">
        <v>340</v>
      </c>
      <c r="M614" s="364">
        <v>258</v>
      </c>
      <c r="N614" s="364">
        <v>521</v>
      </c>
      <c r="O614" s="364">
        <v>420</v>
      </c>
    </row>
    <row r="615" spans="1:15" x14ac:dyDescent="0.25">
      <c r="A615" s="364" t="s">
        <v>417</v>
      </c>
      <c r="B615" s="364" t="s">
        <v>848</v>
      </c>
      <c r="C615" s="364" t="s">
        <v>3201</v>
      </c>
      <c r="D615" s="364">
        <v>556</v>
      </c>
      <c r="E615" s="364">
        <v>322</v>
      </c>
      <c r="F615" s="364">
        <v>733</v>
      </c>
      <c r="G615" s="364">
        <v>787</v>
      </c>
      <c r="H615" s="364">
        <v>538</v>
      </c>
      <c r="I615" s="364">
        <v>151</v>
      </c>
      <c r="J615" s="364">
        <v>281</v>
      </c>
      <c r="K615" s="364">
        <v>787</v>
      </c>
      <c r="L615" s="364">
        <v>219</v>
      </c>
      <c r="M615" s="364">
        <v>590</v>
      </c>
      <c r="N615" s="364">
        <v>895</v>
      </c>
      <c r="O615" s="364">
        <v>682</v>
      </c>
    </row>
    <row r="616" spans="1:15" x14ac:dyDescent="0.25">
      <c r="A616" s="364" t="s">
        <v>412</v>
      </c>
      <c r="B616" s="364" t="s">
        <v>429</v>
      </c>
      <c r="C616" s="364" t="s">
        <v>2898</v>
      </c>
      <c r="D616" s="364">
        <v>493</v>
      </c>
      <c r="E616" s="364">
        <v>870</v>
      </c>
      <c r="F616" s="364">
        <v>695</v>
      </c>
      <c r="G616" s="364">
        <v>284</v>
      </c>
      <c r="H616" s="364">
        <v>376</v>
      </c>
      <c r="I616" s="364">
        <v>670</v>
      </c>
      <c r="J616" s="364">
        <v>494</v>
      </c>
      <c r="K616" s="364">
        <v>795</v>
      </c>
      <c r="L616" s="364">
        <v>496</v>
      </c>
      <c r="M616" s="364">
        <v>869</v>
      </c>
      <c r="N616" s="364">
        <v>777</v>
      </c>
      <c r="O616" s="364">
        <v>678</v>
      </c>
    </row>
    <row r="617" spans="1:15" x14ac:dyDescent="0.25">
      <c r="A617" s="364" t="s">
        <v>446</v>
      </c>
      <c r="B617" s="364" t="s">
        <v>777</v>
      </c>
      <c r="C617" s="364" t="s">
        <v>2806</v>
      </c>
      <c r="D617" s="364">
        <v>598</v>
      </c>
      <c r="E617" s="364">
        <v>889</v>
      </c>
      <c r="F617" s="364">
        <v>911</v>
      </c>
      <c r="G617" s="364">
        <v>370</v>
      </c>
      <c r="H617" s="364">
        <v>723</v>
      </c>
      <c r="I617" s="364">
        <v>891</v>
      </c>
      <c r="J617" s="364">
        <v>303</v>
      </c>
      <c r="K617" s="364">
        <v>790</v>
      </c>
      <c r="L617" s="364">
        <v>619</v>
      </c>
      <c r="M617" s="364">
        <v>860</v>
      </c>
      <c r="N617" s="364">
        <v>418</v>
      </c>
      <c r="O617" s="364">
        <v>570</v>
      </c>
    </row>
    <row r="618" spans="1:15" x14ac:dyDescent="0.25">
      <c r="A618" s="364" t="s">
        <v>446</v>
      </c>
      <c r="B618" s="364" t="s">
        <v>777</v>
      </c>
      <c r="C618" s="364" t="s">
        <v>2967</v>
      </c>
      <c r="D618" s="364">
        <v>590</v>
      </c>
      <c r="E618" s="364">
        <v>253</v>
      </c>
      <c r="F618" s="364">
        <v>936</v>
      </c>
      <c r="G618" s="364">
        <v>592</v>
      </c>
      <c r="H618" s="364">
        <v>499</v>
      </c>
      <c r="I618" s="364">
        <v>484</v>
      </c>
      <c r="J618" s="364">
        <v>277</v>
      </c>
      <c r="K618" s="364">
        <v>783</v>
      </c>
      <c r="L618" s="364">
        <v>767</v>
      </c>
      <c r="M618" s="364">
        <v>161</v>
      </c>
      <c r="N618" s="364">
        <v>665</v>
      </c>
      <c r="O618" s="364">
        <v>627</v>
      </c>
    </row>
    <row r="619" spans="1:15" x14ac:dyDescent="0.25">
      <c r="A619" s="364" t="s">
        <v>446</v>
      </c>
      <c r="B619" s="364" t="s">
        <v>473</v>
      </c>
      <c r="C619" s="364" t="s">
        <v>3060</v>
      </c>
      <c r="D619" s="364">
        <v>928</v>
      </c>
      <c r="E619" s="364">
        <v>746</v>
      </c>
      <c r="F619" s="364">
        <v>594</v>
      </c>
      <c r="G619" s="364">
        <v>404</v>
      </c>
      <c r="H619" s="364">
        <v>481</v>
      </c>
      <c r="I619" s="364">
        <v>382</v>
      </c>
      <c r="J619" s="364">
        <v>415</v>
      </c>
      <c r="K619" s="364">
        <v>502</v>
      </c>
      <c r="L619" s="364">
        <v>665</v>
      </c>
      <c r="M619" s="364">
        <v>145</v>
      </c>
      <c r="N619" s="364">
        <v>597</v>
      </c>
      <c r="O619" s="364">
        <v>579</v>
      </c>
    </row>
    <row r="620" spans="1:15" x14ac:dyDescent="0.25">
      <c r="A620" s="364" t="s">
        <v>787</v>
      </c>
      <c r="B620" s="364" t="s">
        <v>788</v>
      </c>
      <c r="C620" s="364" t="s">
        <v>3181</v>
      </c>
      <c r="D620" s="364">
        <v>993</v>
      </c>
      <c r="E620" s="364">
        <v>728</v>
      </c>
      <c r="F620" s="364">
        <v>653</v>
      </c>
      <c r="G620" s="364">
        <v>376</v>
      </c>
      <c r="H620" s="364">
        <v>454</v>
      </c>
      <c r="I620" s="364">
        <v>136</v>
      </c>
      <c r="J620" s="364">
        <v>280</v>
      </c>
      <c r="K620" s="364">
        <v>778</v>
      </c>
      <c r="L620" s="364">
        <v>999</v>
      </c>
      <c r="M620" s="364">
        <v>243</v>
      </c>
      <c r="N620" s="364">
        <v>777</v>
      </c>
      <c r="O620" s="364">
        <v>393</v>
      </c>
    </row>
    <row r="621" spans="1:15" x14ac:dyDescent="0.25">
      <c r="A621" s="364" t="s">
        <v>412</v>
      </c>
      <c r="B621" s="364" t="s">
        <v>413</v>
      </c>
      <c r="C621" s="364" t="s">
        <v>2869</v>
      </c>
      <c r="D621" s="364">
        <v>697</v>
      </c>
      <c r="E621" s="364">
        <v>201</v>
      </c>
      <c r="F621" s="364">
        <v>280</v>
      </c>
      <c r="G621" s="364">
        <v>410</v>
      </c>
      <c r="H621" s="364">
        <v>526</v>
      </c>
      <c r="I621" s="364">
        <v>781</v>
      </c>
      <c r="J621" s="364">
        <v>886</v>
      </c>
      <c r="K621" s="364">
        <v>745</v>
      </c>
      <c r="L621" s="364">
        <v>155</v>
      </c>
      <c r="M621" s="364">
        <v>840</v>
      </c>
      <c r="N621" s="364">
        <v>139</v>
      </c>
      <c r="O621" s="364">
        <v>819</v>
      </c>
    </row>
    <row r="622" spans="1:15" x14ac:dyDescent="0.25">
      <c r="A622" s="364" t="s">
        <v>425</v>
      </c>
      <c r="B622" s="364" t="s">
        <v>426</v>
      </c>
      <c r="C622" s="364" t="s">
        <v>3164</v>
      </c>
      <c r="D622" s="364">
        <v>286</v>
      </c>
      <c r="E622" s="364">
        <v>573</v>
      </c>
      <c r="F622" s="364">
        <v>902</v>
      </c>
      <c r="G622" s="364">
        <v>286</v>
      </c>
      <c r="H622" s="364">
        <v>854</v>
      </c>
      <c r="I622" s="364">
        <v>388</v>
      </c>
      <c r="J622" s="364">
        <v>870</v>
      </c>
      <c r="K622" s="364">
        <v>243</v>
      </c>
      <c r="L622" s="364">
        <v>734</v>
      </c>
      <c r="M622" s="364">
        <v>614</v>
      </c>
      <c r="N622" s="364">
        <v>133</v>
      </c>
      <c r="O622" s="364">
        <v>529</v>
      </c>
    </row>
    <row r="623" spans="1:15" x14ac:dyDescent="0.25">
      <c r="A623" s="364" t="s">
        <v>446</v>
      </c>
      <c r="B623" s="364" t="s">
        <v>777</v>
      </c>
      <c r="C623" s="364" t="s">
        <v>3066</v>
      </c>
      <c r="D623" s="364">
        <v>194</v>
      </c>
      <c r="E623" s="364">
        <v>970</v>
      </c>
      <c r="F623" s="364">
        <v>338</v>
      </c>
      <c r="G623" s="364">
        <v>973</v>
      </c>
      <c r="H623" s="364">
        <v>336</v>
      </c>
      <c r="I623" s="364">
        <v>444</v>
      </c>
      <c r="J623" s="364">
        <v>964</v>
      </c>
      <c r="K623" s="364">
        <v>445</v>
      </c>
      <c r="L623" s="364">
        <v>267</v>
      </c>
      <c r="M623" s="364">
        <v>957</v>
      </c>
      <c r="N623" s="364">
        <v>616</v>
      </c>
      <c r="O623" s="364">
        <v>510</v>
      </c>
    </row>
    <row r="624" spans="1:15" x14ac:dyDescent="0.25">
      <c r="A624" s="364" t="s">
        <v>446</v>
      </c>
      <c r="B624" s="364" t="s">
        <v>777</v>
      </c>
      <c r="C624" s="364" t="s">
        <v>3186</v>
      </c>
      <c r="D624" s="364">
        <v>419</v>
      </c>
      <c r="E624" s="364">
        <v>813</v>
      </c>
      <c r="F624" s="364">
        <v>188</v>
      </c>
      <c r="G624" s="364">
        <v>500</v>
      </c>
      <c r="H624" s="364">
        <v>402</v>
      </c>
      <c r="I624" s="364">
        <v>302</v>
      </c>
      <c r="J624" s="364">
        <v>536</v>
      </c>
      <c r="K624" s="364">
        <v>375</v>
      </c>
      <c r="L624" s="364">
        <v>596</v>
      </c>
      <c r="M624" s="364">
        <v>813</v>
      </c>
      <c r="N624" s="364">
        <v>849</v>
      </c>
      <c r="O624" s="364">
        <v>615</v>
      </c>
    </row>
    <row r="625" spans="1:15" x14ac:dyDescent="0.25">
      <c r="A625" s="364" t="s">
        <v>425</v>
      </c>
      <c r="B625" s="364" t="s">
        <v>450</v>
      </c>
      <c r="C625" s="364" t="s">
        <v>3102</v>
      </c>
      <c r="D625" s="364">
        <v>786</v>
      </c>
      <c r="E625" s="364">
        <v>975</v>
      </c>
      <c r="F625" s="364">
        <v>506</v>
      </c>
      <c r="G625" s="364">
        <v>840</v>
      </c>
      <c r="H625" s="364">
        <v>314</v>
      </c>
      <c r="I625" s="364">
        <v>670</v>
      </c>
      <c r="J625" s="364">
        <v>943</v>
      </c>
      <c r="K625" s="364">
        <v>249</v>
      </c>
      <c r="L625" s="364">
        <v>452</v>
      </c>
      <c r="M625" s="364">
        <v>711</v>
      </c>
      <c r="N625" s="364">
        <v>946</v>
      </c>
      <c r="O625" s="364">
        <v>250</v>
      </c>
    </row>
    <row r="626" spans="1:15" x14ac:dyDescent="0.25">
      <c r="A626" s="364" t="s">
        <v>446</v>
      </c>
      <c r="B626" s="364" t="s">
        <v>782</v>
      </c>
      <c r="C626" s="364" t="s">
        <v>3165</v>
      </c>
      <c r="D626" s="364">
        <v>325</v>
      </c>
      <c r="E626" s="364">
        <v>674</v>
      </c>
      <c r="F626" s="364">
        <v>359</v>
      </c>
      <c r="G626" s="364">
        <v>745</v>
      </c>
      <c r="H626" s="364">
        <v>839</v>
      </c>
      <c r="I626" s="364">
        <v>753</v>
      </c>
      <c r="J626" s="364">
        <v>419</v>
      </c>
      <c r="K626" s="364">
        <v>842</v>
      </c>
      <c r="L626" s="364">
        <v>356</v>
      </c>
      <c r="M626" s="364">
        <v>596</v>
      </c>
      <c r="N626" s="364">
        <v>479</v>
      </c>
      <c r="O626" s="364">
        <v>461</v>
      </c>
    </row>
    <row r="627" spans="1:15" x14ac:dyDescent="0.25">
      <c r="A627" s="364" t="s">
        <v>412</v>
      </c>
      <c r="B627" s="364" t="s">
        <v>436</v>
      </c>
      <c r="C627" s="364" t="s">
        <v>2946</v>
      </c>
      <c r="D627" s="364">
        <v>821</v>
      </c>
      <c r="E627" s="364">
        <v>281</v>
      </c>
      <c r="F627" s="364">
        <v>824</v>
      </c>
      <c r="G627" s="364">
        <v>527</v>
      </c>
      <c r="H627" s="364">
        <v>470</v>
      </c>
      <c r="I627" s="364">
        <v>890</v>
      </c>
      <c r="J627" s="364">
        <v>803</v>
      </c>
      <c r="K627" s="364">
        <v>947</v>
      </c>
      <c r="L627" s="364">
        <v>290</v>
      </c>
      <c r="M627" s="364">
        <v>558</v>
      </c>
      <c r="N627" s="364">
        <v>958</v>
      </c>
      <c r="O627" s="364">
        <v>326</v>
      </c>
    </row>
    <row r="628" spans="1:15" x14ac:dyDescent="0.25">
      <c r="A628" s="364" t="s">
        <v>425</v>
      </c>
      <c r="B628" s="364" t="s">
        <v>418</v>
      </c>
      <c r="C628" s="364" t="s">
        <v>2905</v>
      </c>
      <c r="D628" s="364">
        <v>247</v>
      </c>
      <c r="E628" s="364">
        <v>485</v>
      </c>
      <c r="F628" s="364">
        <v>626</v>
      </c>
      <c r="G628" s="364">
        <v>937</v>
      </c>
      <c r="H628" s="364">
        <v>466</v>
      </c>
      <c r="I628" s="364">
        <v>979</v>
      </c>
      <c r="J628" s="364">
        <v>906</v>
      </c>
      <c r="K628" s="364">
        <v>119</v>
      </c>
      <c r="L628" s="364">
        <v>677</v>
      </c>
      <c r="M628" s="364">
        <v>181</v>
      </c>
      <c r="N628" s="364">
        <v>156</v>
      </c>
      <c r="O628" s="364">
        <v>420</v>
      </c>
    </row>
    <row r="629" spans="1:15" x14ac:dyDescent="0.25">
      <c r="A629" s="364" t="s">
        <v>425</v>
      </c>
      <c r="B629" s="364" t="s">
        <v>426</v>
      </c>
      <c r="C629" s="364" t="s">
        <v>2878</v>
      </c>
      <c r="D629" s="364">
        <v>948</v>
      </c>
      <c r="E629" s="364">
        <v>154</v>
      </c>
      <c r="F629" s="364">
        <v>913</v>
      </c>
      <c r="G629" s="364">
        <v>707</v>
      </c>
      <c r="H629" s="364">
        <v>646</v>
      </c>
      <c r="I629" s="364">
        <v>656</v>
      </c>
      <c r="J629" s="364">
        <v>582</v>
      </c>
      <c r="K629" s="364">
        <v>335</v>
      </c>
      <c r="L629" s="364">
        <v>277</v>
      </c>
      <c r="M629" s="364">
        <v>683</v>
      </c>
      <c r="N629" s="364">
        <v>465</v>
      </c>
      <c r="O629" s="364">
        <v>176</v>
      </c>
    </row>
    <row r="630" spans="1:15" x14ac:dyDescent="0.25">
      <c r="A630" s="364" t="s">
        <v>425</v>
      </c>
      <c r="B630" s="364" t="s">
        <v>418</v>
      </c>
      <c r="C630" s="364" t="s">
        <v>3103</v>
      </c>
      <c r="D630" s="364">
        <v>770</v>
      </c>
      <c r="E630" s="364">
        <v>811</v>
      </c>
      <c r="F630" s="364">
        <v>955</v>
      </c>
      <c r="G630" s="364">
        <v>811</v>
      </c>
      <c r="H630" s="364">
        <v>220</v>
      </c>
      <c r="I630" s="364">
        <v>889</v>
      </c>
      <c r="J630" s="364">
        <v>737</v>
      </c>
      <c r="K630" s="364">
        <v>784</v>
      </c>
      <c r="L630" s="364">
        <v>938</v>
      </c>
      <c r="M630" s="364">
        <v>538</v>
      </c>
      <c r="N630" s="364">
        <v>598</v>
      </c>
      <c r="O630" s="364">
        <v>592</v>
      </c>
    </row>
    <row r="631" spans="1:15" x14ac:dyDescent="0.25">
      <c r="A631" s="364" t="s">
        <v>412</v>
      </c>
      <c r="B631" s="364" t="s">
        <v>436</v>
      </c>
      <c r="C631" s="364" t="s">
        <v>1367</v>
      </c>
      <c r="D631" s="364">
        <v>427</v>
      </c>
      <c r="E631" s="364">
        <v>263</v>
      </c>
      <c r="F631" s="364">
        <v>168</v>
      </c>
      <c r="G631" s="364">
        <v>318</v>
      </c>
      <c r="H631" s="364">
        <v>191</v>
      </c>
      <c r="I631" s="364">
        <v>421</v>
      </c>
      <c r="J631" s="364">
        <v>404</v>
      </c>
      <c r="K631" s="364">
        <v>788</v>
      </c>
      <c r="L631" s="364">
        <v>747</v>
      </c>
      <c r="M631" s="364">
        <v>278</v>
      </c>
      <c r="N631" s="364">
        <v>511</v>
      </c>
      <c r="O631" s="364">
        <v>216</v>
      </c>
    </row>
    <row r="632" spans="1:15" x14ac:dyDescent="0.25">
      <c r="A632" s="364" t="s">
        <v>787</v>
      </c>
      <c r="B632" s="364" t="s">
        <v>788</v>
      </c>
      <c r="C632" s="364" t="s">
        <v>2756</v>
      </c>
      <c r="D632" s="364">
        <v>300</v>
      </c>
      <c r="E632" s="364">
        <v>637</v>
      </c>
      <c r="F632" s="364">
        <v>523</v>
      </c>
      <c r="G632" s="364">
        <v>595</v>
      </c>
      <c r="H632" s="364">
        <v>893</v>
      </c>
      <c r="I632" s="364">
        <v>744</v>
      </c>
      <c r="J632" s="364">
        <v>149</v>
      </c>
      <c r="K632" s="364">
        <v>268</v>
      </c>
      <c r="L632" s="364">
        <v>676</v>
      </c>
      <c r="M632" s="364">
        <v>165</v>
      </c>
      <c r="N632" s="364">
        <v>696</v>
      </c>
      <c r="O632" s="364">
        <v>718</v>
      </c>
    </row>
    <row r="633" spans="1:15" x14ac:dyDescent="0.25">
      <c r="A633" s="364" t="s">
        <v>446</v>
      </c>
      <c r="B633" s="364" t="s">
        <v>777</v>
      </c>
      <c r="C633" s="364" t="s">
        <v>3085</v>
      </c>
      <c r="D633" s="364">
        <v>186</v>
      </c>
      <c r="E633" s="364">
        <v>891</v>
      </c>
      <c r="F633" s="364">
        <v>565</v>
      </c>
      <c r="G633" s="364">
        <v>607</v>
      </c>
      <c r="H633" s="364">
        <v>141</v>
      </c>
      <c r="I633" s="364">
        <v>607</v>
      </c>
      <c r="J633" s="364">
        <v>707</v>
      </c>
      <c r="K633" s="364">
        <v>893</v>
      </c>
      <c r="L633" s="364">
        <v>618</v>
      </c>
      <c r="M633" s="364">
        <v>667</v>
      </c>
      <c r="N633" s="364">
        <v>390</v>
      </c>
      <c r="O633" s="364">
        <v>111</v>
      </c>
    </row>
    <row r="634" spans="1:15" x14ac:dyDescent="0.25">
      <c r="A634" s="364" t="s">
        <v>446</v>
      </c>
      <c r="B634" s="364" t="s">
        <v>473</v>
      </c>
      <c r="C634" s="364" t="s">
        <v>3205</v>
      </c>
      <c r="D634" s="364">
        <v>904</v>
      </c>
      <c r="E634" s="364">
        <v>977</v>
      </c>
      <c r="F634" s="364">
        <v>204</v>
      </c>
      <c r="G634" s="364">
        <v>401</v>
      </c>
      <c r="H634" s="364">
        <v>389</v>
      </c>
      <c r="I634" s="364">
        <v>463</v>
      </c>
      <c r="J634" s="364">
        <v>286</v>
      </c>
      <c r="K634" s="364">
        <v>320</v>
      </c>
      <c r="L634" s="364">
        <v>888</v>
      </c>
      <c r="M634" s="364">
        <v>655</v>
      </c>
      <c r="N634" s="364">
        <v>319</v>
      </c>
      <c r="O634" s="364">
        <v>296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ilha83">
    <tabColor rgb="FF002060"/>
  </sheetPr>
  <dimension ref="A1:D50"/>
  <sheetViews>
    <sheetView showGridLines="0" workbookViewId="0">
      <selection activeCell="B5" sqref="B5"/>
    </sheetView>
  </sheetViews>
  <sheetFormatPr defaultRowHeight="15" x14ac:dyDescent="0.25"/>
  <cols>
    <col min="1" max="1" width="17.28515625" bestFit="1" customWidth="1"/>
    <col min="2" max="2" width="8.140625" bestFit="1" customWidth="1"/>
    <col min="3" max="3" width="10.7109375" bestFit="1" customWidth="1"/>
    <col min="4" max="4" width="10.28515625" customWidth="1"/>
  </cols>
  <sheetData>
    <row r="1" spans="1:4" x14ac:dyDescent="0.25">
      <c r="A1" s="364" t="s">
        <v>86</v>
      </c>
      <c r="B1" s="364" t="s">
        <v>73</v>
      </c>
      <c r="C1" s="364" t="s">
        <v>3288</v>
      </c>
      <c r="D1" s="364" t="s">
        <v>3289</v>
      </c>
    </row>
    <row r="2" spans="1:4" x14ac:dyDescent="0.25">
      <c r="A2" s="364" t="s">
        <v>3290</v>
      </c>
      <c r="B2" s="366">
        <v>7267.56</v>
      </c>
      <c r="C2" s="365">
        <v>41957</v>
      </c>
      <c r="D2" s="364" t="s">
        <v>146</v>
      </c>
    </row>
    <row r="3" spans="1:4" x14ac:dyDescent="0.25">
      <c r="A3" s="364" t="s">
        <v>3291</v>
      </c>
      <c r="B3" s="366">
        <v>8864.5499999999993</v>
      </c>
      <c r="C3" s="365">
        <v>41736</v>
      </c>
      <c r="D3" s="364" t="s">
        <v>145</v>
      </c>
    </row>
    <row r="4" spans="1:4" x14ac:dyDescent="0.25">
      <c r="A4" s="364" t="s">
        <v>3292</v>
      </c>
      <c r="B4" s="366">
        <v>6063.53</v>
      </c>
      <c r="C4" s="365">
        <v>41938</v>
      </c>
      <c r="D4" s="364" t="s">
        <v>145</v>
      </c>
    </row>
    <row r="5" spans="1:4" x14ac:dyDescent="0.25">
      <c r="A5" s="364" t="s">
        <v>3293</v>
      </c>
      <c r="B5" s="366">
        <v>5542.16</v>
      </c>
      <c r="C5" s="365">
        <v>41997</v>
      </c>
      <c r="D5" s="364" t="s">
        <v>146</v>
      </c>
    </row>
    <row r="6" spans="1:4" x14ac:dyDescent="0.25">
      <c r="A6" s="364" t="s">
        <v>3294</v>
      </c>
      <c r="B6" s="366">
        <v>2852.89</v>
      </c>
      <c r="C6" s="365">
        <v>41921</v>
      </c>
      <c r="D6" s="364" t="s">
        <v>145</v>
      </c>
    </row>
    <row r="7" spans="1:4" x14ac:dyDescent="0.25">
      <c r="A7" s="364" t="s">
        <v>3295</v>
      </c>
      <c r="B7" s="366">
        <v>9221.14</v>
      </c>
      <c r="C7" s="365">
        <v>41743</v>
      </c>
      <c r="D7" s="364" t="s">
        <v>145</v>
      </c>
    </row>
    <row r="8" spans="1:4" x14ac:dyDescent="0.25">
      <c r="A8" s="364" t="s">
        <v>3290</v>
      </c>
      <c r="B8" s="366">
        <v>5573.23</v>
      </c>
      <c r="C8" s="365">
        <v>41681</v>
      </c>
      <c r="D8" s="364" t="s">
        <v>146</v>
      </c>
    </row>
    <row r="9" spans="1:4" x14ac:dyDescent="0.25">
      <c r="A9" s="364" t="s">
        <v>3291</v>
      </c>
      <c r="B9" s="366">
        <v>4937.3999999999996</v>
      </c>
      <c r="C9" s="365">
        <v>41874</v>
      </c>
      <c r="D9" s="364" t="s">
        <v>145</v>
      </c>
    </row>
    <row r="10" spans="1:4" x14ac:dyDescent="0.25">
      <c r="A10" s="364" t="s">
        <v>3292</v>
      </c>
      <c r="B10" s="366">
        <v>8402.48</v>
      </c>
      <c r="C10" s="365">
        <v>41992</v>
      </c>
      <c r="D10" s="364" t="s">
        <v>146</v>
      </c>
    </row>
    <row r="11" spans="1:4" x14ac:dyDescent="0.25">
      <c r="A11" s="364" t="s">
        <v>3293</v>
      </c>
      <c r="B11" s="366">
        <v>9594.83</v>
      </c>
      <c r="C11" s="365">
        <v>41669</v>
      </c>
      <c r="D11" s="364" t="s">
        <v>145</v>
      </c>
    </row>
    <row r="12" spans="1:4" x14ac:dyDescent="0.25">
      <c r="A12" s="364" t="s">
        <v>3294</v>
      </c>
      <c r="B12" s="366">
        <v>4828.49</v>
      </c>
      <c r="C12" s="365">
        <v>41705</v>
      </c>
      <c r="D12" s="364" t="s">
        <v>145</v>
      </c>
    </row>
    <row r="13" spans="1:4" x14ac:dyDescent="0.25">
      <c r="A13" s="364" t="s">
        <v>3295</v>
      </c>
      <c r="B13" s="366">
        <v>9866.93</v>
      </c>
      <c r="C13" s="365">
        <v>41750</v>
      </c>
      <c r="D13" s="364" t="s">
        <v>146</v>
      </c>
    </row>
    <row r="14" spans="1:4" x14ac:dyDescent="0.25">
      <c r="A14" s="364" t="s">
        <v>3290</v>
      </c>
      <c r="B14" s="366">
        <v>1510.12</v>
      </c>
      <c r="C14" s="365">
        <v>41929</v>
      </c>
      <c r="D14" s="364" t="s">
        <v>145</v>
      </c>
    </row>
    <row r="15" spans="1:4" x14ac:dyDescent="0.25">
      <c r="A15" s="364" t="s">
        <v>3291</v>
      </c>
      <c r="B15" s="366">
        <v>3706.22</v>
      </c>
      <c r="C15" s="365">
        <v>41963</v>
      </c>
      <c r="D15" s="364" t="s">
        <v>145</v>
      </c>
    </row>
    <row r="16" spans="1:4" x14ac:dyDescent="0.25">
      <c r="A16" s="364" t="s">
        <v>3292</v>
      </c>
      <c r="B16" s="366">
        <v>2051.7800000000002</v>
      </c>
      <c r="C16" s="365">
        <v>42120</v>
      </c>
      <c r="D16" s="364" t="s">
        <v>146</v>
      </c>
    </row>
    <row r="17" spans="1:4" x14ac:dyDescent="0.25">
      <c r="A17" s="364" t="s">
        <v>3293</v>
      </c>
      <c r="B17" s="366">
        <v>6167.76</v>
      </c>
      <c r="C17" s="365">
        <v>42357</v>
      </c>
      <c r="D17" s="364" t="s">
        <v>145</v>
      </c>
    </row>
    <row r="18" spans="1:4" x14ac:dyDescent="0.25">
      <c r="A18" s="364" t="s">
        <v>3294</v>
      </c>
      <c r="B18" s="366">
        <v>2635.6</v>
      </c>
      <c r="C18" s="365">
        <v>42302</v>
      </c>
      <c r="D18" s="364" t="s">
        <v>146</v>
      </c>
    </row>
    <row r="19" spans="1:4" x14ac:dyDescent="0.25">
      <c r="A19" s="364" t="s">
        <v>3295</v>
      </c>
      <c r="B19" s="366">
        <v>8378.2999999999993</v>
      </c>
      <c r="C19" s="365">
        <v>42223</v>
      </c>
      <c r="D19" s="364" t="s">
        <v>145</v>
      </c>
    </row>
    <row r="20" spans="1:4" x14ac:dyDescent="0.25">
      <c r="A20" s="364" t="s">
        <v>3290</v>
      </c>
      <c r="B20" s="366">
        <v>4917.59</v>
      </c>
      <c r="C20" s="365">
        <v>42215</v>
      </c>
      <c r="D20" s="364" t="s">
        <v>145</v>
      </c>
    </row>
    <row r="21" spans="1:4" x14ac:dyDescent="0.25">
      <c r="A21" s="364" t="s">
        <v>3291</v>
      </c>
      <c r="B21" s="366">
        <v>1121.81</v>
      </c>
      <c r="C21" s="365">
        <v>42083</v>
      </c>
      <c r="D21" s="364" t="s">
        <v>146</v>
      </c>
    </row>
    <row r="22" spans="1:4" x14ac:dyDescent="0.25">
      <c r="A22" s="364" t="s">
        <v>3292</v>
      </c>
      <c r="B22" s="366">
        <v>3900.16</v>
      </c>
      <c r="C22" s="365">
        <v>42277</v>
      </c>
      <c r="D22" s="364" t="s">
        <v>145</v>
      </c>
    </row>
    <row r="23" spans="1:4" x14ac:dyDescent="0.25">
      <c r="A23" s="364" t="s">
        <v>3293</v>
      </c>
      <c r="B23" s="366">
        <v>4782.88</v>
      </c>
      <c r="C23" s="365">
        <v>42270</v>
      </c>
      <c r="D23" s="364" t="s">
        <v>145</v>
      </c>
    </row>
    <row r="24" spans="1:4" x14ac:dyDescent="0.25">
      <c r="A24" s="364" t="s">
        <v>3294</v>
      </c>
      <c r="B24" s="366">
        <v>2145.39</v>
      </c>
      <c r="C24" s="365">
        <v>41496</v>
      </c>
      <c r="D24" s="364" t="s">
        <v>146</v>
      </c>
    </row>
    <row r="25" spans="1:4" x14ac:dyDescent="0.25">
      <c r="A25" s="364" t="s">
        <v>3295</v>
      </c>
      <c r="B25" s="366">
        <v>6493.52</v>
      </c>
      <c r="C25" s="365">
        <v>41405</v>
      </c>
      <c r="D25" s="364" t="s">
        <v>145</v>
      </c>
    </row>
    <row r="26" spans="1:4" x14ac:dyDescent="0.25">
      <c r="A26" s="364" t="s">
        <v>3290</v>
      </c>
      <c r="B26" s="366">
        <v>6194.12</v>
      </c>
      <c r="C26" s="365">
        <v>41586</v>
      </c>
      <c r="D26" s="364" t="s">
        <v>146</v>
      </c>
    </row>
    <row r="27" spans="1:4" x14ac:dyDescent="0.25">
      <c r="A27" s="364" t="s">
        <v>3291</v>
      </c>
      <c r="B27" s="366">
        <v>9079.49</v>
      </c>
      <c r="C27" s="365">
        <v>41557</v>
      </c>
      <c r="D27" s="364" t="s">
        <v>145</v>
      </c>
    </row>
    <row r="28" spans="1:4" x14ac:dyDescent="0.25">
      <c r="A28" s="364" t="s">
        <v>3292</v>
      </c>
      <c r="B28" s="366">
        <v>8058.44</v>
      </c>
      <c r="C28" s="365">
        <v>41277</v>
      </c>
      <c r="D28" s="364" t="s">
        <v>145</v>
      </c>
    </row>
    <row r="29" spans="1:4" x14ac:dyDescent="0.25">
      <c r="A29" s="364" t="s">
        <v>3293</v>
      </c>
      <c r="B29" s="366">
        <v>9381.2999999999993</v>
      </c>
      <c r="C29" s="365">
        <v>41523</v>
      </c>
      <c r="D29" s="364" t="s">
        <v>146</v>
      </c>
    </row>
    <row r="30" spans="1:4" x14ac:dyDescent="0.25">
      <c r="A30" s="364" t="s">
        <v>3294</v>
      </c>
      <c r="B30" s="366">
        <v>2629.07</v>
      </c>
      <c r="C30" s="365">
        <v>41582</v>
      </c>
      <c r="D30" s="364" t="s">
        <v>145</v>
      </c>
    </row>
    <row r="31" spans="1:4" x14ac:dyDescent="0.25">
      <c r="A31" s="364" t="s">
        <v>3295</v>
      </c>
      <c r="B31" s="366">
        <v>9668.19</v>
      </c>
      <c r="C31" s="365">
        <v>41304</v>
      </c>
      <c r="D31" s="364" t="s">
        <v>145</v>
      </c>
    </row>
    <row r="32" spans="1:4" x14ac:dyDescent="0.25">
      <c r="A32" s="364" t="s">
        <v>3290</v>
      </c>
      <c r="B32" s="366">
        <v>9439.2900000000009</v>
      </c>
      <c r="C32" s="365">
        <v>41492</v>
      </c>
      <c r="D32" s="364" t="s">
        <v>146</v>
      </c>
    </row>
    <row r="33" spans="1:4" x14ac:dyDescent="0.25">
      <c r="A33" s="364" t="s">
        <v>3291</v>
      </c>
      <c r="B33" s="366">
        <v>2688.4</v>
      </c>
      <c r="C33" s="365">
        <v>41619</v>
      </c>
      <c r="D33" s="364" t="s">
        <v>145</v>
      </c>
    </row>
    <row r="34" spans="1:4" x14ac:dyDescent="0.25">
      <c r="A34" s="364" t="s">
        <v>3292</v>
      </c>
      <c r="B34" s="366">
        <v>3041.06</v>
      </c>
      <c r="C34" s="365">
        <v>41294</v>
      </c>
      <c r="D34" s="364" t="s">
        <v>146</v>
      </c>
    </row>
    <row r="35" spans="1:4" x14ac:dyDescent="0.25">
      <c r="A35" s="364" t="s">
        <v>3293</v>
      </c>
      <c r="B35" s="366">
        <v>7727.3</v>
      </c>
      <c r="C35" s="365">
        <v>41340</v>
      </c>
      <c r="D35" s="364" t="s">
        <v>145</v>
      </c>
    </row>
    <row r="36" spans="1:4" x14ac:dyDescent="0.25">
      <c r="A36" s="364" t="s">
        <v>3294</v>
      </c>
      <c r="B36" s="366">
        <v>4956.45</v>
      </c>
      <c r="C36" s="365">
        <v>42091</v>
      </c>
      <c r="D36" s="364" t="s">
        <v>145</v>
      </c>
    </row>
    <row r="37" spans="1:4" x14ac:dyDescent="0.25">
      <c r="A37" s="364" t="s">
        <v>3295</v>
      </c>
      <c r="B37" s="366">
        <v>3481.51</v>
      </c>
      <c r="C37" s="365">
        <v>41537</v>
      </c>
      <c r="D37" s="364" t="s">
        <v>146</v>
      </c>
    </row>
    <row r="38" spans="1:4" x14ac:dyDescent="0.25">
      <c r="A38" s="364" t="s">
        <v>3290</v>
      </c>
      <c r="B38" s="366">
        <v>1125.47</v>
      </c>
      <c r="C38" s="365">
        <v>41488</v>
      </c>
      <c r="D38" s="364" t="s">
        <v>145</v>
      </c>
    </row>
    <row r="39" spans="1:4" x14ac:dyDescent="0.25">
      <c r="A39" s="364" t="s">
        <v>3291</v>
      </c>
      <c r="B39" s="366">
        <v>3266.27</v>
      </c>
      <c r="C39" s="365">
        <v>41548</v>
      </c>
      <c r="D39" s="364" t="s">
        <v>145</v>
      </c>
    </row>
    <row r="40" spans="1:4" x14ac:dyDescent="0.25">
      <c r="A40" s="364" t="s">
        <v>3292</v>
      </c>
      <c r="B40" s="366">
        <v>6358.32</v>
      </c>
      <c r="C40" s="365">
        <v>41439</v>
      </c>
      <c r="D40" s="364" t="s">
        <v>146</v>
      </c>
    </row>
    <row r="41" spans="1:4" x14ac:dyDescent="0.25">
      <c r="A41" s="364" t="s">
        <v>3293</v>
      </c>
      <c r="B41" s="366">
        <v>9513.2800000000007</v>
      </c>
      <c r="C41" s="365">
        <v>41435</v>
      </c>
      <c r="D41" s="364" t="s">
        <v>145</v>
      </c>
    </row>
    <row r="42" spans="1:4" x14ac:dyDescent="0.25">
      <c r="A42" s="364" t="s">
        <v>3294</v>
      </c>
      <c r="B42" s="366">
        <v>3038.71</v>
      </c>
      <c r="C42" s="365">
        <v>41362</v>
      </c>
      <c r="D42" s="364" t="s">
        <v>146</v>
      </c>
    </row>
    <row r="43" spans="1:4" x14ac:dyDescent="0.25">
      <c r="A43" s="364" t="s">
        <v>3295</v>
      </c>
      <c r="B43" s="366">
        <v>5998.85</v>
      </c>
      <c r="C43" s="365">
        <v>41389</v>
      </c>
      <c r="D43" s="364" t="s">
        <v>145</v>
      </c>
    </row>
    <row r="44" spans="1:4" x14ac:dyDescent="0.25">
      <c r="A44" s="364" t="s">
        <v>3290</v>
      </c>
      <c r="B44" s="366">
        <v>7842.27</v>
      </c>
      <c r="C44" s="365">
        <v>42197</v>
      </c>
      <c r="D44" s="364" t="s">
        <v>145</v>
      </c>
    </row>
    <row r="45" spans="1:4" x14ac:dyDescent="0.25">
      <c r="A45" s="364" t="s">
        <v>3291</v>
      </c>
      <c r="B45" s="366">
        <v>3143.05</v>
      </c>
      <c r="C45" s="365">
        <v>42302</v>
      </c>
      <c r="D45" s="364" t="s">
        <v>146</v>
      </c>
    </row>
    <row r="46" spans="1:4" x14ac:dyDescent="0.25">
      <c r="A46" s="364" t="s">
        <v>3292</v>
      </c>
      <c r="B46" s="366">
        <v>1490.4</v>
      </c>
      <c r="C46" s="365">
        <v>42358</v>
      </c>
      <c r="D46" s="364" t="s">
        <v>145</v>
      </c>
    </row>
    <row r="47" spans="1:4" x14ac:dyDescent="0.25">
      <c r="A47" s="364" t="s">
        <v>3293</v>
      </c>
      <c r="B47" s="366">
        <v>7698.23</v>
      </c>
      <c r="C47" s="365">
        <v>42289</v>
      </c>
      <c r="D47" s="364" t="s">
        <v>145</v>
      </c>
    </row>
    <row r="48" spans="1:4" x14ac:dyDescent="0.25">
      <c r="A48" s="364" t="s">
        <v>3294</v>
      </c>
      <c r="B48" s="366">
        <v>9203.41</v>
      </c>
      <c r="C48" s="365">
        <v>42019</v>
      </c>
      <c r="D48" s="364" t="s">
        <v>146</v>
      </c>
    </row>
    <row r="49" spans="1:4" x14ac:dyDescent="0.25">
      <c r="A49" s="364" t="s">
        <v>3295</v>
      </c>
      <c r="B49" s="366">
        <v>7172.49</v>
      </c>
      <c r="C49" s="365">
        <v>42059</v>
      </c>
      <c r="D49" s="364" t="s">
        <v>145</v>
      </c>
    </row>
    <row r="50" spans="1:4" x14ac:dyDescent="0.25">
      <c r="A50" s="364" t="s">
        <v>3290</v>
      </c>
      <c r="B50" s="366">
        <v>1917</v>
      </c>
      <c r="C50" s="365">
        <v>42150</v>
      </c>
      <c r="D50" s="364" t="s">
        <v>146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ilha84">
    <tabColor rgb="FF002060"/>
  </sheetPr>
  <dimension ref="A1:G107"/>
  <sheetViews>
    <sheetView showGridLines="0" workbookViewId="0"/>
  </sheetViews>
  <sheetFormatPr defaultColWidth="9" defaultRowHeight="15" x14ac:dyDescent="0.25"/>
  <cols>
    <col min="1" max="1" width="10.7109375" bestFit="1" customWidth="1"/>
    <col min="2" max="2" width="20.7109375" bestFit="1" customWidth="1"/>
    <col min="3" max="3" width="19.140625" bestFit="1" customWidth="1"/>
    <col min="4" max="4" width="19" bestFit="1" customWidth="1"/>
    <col min="5" max="5" width="12.42578125" bestFit="1" customWidth="1"/>
    <col min="6" max="6" width="10.5703125" bestFit="1" customWidth="1"/>
    <col min="7" max="7" width="11.85546875" bestFit="1" customWidth="1"/>
  </cols>
  <sheetData>
    <row r="1" spans="1:7" x14ac:dyDescent="0.25">
      <c r="A1" s="250" t="s">
        <v>88</v>
      </c>
      <c r="B1" s="250" t="s">
        <v>364</v>
      </c>
      <c r="C1" s="250" t="s">
        <v>332</v>
      </c>
      <c r="D1" s="250" t="s">
        <v>405</v>
      </c>
      <c r="E1" s="250" t="s">
        <v>44</v>
      </c>
      <c r="F1" s="250" t="s">
        <v>3296</v>
      </c>
      <c r="G1" s="250" t="s">
        <v>3297</v>
      </c>
    </row>
    <row r="2" spans="1:7" x14ac:dyDescent="0.25">
      <c r="A2" s="248">
        <v>41803</v>
      </c>
      <c r="B2" s="364" t="s">
        <v>366</v>
      </c>
      <c r="C2" s="250" t="s">
        <v>365</v>
      </c>
      <c r="D2" s="247" t="s">
        <v>642</v>
      </c>
      <c r="E2" s="247" t="s">
        <v>588</v>
      </c>
      <c r="F2" s="380">
        <v>5805.26</v>
      </c>
      <c r="G2" s="380">
        <v>10148.558571428572</v>
      </c>
    </row>
    <row r="3" spans="1:7" x14ac:dyDescent="0.25">
      <c r="A3" s="248">
        <v>41879</v>
      </c>
      <c r="B3" s="364" t="s">
        <v>369</v>
      </c>
      <c r="C3" s="250" t="s">
        <v>368</v>
      </c>
      <c r="D3" s="250" t="s">
        <v>599</v>
      </c>
      <c r="E3" s="247" t="s">
        <v>588</v>
      </c>
      <c r="F3" s="380">
        <v>1894.6885714285713</v>
      </c>
      <c r="G3" s="380">
        <v>6333.9614285714288</v>
      </c>
    </row>
    <row r="4" spans="1:7" x14ac:dyDescent="0.25">
      <c r="A4" s="248">
        <v>41678</v>
      </c>
      <c r="B4" s="364" t="s">
        <v>371</v>
      </c>
      <c r="C4" s="250" t="s">
        <v>159</v>
      </c>
      <c r="D4" s="250" t="s">
        <v>601</v>
      </c>
      <c r="E4" s="247" t="s">
        <v>588</v>
      </c>
      <c r="F4" s="380">
        <v>7896.0899999999992</v>
      </c>
      <c r="G4" s="380">
        <v>5543.9814285714292</v>
      </c>
    </row>
    <row r="5" spans="1:7" x14ac:dyDescent="0.25">
      <c r="A5" s="248">
        <v>42122</v>
      </c>
      <c r="B5" s="364" t="s">
        <v>374</v>
      </c>
      <c r="C5" s="250" t="s">
        <v>373</v>
      </c>
      <c r="D5" s="247" t="s">
        <v>603</v>
      </c>
      <c r="E5" s="247" t="s">
        <v>588</v>
      </c>
      <c r="F5" s="380">
        <v>11023.664285714285</v>
      </c>
      <c r="G5" s="380">
        <v>7066.1057142857144</v>
      </c>
    </row>
    <row r="6" spans="1:7" x14ac:dyDescent="0.25">
      <c r="A6" s="248">
        <v>41849</v>
      </c>
      <c r="B6" s="364" t="s">
        <v>376</v>
      </c>
      <c r="C6" s="250" t="s">
        <v>375</v>
      </c>
      <c r="D6" s="381" t="s">
        <v>606</v>
      </c>
      <c r="E6" s="247" t="s">
        <v>588</v>
      </c>
      <c r="F6" s="380">
        <v>1967.8728571428571</v>
      </c>
      <c r="G6" s="380">
        <v>6122.744285714286</v>
      </c>
    </row>
    <row r="7" spans="1:7" x14ac:dyDescent="0.25">
      <c r="A7" s="248">
        <v>41881</v>
      </c>
      <c r="B7" s="364" t="s">
        <v>378</v>
      </c>
      <c r="C7" s="250" t="s">
        <v>377</v>
      </c>
      <c r="D7" s="381" t="s">
        <v>608</v>
      </c>
      <c r="E7" s="247" t="s">
        <v>588</v>
      </c>
      <c r="F7" s="380">
        <v>6319.7085714285713</v>
      </c>
      <c r="G7" s="380">
        <v>10071.145714285714</v>
      </c>
    </row>
    <row r="8" spans="1:7" x14ac:dyDescent="0.25">
      <c r="A8" s="248">
        <v>41581</v>
      </c>
      <c r="B8" s="364" t="s">
        <v>366</v>
      </c>
      <c r="C8" s="250" t="s">
        <v>379</v>
      </c>
      <c r="D8" s="381" t="s">
        <v>610</v>
      </c>
      <c r="E8" s="247" t="s">
        <v>588</v>
      </c>
      <c r="F8" s="380">
        <v>3948.9314285714286</v>
      </c>
      <c r="G8" s="380">
        <v>12386.27</v>
      </c>
    </row>
    <row r="9" spans="1:7" x14ac:dyDescent="0.25">
      <c r="A9" s="248">
        <v>42036</v>
      </c>
      <c r="B9" s="364" t="s">
        <v>369</v>
      </c>
      <c r="C9" s="250" t="s">
        <v>381</v>
      </c>
      <c r="D9" s="247" t="s">
        <v>3298</v>
      </c>
      <c r="E9" s="247" t="s">
        <v>588</v>
      </c>
      <c r="F9" s="380">
        <v>11236.477142857142</v>
      </c>
      <c r="G9" s="380">
        <v>6398.5685714285719</v>
      </c>
    </row>
    <row r="10" spans="1:7" x14ac:dyDescent="0.25">
      <c r="A10" s="248">
        <v>41301</v>
      </c>
      <c r="B10" s="364" t="s">
        <v>371</v>
      </c>
      <c r="C10" s="250" t="s">
        <v>382</v>
      </c>
      <c r="D10" s="247" t="s">
        <v>3132</v>
      </c>
      <c r="E10" s="247" t="s">
        <v>588</v>
      </c>
      <c r="F10" s="380">
        <v>12907.135714285714</v>
      </c>
      <c r="G10" s="380">
        <v>11984.207142857142</v>
      </c>
    </row>
    <row r="11" spans="1:7" x14ac:dyDescent="0.25">
      <c r="A11" s="248">
        <v>42144</v>
      </c>
      <c r="B11" s="364" t="s">
        <v>374</v>
      </c>
      <c r="C11" s="250" t="s">
        <v>383</v>
      </c>
      <c r="D11" s="250" t="s">
        <v>592</v>
      </c>
      <c r="E11" s="247" t="s">
        <v>588</v>
      </c>
      <c r="F11" s="380">
        <v>8783.9157142857148</v>
      </c>
      <c r="G11" s="380">
        <v>13432.954285714284</v>
      </c>
    </row>
    <row r="12" spans="1:7" x14ac:dyDescent="0.25">
      <c r="A12" s="248">
        <v>41829</v>
      </c>
      <c r="B12" s="364" t="s">
        <v>376</v>
      </c>
      <c r="C12" s="250" t="s">
        <v>365</v>
      </c>
      <c r="D12" s="250" t="s">
        <v>474</v>
      </c>
      <c r="E12" s="247" t="s">
        <v>588</v>
      </c>
      <c r="F12" s="380">
        <v>13981.787142857142</v>
      </c>
      <c r="G12" s="380">
        <v>2202.8228571428572</v>
      </c>
    </row>
    <row r="13" spans="1:7" x14ac:dyDescent="0.25">
      <c r="A13" s="248">
        <v>42261</v>
      </c>
      <c r="B13" s="364" t="s">
        <v>378</v>
      </c>
      <c r="C13" s="250" t="s">
        <v>368</v>
      </c>
      <c r="D13" s="247" t="s">
        <v>642</v>
      </c>
      <c r="E13" s="247" t="s">
        <v>588</v>
      </c>
      <c r="F13" s="380">
        <v>11835.787142857142</v>
      </c>
      <c r="G13" s="380">
        <v>9870.75</v>
      </c>
    </row>
    <row r="14" spans="1:7" x14ac:dyDescent="0.25">
      <c r="A14" s="248">
        <v>41351</v>
      </c>
      <c r="B14" s="364" t="s">
        <v>366</v>
      </c>
      <c r="C14" s="250" t="s">
        <v>159</v>
      </c>
      <c r="D14" s="250" t="s">
        <v>599</v>
      </c>
      <c r="E14" s="247" t="s">
        <v>588</v>
      </c>
      <c r="F14" s="380">
        <v>1635.5657142857142</v>
      </c>
      <c r="G14" s="380">
        <v>6230.1857142857143</v>
      </c>
    </row>
    <row r="15" spans="1:7" x14ac:dyDescent="0.25">
      <c r="A15" s="248">
        <v>41674</v>
      </c>
      <c r="B15" s="364" t="s">
        <v>369</v>
      </c>
      <c r="C15" s="250" t="s">
        <v>373</v>
      </c>
      <c r="D15" s="250" t="s">
        <v>601</v>
      </c>
      <c r="E15" s="247" t="s">
        <v>588</v>
      </c>
      <c r="F15" s="380">
        <v>6108.3399999999992</v>
      </c>
      <c r="G15" s="380">
        <v>8925.7057142857138</v>
      </c>
    </row>
    <row r="16" spans="1:7" x14ac:dyDescent="0.25">
      <c r="A16" s="248">
        <v>42304</v>
      </c>
      <c r="B16" s="364" t="s">
        <v>371</v>
      </c>
      <c r="C16" s="250" t="s">
        <v>375</v>
      </c>
      <c r="D16" s="247" t="s">
        <v>603</v>
      </c>
      <c r="E16" s="247" t="s">
        <v>588</v>
      </c>
      <c r="F16" s="380">
        <v>11607.888571428572</v>
      </c>
      <c r="G16" s="380">
        <v>5977.3499999999995</v>
      </c>
    </row>
    <row r="17" spans="1:7" x14ac:dyDescent="0.25">
      <c r="A17" s="248">
        <v>41797</v>
      </c>
      <c r="B17" s="364" t="s">
        <v>374</v>
      </c>
      <c r="C17" s="250" t="s">
        <v>377</v>
      </c>
      <c r="D17" s="381" t="s">
        <v>606</v>
      </c>
      <c r="E17" s="247" t="s">
        <v>589</v>
      </c>
      <c r="F17" s="380">
        <v>7465.4214285714279</v>
      </c>
      <c r="G17" s="380">
        <v>13513.902857142859</v>
      </c>
    </row>
    <row r="18" spans="1:7" x14ac:dyDescent="0.25">
      <c r="A18" s="248">
        <v>41974</v>
      </c>
      <c r="B18" s="364" t="s">
        <v>376</v>
      </c>
      <c r="C18" s="250" t="s">
        <v>379</v>
      </c>
      <c r="D18" s="381" t="s">
        <v>608</v>
      </c>
      <c r="E18" s="247" t="s">
        <v>589</v>
      </c>
      <c r="F18" s="380">
        <v>10225.984285714285</v>
      </c>
      <c r="G18" s="380">
        <v>14119.531428571428</v>
      </c>
    </row>
    <row r="19" spans="1:7" x14ac:dyDescent="0.25">
      <c r="A19" s="248">
        <v>41731</v>
      </c>
      <c r="B19" s="364" t="s">
        <v>378</v>
      </c>
      <c r="C19" s="250" t="s">
        <v>381</v>
      </c>
      <c r="D19" s="381" t="s">
        <v>610</v>
      </c>
      <c r="E19" s="247" t="s">
        <v>589</v>
      </c>
      <c r="F19" s="380">
        <v>7558.25</v>
      </c>
      <c r="G19" s="380">
        <v>7217.0414285714287</v>
      </c>
    </row>
    <row r="20" spans="1:7" x14ac:dyDescent="0.25">
      <c r="A20" s="248">
        <v>41786</v>
      </c>
      <c r="B20" s="364" t="s">
        <v>366</v>
      </c>
      <c r="C20" s="250" t="s">
        <v>382</v>
      </c>
      <c r="D20" s="247" t="s">
        <v>3298</v>
      </c>
      <c r="E20" s="247" t="s">
        <v>589</v>
      </c>
      <c r="F20" s="380">
        <v>13659.634285714286</v>
      </c>
      <c r="G20" s="380">
        <v>7999.5628571428579</v>
      </c>
    </row>
    <row r="21" spans="1:7" x14ac:dyDescent="0.25">
      <c r="A21" s="248">
        <v>41420</v>
      </c>
      <c r="B21" s="364" t="s">
        <v>369</v>
      </c>
      <c r="C21" s="250" t="s">
        <v>383</v>
      </c>
      <c r="D21" s="247" t="s">
        <v>3132</v>
      </c>
      <c r="E21" s="247" t="s">
        <v>589</v>
      </c>
      <c r="F21" s="380">
        <v>7809.0314285714285</v>
      </c>
      <c r="G21" s="380">
        <v>9992.8814285714288</v>
      </c>
    </row>
    <row r="22" spans="1:7" x14ac:dyDescent="0.25">
      <c r="A22" s="248">
        <v>42352</v>
      </c>
      <c r="B22" s="364" t="s">
        <v>371</v>
      </c>
      <c r="C22" s="250" t="s">
        <v>365</v>
      </c>
      <c r="D22" s="250" t="s">
        <v>592</v>
      </c>
      <c r="E22" s="247" t="s">
        <v>589</v>
      </c>
      <c r="F22" s="380">
        <v>5770.8914285714282</v>
      </c>
      <c r="G22" s="380">
        <v>12936.034285714286</v>
      </c>
    </row>
    <row r="23" spans="1:7" x14ac:dyDescent="0.25">
      <c r="A23" s="248">
        <v>41615</v>
      </c>
      <c r="B23" s="364" t="s">
        <v>374</v>
      </c>
      <c r="C23" s="250" t="s">
        <v>368</v>
      </c>
      <c r="D23" s="250" t="s">
        <v>474</v>
      </c>
      <c r="E23" s="247" t="s">
        <v>589</v>
      </c>
      <c r="F23" s="380">
        <v>7927.0842857142852</v>
      </c>
      <c r="G23" s="380">
        <v>5718.2471428571434</v>
      </c>
    </row>
    <row r="24" spans="1:7" x14ac:dyDescent="0.25">
      <c r="A24" s="248">
        <v>42278</v>
      </c>
      <c r="B24" s="364" t="s">
        <v>376</v>
      </c>
      <c r="C24" s="250" t="s">
        <v>159</v>
      </c>
      <c r="D24" s="247" t="s">
        <v>642</v>
      </c>
      <c r="E24" s="247" t="s">
        <v>589</v>
      </c>
      <c r="F24" s="380">
        <v>9544.8485714285725</v>
      </c>
      <c r="G24" s="380">
        <v>8293.387142857142</v>
      </c>
    </row>
    <row r="25" spans="1:7" x14ac:dyDescent="0.25">
      <c r="A25" s="248">
        <v>41705</v>
      </c>
      <c r="B25" s="364" t="s">
        <v>378</v>
      </c>
      <c r="C25" s="250" t="s">
        <v>373</v>
      </c>
      <c r="D25" s="250" t="s">
        <v>599</v>
      </c>
      <c r="E25" s="247" t="s">
        <v>589</v>
      </c>
      <c r="F25" s="380">
        <v>2987.4557142857143</v>
      </c>
      <c r="G25" s="380">
        <v>10823.794285714286</v>
      </c>
    </row>
    <row r="26" spans="1:7" x14ac:dyDescent="0.25">
      <c r="A26" s="248">
        <v>41550</v>
      </c>
      <c r="B26" s="364" t="s">
        <v>366</v>
      </c>
      <c r="C26" s="250" t="s">
        <v>375</v>
      </c>
      <c r="D26" s="250" t="s">
        <v>601</v>
      </c>
      <c r="E26" s="247" t="s">
        <v>589</v>
      </c>
      <c r="F26" s="380">
        <v>11835.635714285714</v>
      </c>
      <c r="G26" s="380">
        <v>4222.0728571428572</v>
      </c>
    </row>
    <row r="27" spans="1:7" x14ac:dyDescent="0.25">
      <c r="A27" s="248">
        <v>41894</v>
      </c>
      <c r="B27" s="364" t="s">
        <v>369</v>
      </c>
      <c r="C27" s="250" t="s">
        <v>377</v>
      </c>
      <c r="D27" s="247" t="s">
        <v>603</v>
      </c>
      <c r="E27" s="247" t="s">
        <v>589</v>
      </c>
      <c r="F27" s="380">
        <v>13182.26</v>
      </c>
      <c r="G27" s="380">
        <v>8947.5814285714278</v>
      </c>
    </row>
    <row r="28" spans="1:7" x14ac:dyDescent="0.25">
      <c r="A28" s="248">
        <v>41593</v>
      </c>
      <c r="B28" s="364" t="s">
        <v>371</v>
      </c>
      <c r="C28" s="250" t="s">
        <v>379</v>
      </c>
      <c r="D28" s="381" t="s">
        <v>606</v>
      </c>
      <c r="E28" s="247" t="s">
        <v>589</v>
      </c>
      <c r="F28" s="380">
        <v>12731.808571428572</v>
      </c>
      <c r="G28" s="380">
        <v>7420.2642857142855</v>
      </c>
    </row>
    <row r="29" spans="1:7" x14ac:dyDescent="0.25">
      <c r="A29" s="248">
        <v>41789</v>
      </c>
      <c r="B29" s="364" t="s">
        <v>374</v>
      </c>
      <c r="C29" s="250" t="s">
        <v>381</v>
      </c>
      <c r="D29" s="381" t="s">
        <v>608</v>
      </c>
      <c r="E29" s="247" t="s">
        <v>588</v>
      </c>
      <c r="F29" s="380">
        <v>4095.5185714285717</v>
      </c>
      <c r="G29" s="380">
        <v>11499.912857142857</v>
      </c>
    </row>
    <row r="30" spans="1:7" x14ac:dyDescent="0.25">
      <c r="A30" s="248">
        <v>42062</v>
      </c>
      <c r="B30" s="364" t="s">
        <v>376</v>
      </c>
      <c r="C30" s="250" t="s">
        <v>382</v>
      </c>
      <c r="D30" s="381" t="s">
        <v>610</v>
      </c>
      <c r="E30" s="247" t="s">
        <v>589</v>
      </c>
      <c r="F30" s="380">
        <v>12186.928571428571</v>
      </c>
      <c r="G30" s="380">
        <v>13799.907142857144</v>
      </c>
    </row>
    <row r="31" spans="1:7" x14ac:dyDescent="0.25">
      <c r="A31" s="248">
        <v>41910</v>
      </c>
      <c r="B31" s="364" t="s">
        <v>378</v>
      </c>
      <c r="C31" s="250" t="s">
        <v>383</v>
      </c>
      <c r="D31" s="247" t="s">
        <v>3298</v>
      </c>
      <c r="E31" s="247" t="s">
        <v>588</v>
      </c>
      <c r="F31" s="380">
        <v>7654.8685714285721</v>
      </c>
      <c r="G31" s="380">
        <v>12527.582857142857</v>
      </c>
    </row>
    <row r="32" spans="1:7" x14ac:dyDescent="0.25">
      <c r="A32" s="248">
        <v>42151</v>
      </c>
      <c r="B32" s="364" t="s">
        <v>366</v>
      </c>
      <c r="C32" s="250" t="s">
        <v>365</v>
      </c>
      <c r="D32" s="247" t="s">
        <v>3132</v>
      </c>
      <c r="E32" s="247" t="s">
        <v>589</v>
      </c>
      <c r="F32" s="380">
        <v>11092.858571428571</v>
      </c>
      <c r="G32" s="380">
        <v>6563.4228571428566</v>
      </c>
    </row>
    <row r="33" spans="1:7" x14ac:dyDescent="0.25">
      <c r="A33" s="248">
        <v>42349</v>
      </c>
      <c r="B33" s="364" t="s">
        <v>369</v>
      </c>
      <c r="C33" s="250" t="s">
        <v>368</v>
      </c>
      <c r="D33" s="250" t="s">
        <v>592</v>
      </c>
      <c r="E33" s="247" t="s">
        <v>588</v>
      </c>
      <c r="F33" s="380">
        <v>11484.792857142858</v>
      </c>
      <c r="G33" s="380">
        <v>9910.3028571428567</v>
      </c>
    </row>
    <row r="34" spans="1:7" x14ac:dyDescent="0.25">
      <c r="A34" s="248">
        <v>42216</v>
      </c>
      <c r="B34" s="364" t="s">
        <v>371</v>
      </c>
      <c r="C34" s="250" t="s">
        <v>159</v>
      </c>
      <c r="D34" s="250" t="s">
        <v>474</v>
      </c>
      <c r="E34" s="247" t="s">
        <v>588</v>
      </c>
      <c r="F34" s="380">
        <v>6880.6942857142858</v>
      </c>
      <c r="G34" s="380">
        <v>5025.71</v>
      </c>
    </row>
    <row r="35" spans="1:7" x14ac:dyDescent="0.25">
      <c r="A35" s="248">
        <v>41339</v>
      </c>
      <c r="B35" s="364" t="s">
        <v>374</v>
      </c>
      <c r="C35" s="250" t="s">
        <v>373</v>
      </c>
      <c r="D35" s="247" t="s">
        <v>642</v>
      </c>
      <c r="E35" s="247" t="s">
        <v>588</v>
      </c>
      <c r="F35" s="380">
        <v>9648.982857142857</v>
      </c>
      <c r="G35" s="380">
        <v>9616.4214285714279</v>
      </c>
    </row>
    <row r="36" spans="1:7" x14ac:dyDescent="0.25">
      <c r="A36" s="248">
        <v>41802</v>
      </c>
      <c r="B36" s="364" t="s">
        <v>376</v>
      </c>
      <c r="C36" s="250" t="s">
        <v>375</v>
      </c>
      <c r="D36" s="250" t="s">
        <v>599</v>
      </c>
      <c r="E36" s="247" t="s">
        <v>588</v>
      </c>
      <c r="F36" s="380">
        <v>12906.972857142857</v>
      </c>
      <c r="G36" s="380">
        <v>2838.7457142857143</v>
      </c>
    </row>
    <row r="37" spans="1:7" x14ac:dyDescent="0.25">
      <c r="A37" s="248">
        <v>41291</v>
      </c>
      <c r="B37" s="364" t="s">
        <v>378</v>
      </c>
      <c r="C37" s="250" t="s">
        <v>377</v>
      </c>
      <c r="D37" s="250" t="s">
        <v>601</v>
      </c>
      <c r="E37" s="247" t="s">
        <v>588</v>
      </c>
      <c r="F37" s="380">
        <v>7644.5999999999995</v>
      </c>
      <c r="G37" s="380">
        <v>9189.5471428571436</v>
      </c>
    </row>
    <row r="38" spans="1:7" x14ac:dyDescent="0.25">
      <c r="A38" s="248">
        <v>41609</v>
      </c>
      <c r="B38" s="364" t="s">
        <v>366</v>
      </c>
      <c r="C38" s="250" t="s">
        <v>379</v>
      </c>
      <c r="D38" s="247" t="s">
        <v>603</v>
      </c>
      <c r="E38" s="247" t="s">
        <v>588</v>
      </c>
      <c r="F38" s="380">
        <v>12449.377142857144</v>
      </c>
      <c r="G38" s="380">
        <v>3878.2571428571428</v>
      </c>
    </row>
    <row r="39" spans="1:7" x14ac:dyDescent="0.25">
      <c r="A39" s="248">
        <v>42089</v>
      </c>
      <c r="B39" s="364" t="s">
        <v>369</v>
      </c>
      <c r="C39" s="250" t="s">
        <v>381</v>
      </c>
      <c r="D39" s="381" t="s">
        <v>606</v>
      </c>
      <c r="E39" s="247" t="s">
        <v>588</v>
      </c>
      <c r="F39" s="380">
        <v>11212.552857142857</v>
      </c>
      <c r="G39" s="380">
        <v>3800.1514285714288</v>
      </c>
    </row>
    <row r="40" spans="1:7" x14ac:dyDescent="0.25">
      <c r="A40" s="248">
        <v>41651</v>
      </c>
      <c r="B40" s="364" t="s">
        <v>371</v>
      </c>
      <c r="C40" s="250" t="s">
        <v>382</v>
      </c>
      <c r="D40" s="381" t="s">
        <v>608</v>
      </c>
      <c r="E40" s="247" t="s">
        <v>588</v>
      </c>
      <c r="F40" s="380">
        <v>11488.514285714287</v>
      </c>
      <c r="G40" s="380">
        <v>10087.619999999999</v>
      </c>
    </row>
    <row r="41" spans="1:7" x14ac:dyDescent="0.25">
      <c r="A41" s="248">
        <v>41531</v>
      </c>
      <c r="B41" s="364" t="s">
        <v>374</v>
      </c>
      <c r="C41" s="250" t="s">
        <v>383</v>
      </c>
      <c r="D41" s="381" t="s">
        <v>610</v>
      </c>
      <c r="E41" s="247" t="s">
        <v>588</v>
      </c>
      <c r="F41" s="380">
        <v>3182.252857142857</v>
      </c>
      <c r="G41" s="380">
        <v>13429.834285714285</v>
      </c>
    </row>
    <row r="42" spans="1:7" x14ac:dyDescent="0.25">
      <c r="A42" s="248">
        <v>41535</v>
      </c>
      <c r="B42" s="364" t="s">
        <v>376</v>
      </c>
      <c r="C42" s="250" t="s">
        <v>365</v>
      </c>
      <c r="D42" s="247" t="s">
        <v>3298</v>
      </c>
      <c r="E42" s="247" t="s">
        <v>588</v>
      </c>
      <c r="F42" s="380">
        <v>9591.6471428571422</v>
      </c>
      <c r="G42" s="380">
        <v>11940.179999999998</v>
      </c>
    </row>
    <row r="43" spans="1:7" x14ac:dyDescent="0.25">
      <c r="A43" s="248">
        <v>41492</v>
      </c>
      <c r="B43" s="364" t="s">
        <v>378</v>
      </c>
      <c r="C43" s="250" t="s">
        <v>368</v>
      </c>
      <c r="D43" s="247" t="s">
        <v>3132</v>
      </c>
      <c r="E43" s="247" t="s">
        <v>588</v>
      </c>
      <c r="F43" s="380">
        <v>5025.4585714285713</v>
      </c>
      <c r="G43" s="380">
        <v>11691.154285714287</v>
      </c>
    </row>
    <row r="44" spans="1:7" x14ac:dyDescent="0.25">
      <c r="A44" s="248">
        <v>41493</v>
      </c>
      <c r="B44" s="364" t="s">
        <v>366</v>
      </c>
      <c r="C44" s="250" t="s">
        <v>159</v>
      </c>
      <c r="D44" s="250" t="s">
        <v>592</v>
      </c>
      <c r="E44" s="247" t="s">
        <v>588</v>
      </c>
      <c r="F44" s="380">
        <v>1605.4971428571428</v>
      </c>
      <c r="G44" s="380">
        <v>6896.92</v>
      </c>
    </row>
    <row r="45" spans="1:7" x14ac:dyDescent="0.25">
      <c r="A45" s="248">
        <v>42264</v>
      </c>
      <c r="B45" s="364" t="s">
        <v>369</v>
      </c>
      <c r="C45" s="250" t="s">
        <v>373</v>
      </c>
      <c r="D45" s="250" t="s">
        <v>474</v>
      </c>
      <c r="E45" s="247" t="s">
        <v>588</v>
      </c>
      <c r="F45" s="380">
        <v>13844.595714285713</v>
      </c>
      <c r="G45" s="380">
        <v>2668.11</v>
      </c>
    </row>
    <row r="46" spans="1:7" x14ac:dyDescent="0.25">
      <c r="A46" s="248">
        <v>41398</v>
      </c>
      <c r="B46" s="364" t="s">
        <v>371</v>
      </c>
      <c r="C46" s="250" t="s">
        <v>375</v>
      </c>
      <c r="D46" s="247" t="s">
        <v>642</v>
      </c>
      <c r="E46" s="247" t="s">
        <v>589</v>
      </c>
      <c r="F46" s="380">
        <v>4721.7142857142853</v>
      </c>
      <c r="G46" s="380">
        <v>4324.7085714285713</v>
      </c>
    </row>
    <row r="47" spans="1:7" x14ac:dyDescent="0.25">
      <c r="A47" s="248">
        <v>41443</v>
      </c>
      <c r="B47" s="364" t="s">
        <v>374</v>
      </c>
      <c r="C47" s="250" t="s">
        <v>377</v>
      </c>
      <c r="D47" s="250" t="s">
        <v>599</v>
      </c>
      <c r="E47" s="247" t="s">
        <v>588</v>
      </c>
      <c r="F47" s="380">
        <v>9772.7142857142862</v>
      </c>
      <c r="G47" s="380">
        <v>12223.224285714286</v>
      </c>
    </row>
    <row r="48" spans="1:7" x14ac:dyDescent="0.25">
      <c r="A48" s="248">
        <v>41929</v>
      </c>
      <c r="B48" s="364" t="s">
        <v>376</v>
      </c>
      <c r="C48" s="250" t="s">
        <v>379</v>
      </c>
      <c r="D48" s="250" t="s">
        <v>601</v>
      </c>
      <c r="E48" s="247" t="s">
        <v>588</v>
      </c>
      <c r="F48" s="380">
        <v>4405.7828571428572</v>
      </c>
      <c r="G48" s="380">
        <v>4910.9685714285715</v>
      </c>
    </row>
    <row r="49" spans="1:7" x14ac:dyDescent="0.25">
      <c r="A49" s="248">
        <v>41554</v>
      </c>
      <c r="B49" s="364" t="s">
        <v>378</v>
      </c>
      <c r="C49" s="250" t="s">
        <v>381</v>
      </c>
      <c r="D49" s="247" t="s">
        <v>603</v>
      </c>
      <c r="E49" s="247" t="s">
        <v>589</v>
      </c>
      <c r="F49" s="380">
        <v>11654.358571428571</v>
      </c>
      <c r="G49" s="380">
        <v>10678.58142857143</v>
      </c>
    </row>
    <row r="50" spans="1:7" x14ac:dyDescent="0.25">
      <c r="A50" s="248">
        <v>42057</v>
      </c>
      <c r="B50" s="364" t="s">
        <v>366</v>
      </c>
      <c r="C50" s="250" t="s">
        <v>382</v>
      </c>
      <c r="D50" s="381" t="s">
        <v>606</v>
      </c>
      <c r="E50" s="247" t="s">
        <v>589</v>
      </c>
      <c r="F50" s="380">
        <v>8089.61</v>
      </c>
      <c r="G50" s="380">
        <v>12549.422857142858</v>
      </c>
    </row>
    <row r="51" spans="1:7" x14ac:dyDescent="0.25">
      <c r="A51" s="248">
        <v>41796</v>
      </c>
      <c r="B51" s="364" t="s">
        <v>369</v>
      </c>
      <c r="C51" s="250" t="s">
        <v>383</v>
      </c>
      <c r="D51" s="381" t="s">
        <v>608</v>
      </c>
      <c r="E51" s="247" t="s">
        <v>589</v>
      </c>
      <c r="F51" s="380">
        <v>9218.1642857142851</v>
      </c>
      <c r="G51" s="380">
        <v>6679.8499999999995</v>
      </c>
    </row>
    <row r="52" spans="1:7" x14ac:dyDescent="0.25">
      <c r="A52" s="248">
        <v>41803</v>
      </c>
      <c r="B52" s="364" t="s">
        <v>371</v>
      </c>
      <c r="C52" s="250" t="s">
        <v>365</v>
      </c>
      <c r="D52" s="381" t="s">
        <v>610</v>
      </c>
      <c r="E52" s="247" t="s">
        <v>589</v>
      </c>
      <c r="F52" s="380">
        <v>4593.6442857142856</v>
      </c>
      <c r="G52" s="380">
        <v>7925.755714285714</v>
      </c>
    </row>
    <row r="53" spans="1:7" x14ac:dyDescent="0.25">
      <c r="A53" s="248">
        <v>42078</v>
      </c>
      <c r="B53" s="364" t="s">
        <v>374</v>
      </c>
      <c r="C53" s="250" t="s">
        <v>368</v>
      </c>
      <c r="D53" s="247" t="s">
        <v>3298</v>
      </c>
      <c r="E53" s="247" t="s">
        <v>589</v>
      </c>
      <c r="F53" s="380">
        <v>4843.6971428571424</v>
      </c>
      <c r="G53" s="380">
        <v>9440.6799999999985</v>
      </c>
    </row>
    <row r="54" spans="1:7" x14ac:dyDescent="0.25">
      <c r="A54" s="248">
        <v>42309</v>
      </c>
      <c r="B54" s="364" t="s">
        <v>376</v>
      </c>
      <c r="C54" s="250" t="s">
        <v>159</v>
      </c>
      <c r="D54" s="247" t="s">
        <v>3132</v>
      </c>
      <c r="E54" s="247" t="s">
        <v>589</v>
      </c>
      <c r="F54" s="380">
        <v>12957.212857142858</v>
      </c>
      <c r="G54" s="380">
        <v>7162.2357142857145</v>
      </c>
    </row>
    <row r="55" spans="1:7" x14ac:dyDescent="0.25">
      <c r="A55" s="248">
        <v>41402</v>
      </c>
      <c r="B55" s="364" t="s">
        <v>378</v>
      </c>
      <c r="C55" s="250" t="s">
        <v>373</v>
      </c>
      <c r="D55" s="250" t="s">
        <v>592</v>
      </c>
      <c r="E55" s="247" t="s">
        <v>589</v>
      </c>
      <c r="F55" s="380">
        <v>14192.492857142857</v>
      </c>
      <c r="G55" s="380">
        <v>8710.6885714285709</v>
      </c>
    </row>
    <row r="56" spans="1:7" x14ac:dyDescent="0.25">
      <c r="A56" s="248">
        <v>41991</v>
      </c>
      <c r="B56" s="364" t="s">
        <v>366</v>
      </c>
      <c r="C56" s="250" t="s">
        <v>375</v>
      </c>
      <c r="D56" s="250" t="s">
        <v>474</v>
      </c>
      <c r="E56" s="247" t="s">
        <v>589</v>
      </c>
      <c r="F56" s="380">
        <v>10367.41</v>
      </c>
      <c r="G56" s="380">
        <v>7588.9785714285708</v>
      </c>
    </row>
    <row r="57" spans="1:7" x14ac:dyDescent="0.25">
      <c r="A57" s="248">
        <v>42094</v>
      </c>
      <c r="B57" s="364" t="s">
        <v>369</v>
      </c>
      <c r="C57" s="250" t="s">
        <v>377</v>
      </c>
      <c r="D57" s="247" t="s">
        <v>642</v>
      </c>
      <c r="E57" s="247" t="s">
        <v>589</v>
      </c>
      <c r="F57" s="380">
        <v>7720.4371428571421</v>
      </c>
      <c r="G57" s="380">
        <v>10513.785714285714</v>
      </c>
    </row>
    <row r="58" spans="1:7" x14ac:dyDescent="0.25">
      <c r="A58" s="248">
        <v>41416</v>
      </c>
      <c r="B58" s="364" t="s">
        <v>371</v>
      </c>
      <c r="C58" s="250" t="s">
        <v>379</v>
      </c>
      <c r="D58" s="250" t="s">
        <v>599</v>
      </c>
      <c r="E58" s="247" t="s">
        <v>589</v>
      </c>
      <c r="F58" s="380">
        <v>6441.7014285714295</v>
      </c>
      <c r="G58" s="380">
        <v>9818.5257142857135</v>
      </c>
    </row>
    <row r="59" spans="1:7" x14ac:dyDescent="0.25">
      <c r="A59" s="248">
        <v>42106</v>
      </c>
      <c r="B59" s="364" t="s">
        <v>374</v>
      </c>
      <c r="C59" s="250" t="s">
        <v>381</v>
      </c>
      <c r="D59" s="250" t="s">
        <v>601</v>
      </c>
      <c r="E59" s="247" t="s">
        <v>589</v>
      </c>
      <c r="F59" s="380">
        <v>7008.2242857142855</v>
      </c>
      <c r="G59" s="380">
        <v>7002.2699999999995</v>
      </c>
    </row>
    <row r="60" spans="1:7" x14ac:dyDescent="0.25">
      <c r="A60" s="248">
        <v>42125</v>
      </c>
      <c r="B60" s="364" t="s">
        <v>376</v>
      </c>
      <c r="C60" s="250" t="s">
        <v>382</v>
      </c>
      <c r="D60" s="247" t="s">
        <v>603</v>
      </c>
      <c r="E60" s="247" t="s">
        <v>588</v>
      </c>
      <c r="F60" s="380">
        <v>13058.998571428572</v>
      </c>
      <c r="G60" s="380">
        <v>5490.824285714285</v>
      </c>
    </row>
    <row r="61" spans="1:7" x14ac:dyDescent="0.25">
      <c r="A61" s="248">
        <v>41526</v>
      </c>
      <c r="B61" s="364" t="s">
        <v>378</v>
      </c>
      <c r="C61" s="250" t="s">
        <v>383</v>
      </c>
      <c r="D61" s="381" t="s">
        <v>606</v>
      </c>
      <c r="E61" s="247" t="s">
        <v>589</v>
      </c>
      <c r="F61" s="380">
        <v>8537.0371428571434</v>
      </c>
      <c r="G61" s="380">
        <v>12983.664285714285</v>
      </c>
    </row>
    <row r="62" spans="1:7" x14ac:dyDescent="0.25">
      <c r="A62" s="248">
        <v>41442</v>
      </c>
      <c r="B62" s="364" t="s">
        <v>366</v>
      </c>
      <c r="C62" s="250" t="s">
        <v>365</v>
      </c>
      <c r="D62" s="381" t="s">
        <v>608</v>
      </c>
      <c r="E62" s="247" t="s">
        <v>589</v>
      </c>
      <c r="F62" s="380">
        <v>8900.0271428571432</v>
      </c>
      <c r="G62" s="380">
        <v>9771.7957142857158</v>
      </c>
    </row>
    <row r="63" spans="1:7" x14ac:dyDescent="0.25">
      <c r="A63" s="248">
        <v>42149</v>
      </c>
      <c r="B63" s="364" t="s">
        <v>369</v>
      </c>
      <c r="C63" s="250" t="s">
        <v>368</v>
      </c>
      <c r="D63" s="381" t="s">
        <v>610</v>
      </c>
      <c r="E63" s="247" t="s">
        <v>588</v>
      </c>
      <c r="F63" s="380">
        <v>5663.3671428571424</v>
      </c>
      <c r="G63" s="380">
        <v>6842.517142857143</v>
      </c>
    </row>
    <row r="64" spans="1:7" x14ac:dyDescent="0.25">
      <c r="A64" s="248">
        <v>41302</v>
      </c>
      <c r="B64" s="364" t="s">
        <v>371</v>
      </c>
      <c r="C64" s="250" t="s">
        <v>159</v>
      </c>
      <c r="D64" s="247" t="s">
        <v>3298</v>
      </c>
      <c r="E64" s="247" t="s">
        <v>588</v>
      </c>
      <c r="F64" s="380">
        <v>9901.7485714285722</v>
      </c>
      <c r="G64" s="380">
        <v>12515.83</v>
      </c>
    </row>
    <row r="65" spans="1:7" x14ac:dyDescent="0.25">
      <c r="A65" s="248">
        <v>41286</v>
      </c>
      <c r="B65" s="364" t="s">
        <v>374</v>
      </c>
      <c r="C65" s="250" t="s">
        <v>373</v>
      </c>
      <c r="D65" s="247" t="s">
        <v>3132</v>
      </c>
      <c r="E65" s="247" t="s">
        <v>588</v>
      </c>
      <c r="F65" s="380">
        <v>9801.1814285714299</v>
      </c>
      <c r="G65" s="380">
        <v>9257.8614285714284</v>
      </c>
    </row>
    <row r="66" spans="1:7" x14ac:dyDescent="0.25">
      <c r="A66" s="248">
        <v>41302</v>
      </c>
      <c r="B66" s="364" t="s">
        <v>376</v>
      </c>
      <c r="C66" s="250" t="s">
        <v>375</v>
      </c>
      <c r="D66" s="250" t="s">
        <v>592</v>
      </c>
      <c r="E66" s="247" t="s">
        <v>588</v>
      </c>
      <c r="F66" s="380">
        <v>3501.41</v>
      </c>
      <c r="G66" s="380">
        <v>2857.1014285714286</v>
      </c>
    </row>
    <row r="67" spans="1:7" x14ac:dyDescent="0.25">
      <c r="A67" s="248">
        <v>41873</v>
      </c>
      <c r="B67" s="364" t="s">
        <v>378</v>
      </c>
      <c r="C67" s="250" t="s">
        <v>377</v>
      </c>
      <c r="D67" s="250" t="s">
        <v>474</v>
      </c>
      <c r="E67" s="247" t="s">
        <v>588</v>
      </c>
      <c r="F67" s="380">
        <v>6395.7428571428563</v>
      </c>
      <c r="G67" s="380">
        <v>10952.58</v>
      </c>
    </row>
    <row r="68" spans="1:7" x14ac:dyDescent="0.25">
      <c r="A68" s="248">
        <v>42143</v>
      </c>
      <c r="B68" s="364" t="s">
        <v>366</v>
      </c>
      <c r="C68" s="250" t="s">
        <v>379</v>
      </c>
      <c r="D68" s="247" t="s">
        <v>642</v>
      </c>
      <c r="E68" s="247" t="s">
        <v>588</v>
      </c>
      <c r="F68" s="380">
        <v>4072.2599999999998</v>
      </c>
      <c r="G68" s="380">
        <v>7346.6742857142863</v>
      </c>
    </row>
    <row r="69" spans="1:7" x14ac:dyDescent="0.25">
      <c r="A69" s="248">
        <v>41342</v>
      </c>
      <c r="B69" s="364" t="s">
        <v>369</v>
      </c>
      <c r="C69" s="250" t="s">
        <v>381</v>
      </c>
      <c r="D69" s="250" t="s">
        <v>599</v>
      </c>
      <c r="E69" s="247" t="s">
        <v>588</v>
      </c>
      <c r="F69" s="380">
        <v>3497.2328571428575</v>
      </c>
      <c r="G69" s="380">
        <v>3149.8842857142854</v>
      </c>
    </row>
    <row r="70" spans="1:7" x14ac:dyDescent="0.25">
      <c r="A70" s="248">
        <v>42216</v>
      </c>
      <c r="B70" s="364" t="s">
        <v>371</v>
      </c>
      <c r="C70" s="250" t="s">
        <v>382</v>
      </c>
      <c r="D70" s="250" t="s">
        <v>601</v>
      </c>
      <c r="E70" s="247" t="s">
        <v>588</v>
      </c>
      <c r="F70" s="380">
        <v>6973.6271428571426</v>
      </c>
      <c r="G70" s="380">
        <v>3070.6171428571429</v>
      </c>
    </row>
    <row r="71" spans="1:7" x14ac:dyDescent="0.25">
      <c r="A71" s="248">
        <v>41977</v>
      </c>
      <c r="B71" s="364" t="s">
        <v>374</v>
      </c>
      <c r="C71" s="250" t="s">
        <v>383</v>
      </c>
      <c r="D71" s="247" t="s">
        <v>603</v>
      </c>
      <c r="E71" s="247" t="s">
        <v>588</v>
      </c>
      <c r="F71" s="380">
        <v>4941.482857142857</v>
      </c>
      <c r="G71" s="380">
        <v>8484.5571428571438</v>
      </c>
    </row>
    <row r="72" spans="1:7" x14ac:dyDescent="0.25">
      <c r="A72" s="248">
        <v>41979</v>
      </c>
      <c r="B72" s="364" t="s">
        <v>376</v>
      </c>
      <c r="C72" s="250" t="s">
        <v>365</v>
      </c>
      <c r="D72" s="381" t="s">
        <v>606</v>
      </c>
      <c r="E72" s="247" t="s">
        <v>588</v>
      </c>
      <c r="F72" s="380">
        <v>9387.5300000000007</v>
      </c>
      <c r="G72" s="380">
        <v>8090.261428571429</v>
      </c>
    </row>
    <row r="73" spans="1:7" x14ac:dyDescent="0.25">
      <c r="A73" s="248">
        <v>41586</v>
      </c>
      <c r="B73" s="364" t="s">
        <v>378</v>
      </c>
      <c r="C73" s="250" t="s">
        <v>368</v>
      </c>
      <c r="D73" s="381" t="s">
        <v>608</v>
      </c>
      <c r="E73" s="247" t="s">
        <v>588</v>
      </c>
      <c r="F73" s="380">
        <v>3533.6514285714288</v>
      </c>
      <c r="G73" s="380">
        <v>6737.5214285714292</v>
      </c>
    </row>
    <row r="74" spans="1:7" x14ac:dyDescent="0.25">
      <c r="A74" s="248">
        <v>41433</v>
      </c>
      <c r="B74" s="364" t="s">
        <v>366</v>
      </c>
      <c r="C74" s="250" t="s">
        <v>159</v>
      </c>
      <c r="D74" s="381" t="s">
        <v>610</v>
      </c>
      <c r="E74" s="247" t="s">
        <v>588</v>
      </c>
      <c r="F74" s="380">
        <v>4103.0771428571434</v>
      </c>
      <c r="G74" s="380">
        <v>5304.1428571428569</v>
      </c>
    </row>
    <row r="75" spans="1:7" x14ac:dyDescent="0.25">
      <c r="A75" s="248">
        <v>41637</v>
      </c>
      <c r="B75" s="364" t="s">
        <v>369</v>
      </c>
      <c r="C75" s="250" t="s">
        <v>373</v>
      </c>
      <c r="D75" s="247" t="s">
        <v>3298</v>
      </c>
      <c r="E75" s="247" t="s">
        <v>588</v>
      </c>
      <c r="F75" s="380">
        <v>14215.852857142858</v>
      </c>
      <c r="G75" s="380">
        <v>4264.4442857142858</v>
      </c>
    </row>
    <row r="76" spans="1:7" x14ac:dyDescent="0.25">
      <c r="A76" s="248">
        <v>41534</v>
      </c>
      <c r="B76" s="364" t="s">
        <v>371</v>
      </c>
      <c r="C76" s="250" t="s">
        <v>375</v>
      </c>
      <c r="D76" s="247" t="s">
        <v>3132</v>
      </c>
      <c r="E76" s="247" t="s">
        <v>589</v>
      </c>
      <c r="F76" s="380">
        <v>13832.514285714287</v>
      </c>
      <c r="G76" s="380">
        <v>4115.795714285714</v>
      </c>
    </row>
    <row r="77" spans="1:7" x14ac:dyDescent="0.25">
      <c r="A77" s="248">
        <v>42104</v>
      </c>
      <c r="B77" s="364" t="s">
        <v>374</v>
      </c>
      <c r="C77" s="250" t="s">
        <v>377</v>
      </c>
      <c r="D77" s="250" t="s">
        <v>592</v>
      </c>
      <c r="E77" s="247" t="s">
        <v>589</v>
      </c>
      <c r="F77" s="380">
        <v>3514.4514285714286</v>
      </c>
      <c r="G77" s="380">
        <v>12598.824285714287</v>
      </c>
    </row>
    <row r="78" spans="1:7" x14ac:dyDescent="0.25">
      <c r="A78" s="248">
        <v>41638</v>
      </c>
      <c r="B78" s="364" t="s">
        <v>376</v>
      </c>
      <c r="C78" s="250" t="s">
        <v>379</v>
      </c>
      <c r="D78" s="250" t="s">
        <v>474</v>
      </c>
      <c r="E78" s="247" t="s">
        <v>589</v>
      </c>
      <c r="F78" s="380">
        <v>13154.679999999998</v>
      </c>
      <c r="G78" s="380">
        <v>13702.814285714285</v>
      </c>
    </row>
    <row r="79" spans="1:7" x14ac:dyDescent="0.25">
      <c r="A79" s="248">
        <v>41518</v>
      </c>
      <c r="B79" s="364" t="s">
        <v>378</v>
      </c>
      <c r="C79" s="250" t="s">
        <v>381</v>
      </c>
      <c r="D79" s="247" t="s">
        <v>642</v>
      </c>
      <c r="E79" s="247" t="s">
        <v>588</v>
      </c>
      <c r="F79" s="380">
        <v>13859.198571428571</v>
      </c>
      <c r="G79" s="380">
        <v>5927.7971428571427</v>
      </c>
    </row>
    <row r="80" spans="1:7" x14ac:dyDescent="0.25">
      <c r="A80" s="248">
        <v>42365</v>
      </c>
      <c r="B80" s="364" t="s">
        <v>366</v>
      </c>
      <c r="C80" s="250" t="s">
        <v>382</v>
      </c>
      <c r="D80" s="250" t="s">
        <v>599</v>
      </c>
      <c r="E80" s="247" t="s">
        <v>589</v>
      </c>
      <c r="F80" s="380">
        <v>13846.300000000001</v>
      </c>
      <c r="G80" s="380">
        <v>8792.3085714285717</v>
      </c>
    </row>
    <row r="81" spans="1:7" x14ac:dyDescent="0.25">
      <c r="A81" s="248">
        <v>41900</v>
      </c>
      <c r="B81" s="364" t="s">
        <v>369</v>
      </c>
      <c r="C81" s="250" t="s">
        <v>383</v>
      </c>
      <c r="D81" s="250" t="s">
        <v>601</v>
      </c>
      <c r="E81" s="247" t="s">
        <v>589</v>
      </c>
      <c r="F81" s="380">
        <v>11521.464285714286</v>
      </c>
      <c r="G81" s="380">
        <v>11540.205714285714</v>
      </c>
    </row>
    <row r="82" spans="1:7" x14ac:dyDescent="0.25">
      <c r="A82" s="248">
        <v>42224</v>
      </c>
      <c r="B82" s="364" t="s">
        <v>371</v>
      </c>
      <c r="C82" s="250" t="s">
        <v>365</v>
      </c>
      <c r="D82" s="247" t="s">
        <v>603</v>
      </c>
      <c r="E82" s="247" t="s">
        <v>589</v>
      </c>
      <c r="F82" s="380">
        <v>10986.192857142858</v>
      </c>
      <c r="G82" s="380">
        <v>3150.1742857142858</v>
      </c>
    </row>
    <row r="83" spans="1:7" x14ac:dyDescent="0.25">
      <c r="A83" s="248">
        <v>41732</v>
      </c>
      <c r="B83" s="364" t="s">
        <v>374</v>
      </c>
      <c r="C83" s="250" t="s">
        <v>368</v>
      </c>
      <c r="D83" s="381" t="s">
        <v>606</v>
      </c>
      <c r="E83" s="247" t="s">
        <v>589</v>
      </c>
      <c r="F83" s="380">
        <v>3852.2971428571432</v>
      </c>
      <c r="G83" s="380">
        <v>6040.24</v>
      </c>
    </row>
    <row r="84" spans="1:7" x14ac:dyDescent="0.25">
      <c r="A84" s="248">
        <v>41618</v>
      </c>
      <c r="B84" s="364" t="s">
        <v>376</v>
      </c>
      <c r="C84" s="250" t="s">
        <v>159</v>
      </c>
      <c r="D84" s="381" t="s">
        <v>608</v>
      </c>
      <c r="E84" s="247" t="s">
        <v>589</v>
      </c>
      <c r="F84" s="380">
        <v>11416.49</v>
      </c>
      <c r="G84" s="380">
        <v>9397.7971428571436</v>
      </c>
    </row>
    <row r="85" spans="1:7" x14ac:dyDescent="0.25">
      <c r="A85" s="248">
        <v>42276</v>
      </c>
      <c r="B85" s="364" t="s">
        <v>378</v>
      </c>
      <c r="C85" s="250" t="s">
        <v>373</v>
      </c>
      <c r="D85" s="381" t="s">
        <v>610</v>
      </c>
      <c r="E85" s="247" t="s">
        <v>589</v>
      </c>
      <c r="F85" s="380">
        <v>2485.2742857142853</v>
      </c>
      <c r="G85" s="380">
        <v>2688.2671428571425</v>
      </c>
    </row>
    <row r="86" spans="1:7" x14ac:dyDescent="0.25">
      <c r="A86" s="248">
        <v>41403</v>
      </c>
      <c r="B86" s="364" t="s">
        <v>366</v>
      </c>
      <c r="C86" s="250" t="s">
        <v>375</v>
      </c>
      <c r="D86" s="247" t="s">
        <v>3298</v>
      </c>
      <c r="E86" s="247" t="s">
        <v>589</v>
      </c>
      <c r="F86" s="380">
        <v>9117.0428571428583</v>
      </c>
      <c r="G86" s="380">
        <v>5532.8257142857137</v>
      </c>
    </row>
    <row r="87" spans="1:7" x14ac:dyDescent="0.25">
      <c r="A87" s="248">
        <v>41554</v>
      </c>
      <c r="B87" s="364" t="s">
        <v>369</v>
      </c>
      <c r="C87" s="250" t="s">
        <v>377</v>
      </c>
      <c r="D87" s="247" t="s">
        <v>3132</v>
      </c>
      <c r="E87" s="247" t="s">
        <v>589</v>
      </c>
      <c r="F87" s="380">
        <v>3741.9814285714283</v>
      </c>
      <c r="G87" s="380">
        <v>7469.0199999999995</v>
      </c>
    </row>
    <row r="88" spans="1:7" x14ac:dyDescent="0.25">
      <c r="A88" s="248">
        <v>41317</v>
      </c>
      <c r="B88" s="364" t="s">
        <v>371</v>
      </c>
      <c r="C88" s="250" t="s">
        <v>379</v>
      </c>
      <c r="D88" s="250" t="s">
        <v>592</v>
      </c>
      <c r="E88" s="247" t="s">
        <v>589</v>
      </c>
      <c r="F88" s="380">
        <v>6822.8499999999995</v>
      </c>
      <c r="G88" s="380">
        <v>8693.07</v>
      </c>
    </row>
    <row r="89" spans="1:7" x14ac:dyDescent="0.25">
      <c r="A89" s="248">
        <v>41292</v>
      </c>
      <c r="B89" s="364" t="s">
        <v>374</v>
      </c>
      <c r="C89" s="250" t="s">
        <v>381</v>
      </c>
      <c r="D89" s="250" t="s">
        <v>474</v>
      </c>
      <c r="E89" s="247" t="s">
        <v>589</v>
      </c>
      <c r="F89" s="380">
        <v>13482.338571428571</v>
      </c>
      <c r="G89" s="380">
        <v>6813.3985714285718</v>
      </c>
    </row>
    <row r="90" spans="1:7" x14ac:dyDescent="0.25">
      <c r="A90" s="248">
        <v>42035</v>
      </c>
      <c r="B90" s="364" t="s">
        <v>376</v>
      </c>
      <c r="C90" s="250" t="s">
        <v>382</v>
      </c>
      <c r="D90" s="247" t="s">
        <v>642</v>
      </c>
      <c r="E90" s="247" t="s">
        <v>589</v>
      </c>
      <c r="F90" s="380">
        <v>12797.868571428571</v>
      </c>
      <c r="G90" s="380">
        <v>5629.6528571428571</v>
      </c>
    </row>
    <row r="91" spans="1:7" x14ac:dyDescent="0.25">
      <c r="A91" s="248">
        <v>42049</v>
      </c>
      <c r="B91" s="364" t="s">
        <v>378</v>
      </c>
      <c r="C91" s="250" t="s">
        <v>383</v>
      </c>
      <c r="D91" s="250" t="s">
        <v>599</v>
      </c>
      <c r="E91" s="247" t="s">
        <v>589</v>
      </c>
      <c r="F91" s="380">
        <v>11663.674285714285</v>
      </c>
      <c r="G91" s="380">
        <v>12512.104285714286</v>
      </c>
    </row>
    <row r="92" spans="1:7" x14ac:dyDescent="0.25">
      <c r="A92" s="248">
        <v>42206</v>
      </c>
      <c r="B92" s="364" t="s">
        <v>366</v>
      </c>
      <c r="C92" s="250" t="s">
        <v>365</v>
      </c>
      <c r="D92" s="250" t="s">
        <v>601</v>
      </c>
      <c r="E92" s="247" t="s">
        <v>589</v>
      </c>
      <c r="F92" s="380">
        <v>13314.904285714287</v>
      </c>
      <c r="G92" s="380">
        <v>6633.5142857142855</v>
      </c>
    </row>
    <row r="93" spans="1:7" x14ac:dyDescent="0.25">
      <c r="A93" s="248">
        <v>42332</v>
      </c>
      <c r="B93" s="364" t="s">
        <v>369</v>
      </c>
      <c r="C93" s="250" t="s">
        <v>368</v>
      </c>
      <c r="D93" s="247" t="s">
        <v>603</v>
      </c>
      <c r="E93" s="247" t="s">
        <v>589</v>
      </c>
      <c r="F93" s="380">
        <v>2752.5314285714289</v>
      </c>
      <c r="G93" s="380">
        <v>10467.134285714286</v>
      </c>
    </row>
    <row r="94" spans="1:7" x14ac:dyDescent="0.25">
      <c r="A94" s="248">
        <v>42144</v>
      </c>
      <c r="B94" s="364" t="s">
        <v>371</v>
      </c>
      <c r="C94" s="250" t="s">
        <v>159</v>
      </c>
      <c r="D94" s="381" t="s">
        <v>606</v>
      </c>
      <c r="E94" s="247" t="s">
        <v>589</v>
      </c>
      <c r="F94" s="380">
        <v>11933.210000000001</v>
      </c>
      <c r="G94" s="380">
        <v>11738.075714285715</v>
      </c>
    </row>
    <row r="95" spans="1:7" x14ac:dyDescent="0.25">
      <c r="A95" s="248">
        <v>42133</v>
      </c>
      <c r="B95" s="364" t="s">
        <v>374</v>
      </c>
      <c r="C95" s="250" t="s">
        <v>373</v>
      </c>
      <c r="D95" s="381" t="s">
        <v>608</v>
      </c>
      <c r="E95" s="247" t="s">
        <v>589</v>
      </c>
      <c r="F95" s="380">
        <v>11490.58</v>
      </c>
      <c r="G95" s="380">
        <v>2175.1514285714284</v>
      </c>
    </row>
    <row r="96" spans="1:7" x14ac:dyDescent="0.25">
      <c r="A96" s="248">
        <v>41908</v>
      </c>
      <c r="B96" s="364" t="s">
        <v>376</v>
      </c>
      <c r="C96" s="250" t="s">
        <v>375</v>
      </c>
      <c r="D96" s="381" t="s">
        <v>610</v>
      </c>
      <c r="E96" s="247" t="s">
        <v>588</v>
      </c>
      <c r="F96" s="380">
        <v>13171.285714285714</v>
      </c>
      <c r="G96" s="380">
        <v>11462.512857142856</v>
      </c>
    </row>
    <row r="97" spans="1:7" x14ac:dyDescent="0.25">
      <c r="A97" s="248">
        <v>42205</v>
      </c>
      <c r="B97" s="364" t="s">
        <v>378</v>
      </c>
      <c r="C97" s="250" t="s">
        <v>377</v>
      </c>
      <c r="D97" s="247" t="s">
        <v>3298</v>
      </c>
      <c r="E97" s="247" t="s">
        <v>588</v>
      </c>
      <c r="F97" s="380">
        <v>3816.3228571428567</v>
      </c>
      <c r="G97" s="380">
        <v>12769.802857142857</v>
      </c>
    </row>
    <row r="98" spans="1:7" x14ac:dyDescent="0.25">
      <c r="A98" s="248">
        <v>41772</v>
      </c>
      <c r="B98" s="364" t="s">
        <v>366</v>
      </c>
      <c r="C98" s="250" t="s">
        <v>379</v>
      </c>
      <c r="D98" s="247" t="s">
        <v>3132</v>
      </c>
      <c r="E98" s="247" t="s">
        <v>588</v>
      </c>
      <c r="F98" s="380">
        <v>11781.158571428572</v>
      </c>
      <c r="G98" s="380">
        <v>12141.338571428571</v>
      </c>
    </row>
    <row r="99" spans="1:7" x14ac:dyDescent="0.25">
      <c r="A99" s="248">
        <v>41681</v>
      </c>
      <c r="B99" s="364" t="s">
        <v>369</v>
      </c>
      <c r="C99" s="250" t="s">
        <v>381</v>
      </c>
      <c r="D99" s="250" t="s">
        <v>592</v>
      </c>
      <c r="E99" s="247" t="s">
        <v>588</v>
      </c>
      <c r="F99" s="380">
        <v>11139.002857142857</v>
      </c>
      <c r="G99" s="380">
        <v>14231.367142857143</v>
      </c>
    </row>
    <row r="100" spans="1:7" x14ac:dyDescent="0.25">
      <c r="A100" s="248">
        <v>42357</v>
      </c>
      <c r="B100" s="364" t="s">
        <v>371</v>
      </c>
      <c r="C100" s="250" t="s">
        <v>382</v>
      </c>
      <c r="D100" s="250" t="s">
        <v>474</v>
      </c>
      <c r="E100" s="247" t="s">
        <v>588</v>
      </c>
      <c r="F100" s="380">
        <v>8023.3257142857137</v>
      </c>
      <c r="G100" s="380">
        <v>5389.9671428571428</v>
      </c>
    </row>
    <row r="101" spans="1:7" x14ac:dyDescent="0.25">
      <c r="A101" s="248">
        <v>41624</v>
      </c>
      <c r="B101" s="364" t="s">
        <v>374</v>
      </c>
      <c r="C101" s="250" t="s">
        <v>383</v>
      </c>
      <c r="D101" s="247" t="s">
        <v>642</v>
      </c>
      <c r="E101" s="247" t="s">
        <v>588</v>
      </c>
      <c r="F101" s="380">
        <v>2222.482857142857</v>
      </c>
      <c r="G101" s="380">
        <v>7857.3257142857137</v>
      </c>
    </row>
    <row r="102" spans="1:7" x14ac:dyDescent="0.25">
      <c r="A102" s="248">
        <v>41765</v>
      </c>
      <c r="B102" s="364" t="s">
        <v>376</v>
      </c>
      <c r="C102" s="250" t="s">
        <v>365</v>
      </c>
      <c r="D102" s="250" t="s">
        <v>599</v>
      </c>
      <c r="E102" s="247" t="s">
        <v>588</v>
      </c>
      <c r="F102" s="380">
        <v>2488.23</v>
      </c>
      <c r="G102" s="380">
        <v>12724.827142857142</v>
      </c>
    </row>
    <row r="103" spans="1:7" x14ac:dyDescent="0.25">
      <c r="A103" s="248">
        <v>41556</v>
      </c>
      <c r="B103" s="364" t="s">
        <v>378</v>
      </c>
      <c r="C103" s="250" t="s">
        <v>368</v>
      </c>
      <c r="D103" s="250" t="s">
        <v>601</v>
      </c>
      <c r="E103" s="247" t="s">
        <v>588</v>
      </c>
      <c r="F103" s="380">
        <v>13962.951428571429</v>
      </c>
      <c r="G103" s="380">
        <v>3960.1371428571429</v>
      </c>
    </row>
    <row r="104" spans="1:7" x14ac:dyDescent="0.25">
      <c r="A104" s="248">
        <v>41436</v>
      </c>
      <c r="B104" s="364" t="s">
        <v>366</v>
      </c>
      <c r="C104" s="250" t="s">
        <v>159</v>
      </c>
      <c r="D104" s="247" t="s">
        <v>603</v>
      </c>
      <c r="E104" s="247" t="s">
        <v>588</v>
      </c>
      <c r="F104" s="380">
        <v>4625.8528571428569</v>
      </c>
      <c r="G104" s="380">
        <v>3803.6642857142861</v>
      </c>
    </row>
    <row r="105" spans="1:7" x14ac:dyDescent="0.25">
      <c r="A105" s="248">
        <v>41685</v>
      </c>
      <c r="B105" s="364" t="s">
        <v>369</v>
      </c>
      <c r="C105" s="250" t="s">
        <v>373</v>
      </c>
      <c r="D105" s="381" t="s">
        <v>606</v>
      </c>
      <c r="E105" s="247" t="s">
        <v>589</v>
      </c>
      <c r="F105" s="380">
        <v>5263.4128571428573</v>
      </c>
      <c r="G105" s="380">
        <v>12324.128571428571</v>
      </c>
    </row>
    <row r="106" spans="1:7" x14ac:dyDescent="0.25">
      <c r="A106" s="248">
        <v>41937</v>
      </c>
      <c r="B106" s="381" t="s">
        <v>380</v>
      </c>
      <c r="C106" s="381" t="s">
        <v>159</v>
      </c>
      <c r="D106" s="381" t="s">
        <v>474</v>
      </c>
      <c r="E106" s="381" t="s">
        <v>588</v>
      </c>
      <c r="F106" s="382">
        <v>10000</v>
      </c>
      <c r="G106" s="382">
        <v>20000</v>
      </c>
    </row>
    <row r="107" spans="1:7" x14ac:dyDescent="0.25">
      <c r="A107" s="249">
        <v>41937</v>
      </c>
      <c r="B107" s="383" t="s">
        <v>3299</v>
      </c>
      <c r="C107" s="383" t="s">
        <v>159</v>
      </c>
      <c r="D107" s="383" t="s">
        <v>474</v>
      </c>
      <c r="E107" s="383" t="s">
        <v>588</v>
      </c>
      <c r="F107" s="382">
        <v>10000</v>
      </c>
      <c r="G107" s="382">
        <v>20000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ilha85">
    <tabColor theme="7" tint="0.59999389629810485"/>
  </sheetPr>
  <dimension ref="D9:Q22"/>
  <sheetViews>
    <sheetView showGridLines="0" showRowColHeaders="0" workbookViewId="0"/>
  </sheetViews>
  <sheetFormatPr defaultRowHeight="15" x14ac:dyDescent="0.25"/>
  <cols>
    <col min="1" max="16384" width="9.140625" style="377"/>
  </cols>
  <sheetData>
    <row r="9" spans="4:17" ht="15.75" thickBot="1" x14ac:dyDescent="0.3"/>
    <row r="10" spans="4:17" ht="16.5" thickTop="1" thickBot="1" x14ac:dyDescent="0.3">
      <c r="D10" s="387"/>
      <c r="E10" s="388"/>
      <c r="F10" s="389"/>
    </row>
    <row r="11" spans="4:17" ht="15.75" thickTop="1" x14ac:dyDescent="0.25">
      <c r="D11" s="390"/>
      <c r="E11" s="391"/>
      <c r="F11" s="392"/>
      <c r="O11" s="387"/>
      <c r="P11" s="388"/>
      <c r="Q11" s="389"/>
    </row>
    <row r="12" spans="4:17" x14ac:dyDescent="0.25">
      <c r="D12" s="390"/>
      <c r="E12" s="391"/>
      <c r="F12" s="392"/>
      <c r="O12" s="390"/>
      <c r="P12" s="391"/>
      <c r="Q12" s="392"/>
    </row>
    <row r="13" spans="4:17" x14ac:dyDescent="0.25">
      <c r="D13" s="390"/>
      <c r="E13" s="391"/>
      <c r="F13" s="392"/>
      <c r="O13" s="390"/>
      <c r="P13" s="391"/>
      <c r="Q13" s="392"/>
    </row>
    <row r="14" spans="4:17" x14ac:dyDescent="0.25">
      <c r="D14" s="390"/>
      <c r="E14" s="391"/>
      <c r="F14" s="392"/>
      <c r="O14" s="390"/>
      <c r="P14" s="391"/>
      <c r="Q14" s="392"/>
    </row>
    <row r="15" spans="4:17" ht="15.75" thickBot="1" x14ac:dyDescent="0.3">
      <c r="D15" s="393"/>
      <c r="E15" s="394"/>
      <c r="F15" s="395"/>
      <c r="O15" s="390"/>
      <c r="P15" s="391"/>
      <c r="Q15" s="392"/>
    </row>
    <row r="16" spans="4:17" ht="15.75" thickTop="1" x14ac:dyDescent="0.25">
      <c r="I16" s="387"/>
      <c r="J16" s="388"/>
      <c r="K16" s="388"/>
      <c r="L16" s="389"/>
      <c r="O16" s="390"/>
      <c r="P16" s="391"/>
      <c r="Q16" s="392"/>
    </row>
    <row r="17" spans="9:17" ht="15.75" thickBot="1" x14ac:dyDescent="0.3">
      <c r="I17" s="390"/>
      <c r="J17" s="391"/>
      <c r="K17" s="391"/>
      <c r="L17" s="392"/>
      <c r="O17" s="393"/>
      <c r="P17" s="394"/>
      <c r="Q17" s="395"/>
    </row>
    <row r="18" spans="9:17" ht="15.75" thickTop="1" x14ac:dyDescent="0.25">
      <c r="I18" s="390"/>
      <c r="J18" s="391"/>
      <c r="K18" s="391"/>
      <c r="L18" s="392"/>
    </row>
    <row r="19" spans="9:17" x14ac:dyDescent="0.25">
      <c r="I19" s="390"/>
      <c r="J19" s="391"/>
      <c r="K19" s="391"/>
      <c r="L19" s="392"/>
    </row>
    <row r="20" spans="9:17" x14ac:dyDescent="0.25">
      <c r="I20" s="390"/>
      <c r="J20" s="391"/>
      <c r="K20" s="391"/>
      <c r="L20" s="392"/>
    </row>
    <row r="21" spans="9:17" ht="15.75" thickBot="1" x14ac:dyDescent="0.3">
      <c r="I21" s="393"/>
      <c r="J21" s="394"/>
      <c r="K21" s="394"/>
      <c r="L21" s="395"/>
    </row>
    <row r="22" spans="9:17" ht="15.75" thickTop="1" x14ac:dyDescent="0.25"/>
  </sheetData>
  <pageMargins left="0.511811024" right="0.511811024" top="0.78740157499999996" bottom="0.78740157499999996" header="0.31496062000000002" footer="0.31496062000000002"/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ilha86">
    <tabColor rgb="FF002060"/>
  </sheetPr>
  <dimension ref="A1:K55"/>
  <sheetViews>
    <sheetView showGridLines="0" workbookViewId="0"/>
  </sheetViews>
  <sheetFormatPr defaultRowHeight="15" x14ac:dyDescent="0.25"/>
  <cols>
    <col min="1" max="1" width="7.42578125" bestFit="1" customWidth="1"/>
    <col min="2" max="2" width="16.28515625" bestFit="1" customWidth="1"/>
    <col min="6" max="6" width="12.7109375" bestFit="1" customWidth="1"/>
    <col min="11" max="11" width="9.5703125" bestFit="1" customWidth="1"/>
  </cols>
  <sheetData>
    <row r="1" spans="1:11" x14ac:dyDescent="0.25">
      <c r="A1" s="364" t="s">
        <v>3300</v>
      </c>
      <c r="B1" s="364" t="s">
        <v>107</v>
      </c>
      <c r="E1" s="364" t="s">
        <v>404</v>
      </c>
      <c r="F1" s="364" t="s">
        <v>403</v>
      </c>
      <c r="I1" s="364" t="s">
        <v>3300</v>
      </c>
      <c r="J1" s="364" t="s">
        <v>404</v>
      </c>
      <c r="K1" s="364" t="s">
        <v>73</v>
      </c>
    </row>
    <row r="2" spans="1:11" x14ac:dyDescent="0.25">
      <c r="A2" s="364" t="s">
        <v>3301</v>
      </c>
      <c r="B2" s="364" t="s">
        <v>3302</v>
      </c>
      <c r="E2" s="364" t="s">
        <v>792</v>
      </c>
      <c r="F2" s="364" t="s">
        <v>417</v>
      </c>
      <c r="I2" s="364" t="s">
        <v>3301</v>
      </c>
      <c r="J2" s="364" t="s">
        <v>792</v>
      </c>
      <c r="K2" s="276">
        <v>9111.4</v>
      </c>
    </row>
    <row r="3" spans="1:11" x14ac:dyDescent="0.25">
      <c r="A3" s="364" t="s">
        <v>3303</v>
      </c>
      <c r="B3" s="364" t="s">
        <v>97</v>
      </c>
      <c r="E3" s="364" t="s">
        <v>798</v>
      </c>
      <c r="F3" s="364" t="s">
        <v>412</v>
      </c>
      <c r="I3" s="364" t="s">
        <v>3303</v>
      </c>
      <c r="J3" s="364" t="s">
        <v>798</v>
      </c>
      <c r="K3" s="276">
        <v>2975.03</v>
      </c>
    </row>
    <row r="4" spans="1:11" x14ac:dyDescent="0.25">
      <c r="A4" s="364" t="s">
        <v>3304</v>
      </c>
      <c r="B4" s="364" t="s">
        <v>3305</v>
      </c>
      <c r="E4" s="364" t="s">
        <v>974</v>
      </c>
      <c r="F4" s="364" t="s">
        <v>417</v>
      </c>
      <c r="I4" s="364" t="s">
        <v>3304</v>
      </c>
      <c r="J4" s="364" t="s">
        <v>974</v>
      </c>
      <c r="K4" s="276">
        <v>9297.39</v>
      </c>
    </row>
    <row r="5" spans="1:11" x14ac:dyDescent="0.25">
      <c r="A5" s="364" t="s">
        <v>3306</v>
      </c>
      <c r="B5" s="364" t="s">
        <v>3307</v>
      </c>
      <c r="E5" s="364" t="s">
        <v>874</v>
      </c>
      <c r="F5" s="364" t="s">
        <v>417</v>
      </c>
      <c r="I5" s="364" t="s">
        <v>3306</v>
      </c>
      <c r="J5" s="364" t="s">
        <v>874</v>
      </c>
      <c r="K5" s="276">
        <v>3443.63</v>
      </c>
    </row>
    <row r="6" spans="1:11" x14ac:dyDescent="0.25">
      <c r="A6" s="364" t="s">
        <v>3308</v>
      </c>
      <c r="B6" s="364" t="s">
        <v>100</v>
      </c>
      <c r="E6" s="364" t="s">
        <v>413</v>
      </c>
      <c r="F6" s="364" t="s">
        <v>412</v>
      </c>
      <c r="I6" s="364" t="s">
        <v>3308</v>
      </c>
      <c r="J6" s="364" t="s">
        <v>413</v>
      </c>
      <c r="K6" s="276">
        <v>5770.38</v>
      </c>
    </row>
    <row r="7" spans="1:11" x14ac:dyDescent="0.25">
      <c r="A7" s="364" t="s">
        <v>3309</v>
      </c>
      <c r="B7" s="364" t="s">
        <v>3310</v>
      </c>
      <c r="E7" s="364" t="s">
        <v>436</v>
      </c>
      <c r="F7" s="364" t="s">
        <v>412</v>
      </c>
      <c r="I7" s="364" t="s">
        <v>3309</v>
      </c>
      <c r="J7" s="364" t="s">
        <v>436</v>
      </c>
      <c r="K7" s="276">
        <v>3900.01</v>
      </c>
    </row>
    <row r="8" spans="1:11" x14ac:dyDescent="0.25">
      <c r="A8" s="364" t="s">
        <v>3311</v>
      </c>
      <c r="B8" s="364" t="s">
        <v>3312</v>
      </c>
      <c r="E8" s="364" t="s">
        <v>1415</v>
      </c>
      <c r="F8" s="364" t="s">
        <v>787</v>
      </c>
      <c r="I8" s="364" t="s">
        <v>3311</v>
      </c>
      <c r="J8" s="364" t="s">
        <v>1415</v>
      </c>
      <c r="K8" s="276">
        <v>3137.06</v>
      </c>
    </row>
    <row r="9" spans="1:11" x14ac:dyDescent="0.25">
      <c r="A9" s="364" t="s">
        <v>3313</v>
      </c>
      <c r="B9" s="364" t="s">
        <v>3314</v>
      </c>
      <c r="E9" s="364" t="s">
        <v>782</v>
      </c>
      <c r="F9" s="364" t="s">
        <v>446</v>
      </c>
      <c r="I9" s="364" t="s">
        <v>3313</v>
      </c>
      <c r="J9" s="364" t="s">
        <v>782</v>
      </c>
      <c r="K9" s="276">
        <v>6275.78</v>
      </c>
    </row>
    <row r="10" spans="1:11" x14ac:dyDescent="0.25">
      <c r="E10" s="364" t="s">
        <v>809</v>
      </c>
      <c r="F10" s="364" t="s">
        <v>787</v>
      </c>
      <c r="I10" s="364" t="s">
        <v>3301</v>
      </c>
      <c r="J10" s="364" t="s">
        <v>809</v>
      </c>
      <c r="K10" s="276">
        <v>8209.39</v>
      </c>
    </row>
    <row r="11" spans="1:11" x14ac:dyDescent="0.25">
      <c r="E11" s="364" t="s">
        <v>422</v>
      </c>
      <c r="F11" s="364" t="s">
        <v>412</v>
      </c>
      <c r="I11" s="364" t="s">
        <v>3303</v>
      </c>
      <c r="J11" s="364" t="s">
        <v>422</v>
      </c>
      <c r="K11" s="276">
        <v>5713.61</v>
      </c>
    </row>
    <row r="12" spans="1:11" x14ac:dyDescent="0.25">
      <c r="E12" s="364" t="s">
        <v>777</v>
      </c>
      <c r="F12" s="364" t="s">
        <v>446</v>
      </c>
      <c r="I12" s="364" t="s">
        <v>3304</v>
      </c>
      <c r="J12" s="364" t="s">
        <v>777</v>
      </c>
      <c r="K12" s="276">
        <v>3988.4</v>
      </c>
    </row>
    <row r="13" spans="1:11" x14ac:dyDescent="0.25">
      <c r="E13" s="364" t="s">
        <v>788</v>
      </c>
      <c r="F13" s="364" t="s">
        <v>787</v>
      </c>
      <c r="I13" s="364" t="s">
        <v>3306</v>
      </c>
      <c r="J13" s="364" t="s">
        <v>788</v>
      </c>
      <c r="K13" s="276">
        <v>7046.24</v>
      </c>
    </row>
    <row r="14" spans="1:11" x14ac:dyDescent="0.25">
      <c r="E14" s="364" t="s">
        <v>844</v>
      </c>
      <c r="F14" s="364" t="s">
        <v>787</v>
      </c>
      <c r="I14" s="364" t="s">
        <v>3308</v>
      </c>
      <c r="J14" s="364" t="s">
        <v>844</v>
      </c>
      <c r="K14" s="276">
        <v>9113.85</v>
      </c>
    </row>
    <row r="15" spans="1:11" x14ac:dyDescent="0.25">
      <c r="E15" s="364" t="s">
        <v>848</v>
      </c>
      <c r="F15" s="364" t="s">
        <v>417</v>
      </c>
      <c r="I15" s="364" t="s">
        <v>3309</v>
      </c>
      <c r="J15" s="364" t="s">
        <v>848</v>
      </c>
      <c r="K15" s="276">
        <v>7695.04</v>
      </c>
    </row>
    <row r="16" spans="1:11" x14ac:dyDescent="0.25">
      <c r="E16" s="364" t="s">
        <v>823</v>
      </c>
      <c r="F16" s="364" t="s">
        <v>412</v>
      </c>
      <c r="I16" s="364" t="s">
        <v>3311</v>
      </c>
      <c r="J16" s="364" t="s">
        <v>823</v>
      </c>
      <c r="K16" s="276">
        <v>2284.1</v>
      </c>
    </row>
    <row r="17" spans="5:11" x14ac:dyDescent="0.25">
      <c r="E17" s="364" t="s">
        <v>429</v>
      </c>
      <c r="F17" s="364" t="s">
        <v>412</v>
      </c>
      <c r="I17" s="364" t="s">
        <v>3313</v>
      </c>
      <c r="J17" s="364" t="s">
        <v>429</v>
      </c>
      <c r="K17" s="276">
        <v>8179.48</v>
      </c>
    </row>
    <row r="18" spans="5:11" x14ac:dyDescent="0.25">
      <c r="E18" s="364" t="s">
        <v>876</v>
      </c>
      <c r="F18" s="364" t="s">
        <v>412</v>
      </c>
      <c r="I18" s="364" t="s">
        <v>3301</v>
      </c>
      <c r="J18" s="364" t="s">
        <v>876</v>
      </c>
      <c r="K18" s="276">
        <v>6794.68</v>
      </c>
    </row>
    <row r="19" spans="5:11" x14ac:dyDescent="0.25">
      <c r="E19" s="364" t="s">
        <v>426</v>
      </c>
      <c r="F19" s="364" t="s">
        <v>425</v>
      </c>
      <c r="I19" s="364" t="s">
        <v>3303</v>
      </c>
      <c r="J19" s="364" t="s">
        <v>426</v>
      </c>
      <c r="K19" s="276">
        <v>9989.58</v>
      </c>
    </row>
    <row r="20" spans="5:11" x14ac:dyDescent="0.25">
      <c r="E20" s="364" t="s">
        <v>803</v>
      </c>
      <c r="F20" s="364" t="s">
        <v>446</v>
      </c>
      <c r="I20" s="364" t="s">
        <v>3304</v>
      </c>
      <c r="J20" s="364" t="s">
        <v>803</v>
      </c>
      <c r="K20" s="276">
        <v>6176.72</v>
      </c>
    </row>
    <row r="21" spans="5:11" x14ac:dyDescent="0.25">
      <c r="E21" s="364" t="s">
        <v>459</v>
      </c>
      <c r="F21" s="364" t="s">
        <v>412</v>
      </c>
      <c r="I21" s="364" t="s">
        <v>3306</v>
      </c>
      <c r="J21" s="364" t="s">
        <v>459</v>
      </c>
      <c r="K21" s="276">
        <v>9674.43</v>
      </c>
    </row>
    <row r="22" spans="5:11" x14ac:dyDescent="0.25">
      <c r="E22" s="364" t="s">
        <v>1361</v>
      </c>
      <c r="F22" s="364" t="s">
        <v>417</v>
      </c>
      <c r="I22" s="364" t="s">
        <v>3308</v>
      </c>
      <c r="J22" s="364" t="s">
        <v>1361</v>
      </c>
      <c r="K22" s="276">
        <v>7737.5</v>
      </c>
    </row>
    <row r="23" spans="5:11" x14ac:dyDescent="0.25">
      <c r="E23" s="364" t="s">
        <v>795</v>
      </c>
      <c r="F23" s="364" t="s">
        <v>417</v>
      </c>
      <c r="I23" s="364" t="s">
        <v>3309</v>
      </c>
      <c r="J23" s="364" t="s">
        <v>795</v>
      </c>
      <c r="K23" s="276">
        <v>8059.14</v>
      </c>
    </row>
    <row r="24" spans="5:11" x14ac:dyDescent="0.25">
      <c r="E24" s="364" t="s">
        <v>450</v>
      </c>
      <c r="F24" s="364" t="s">
        <v>425</v>
      </c>
      <c r="I24" s="364" t="s">
        <v>3311</v>
      </c>
      <c r="J24" s="364" t="s">
        <v>450</v>
      </c>
      <c r="K24" s="276">
        <v>8513.39</v>
      </c>
    </row>
    <row r="25" spans="5:11" x14ac:dyDescent="0.25">
      <c r="E25" s="364" t="s">
        <v>418</v>
      </c>
      <c r="F25" s="364" t="s">
        <v>425</v>
      </c>
      <c r="I25" s="364" t="s">
        <v>3313</v>
      </c>
      <c r="J25" s="364" t="s">
        <v>418</v>
      </c>
      <c r="K25" s="276">
        <v>5035.88</v>
      </c>
    </row>
    <row r="26" spans="5:11" x14ac:dyDescent="0.25">
      <c r="E26" s="364" t="s">
        <v>1011</v>
      </c>
      <c r="F26" s="364" t="s">
        <v>412</v>
      </c>
      <c r="I26" s="364" t="s">
        <v>3301</v>
      </c>
      <c r="J26" s="364" t="s">
        <v>1011</v>
      </c>
      <c r="K26" s="276">
        <v>3616.02</v>
      </c>
    </row>
    <row r="27" spans="5:11" x14ac:dyDescent="0.25">
      <c r="E27" s="364" t="s">
        <v>473</v>
      </c>
      <c r="F27" s="364" t="s">
        <v>446</v>
      </c>
      <c r="I27" s="364" t="s">
        <v>3303</v>
      </c>
      <c r="J27" s="364" t="s">
        <v>473</v>
      </c>
      <c r="K27" s="276">
        <v>1965.77</v>
      </c>
    </row>
    <row r="28" spans="5:11" x14ac:dyDescent="0.25">
      <c r="E28" s="364" t="s">
        <v>828</v>
      </c>
      <c r="F28" s="364" t="s">
        <v>417</v>
      </c>
      <c r="I28" s="364" t="s">
        <v>3304</v>
      </c>
      <c r="J28" s="364" t="s">
        <v>828</v>
      </c>
      <c r="K28" s="276">
        <v>8326.24</v>
      </c>
    </row>
    <row r="29" spans="5:11" x14ac:dyDescent="0.25">
      <c r="I29" s="364" t="s">
        <v>3306</v>
      </c>
      <c r="J29" s="364" t="s">
        <v>792</v>
      </c>
      <c r="K29" s="276">
        <v>6791.42</v>
      </c>
    </row>
    <row r="30" spans="5:11" x14ac:dyDescent="0.25">
      <c r="I30" s="364" t="s">
        <v>3308</v>
      </c>
      <c r="J30" s="364" t="s">
        <v>798</v>
      </c>
      <c r="K30" s="276">
        <v>3579.03</v>
      </c>
    </row>
    <row r="31" spans="5:11" x14ac:dyDescent="0.25">
      <c r="I31" s="364" t="s">
        <v>3309</v>
      </c>
      <c r="J31" s="364" t="s">
        <v>974</v>
      </c>
      <c r="K31" s="276">
        <v>3820.15</v>
      </c>
    </row>
    <row r="32" spans="5:11" x14ac:dyDescent="0.25">
      <c r="I32" s="364" t="s">
        <v>3311</v>
      </c>
      <c r="J32" s="364" t="s">
        <v>874</v>
      </c>
      <c r="K32" s="276">
        <v>8706.19</v>
      </c>
    </row>
    <row r="33" spans="9:11" x14ac:dyDescent="0.25">
      <c r="I33" s="364" t="s">
        <v>3313</v>
      </c>
      <c r="J33" s="364" t="s">
        <v>413</v>
      </c>
      <c r="K33" s="276">
        <v>3448.82</v>
      </c>
    </row>
    <row r="34" spans="9:11" x14ac:dyDescent="0.25">
      <c r="I34" s="364" t="s">
        <v>3301</v>
      </c>
      <c r="J34" s="364" t="s">
        <v>436</v>
      </c>
      <c r="K34" s="276">
        <v>1075.5999999999999</v>
      </c>
    </row>
    <row r="35" spans="9:11" x14ac:dyDescent="0.25">
      <c r="I35" s="364" t="s">
        <v>3303</v>
      </c>
      <c r="J35" s="364" t="s">
        <v>1415</v>
      </c>
      <c r="K35" s="276">
        <v>3128.57</v>
      </c>
    </row>
    <row r="36" spans="9:11" x14ac:dyDescent="0.25">
      <c r="I36" s="364" t="s">
        <v>3304</v>
      </c>
      <c r="J36" s="364" t="s">
        <v>782</v>
      </c>
      <c r="K36" s="276">
        <v>1895.99</v>
      </c>
    </row>
    <row r="37" spans="9:11" x14ac:dyDescent="0.25">
      <c r="I37" s="364" t="s">
        <v>3306</v>
      </c>
      <c r="J37" s="364" t="s">
        <v>809</v>
      </c>
      <c r="K37" s="276">
        <v>9462.65</v>
      </c>
    </row>
    <row r="38" spans="9:11" x14ac:dyDescent="0.25">
      <c r="I38" s="364" t="s">
        <v>3308</v>
      </c>
      <c r="J38" s="364" t="s">
        <v>422</v>
      </c>
      <c r="K38" s="276">
        <v>3400.91</v>
      </c>
    </row>
    <row r="39" spans="9:11" x14ac:dyDescent="0.25">
      <c r="I39" s="364" t="s">
        <v>3309</v>
      </c>
      <c r="J39" s="364" t="s">
        <v>777</v>
      </c>
      <c r="K39" s="276">
        <v>2797.18</v>
      </c>
    </row>
    <row r="40" spans="9:11" x14ac:dyDescent="0.25">
      <c r="I40" s="364" t="s">
        <v>3311</v>
      </c>
      <c r="J40" s="364" t="s">
        <v>788</v>
      </c>
      <c r="K40" s="276">
        <v>1418.97</v>
      </c>
    </row>
    <row r="41" spans="9:11" x14ac:dyDescent="0.25">
      <c r="I41" s="364" t="s">
        <v>3313</v>
      </c>
      <c r="J41" s="364" t="s">
        <v>844</v>
      </c>
      <c r="K41" s="276">
        <v>5219.16</v>
      </c>
    </row>
    <row r="42" spans="9:11" x14ac:dyDescent="0.25">
      <c r="I42" s="364" t="s">
        <v>3301</v>
      </c>
      <c r="J42" s="364" t="s">
        <v>848</v>
      </c>
      <c r="K42" s="276">
        <v>8560.59</v>
      </c>
    </row>
    <row r="43" spans="9:11" x14ac:dyDescent="0.25">
      <c r="I43" s="364" t="s">
        <v>3303</v>
      </c>
      <c r="J43" s="364" t="s">
        <v>823</v>
      </c>
      <c r="K43" s="276">
        <v>1446.01</v>
      </c>
    </row>
    <row r="44" spans="9:11" x14ac:dyDescent="0.25">
      <c r="I44" s="364" t="s">
        <v>3304</v>
      </c>
      <c r="J44" s="364" t="s">
        <v>429</v>
      </c>
      <c r="K44" s="276">
        <v>5527.38</v>
      </c>
    </row>
    <row r="45" spans="9:11" x14ac:dyDescent="0.25">
      <c r="I45" s="364" t="s">
        <v>3306</v>
      </c>
      <c r="J45" s="364" t="s">
        <v>876</v>
      </c>
      <c r="K45" s="276">
        <v>7966.15</v>
      </c>
    </row>
    <row r="46" spans="9:11" x14ac:dyDescent="0.25">
      <c r="I46" s="364" t="s">
        <v>3308</v>
      </c>
      <c r="J46" s="364" t="s">
        <v>426</v>
      </c>
      <c r="K46" s="276">
        <v>5325.95</v>
      </c>
    </row>
    <row r="47" spans="9:11" x14ac:dyDescent="0.25">
      <c r="I47" s="364" t="s">
        <v>3309</v>
      </c>
      <c r="J47" s="364" t="s">
        <v>803</v>
      </c>
      <c r="K47" s="276">
        <v>8274.26</v>
      </c>
    </row>
    <row r="48" spans="9:11" x14ac:dyDescent="0.25">
      <c r="I48" s="364" t="s">
        <v>3311</v>
      </c>
      <c r="J48" s="364" t="s">
        <v>459</v>
      </c>
      <c r="K48" s="276">
        <v>8089.56</v>
      </c>
    </row>
    <row r="49" spans="9:11" x14ac:dyDescent="0.25">
      <c r="I49" s="364" t="s">
        <v>3313</v>
      </c>
      <c r="J49" s="364" t="s">
        <v>1361</v>
      </c>
      <c r="K49" s="276">
        <v>4366.6400000000003</v>
      </c>
    </row>
    <row r="50" spans="9:11" x14ac:dyDescent="0.25">
      <c r="I50" s="364" t="s">
        <v>3301</v>
      </c>
      <c r="J50" s="364" t="s">
        <v>795</v>
      </c>
      <c r="K50" s="276">
        <v>4032.16</v>
      </c>
    </row>
    <row r="51" spans="9:11" x14ac:dyDescent="0.25">
      <c r="I51" s="364" t="s">
        <v>3303</v>
      </c>
      <c r="J51" s="364" t="s">
        <v>450</v>
      </c>
      <c r="K51" s="276">
        <v>1310.7</v>
      </c>
    </row>
    <row r="52" spans="9:11" x14ac:dyDescent="0.25">
      <c r="I52" s="364" t="s">
        <v>3304</v>
      </c>
      <c r="J52" s="364" t="s">
        <v>418</v>
      </c>
      <c r="K52" s="276">
        <v>9193.2900000000009</v>
      </c>
    </row>
    <row r="53" spans="9:11" x14ac:dyDescent="0.25">
      <c r="I53" s="364" t="s">
        <v>3306</v>
      </c>
      <c r="J53" s="364" t="s">
        <v>1011</v>
      </c>
      <c r="K53" s="276">
        <v>4966.7299999999996</v>
      </c>
    </row>
    <row r="54" spans="9:11" x14ac:dyDescent="0.25">
      <c r="I54" s="364" t="s">
        <v>3308</v>
      </c>
      <c r="J54" s="364" t="s">
        <v>473</v>
      </c>
      <c r="K54" s="276">
        <v>9119.0499999999993</v>
      </c>
    </row>
    <row r="55" spans="9:11" x14ac:dyDescent="0.25">
      <c r="I55" s="364" t="s">
        <v>3309</v>
      </c>
      <c r="J55" s="364" t="s">
        <v>828</v>
      </c>
      <c r="K55" s="276">
        <v>1315.9</v>
      </c>
    </row>
  </sheetData>
  <pageMargins left="0.511811024" right="0.511811024" top="0.78740157499999996" bottom="0.78740157499999996" header="0.31496062000000002" footer="0.31496062000000002"/>
  <tableParts count="3">
    <tablePart r:id="rId1"/>
    <tablePart r:id="rId2"/>
    <tablePart r:id="rId3"/>
  </tableParts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ilha87">
    <tabColor rgb="FF002060"/>
  </sheetPr>
  <dimension ref="A1"/>
  <sheetViews>
    <sheetView workbookViewId="0"/>
  </sheetViews>
  <sheetFormatPr defaultRowHeight="15" x14ac:dyDescent="0.25"/>
  <sheetData/>
  <pageMargins left="0.511811024" right="0.511811024" top="0.78740157499999996" bottom="0.78740157499999996" header="0.31496062000000002" footer="0.31496062000000002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ilha88">
    <tabColor theme="9" tint="-0.249977111117893"/>
  </sheetPr>
  <dimension ref="A1"/>
  <sheetViews>
    <sheetView workbookViewId="0"/>
  </sheetViews>
  <sheetFormatPr defaultColWidth="15.7109375" defaultRowHeight="15" x14ac:dyDescent="0.25"/>
  <sheetData/>
  <pageMargins left="0.511811024" right="0.511811024" top="0.78740157499999996" bottom="0.78740157499999996" header="0.31496062000000002" footer="0.31496062000000002"/>
  <drawing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ilha89">
    <tabColor rgb="FF2509F5"/>
  </sheetPr>
  <dimension ref="A1:K121"/>
  <sheetViews>
    <sheetView showGridLines="0" workbookViewId="0">
      <selection activeCell="B7" sqref="B7"/>
    </sheetView>
  </sheetViews>
  <sheetFormatPr defaultRowHeight="15" x14ac:dyDescent="0.25"/>
  <cols>
    <col min="1" max="1" width="18.140625" customWidth="1"/>
    <col min="2" max="2" width="33.140625" bestFit="1" customWidth="1"/>
    <col min="3" max="3" width="22.7109375" bestFit="1" customWidth="1"/>
    <col min="4" max="4" width="30.28515625" bestFit="1" customWidth="1"/>
    <col min="5" max="5" width="41.7109375" bestFit="1" customWidth="1"/>
    <col min="6" max="6" width="13.85546875" bestFit="1" customWidth="1"/>
    <col min="7" max="7" width="13.7109375" bestFit="1" customWidth="1"/>
    <col min="8" max="8" width="9.7109375" bestFit="1" customWidth="1"/>
    <col min="9" max="9" width="11.85546875" bestFit="1" customWidth="1"/>
    <col min="10" max="11" width="15.28515625" bestFit="1" customWidth="1"/>
  </cols>
  <sheetData>
    <row r="1" spans="1:11" s="423" customFormat="1" x14ac:dyDescent="0.25">
      <c r="A1" s="420" t="s">
        <v>3315</v>
      </c>
      <c r="B1" s="421" t="s">
        <v>3316</v>
      </c>
      <c r="C1" s="421" t="s">
        <v>3317</v>
      </c>
      <c r="D1" s="421" t="s">
        <v>3318</v>
      </c>
      <c r="E1" s="421" t="s">
        <v>3319</v>
      </c>
      <c r="F1" s="421" t="s">
        <v>405</v>
      </c>
      <c r="G1" s="421" t="s">
        <v>3320</v>
      </c>
      <c r="H1" s="421" t="s">
        <v>3321</v>
      </c>
      <c r="I1" s="421" t="s">
        <v>3322</v>
      </c>
      <c r="J1" s="421" t="s">
        <v>56</v>
      </c>
      <c r="K1" s="422" t="s">
        <v>3323</v>
      </c>
    </row>
    <row r="2" spans="1:11" x14ac:dyDescent="0.25">
      <c r="A2" s="399" t="s">
        <v>3324</v>
      </c>
      <c r="B2" s="396" t="s">
        <v>3325</v>
      </c>
      <c r="C2" s="396" t="s">
        <v>3326</v>
      </c>
      <c r="D2" s="396" t="s">
        <v>3327</v>
      </c>
      <c r="E2" s="396" t="s">
        <v>3328</v>
      </c>
      <c r="F2" s="396" t="s">
        <v>3329</v>
      </c>
      <c r="G2" s="396" t="s">
        <v>3330</v>
      </c>
      <c r="H2" s="396" t="s">
        <v>3331</v>
      </c>
      <c r="I2" s="396" t="s">
        <v>3332</v>
      </c>
      <c r="J2" s="396" t="s">
        <v>3333</v>
      </c>
      <c r="K2" s="401" t="s">
        <v>3334</v>
      </c>
    </row>
    <row r="3" spans="1:11" x14ac:dyDescent="0.25">
      <c r="A3" s="399" t="s">
        <v>3335</v>
      </c>
      <c r="B3" s="396" t="s">
        <v>3336</v>
      </c>
      <c r="C3" s="396" t="s">
        <v>3337</v>
      </c>
      <c r="D3" s="396" t="s">
        <v>3338</v>
      </c>
      <c r="E3" s="396" t="s">
        <v>3339</v>
      </c>
      <c r="F3" s="396" t="s">
        <v>3340</v>
      </c>
      <c r="G3" s="396" t="s">
        <v>3341</v>
      </c>
      <c r="H3" s="396" t="s">
        <v>3342</v>
      </c>
      <c r="I3" s="396" t="s">
        <v>3343</v>
      </c>
      <c r="J3" s="396" t="s">
        <v>3344</v>
      </c>
      <c r="K3" s="401" t="s">
        <v>3345</v>
      </c>
    </row>
    <row r="4" spans="1:11" x14ac:dyDescent="0.25">
      <c r="A4" s="399" t="s">
        <v>3346</v>
      </c>
      <c r="B4" s="396" t="s">
        <v>3347</v>
      </c>
      <c r="C4" s="396" t="s">
        <v>3348</v>
      </c>
      <c r="D4" s="396" t="s">
        <v>3338</v>
      </c>
      <c r="E4" s="396" t="s">
        <v>3349</v>
      </c>
      <c r="F4" s="396" t="s">
        <v>3340</v>
      </c>
      <c r="G4" s="396" t="s">
        <v>3341</v>
      </c>
      <c r="H4" s="396" t="s">
        <v>3350</v>
      </c>
      <c r="I4" s="396" t="s">
        <v>3343</v>
      </c>
      <c r="J4" s="396" t="s">
        <v>3351</v>
      </c>
      <c r="K4" s="401"/>
    </row>
    <row r="5" spans="1:11" x14ac:dyDescent="0.25">
      <c r="A5" s="399" t="s">
        <v>3352</v>
      </c>
      <c r="B5" s="396" t="s">
        <v>3353</v>
      </c>
      <c r="C5" s="396" t="s">
        <v>3354</v>
      </c>
      <c r="D5" s="396" t="s">
        <v>3327</v>
      </c>
      <c r="E5" s="396" t="s">
        <v>3355</v>
      </c>
      <c r="F5" s="396" t="s">
        <v>3356</v>
      </c>
      <c r="G5" s="396" t="s">
        <v>3357</v>
      </c>
      <c r="H5" s="396" t="s">
        <v>3358</v>
      </c>
      <c r="I5" s="396" t="s">
        <v>3359</v>
      </c>
      <c r="J5" s="396" t="s">
        <v>3360</v>
      </c>
      <c r="K5" s="401" t="s">
        <v>3361</v>
      </c>
    </row>
    <row r="6" spans="1:11" x14ac:dyDescent="0.25">
      <c r="A6" s="399" t="s">
        <v>3362</v>
      </c>
      <c r="B6" s="396" t="s">
        <v>3363</v>
      </c>
      <c r="C6" s="396" t="s">
        <v>3364</v>
      </c>
      <c r="D6" s="396" t="s">
        <v>3365</v>
      </c>
      <c r="E6" s="396" t="s">
        <v>3366</v>
      </c>
      <c r="F6" s="396" t="s">
        <v>3367</v>
      </c>
      <c r="G6" s="396" t="s">
        <v>3368</v>
      </c>
      <c r="H6" s="396" t="s">
        <v>3369</v>
      </c>
      <c r="I6" s="396" t="s">
        <v>3370</v>
      </c>
      <c r="J6" s="396" t="s">
        <v>3371</v>
      </c>
      <c r="K6" s="401" t="s">
        <v>3372</v>
      </c>
    </row>
    <row r="7" spans="1:11" x14ac:dyDescent="0.25">
      <c r="A7" s="399" t="s">
        <v>3373</v>
      </c>
      <c r="B7" s="396" t="s">
        <v>3374</v>
      </c>
      <c r="C7" s="396" t="s">
        <v>3375</v>
      </c>
      <c r="D7" s="396" t="s">
        <v>3327</v>
      </c>
      <c r="E7" s="396" t="s">
        <v>3376</v>
      </c>
      <c r="F7" s="396" t="s">
        <v>3377</v>
      </c>
      <c r="G7" s="396" t="s">
        <v>3378</v>
      </c>
      <c r="H7" s="396" t="s">
        <v>3379</v>
      </c>
      <c r="I7" s="396" t="s">
        <v>3332</v>
      </c>
      <c r="J7" s="396" t="s">
        <v>3380</v>
      </c>
      <c r="K7" s="401" t="s">
        <v>3381</v>
      </c>
    </row>
    <row r="8" spans="1:11" x14ac:dyDescent="0.25">
      <c r="A8" s="399" t="s">
        <v>3382</v>
      </c>
      <c r="B8" s="396" t="s">
        <v>3383</v>
      </c>
      <c r="C8" s="396" t="s">
        <v>3384</v>
      </c>
      <c r="D8" s="396" t="s">
        <v>3385</v>
      </c>
      <c r="E8" s="396" t="s">
        <v>3386</v>
      </c>
      <c r="F8" s="396" t="s">
        <v>3387</v>
      </c>
      <c r="G8" s="396" t="s">
        <v>425</v>
      </c>
      <c r="H8" s="396" t="s">
        <v>3388</v>
      </c>
      <c r="I8" s="396" t="s">
        <v>2921</v>
      </c>
      <c r="J8" s="396" t="s">
        <v>3389</v>
      </c>
      <c r="K8" s="401" t="s">
        <v>3390</v>
      </c>
    </row>
    <row r="9" spans="1:11" x14ac:dyDescent="0.25">
      <c r="A9" s="399" t="s">
        <v>3391</v>
      </c>
      <c r="B9" s="396" t="s">
        <v>3392</v>
      </c>
      <c r="C9" s="396" t="s">
        <v>3393</v>
      </c>
      <c r="D9" s="396" t="s">
        <v>3338</v>
      </c>
      <c r="E9" s="396" t="s">
        <v>3394</v>
      </c>
      <c r="F9" s="396" t="s">
        <v>3395</v>
      </c>
      <c r="G9" s="396" t="s">
        <v>3396</v>
      </c>
      <c r="H9" s="396" t="s">
        <v>3397</v>
      </c>
      <c r="I9" s="396" t="s">
        <v>3398</v>
      </c>
      <c r="J9" s="396" t="s">
        <v>3399</v>
      </c>
      <c r="K9" s="401" t="s">
        <v>3400</v>
      </c>
    </row>
    <row r="10" spans="1:11" x14ac:dyDescent="0.25">
      <c r="A10" s="399" t="s">
        <v>3401</v>
      </c>
      <c r="B10" s="396" t="s">
        <v>3402</v>
      </c>
      <c r="C10" s="396" t="s">
        <v>3403</v>
      </c>
      <c r="D10" s="396" t="s">
        <v>3338</v>
      </c>
      <c r="E10" s="396" t="s">
        <v>3404</v>
      </c>
      <c r="F10" s="396" t="s">
        <v>3405</v>
      </c>
      <c r="G10" s="396" t="s">
        <v>425</v>
      </c>
      <c r="H10" s="396" t="s">
        <v>3406</v>
      </c>
      <c r="I10" s="396" t="s">
        <v>2921</v>
      </c>
      <c r="J10" s="396" t="s">
        <v>3407</v>
      </c>
      <c r="K10" s="401" t="s">
        <v>3408</v>
      </c>
    </row>
    <row r="11" spans="1:11" x14ac:dyDescent="0.25">
      <c r="A11" s="399" t="s">
        <v>3409</v>
      </c>
      <c r="B11" s="396" t="s">
        <v>3410</v>
      </c>
      <c r="C11" s="396" t="s">
        <v>3411</v>
      </c>
      <c r="D11" s="396" t="s">
        <v>3412</v>
      </c>
      <c r="E11" s="396" t="s">
        <v>3413</v>
      </c>
      <c r="F11" s="396" t="s">
        <v>3414</v>
      </c>
      <c r="G11" s="396" t="s">
        <v>3415</v>
      </c>
      <c r="H11" s="396" t="s">
        <v>3416</v>
      </c>
      <c r="I11" s="396" t="s">
        <v>2826</v>
      </c>
      <c r="J11" s="396" t="s">
        <v>3417</v>
      </c>
      <c r="K11" s="401" t="s">
        <v>3418</v>
      </c>
    </row>
    <row r="12" spans="1:11" x14ac:dyDescent="0.25">
      <c r="A12" s="399" t="s">
        <v>3419</v>
      </c>
      <c r="B12" s="396" t="s">
        <v>3420</v>
      </c>
      <c r="C12" s="396" t="s">
        <v>3421</v>
      </c>
      <c r="D12" s="396" t="s">
        <v>3327</v>
      </c>
      <c r="E12" s="396" t="s">
        <v>3422</v>
      </c>
      <c r="F12" s="396" t="s">
        <v>3356</v>
      </c>
      <c r="G12" s="396" t="s">
        <v>3357</v>
      </c>
      <c r="H12" s="396" t="s">
        <v>3423</v>
      </c>
      <c r="I12" s="396" t="s">
        <v>3359</v>
      </c>
      <c r="J12" s="396" t="s">
        <v>3424</v>
      </c>
      <c r="K12" s="401"/>
    </row>
    <row r="13" spans="1:11" x14ac:dyDescent="0.25">
      <c r="A13" s="399" t="s">
        <v>3425</v>
      </c>
      <c r="B13" s="396" t="s">
        <v>3426</v>
      </c>
      <c r="C13" s="396" t="s">
        <v>3427</v>
      </c>
      <c r="D13" s="396" t="s">
        <v>3428</v>
      </c>
      <c r="E13" s="396" t="s">
        <v>3429</v>
      </c>
      <c r="F13" s="396" t="s">
        <v>2807</v>
      </c>
      <c r="G13" s="396" t="s">
        <v>3341</v>
      </c>
      <c r="H13" s="396" t="s">
        <v>3430</v>
      </c>
      <c r="I13" s="396" t="s">
        <v>3431</v>
      </c>
      <c r="J13" s="396" t="s">
        <v>3432</v>
      </c>
      <c r="K13" s="401" t="s">
        <v>3433</v>
      </c>
    </row>
    <row r="14" spans="1:11" x14ac:dyDescent="0.25">
      <c r="A14" s="399" t="s">
        <v>3434</v>
      </c>
      <c r="B14" s="396" t="s">
        <v>3435</v>
      </c>
      <c r="C14" s="396" t="s">
        <v>3436</v>
      </c>
      <c r="D14" s="396" t="s">
        <v>3385</v>
      </c>
      <c r="E14" s="396" t="s">
        <v>3437</v>
      </c>
      <c r="F14" s="396" t="s">
        <v>3340</v>
      </c>
      <c r="G14" s="396" t="s">
        <v>3341</v>
      </c>
      <c r="H14" s="396" t="s">
        <v>3438</v>
      </c>
      <c r="I14" s="396" t="s">
        <v>3343</v>
      </c>
      <c r="J14" s="396" t="s">
        <v>3439</v>
      </c>
      <c r="K14" s="401" t="s">
        <v>3440</v>
      </c>
    </row>
    <row r="15" spans="1:11" x14ac:dyDescent="0.25">
      <c r="A15" s="399" t="s">
        <v>3441</v>
      </c>
      <c r="B15" s="396" t="s">
        <v>3442</v>
      </c>
      <c r="C15" s="396" t="s">
        <v>3443</v>
      </c>
      <c r="D15" s="396" t="s">
        <v>3338</v>
      </c>
      <c r="E15" s="396" t="s">
        <v>3444</v>
      </c>
      <c r="F15" s="396" t="s">
        <v>3445</v>
      </c>
      <c r="G15" s="396"/>
      <c r="H15" s="396" t="s">
        <v>3446</v>
      </c>
      <c r="I15" s="396" t="s">
        <v>3447</v>
      </c>
      <c r="J15" s="396" t="s">
        <v>3448</v>
      </c>
      <c r="K15" s="401"/>
    </row>
    <row r="16" spans="1:11" x14ac:dyDescent="0.25">
      <c r="A16" s="399" t="s">
        <v>3449</v>
      </c>
      <c r="B16" s="396" t="s">
        <v>3450</v>
      </c>
      <c r="C16" s="396" t="s">
        <v>3082</v>
      </c>
      <c r="D16" s="396" t="s">
        <v>3451</v>
      </c>
      <c r="E16" s="396" t="s">
        <v>3452</v>
      </c>
      <c r="F16" s="396" t="s">
        <v>474</v>
      </c>
      <c r="G16" s="396" t="s">
        <v>473</v>
      </c>
      <c r="H16" s="396" t="s">
        <v>3453</v>
      </c>
      <c r="I16" s="396" t="s">
        <v>3454</v>
      </c>
      <c r="J16" s="396" t="s">
        <v>3455</v>
      </c>
      <c r="K16" s="401"/>
    </row>
    <row r="17" spans="1:11" x14ac:dyDescent="0.25">
      <c r="A17" s="399" t="s">
        <v>3456</v>
      </c>
      <c r="B17" s="396" t="s">
        <v>3457</v>
      </c>
      <c r="C17" s="396" t="s">
        <v>3458</v>
      </c>
      <c r="D17" s="396" t="s">
        <v>3327</v>
      </c>
      <c r="E17" s="396" t="s">
        <v>3459</v>
      </c>
      <c r="F17" s="396" t="s">
        <v>3356</v>
      </c>
      <c r="G17" s="396" t="s">
        <v>3357</v>
      </c>
      <c r="H17" s="396" t="s">
        <v>3460</v>
      </c>
      <c r="I17" s="396" t="s">
        <v>3359</v>
      </c>
      <c r="J17" s="396" t="s">
        <v>3461</v>
      </c>
      <c r="K17" s="401" t="s">
        <v>3462</v>
      </c>
    </row>
    <row r="18" spans="1:11" x14ac:dyDescent="0.25">
      <c r="A18" s="399" t="s">
        <v>3463</v>
      </c>
      <c r="B18" s="396" t="s">
        <v>3464</v>
      </c>
      <c r="C18" s="396" t="s">
        <v>3465</v>
      </c>
      <c r="D18" s="396" t="s">
        <v>3365</v>
      </c>
      <c r="E18" s="396" t="s">
        <v>3466</v>
      </c>
      <c r="F18" s="396" t="s">
        <v>3467</v>
      </c>
      <c r="G18" s="396" t="s">
        <v>3468</v>
      </c>
      <c r="H18" s="396" t="s">
        <v>3469</v>
      </c>
      <c r="I18" s="396" t="s">
        <v>3332</v>
      </c>
      <c r="J18" s="396" t="s">
        <v>3470</v>
      </c>
      <c r="K18" s="401" t="s">
        <v>3471</v>
      </c>
    </row>
    <row r="19" spans="1:11" x14ac:dyDescent="0.25">
      <c r="A19" s="399" t="s">
        <v>3472</v>
      </c>
      <c r="B19" s="396" t="s">
        <v>3473</v>
      </c>
      <c r="C19" s="396" t="s">
        <v>3474</v>
      </c>
      <c r="D19" s="396" t="s">
        <v>3338</v>
      </c>
      <c r="E19" s="396" t="s">
        <v>3475</v>
      </c>
      <c r="F19" s="396" t="s">
        <v>3039</v>
      </c>
      <c r="G19" s="396"/>
      <c r="H19" s="396" t="s">
        <v>3476</v>
      </c>
      <c r="I19" s="396" t="s">
        <v>2921</v>
      </c>
      <c r="J19" s="396" t="s">
        <v>3477</v>
      </c>
      <c r="K19" s="401" t="s">
        <v>3478</v>
      </c>
    </row>
    <row r="20" spans="1:11" x14ac:dyDescent="0.25">
      <c r="A20" s="399" t="s">
        <v>3479</v>
      </c>
      <c r="B20" s="396" t="s">
        <v>3480</v>
      </c>
      <c r="C20" s="396" t="s">
        <v>3481</v>
      </c>
      <c r="D20" s="396" t="s">
        <v>3428</v>
      </c>
      <c r="E20" s="396" t="s">
        <v>3482</v>
      </c>
      <c r="F20" s="396" t="s">
        <v>3356</v>
      </c>
      <c r="G20" s="396" t="s">
        <v>3357</v>
      </c>
      <c r="H20" s="396" t="s">
        <v>3483</v>
      </c>
      <c r="I20" s="396" t="s">
        <v>3359</v>
      </c>
      <c r="J20" s="396" t="s">
        <v>3484</v>
      </c>
      <c r="K20" s="401" t="s">
        <v>3485</v>
      </c>
    </row>
    <row r="21" spans="1:11" x14ac:dyDescent="0.25">
      <c r="A21" s="399" t="s">
        <v>3486</v>
      </c>
      <c r="B21" s="396" t="s">
        <v>3487</v>
      </c>
      <c r="C21" s="396" t="s">
        <v>3488</v>
      </c>
      <c r="D21" s="396" t="s">
        <v>3489</v>
      </c>
      <c r="E21" s="396" t="s">
        <v>3490</v>
      </c>
      <c r="F21" s="396" t="s">
        <v>3491</v>
      </c>
      <c r="G21" s="396"/>
      <c r="H21" s="396" t="s">
        <v>3492</v>
      </c>
      <c r="I21" s="396" t="s">
        <v>3493</v>
      </c>
      <c r="J21" s="396" t="s">
        <v>3494</v>
      </c>
      <c r="K21" s="401" t="s">
        <v>3495</v>
      </c>
    </row>
    <row r="22" spans="1:11" x14ac:dyDescent="0.25">
      <c r="A22" s="399" t="s">
        <v>3496</v>
      </c>
      <c r="B22" s="396" t="s">
        <v>3497</v>
      </c>
      <c r="C22" s="396" t="s">
        <v>3498</v>
      </c>
      <c r="D22" s="396" t="s">
        <v>3499</v>
      </c>
      <c r="E22" s="396" t="s">
        <v>3500</v>
      </c>
      <c r="F22" s="396" t="s">
        <v>474</v>
      </c>
      <c r="G22" s="396" t="s">
        <v>473</v>
      </c>
      <c r="H22" s="396" t="s">
        <v>3501</v>
      </c>
      <c r="I22" s="396" t="s">
        <v>3454</v>
      </c>
      <c r="J22" s="396" t="s">
        <v>3502</v>
      </c>
      <c r="K22" s="401"/>
    </row>
    <row r="23" spans="1:11" x14ac:dyDescent="0.25">
      <c r="A23" s="399" t="s">
        <v>3503</v>
      </c>
      <c r="B23" s="396" t="s">
        <v>3504</v>
      </c>
      <c r="C23" s="396" t="s">
        <v>3505</v>
      </c>
      <c r="D23" s="396" t="s">
        <v>3412</v>
      </c>
      <c r="E23" s="396" t="s">
        <v>3506</v>
      </c>
      <c r="F23" s="396" t="s">
        <v>3395</v>
      </c>
      <c r="G23" s="396" t="s">
        <v>3396</v>
      </c>
      <c r="H23" s="396" t="s">
        <v>3507</v>
      </c>
      <c r="I23" s="396" t="s">
        <v>3398</v>
      </c>
      <c r="J23" s="396" t="s">
        <v>3508</v>
      </c>
      <c r="K23" s="401" t="s">
        <v>3509</v>
      </c>
    </row>
    <row r="24" spans="1:11" x14ac:dyDescent="0.25">
      <c r="A24" s="399" t="s">
        <v>3510</v>
      </c>
      <c r="B24" s="396" t="s">
        <v>3511</v>
      </c>
      <c r="C24" s="396" t="s">
        <v>3512</v>
      </c>
      <c r="D24" s="396" t="s">
        <v>3513</v>
      </c>
      <c r="E24" s="396" t="s">
        <v>3514</v>
      </c>
      <c r="F24" s="396" t="s">
        <v>3515</v>
      </c>
      <c r="G24" s="396" t="s">
        <v>3516</v>
      </c>
      <c r="H24" s="396" t="s">
        <v>3517</v>
      </c>
      <c r="I24" s="396" t="s">
        <v>2921</v>
      </c>
      <c r="J24" s="396" t="s">
        <v>3518</v>
      </c>
      <c r="K24" s="401" t="s">
        <v>3519</v>
      </c>
    </row>
    <row r="25" spans="1:11" x14ac:dyDescent="0.25">
      <c r="A25" s="399" t="s">
        <v>3520</v>
      </c>
      <c r="B25" s="396" t="s">
        <v>3521</v>
      </c>
      <c r="C25" s="396" t="s">
        <v>3522</v>
      </c>
      <c r="D25" s="396" t="s">
        <v>3338</v>
      </c>
      <c r="E25" s="396" t="s">
        <v>3523</v>
      </c>
      <c r="F25" s="396" t="s">
        <v>3524</v>
      </c>
      <c r="G25" s="396" t="s">
        <v>3368</v>
      </c>
      <c r="H25" s="396" t="s">
        <v>3525</v>
      </c>
      <c r="I25" s="396" t="s">
        <v>3370</v>
      </c>
      <c r="J25" s="396" t="s">
        <v>3526</v>
      </c>
      <c r="K25" s="401"/>
    </row>
    <row r="26" spans="1:11" x14ac:dyDescent="0.25">
      <c r="A26" s="399" t="s">
        <v>3527</v>
      </c>
      <c r="B26" s="396" t="s">
        <v>3528</v>
      </c>
      <c r="C26" s="396" t="s">
        <v>3529</v>
      </c>
      <c r="D26" s="396" t="s">
        <v>3385</v>
      </c>
      <c r="E26" s="396" t="s">
        <v>3530</v>
      </c>
      <c r="F26" s="396" t="s">
        <v>3531</v>
      </c>
      <c r="G26" s="396"/>
      <c r="H26" s="396" t="s">
        <v>3532</v>
      </c>
      <c r="I26" s="396" t="s">
        <v>3332</v>
      </c>
      <c r="J26" s="396" t="s">
        <v>3533</v>
      </c>
      <c r="K26" s="401" t="s">
        <v>3534</v>
      </c>
    </row>
    <row r="27" spans="1:11" x14ac:dyDescent="0.25">
      <c r="A27" s="399" t="s">
        <v>3535</v>
      </c>
      <c r="B27" s="396" t="s">
        <v>3536</v>
      </c>
      <c r="C27" s="396" t="s">
        <v>3537</v>
      </c>
      <c r="D27" s="396" t="s">
        <v>3385</v>
      </c>
      <c r="E27" s="396" t="s">
        <v>3538</v>
      </c>
      <c r="F27" s="396" t="s">
        <v>3039</v>
      </c>
      <c r="G27" s="396" t="s">
        <v>425</v>
      </c>
      <c r="H27" s="396" t="s">
        <v>3476</v>
      </c>
      <c r="I27" s="396" t="s">
        <v>2921</v>
      </c>
      <c r="J27" s="396" t="s">
        <v>3539</v>
      </c>
      <c r="K27" s="401" t="s">
        <v>3540</v>
      </c>
    </row>
    <row r="28" spans="1:11" x14ac:dyDescent="0.25">
      <c r="A28" s="399" t="s">
        <v>3541</v>
      </c>
      <c r="B28" s="396" t="s">
        <v>3542</v>
      </c>
      <c r="C28" s="396" t="s">
        <v>3543</v>
      </c>
      <c r="D28" s="396" t="s">
        <v>3327</v>
      </c>
      <c r="E28" s="396" t="s">
        <v>3544</v>
      </c>
      <c r="F28" s="396" t="s">
        <v>3545</v>
      </c>
      <c r="G28" s="396"/>
      <c r="H28" s="396" t="s">
        <v>3546</v>
      </c>
      <c r="I28" s="396" t="s">
        <v>3547</v>
      </c>
      <c r="J28" s="396" t="s">
        <v>3548</v>
      </c>
      <c r="K28" s="401" t="s">
        <v>3549</v>
      </c>
    </row>
    <row r="29" spans="1:11" x14ac:dyDescent="0.25">
      <c r="A29" s="399" t="s">
        <v>3550</v>
      </c>
      <c r="B29" s="396" t="s">
        <v>3551</v>
      </c>
      <c r="C29" s="396" t="s">
        <v>3552</v>
      </c>
      <c r="D29" s="396" t="s">
        <v>3489</v>
      </c>
      <c r="E29" s="396" t="s">
        <v>3553</v>
      </c>
      <c r="F29" s="396" t="s">
        <v>3554</v>
      </c>
      <c r="G29" s="396" t="s">
        <v>3341</v>
      </c>
      <c r="H29" s="396" t="s">
        <v>3555</v>
      </c>
      <c r="I29" s="396" t="s">
        <v>3556</v>
      </c>
      <c r="J29" s="396" t="s">
        <v>3557</v>
      </c>
      <c r="K29" s="401" t="s">
        <v>3558</v>
      </c>
    </row>
    <row r="30" spans="1:11" x14ac:dyDescent="0.25">
      <c r="A30" s="399" t="s">
        <v>3559</v>
      </c>
      <c r="B30" s="396" t="s">
        <v>3560</v>
      </c>
      <c r="C30" s="396" t="s">
        <v>3561</v>
      </c>
      <c r="D30" s="396" t="s">
        <v>3385</v>
      </c>
      <c r="E30" s="396" t="s">
        <v>3562</v>
      </c>
      <c r="F30" s="396" t="s">
        <v>2776</v>
      </c>
      <c r="G30" s="396"/>
      <c r="H30" s="396" t="s">
        <v>3563</v>
      </c>
      <c r="I30" s="396" t="s">
        <v>3398</v>
      </c>
      <c r="J30" s="396" t="s">
        <v>3564</v>
      </c>
      <c r="K30" s="401" t="s">
        <v>3565</v>
      </c>
    </row>
    <row r="31" spans="1:11" x14ac:dyDescent="0.25">
      <c r="A31" s="399" t="s">
        <v>3566</v>
      </c>
      <c r="B31" s="396" t="s">
        <v>3567</v>
      </c>
      <c r="C31" s="396" t="s">
        <v>3568</v>
      </c>
      <c r="D31" s="396" t="s">
        <v>3489</v>
      </c>
      <c r="E31" s="396" t="s">
        <v>3569</v>
      </c>
      <c r="F31" s="396" t="s">
        <v>3570</v>
      </c>
      <c r="G31" s="396"/>
      <c r="H31" s="396" t="s">
        <v>3571</v>
      </c>
      <c r="I31" s="396" t="s">
        <v>3398</v>
      </c>
      <c r="J31" s="396" t="s">
        <v>3572</v>
      </c>
      <c r="K31" s="401"/>
    </row>
    <row r="32" spans="1:11" x14ac:dyDescent="0.25">
      <c r="A32" s="399" t="s">
        <v>3573</v>
      </c>
      <c r="B32" s="396" t="s">
        <v>3574</v>
      </c>
      <c r="C32" s="396" t="s">
        <v>3575</v>
      </c>
      <c r="D32" s="396" t="s">
        <v>3451</v>
      </c>
      <c r="E32" s="396" t="s">
        <v>3576</v>
      </c>
      <c r="F32" s="396" t="s">
        <v>602</v>
      </c>
      <c r="G32" s="396" t="s">
        <v>473</v>
      </c>
      <c r="H32" s="396" t="s">
        <v>3577</v>
      </c>
      <c r="I32" s="396" t="s">
        <v>3454</v>
      </c>
      <c r="J32" s="396" t="s">
        <v>3578</v>
      </c>
      <c r="K32" s="401"/>
    </row>
    <row r="33" spans="1:11" x14ac:dyDescent="0.25">
      <c r="A33" s="399" t="s">
        <v>3579</v>
      </c>
      <c r="B33" s="396" t="s">
        <v>3580</v>
      </c>
      <c r="C33" s="396" t="s">
        <v>3581</v>
      </c>
      <c r="D33" s="396" t="s">
        <v>3385</v>
      </c>
      <c r="E33" s="396" t="s">
        <v>3582</v>
      </c>
      <c r="F33" s="396" t="s">
        <v>3583</v>
      </c>
      <c r="G33" s="396" t="s">
        <v>3584</v>
      </c>
      <c r="H33" s="396" t="s">
        <v>3585</v>
      </c>
      <c r="I33" s="396" t="s">
        <v>3586</v>
      </c>
      <c r="J33" s="396" t="s">
        <v>3587</v>
      </c>
      <c r="K33" s="401"/>
    </row>
    <row r="34" spans="1:11" x14ac:dyDescent="0.25">
      <c r="A34" s="399" t="s">
        <v>3588</v>
      </c>
      <c r="B34" s="396" t="s">
        <v>3589</v>
      </c>
      <c r="C34" s="396" t="s">
        <v>3590</v>
      </c>
      <c r="D34" s="396" t="s">
        <v>3338</v>
      </c>
      <c r="E34" s="396" t="s">
        <v>3591</v>
      </c>
      <c r="F34" s="396" t="s">
        <v>3592</v>
      </c>
      <c r="G34" s="396" t="s">
        <v>1415</v>
      </c>
      <c r="H34" s="396" t="s">
        <v>3593</v>
      </c>
      <c r="I34" s="396" t="s">
        <v>3594</v>
      </c>
      <c r="J34" s="396" t="s">
        <v>3595</v>
      </c>
      <c r="K34" s="401" t="s">
        <v>3596</v>
      </c>
    </row>
    <row r="35" spans="1:11" x14ac:dyDescent="0.25">
      <c r="A35" s="399" t="s">
        <v>3597</v>
      </c>
      <c r="B35" s="396" t="s">
        <v>3598</v>
      </c>
      <c r="C35" s="396" t="s">
        <v>3599</v>
      </c>
      <c r="D35" s="396" t="s">
        <v>3412</v>
      </c>
      <c r="E35" s="396" t="s">
        <v>3600</v>
      </c>
      <c r="F35" s="396" t="s">
        <v>592</v>
      </c>
      <c r="G35" s="396" t="s">
        <v>803</v>
      </c>
      <c r="H35" s="396" t="s">
        <v>3601</v>
      </c>
      <c r="I35" s="396" t="s">
        <v>3454</v>
      </c>
      <c r="J35" s="396" t="s">
        <v>3602</v>
      </c>
      <c r="K35" s="401" t="s">
        <v>3603</v>
      </c>
    </row>
    <row r="36" spans="1:11" x14ac:dyDescent="0.25">
      <c r="A36" s="399" t="s">
        <v>3604</v>
      </c>
      <c r="B36" s="396" t="s">
        <v>3605</v>
      </c>
      <c r="C36" s="396" t="s">
        <v>3606</v>
      </c>
      <c r="D36" s="396" t="s">
        <v>3327</v>
      </c>
      <c r="E36" s="396" t="s">
        <v>3607</v>
      </c>
      <c r="F36" s="396" t="s">
        <v>3608</v>
      </c>
      <c r="G36" s="396" t="s">
        <v>3609</v>
      </c>
      <c r="H36" s="396" t="s">
        <v>3610</v>
      </c>
      <c r="I36" s="396" t="s">
        <v>3594</v>
      </c>
      <c r="J36" s="396" t="s">
        <v>3611</v>
      </c>
      <c r="K36" s="401" t="s">
        <v>3612</v>
      </c>
    </row>
    <row r="37" spans="1:11" x14ac:dyDescent="0.25">
      <c r="A37" s="399" t="s">
        <v>3613</v>
      </c>
      <c r="B37" s="396" t="s">
        <v>3614</v>
      </c>
      <c r="C37" s="396" t="s">
        <v>3615</v>
      </c>
      <c r="D37" s="396" t="s">
        <v>3327</v>
      </c>
      <c r="E37" s="396" t="s">
        <v>3616</v>
      </c>
      <c r="F37" s="396" t="s">
        <v>3617</v>
      </c>
      <c r="G37" s="396" t="s">
        <v>3584</v>
      </c>
      <c r="H37" s="396" t="s">
        <v>3618</v>
      </c>
      <c r="I37" s="396" t="s">
        <v>3586</v>
      </c>
      <c r="J37" s="396" t="s">
        <v>3619</v>
      </c>
      <c r="K37" s="401" t="s">
        <v>3620</v>
      </c>
    </row>
    <row r="38" spans="1:11" x14ac:dyDescent="0.25">
      <c r="A38" s="399" t="s">
        <v>3621</v>
      </c>
      <c r="B38" s="396" t="s">
        <v>3622</v>
      </c>
      <c r="C38" s="396" t="s">
        <v>3623</v>
      </c>
      <c r="D38" s="396" t="s">
        <v>3451</v>
      </c>
      <c r="E38" s="396" t="s">
        <v>3624</v>
      </c>
      <c r="F38" s="396" t="s">
        <v>3625</v>
      </c>
      <c r="G38" s="396" t="s">
        <v>3626</v>
      </c>
      <c r="H38" s="396"/>
      <c r="I38" s="396" t="s">
        <v>3627</v>
      </c>
      <c r="J38" s="396" t="s">
        <v>3628</v>
      </c>
      <c r="K38" s="401" t="s">
        <v>3629</v>
      </c>
    </row>
    <row r="39" spans="1:11" x14ac:dyDescent="0.25">
      <c r="A39" s="399" t="s">
        <v>3630</v>
      </c>
      <c r="B39" s="396" t="s">
        <v>3631</v>
      </c>
      <c r="C39" s="396" t="s">
        <v>3632</v>
      </c>
      <c r="D39" s="396" t="s">
        <v>3385</v>
      </c>
      <c r="E39" s="396" t="s">
        <v>3633</v>
      </c>
      <c r="F39" s="396" t="s">
        <v>3634</v>
      </c>
      <c r="G39" s="396" t="s">
        <v>3635</v>
      </c>
      <c r="H39" s="396" t="s">
        <v>3636</v>
      </c>
      <c r="I39" s="396" t="s">
        <v>3359</v>
      </c>
      <c r="J39" s="396" t="s">
        <v>3637</v>
      </c>
      <c r="K39" s="401"/>
    </row>
    <row r="40" spans="1:11" x14ac:dyDescent="0.25">
      <c r="A40" s="399" t="s">
        <v>3638</v>
      </c>
      <c r="B40" s="396" t="s">
        <v>3639</v>
      </c>
      <c r="C40" s="396" t="s">
        <v>3640</v>
      </c>
      <c r="D40" s="396" t="s">
        <v>3451</v>
      </c>
      <c r="E40" s="396" t="s">
        <v>3641</v>
      </c>
      <c r="F40" s="396" t="s">
        <v>3642</v>
      </c>
      <c r="G40" s="396" t="s">
        <v>3378</v>
      </c>
      <c r="H40" s="396" t="s">
        <v>3643</v>
      </c>
      <c r="I40" s="396" t="s">
        <v>3332</v>
      </c>
      <c r="J40" s="396" t="s">
        <v>3644</v>
      </c>
      <c r="K40" s="401"/>
    </row>
    <row r="41" spans="1:11" x14ac:dyDescent="0.25">
      <c r="A41" s="399" t="s">
        <v>3645</v>
      </c>
      <c r="B41" s="396" t="s">
        <v>3646</v>
      </c>
      <c r="C41" s="396" t="s">
        <v>3647</v>
      </c>
      <c r="D41" s="396" t="s">
        <v>3327</v>
      </c>
      <c r="E41" s="396" t="s">
        <v>3648</v>
      </c>
      <c r="F41" s="396" t="s">
        <v>3649</v>
      </c>
      <c r="G41" s="396" t="s">
        <v>425</v>
      </c>
      <c r="H41" s="396" t="s">
        <v>3650</v>
      </c>
      <c r="I41" s="396" t="s">
        <v>2921</v>
      </c>
      <c r="J41" s="396" t="s">
        <v>3651</v>
      </c>
      <c r="K41" s="401" t="s">
        <v>3652</v>
      </c>
    </row>
    <row r="42" spans="1:11" x14ac:dyDescent="0.25">
      <c r="A42" s="399" t="s">
        <v>3653</v>
      </c>
      <c r="B42" s="396" t="s">
        <v>3654</v>
      </c>
      <c r="C42" s="396" t="s">
        <v>3655</v>
      </c>
      <c r="D42" s="396" t="s">
        <v>3489</v>
      </c>
      <c r="E42" s="396" t="s">
        <v>3656</v>
      </c>
      <c r="F42" s="396" t="s">
        <v>3657</v>
      </c>
      <c r="G42" s="396" t="s">
        <v>3658</v>
      </c>
      <c r="H42" s="396" t="s">
        <v>3659</v>
      </c>
      <c r="I42" s="396" t="s">
        <v>2921</v>
      </c>
      <c r="J42" s="396" t="s">
        <v>3660</v>
      </c>
      <c r="K42" s="401" t="s">
        <v>3661</v>
      </c>
    </row>
    <row r="43" spans="1:11" x14ac:dyDescent="0.25">
      <c r="A43" s="399" t="s">
        <v>3662</v>
      </c>
      <c r="B43" s="396" t="s">
        <v>3663</v>
      </c>
      <c r="C43" s="396" t="s">
        <v>3664</v>
      </c>
      <c r="D43" s="396" t="s">
        <v>3499</v>
      </c>
      <c r="E43" s="396" t="s">
        <v>3665</v>
      </c>
      <c r="F43" s="396" t="s">
        <v>3666</v>
      </c>
      <c r="G43" s="396" t="s">
        <v>3415</v>
      </c>
      <c r="H43" s="396" t="s">
        <v>3667</v>
      </c>
      <c r="I43" s="396" t="s">
        <v>2826</v>
      </c>
      <c r="J43" s="396" t="s">
        <v>3668</v>
      </c>
      <c r="K43" s="401" t="s">
        <v>3669</v>
      </c>
    </row>
    <row r="44" spans="1:11" x14ac:dyDescent="0.25">
      <c r="A44" s="399" t="s">
        <v>3670</v>
      </c>
      <c r="B44" s="396" t="s">
        <v>3671</v>
      </c>
      <c r="C44" s="396" t="s">
        <v>3672</v>
      </c>
      <c r="D44" s="396" t="s">
        <v>3385</v>
      </c>
      <c r="E44" s="396" t="s">
        <v>3673</v>
      </c>
      <c r="F44" s="396" t="s">
        <v>3674</v>
      </c>
      <c r="G44" s="396" t="s">
        <v>3675</v>
      </c>
      <c r="H44" s="396" t="s">
        <v>3676</v>
      </c>
      <c r="I44" s="396" t="s">
        <v>3586</v>
      </c>
      <c r="J44" s="396" t="s">
        <v>3677</v>
      </c>
      <c r="K44" s="401" t="s">
        <v>3678</v>
      </c>
    </row>
    <row r="45" spans="1:11" x14ac:dyDescent="0.25">
      <c r="A45" s="399" t="s">
        <v>3679</v>
      </c>
      <c r="B45" s="396" t="s">
        <v>3680</v>
      </c>
      <c r="C45" s="396" t="s">
        <v>3681</v>
      </c>
      <c r="D45" s="396" t="s">
        <v>3327</v>
      </c>
      <c r="E45" s="396" t="s">
        <v>3682</v>
      </c>
      <c r="F45" s="396" t="s">
        <v>3683</v>
      </c>
      <c r="G45" s="396" t="s">
        <v>3468</v>
      </c>
      <c r="H45" s="396" t="s">
        <v>3684</v>
      </c>
      <c r="I45" s="396" t="s">
        <v>3332</v>
      </c>
      <c r="J45" s="396" t="s">
        <v>3685</v>
      </c>
      <c r="K45" s="401" t="s">
        <v>3686</v>
      </c>
    </row>
    <row r="46" spans="1:11" x14ac:dyDescent="0.25">
      <c r="A46" s="399" t="s">
        <v>3687</v>
      </c>
      <c r="B46" s="396" t="s">
        <v>3688</v>
      </c>
      <c r="C46" s="396" t="s">
        <v>3689</v>
      </c>
      <c r="D46" s="396" t="s">
        <v>3338</v>
      </c>
      <c r="E46" s="396" t="s">
        <v>3690</v>
      </c>
      <c r="F46" s="396" t="s">
        <v>3691</v>
      </c>
      <c r="G46" s="396" t="s">
        <v>3692</v>
      </c>
      <c r="H46" s="396" t="s">
        <v>3693</v>
      </c>
      <c r="I46" s="396" t="s">
        <v>3586</v>
      </c>
      <c r="J46" s="396" t="s">
        <v>3694</v>
      </c>
      <c r="K46" s="401"/>
    </row>
    <row r="47" spans="1:11" x14ac:dyDescent="0.25">
      <c r="A47" s="399" t="s">
        <v>3695</v>
      </c>
      <c r="B47" s="396" t="s">
        <v>3696</v>
      </c>
      <c r="C47" s="396" t="s">
        <v>3697</v>
      </c>
      <c r="D47" s="396" t="s">
        <v>3412</v>
      </c>
      <c r="E47" s="396" t="s">
        <v>3698</v>
      </c>
      <c r="F47" s="396" t="s">
        <v>3699</v>
      </c>
      <c r="G47" s="396" t="s">
        <v>1224</v>
      </c>
      <c r="H47" s="396" t="s">
        <v>3700</v>
      </c>
      <c r="I47" s="396" t="s">
        <v>3594</v>
      </c>
      <c r="J47" s="396" t="s">
        <v>3701</v>
      </c>
      <c r="K47" s="401" t="s">
        <v>3702</v>
      </c>
    </row>
    <row r="48" spans="1:11" x14ac:dyDescent="0.25">
      <c r="A48" s="399" t="s">
        <v>3703</v>
      </c>
      <c r="B48" s="396" t="s">
        <v>3704</v>
      </c>
      <c r="C48" s="396" t="s">
        <v>3705</v>
      </c>
      <c r="D48" s="396" t="s">
        <v>3338</v>
      </c>
      <c r="E48" s="396" t="s">
        <v>3706</v>
      </c>
      <c r="F48" s="396" t="s">
        <v>3707</v>
      </c>
      <c r="G48" s="396" t="s">
        <v>3708</v>
      </c>
      <c r="H48" s="396" t="s">
        <v>3709</v>
      </c>
      <c r="I48" s="396" t="s">
        <v>3594</v>
      </c>
      <c r="J48" s="396" t="s">
        <v>3710</v>
      </c>
      <c r="K48" s="401" t="s">
        <v>3711</v>
      </c>
    </row>
    <row r="49" spans="1:11" x14ac:dyDescent="0.25">
      <c r="A49" s="399" t="s">
        <v>3712</v>
      </c>
      <c r="B49" s="396" t="s">
        <v>3713</v>
      </c>
      <c r="C49" s="396" t="s">
        <v>3714</v>
      </c>
      <c r="D49" s="396" t="s">
        <v>3489</v>
      </c>
      <c r="E49" s="396" t="s">
        <v>3715</v>
      </c>
      <c r="F49" s="396" t="s">
        <v>3716</v>
      </c>
      <c r="G49" s="396" t="s">
        <v>3584</v>
      </c>
      <c r="H49" s="396" t="s">
        <v>3717</v>
      </c>
      <c r="I49" s="396" t="s">
        <v>3586</v>
      </c>
      <c r="J49" s="396" t="s">
        <v>3718</v>
      </c>
      <c r="K49" s="401" t="s">
        <v>3719</v>
      </c>
    </row>
    <row r="50" spans="1:11" x14ac:dyDescent="0.25">
      <c r="A50" s="399" t="s">
        <v>3720</v>
      </c>
      <c r="B50" s="396" t="s">
        <v>3721</v>
      </c>
      <c r="C50" s="396" t="s">
        <v>3722</v>
      </c>
      <c r="D50" s="396" t="s">
        <v>3385</v>
      </c>
      <c r="E50" s="396" t="s">
        <v>3723</v>
      </c>
      <c r="F50" s="396" t="s">
        <v>3724</v>
      </c>
      <c r="G50" s="396"/>
      <c r="H50" s="396" t="s">
        <v>3725</v>
      </c>
      <c r="I50" s="396" t="s">
        <v>3547</v>
      </c>
      <c r="J50" s="396" t="s">
        <v>3726</v>
      </c>
      <c r="K50" s="401" t="s">
        <v>3727</v>
      </c>
    </row>
    <row r="51" spans="1:11" x14ac:dyDescent="0.25">
      <c r="A51" s="399" t="s">
        <v>3728</v>
      </c>
      <c r="B51" s="396" t="s">
        <v>3729</v>
      </c>
      <c r="C51" s="396" t="s">
        <v>3730</v>
      </c>
      <c r="D51" s="396" t="s">
        <v>3428</v>
      </c>
      <c r="E51" s="396" t="s">
        <v>3731</v>
      </c>
      <c r="F51" s="396" t="s">
        <v>3732</v>
      </c>
      <c r="G51" s="396"/>
      <c r="H51" s="396" t="s">
        <v>3733</v>
      </c>
      <c r="I51" s="396" t="s">
        <v>3734</v>
      </c>
      <c r="J51" s="396" t="s">
        <v>3735</v>
      </c>
      <c r="K51" s="401" t="s">
        <v>3736</v>
      </c>
    </row>
    <row r="52" spans="1:11" x14ac:dyDescent="0.25">
      <c r="A52" s="399" t="s">
        <v>3737</v>
      </c>
      <c r="B52" s="396" t="s">
        <v>3738</v>
      </c>
      <c r="C52" s="396" t="s">
        <v>3739</v>
      </c>
      <c r="D52" s="396" t="s">
        <v>3499</v>
      </c>
      <c r="E52" s="396" t="s">
        <v>3740</v>
      </c>
      <c r="F52" s="396" t="s">
        <v>3741</v>
      </c>
      <c r="G52" s="396" t="s">
        <v>3742</v>
      </c>
      <c r="H52" s="396" t="s">
        <v>3743</v>
      </c>
      <c r="I52" s="396" t="s">
        <v>2826</v>
      </c>
      <c r="J52" s="396" t="s">
        <v>3744</v>
      </c>
      <c r="K52" s="401" t="s">
        <v>3745</v>
      </c>
    </row>
    <row r="53" spans="1:11" x14ac:dyDescent="0.25">
      <c r="A53" s="399" t="s">
        <v>3746</v>
      </c>
      <c r="B53" s="396" t="s">
        <v>3747</v>
      </c>
      <c r="C53" s="396" t="s">
        <v>3748</v>
      </c>
      <c r="D53" s="396" t="s">
        <v>3499</v>
      </c>
      <c r="E53" s="396" t="s">
        <v>3749</v>
      </c>
      <c r="F53" s="396" t="s">
        <v>3750</v>
      </c>
      <c r="G53" s="396"/>
      <c r="H53" s="396" t="s">
        <v>3751</v>
      </c>
      <c r="I53" s="396" t="s">
        <v>3332</v>
      </c>
      <c r="J53" s="396" t="s">
        <v>3752</v>
      </c>
      <c r="K53" s="401"/>
    </row>
    <row r="54" spans="1:11" x14ac:dyDescent="0.25">
      <c r="A54" s="399" t="s">
        <v>3753</v>
      </c>
      <c r="B54" s="396" t="s">
        <v>3754</v>
      </c>
      <c r="C54" s="396" t="s">
        <v>3755</v>
      </c>
      <c r="D54" s="396" t="s">
        <v>3451</v>
      </c>
      <c r="E54" s="396" t="s">
        <v>3756</v>
      </c>
      <c r="F54" s="396" t="s">
        <v>3356</v>
      </c>
      <c r="G54" s="396" t="s">
        <v>3357</v>
      </c>
      <c r="H54" s="396" t="s">
        <v>3757</v>
      </c>
      <c r="I54" s="396" t="s">
        <v>3359</v>
      </c>
      <c r="J54" s="396" t="s">
        <v>3758</v>
      </c>
      <c r="K54" s="401" t="s">
        <v>3759</v>
      </c>
    </row>
    <row r="55" spans="1:11" x14ac:dyDescent="0.25">
      <c r="A55" s="399" t="s">
        <v>3760</v>
      </c>
      <c r="B55" s="396" t="s">
        <v>3761</v>
      </c>
      <c r="C55" s="396" t="s">
        <v>3762</v>
      </c>
      <c r="D55" s="396" t="s">
        <v>3428</v>
      </c>
      <c r="E55" s="396" t="s">
        <v>3763</v>
      </c>
      <c r="F55" s="396" t="s">
        <v>2807</v>
      </c>
      <c r="G55" s="396" t="s">
        <v>3341</v>
      </c>
      <c r="H55" s="396" t="s">
        <v>3430</v>
      </c>
      <c r="I55" s="396" t="s">
        <v>3431</v>
      </c>
      <c r="J55" s="396" t="s">
        <v>3764</v>
      </c>
      <c r="K55" s="401" t="s">
        <v>3765</v>
      </c>
    </row>
    <row r="56" spans="1:11" x14ac:dyDescent="0.25">
      <c r="A56" s="399" t="s">
        <v>3766</v>
      </c>
      <c r="B56" s="396" t="s">
        <v>3767</v>
      </c>
      <c r="C56" s="396" t="s">
        <v>3768</v>
      </c>
      <c r="D56" s="396" t="s">
        <v>3327</v>
      </c>
      <c r="E56" s="396" t="s">
        <v>3769</v>
      </c>
      <c r="F56" s="396" t="s">
        <v>3770</v>
      </c>
      <c r="G56" s="396" t="s">
        <v>3771</v>
      </c>
      <c r="H56" s="396" t="s">
        <v>3772</v>
      </c>
      <c r="I56" s="396" t="s">
        <v>3586</v>
      </c>
      <c r="J56" s="396" t="s">
        <v>3773</v>
      </c>
      <c r="K56" s="401" t="s">
        <v>3774</v>
      </c>
    </row>
    <row r="57" spans="1:11" x14ac:dyDescent="0.25">
      <c r="A57" s="399" t="s">
        <v>3775</v>
      </c>
      <c r="B57" s="396" t="s">
        <v>3776</v>
      </c>
      <c r="C57" s="396" t="s">
        <v>3777</v>
      </c>
      <c r="D57" s="396" t="s">
        <v>3338</v>
      </c>
      <c r="E57" s="396" t="s">
        <v>3778</v>
      </c>
      <c r="F57" s="396" t="s">
        <v>3779</v>
      </c>
      <c r="G57" s="396" t="s">
        <v>3330</v>
      </c>
      <c r="H57" s="396" t="s">
        <v>3780</v>
      </c>
      <c r="I57" s="396" t="s">
        <v>3332</v>
      </c>
      <c r="J57" s="396" t="s">
        <v>3781</v>
      </c>
      <c r="K57" s="401" t="s">
        <v>3782</v>
      </c>
    </row>
    <row r="58" spans="1:11" x14ac:dyDescent="0.25">
      <c r="A58" s="399" t="s">
        <v>3783</v>
      </c>
      <c r="B58" s="396" t="s">
        <v>3784</v>
      </c>
      <c r="C58" s="396" t="s">
        <v>3785</v>
      </c>
      <c r="D58" s="396" t="s">
        <v>3338</v>
      </c>
      <c r="E58" s="396" t="s">
        <v>3786</v>
      </c>
      <c r="F58" s="396" t="s">
        <v>3787</v>
      </c>
      <c r="G58" s="396"/>
      <c r="H58" s="396" t="s">
        <v>3788</v>
      </c>
      <c r="I58" s="396" t="s">
        <v>2921</v>
      </c>
      <c r="J58" s="396" t="s">
        <v>3789</v>
      </c>
      <c r="K58" s="401" t="s">
        <v>3790</v>
      </c>
    </row>
    <row r="59" spans="1:11" x14ac:dyDescent="0.25">
      <c r="A59" s="399" t="s">
        <v>3791</v>
      </c>
      <c r="B59" s="396" t="s">
        <v>3792</v>
      </c>
      <c r="C59" s="396" t="s">
        <v>3793</v>
      </c>
      <c r="D59" s="396" t="s">
        <v>3327</v>
      </c>
      <c r="E59" s="396" t="s">
        <v>3794</v>
      </c>
      <c r="F59" s="396" t="s">
        <v>3340</v>
      </c>
      <c r="G59" s="396" t="s">
        <v>3341</v>
      </c>
      <c r="H59" s="396" t="s">
        <v>3795</v>
      </c>
      <c r="I59" s="396" t="s">
        <v>3343</v>
      </c>
      <c r="J59" s="396" t="s">
        <v>3796</v>
      </c>
      <c r="K59" s="401" t="s">
        <v>3797</v>
      </c>
    </row>
    <row r="60" spans="1:11" x14ac:dyDescent="0.25">
      <c r="A60" s="399" t="s">
        <v>3798</v>
      </c>
      <c r="B60" s="396" t="s">
        <v>3799</v>
      </c>
      <c r="C60" s="396" t="s">
        <v>3800</v>
      </c>
      <c r="D60" s="396" t="s">
        <v>3489</v>
      </c>
      <c r="E60" s="396" t="s">
        <v>3801</v>
      </c>
      <c r="F60" s="396" t="s">
        <v>3802</v>
      </c>
      <c r="G60" s="396"/>
      <c r="H60" s="396" t="s">
        <v>3803</v>
      </c>
      <c r="I60" s="396" t="s">
        <v>3493</v>
      </c>
      <c r="J60" s="396" t="s">
        <v>3804</v>
      </c>
      <c r="K60" s="401" t="s">
        <v>3805</v>
      </c>
    </row>
    <row r="61" spans="1:11" x14ac:dyDescent="0.25">
      <c r="A61" s="399" t="s">
        <v>3806</v>
      </c>
      <c r="B61" s="396" t="s">
        <v>3807</v>
      </c>
      <c r="C61" s="396" t="s">
        <v>3808</v>
      </c>
      <c r="D61" s="396" t="s">
        <v>3327</v>
      </c>
      <c r="E61" s="396" t="s">
        <v>3809</v>
      </c>
      <c r="F61" s="396" t="s">
        <v>3554</v>
      </c>
      <c r="G61" s="396" t="s">
        <v>3341</v>
      </c>
      <c r="H61" s="396" t="s">
        <v>3810</v>
      </c>
      <c r="I61" s="396" t="s">
        <v>3556</v>
      </c>
      <c r="J61" s="396" t="s">
        <v>3811</v>
      </c>
      <c r="K61" s="401"/>
    </row>
    <row r="62" spans="1:11" x14ac:dyDescent="0.25">
      <c r="A62" s="399" t="s">
        <v>3812</v>
      </c>
      <c r="B62" s="396" t="s">
        <v>3813</v>
      </c>
      <c r="C62" s="396" t="s">
        <v>3814</v>
      </c>
      <c r="D62" s="396" t="s">
        <v>3412</v>
      </c>
      <c r="E62" s="396" t="s">
        <v>3815</v>
      </c>
      <c r="F62" s="396" t="s">
        <v>592</v>
      </c>
      <c r="G62" s="396" t="s">
        <v>803</v>
      </c>
      <c r="H62" s="396" t="s">
        <v>3816</v>
      </c>
      <c r="I62" s="396" t="s">
        <v>3454</v>
      </c>
      <c r="J62" s="396" t="s">
        <v>3817</v>
      </c>
      <c r="K62" s="401" t="s">
        <v>3818</v>
      </c>
    </row>
    <row r="63" spans="1:11" x14ac:dyDescent="0.25">
      <c r="A63" s="399" t="s">
        <v>3819</v>
      </c>
      <c r="B63" s="396" t="s">
        <v>3820</v>
      </c>
      <c r="C63" s="396" t="s">
        <v>3821</v>
      </c>
      <c r="D63" s="396" t="s">
        <v>3499</v>
      </c>
      <c r="E63" s="396" t="s">
        <v>3822</v>
      </c>
      <c r="F63" s="396" t="s">
        <v>474</v>
      </c>
      <c r="G63" s="396" t="s">
        <v>473</v>
      </c>
      <c r="H63" s="396" t="s">
        <v>3823</v>
      </c>
      <c r="I63" s="396" t="s">
        <v>3454</v>
      </c>
      <c r="J63" s="396" t="s">
        <v>3824</v>
      </c>
      <c r="K63" s="401"/>
    </row>
    <row r="64" spans="1:11" x14ac:dyDescent="0.25">
      <c r="A64" s="399" t="s">
        <v>3825</v>
      </c>
      <c r="B64" s="396" t="s">
        <v>3826</v>
      </c>
      <c r="C64" s="396" t="s">
        <v>3827</v>
      </c>
      <c r="D64" s="396" t="s">
        <v>3412</v>
      </c>
      <c r="E64" s="396" t="s">
        <v>3828</v>
      </c>
      <c r="F64" s="396" t="s">
        <v>3829</v>
      </c>
      <c r="G64" s="396" t="s">
        <v>3378</v>
      </c>
      <c r="H64" s="396" t="s">
        <v>3830</v>
      </c>
      <c r="I64" s="396" t="s">
        <v>3332</v>
      </c>
      <c r="J64" s="396" t="s">
        <v>3831</v>
      </c>
      <c r="K64" s="401"/>
    </row>
    <row r="65" spans="1:11" x14ac:dyDescent="0.25">
      <c r="A65" s="399" t="s">
        <v>3832</v>
      </c>
      <c r="B65" s="396" t="s">
        <v>3833</v>
      </c>
      <c r="C65" s="396" t="s">
        <v>3834</v>
      </c>
      <c r="D65" s="396" t="s">
        <v>3327</v>
      </c>
      <c r="E65" s="396" t="s">
        <v>3835</v>
      </c>
      <c r="F65" s="396" t="s">
        <v>2807</v>
      </c>
      <c r="G65" s="396" t="s">
        <v>3341</v>
      </c>
      <c r="H65" s="396" t="s">
        <v>3430</v>
      </c>
      <c r="I65" s="396" t="s">
        <v>3431</v>
      </c>
      <c r="J65" s="396" t="s">
        <v>3836</v>
      </c>
      <c r="K65" s="401" t="s">
        <v>3837</v>
      </c>
    </row>
    <row r="66" spans="1:11" x14ac:dyDescent="0.25">
      <c r="A66" s="399" t="s">
        <v>3838</v>
      </c>
      <c r="B66" s="396" t="s">
        <v>3839</v>
      </c>
      <c r="C66" s="396" t="s">
        <v>3840</v>
      </c>
      <c r="D66" s="396" t="s">
        <v>3841</v>
      </c>
      <c r="E66" s="396" t="s">
        <v>3842</v>
      </c>
      <c r="F66" s="396" t="s">
        <v>2737</v>
      </c>
      <c r="G66" s="396" t="s">
        <v>3843</v>
      </c>
      <c r="H66" s="396" t="s">
        <v>3844</v>
      </c>
      <c r="I66" s="396" t="s">
        <v>3586</v>
      </c>
      <c r="J66" s="396" t="s">
        <v>3845</v>
      </c>
      <c r="K66" s="401" t="s">
        <v>3846</v>
      </c>
    </row>
    <row r="67" spans="1:11" x14ac:dyDescent="0.25">
      <c r="A67" s="399" t="s">
        <v>3847</v>
      </c>
      <c r="B67" s="396" t="s">
        <v>3848</v>
      </c>
      <c r="C67" s="396" t="s">
        <v>3849</v>
      </c>
      <c r="D67" s="396" t="s">
        <v>3451</v>
      </c>
      <c r="E67" s="396" t="s">
        <v>3850</v>
      </c>
      <c r="F67" s="396" t="s">
        <v>3851</v>
      </c>
      <c r="G67" s="396"/>
      <c r="H67" s="396" t="s">
        <v>3852</v>
      </c>
      <c r="I67" s="396" t="s">
        <v>3547</v>
      </c>
      <c r="J67" s="396" t="s">
        <v>3853</v>
      </c>
      <c r="K67" s="401" t="s">
        <v>3854</v>
      </c>
    </row>
    <row r="68" spans="1:11" x14ac:dyDescent="0.25">
      <c r="A68" s="399" t="s">
        <v>3855</v>
      </c>
      <c r="B68" s="396" t="s">
        <v>3856</v>
      </c>
      <c r="C68" s="396" t="s">
        <v>3857</v>
      </c>
      <c r="D68" s="396" t="s">
        <v>3513</v>
      </c>
      <c r="E68" s="396" t="s">
        <v>3858</v>
      </c>
      <c r="F68" s="396" t="s">
        <v>592</v>
      </c>
      <c r="G68" s="396" t="s">
        <v>803</v>
      </c>
      <c r="H68" s="396" t="s">
        <v>3859</v>
      </c>
      <c r="I68" s="396" t="s">
        <v>3454</v>
      </c>
      <c r="J68" s="396" t="s">
        <v>3860</v>
      </c>
      <c r="K68" s="401"/>
    </row>
    <row r="69" spans="1:11" x14ac:dyDescent="0.25">
      <c r="A69" s="399" t="s">
        <v>3861</v>
      </c>
      <c r="B69" s="396" t="s">
        <v>3862</v>
      </c>
      <c r="C69" s="396" t="s">
        <v>3863</v>
      </c>
      <c r="D69" s="396" t="s">
        <v>3489</v>
      </c>
      <c r="E69" s="396" t="s">
        <v>3864</v>
      </c>
      <c r="F69" s="396" t="s">
        <v>3865</v>
      </c>
      <c r="G69" s="396"/>
      <c r="H69" s="396" t="s">
        <v>3866</v>
      </c>
      <c r="I69" s="396" t="s">
        <v>3447</v>
      </c>
      <c r="J69" s="396" t="s">
        <v>3867</v>
      </c>
      <c r="K69" s="401"/>
    </row>
    <row r="70" spans="1:11" x14ac:dyDescent="0.25">
      <c r="A70" s="399" t="s">
        <v>3868</v>
      </c>
      <c r="B70" s="396" t="s">
        <v>3869</v>
      </c>
      <c r="C70" s="396" t="s">
        <v>3870</v>
      </c>
      <c r="D70" s="396" t="s">
        <v>3412</v>
      </c>
      <c r="E70" s="396" t="s">
        <v>3871</v>
      </c>
      <c r="F70" s="396" t="s">
        <v>3395</v>
      </c>
      <c r="G70" s="396" t="s">
        <v>3396</v>
      </c>
      <c r="H70" s="396" t="s">
        <v>3872</v>
      </c>
      <c r="I70" s="396" t="s">
        <v>3398</v>
      </c>
      <c r="J70" s="396" t="s">
        <v>3873</v>
      </c>
      <c r="K70" s="401" t="s">
        <v>3874</v>
      </c>
    </row>
    <row r="71" spans="1:11" x14ac:dyDescent="0.25">
      <c r="A71" s="399" t="s">
        <v>3875</v>
      </c>
      <c r="B71" s="396" t="s">
        <v>3876</v>
      </c>
      <c r="C71" s="396" t="s">
        <v>3877</v>
      </c>
      <c r="D71" s="396" t="s">
        <v>3338</v>
      </c>
      <c r="E71" s="396" t="s">
        <v>3878</v>
      </c>
      <c r="F71" s="396" t="s">
        <v>3879</v>
      </c>
      <c r="G71" s="396"/>
      <c r="H71" s="396" t="s">
        <v>3880</v>
      </c>
      <c r="I71" s="396" t="s">
        <v>3881</v>
      </c>
      <c r="J71" s="396" t="s">
        <v>3882</v>
      </c>
      <c r="K71" s="401" t="s">
        <v>3883</v>
      </c>
    </row>
    <row r="72" spans="1:11" x14ac:dyDescent="0.25">
      <c r="A72" s="399" t="s">
        <v>3884</v>
      </c>
      <c r="B72" s="396" t="s">
        <v>3885</v>
      </c>
      <c r="C72" s="396" t="s">
        <v>3886</v>
      </c>
      <c r="D72" s="396" t="s">
        <v>3327</v>
      </c>
      <c r="E72" s="396" t="s">
        <v>3887</v>
      </c>
      <c r="F72" s="396" t="s">
        <v>3888</v>
      </c>
      <c r="G72" s="396" t="s">
        <v>3889</v>
      </c>
      <c r="H72" s="396" t="s">
        <v>3890</v>
      </c>
      <c r="I72" s="396" t="s">
        <v>3586</v>
      </c>
      <c r="J72" s="396" t="s">
        <v>3891</v>
      </c>
      <c r="K72" s="401"/>
    </row>
    <row r="73" spans="1:11" x14ac:dyDescent="0.25">
      <c r="A73" s="399" t="s">
        <v>3892</v>
      </c>
      <c r="B73" s="396" t="s">
        <v>3893</v>
      </c>
      <c r="C73" s="396" t="s">
        <v>3894</v>
      </c>
      <c r="D73" s="396" t="s">
        <v>3489</v>
      </c>
      <c r="E73" s="396" t="s">
        <v>3895</v>
      </c>
      <c r="F73" s="396" t="s">
        <v>3356</v>
      </c>
      <c r="G73" s="396" t="s">
        <v>3357</v>
      </c>
      <c r="H73" s="396" t="s">
        <v>3896</v>
      </c>
      <c r="I73" s="396" t="s">
        <v>3359</v>
      </c>
      <c r="J73" s="396" t="s">
        <v>3897</v>
      </c>
      <c r="K73" s="401" t="s">
        <v>3898</v>
      </c>
    </row>
    <row r="74" spans="1:11" x14ac:dyDescent="0.25">
      <c r="A74" s="399" t="s">
        <v>3899</v>
      </c>
      <c r="B74" s="396" t="s">
        <v>3900</v>
      </c>
      <c r="C74" s="396" t="s">
        <v>3901</v>
      </c>
      <c r="D74" s="396" t="s">
        <v>3338</v>
      </c>
      <c r="E74" s="396" t="s">
        <v>3902</v>
      </c>
      <c r="F74" s="396" t="s">
        <v>3903</v>
      </c>
      <c r="G74" s="396"/>
      <c r="H74" s="396" t="s">
        <v>3904</v>
      </c>
      <c r="I74" s="396" t="s">
        <v>3905</v>
      </c>
      <c r="J74" s="396" t="s">
        <v>3906</v>
      </c>
      <c r="K74" s="401" t="s">
        <v>3907</v>
      </c>
    </row>
    <row r="75" spans="1:11" x14ac:dyDescent="0.25">
      <c r="A75" s="399" t="s">
        <v>3908</v>
      </c>
      <c r="B75" s="396" t="s">
        <v>3909</v>
      </c>
      <c r="C75" s="396" t="s">
        <v>3910</v>
      </c>
      <c r="D75" s="396" t="s">
        <v>3385</v>
      </c>
      <c r="E75" s="396" t="s">
        <v>3911</v>
      </c>
      <c r="F75" s="396" t="s">
        <v>3787</v>
      </c>
      <c r="G75" s="396"/>
      <c r="H75" s="396" t="s">
        <v>3912</v>
      </c>
      <c r="I75" s="396" t="s">
        <v>2921</v>
      </c>
      <c r="J75" s="396" t="s">
        <v>3913</v>
      </c>
      <c r="K75" s="401" t="s">
        <v>3914</v>
      </c>
    </row>
    <row r="76" spans="1:11" x14ac:dyDescent="0.25">
      <c r="A76" s="399" t="s">
        <v>3915</v>
      </c>
      <c r="B76" s="396" t="s">
        <v>3916</v>
      </c>
      <c r="C76" s="396" t="s">
        <v>3917</v>
      </c>
      <c r="D76" s="396" t="s">
        <v>3489</v>
      </c>
      <c r="E76" s="396" t="s">
        <v>3918</v>
      </c>
      <c r="F76" s="396" t="s">
        <v>3919</v>
      </c>
      <c r="G76" s="396" t="s">
        <v>3920</v>
      </c>
      <c r="H76" s="396" t="s">
        <v>3921</v>
      </c>
      <c r="I76" s="396" t="s">
        <v>3586</v>
      </c>
      <c r="J76" s="396" t="s">
        <v>3922</v>
      </c>
      <c r="K76" s="401" t="s">
        <v>3923</v>
      </c>
    </row>
    <row r="77" spans="1:11" x14ac:dyDescent="0.25">
      <c r="A77" s="399" t="s">
        <v>3924</v>
      </c>
      <c r="B77" s="396" t="s">
        <v>3925</v>
      </c>
      <c r="C77" s="396" t="s">
        <v>3926</v>
      </c>
      <c r="D77" s="396" t="s">
        <v>3412</v>
      </c>
      <c r="E77" s="396" t="s">
        <v>3927</v>
      </c>
      <c r="F77" s="396" t="s">
        <v>3928</v>
      </c>
      <c r="G77" s="396"/>
      <c r="H77" s="396" t="s">
        <v>3929</v>
      </c>
      <c r="I77" s="396" t="s">
        <v>3734</v>
      </c>
      <c r="J77" s="396" t="s">
        <v>3930</v>
      </c>
      <c r="K77" s="401" t="s">
        <v>3931</v>
      </c>
    </row>
    <row r="78" spans="1:11" x14ac:dyDescent="0.25">
      <c r="A78" s="399" t="s">
        <v>3932</v>
      </c>
      <c r="B78" s="396" t="s">
        <v>3933</v>
      </c>
      <c r="C78" s="396" t="s">
        <v>3934</v>
      </c>
      <c r="D78" s="396" t="s">
        <v>3385</v>
      </c>
      <c r="E78" s="396" t="s">
        <v>3935</v>
      </c>
      <c r="F78" s="396" t="s">
        <v>3716</v>
      </c>
      <c r="G78" s="396" t="s">
        <v>3584</v>
      </c>
      <c r="H78" s="396" t="s">
        <v>3936</v>
      </c>
      <c r="I78" s="396" t="s">
        <v>3586</v>
      </c>
      <c r="J78" s="396" t="s">
        <v>3937</v>
      </c>
      <c r="K78" s="401"/>
    </row>
    <row r="79" spans="1:11" x14ac:dyDescent="0.25">
      <c r="A79" s="399" t="s">
        <v>3938</v>
      </c>
      <c r="B79" s="396" t="s">
        <v>3939</v>
      </c>
      <c r="C79" s="396" t="s">
        <v>3940</v>
      </c>
      <c r="D79" s="396" t="s">
        <v>3499</v>
      </c>
      <c r="E79" s="396" t="s">
        <v>3941</v>
      </c>
      <c r="F79" s="396" t="s">
        <v>3942</v>
      </c>
      <c r="G79" s="396" t="s">
        <v>844</v>
      </c>
      <c r="H79" s="396" t="s">
        <v>3943</v>
      </c>
      <c r="I79" s="396" t="s">
        <v>3586</v>
      </c>
      <c r="J79" s="396" t="s">
        <v>3944</v>
      </c>
      <c r="K79" s="401" t="s">
        <v>3945</v>
      </c>
    </row>
    <row r="80" spans="1:11" x14ac:dyDescent="0.25">
      <c r="A80" s="399" t="s">
        <v>3946</v>
      </c>
      <c r="B80" s="396" t="s">
        <v>3947</v>
      </c>
      <c r="C80" s="396" t="s">
        <v>3948</v>
      </c>
      <c r="D80" s="396" t="s">
        <v>3385</v>
      </c>
      <c r="E80" s="396" t="s">
        <v>3949</v>
      </c>
      <c r="F80" s="396" t="s">
        <v>3950</v>
      </c>
      <c r="G80" s="396"/>
      <c r="H80" s="396" t="s">
        <v>3951</v>
      </c>
      <c r="I80" s="396" t="s">
        <v>3332</v>
      </c>
      <c r="J80" s="396" t="s">
        <v>3952</v>
      </c>
      <c r="K80" s="401" t="s">
        <v>3953</v>
      </c>
    </row>
    <row r="81" spans="1:11" x14ac:dyDescent="0.25">
      <c r="A81" s="399" t="s">
        <v>3954</v>
      </c>
      <c r="B81" s="396" t="s">
        <v>3955</v>
      </c>
      <c r="C81" s="396" t="s">
        <v>3956</v>
      </c>
      <c r="D81" s="396" t="s">
        <v>3338</v>
      </c>
      <c r="E81" s="396" t="s">
        <v>3957</v>
      </c>
      <c r="F81" s="396" t="s">
        <v>3340</v>
      </c>
      <c r="G81" s="396" t="s">
        <v>3341</v>
      </c>
      <c r="H81" s="396" t="s">
        <v>3795</v>
      </c>
      <c r="I81" s="396" t="s">
        <v>3343</v>
      </c>
      <c r="J81" s="396" t="s">
        <v>3958</v>
      </c>
      <c r="K81" s="401"/>
    </row>
    <row r="82" spans="1:11" x14ac:dyDescent="0.25">
      <c r="A82" s="399" t="s">
        <v>3959</v>
      </c>
      <c r="B82" s="396" t="s">
        <v>3960</v>
      </c>
      <c r="C82" s="396" t="s">
        <v>3961</v>
      </c>
      <c r="D82" s="396" t="s">
        <v>3327</v>
      </c>
      <c r="E82" s="396" t="s">
        <v>3962</v>
      </c>
      <c r="F82" s="396" t="s">
        <v>474</v>
      </c>
      <c r="G82" s="396" t="s">
        <v>473</v>
      </c>
      <c r="H82" s="396" t="s">
        <v>3963</v>
      </c>
      <c r="I82" s="396" t="s">
        <v>3454</v>
      </c>
      <c r="J82" s="396" t="s">
        <v>3964</v>
      </c>
      <c r="K82" s="401" t="s">
        <v>3965</v>
      </c>
    </row>
    <row r="83" spans="1:11" x14ac:dyDescent="0.25">
      <c r="A83" s="399" t="s">
        <v>3966</v>
      </c>
      <c r="B83" s="396" t="s">
        <v>3967</v>
      </c>
      <c r="C83" s="396" t="s">
        <v>3968</v>
      </c>
      <c r="D83" s="396" t="s">
        <v>3451</v>
      </c>
      <c r="E83" s="396" t="s">
        <v>3969</v>
      </c>
      <c r="F83" s="396" t="s">
        <v>3970</v>
      </c>
      <c r="G83" s="396" t="s">
        <v>3675</v>
      </c>
      <c r="H83" s="396" t="s">
        <v>3971</v>
      </c>
      <c r="I83" s="396" t="s">
        <v>3586</v>
      </c>
      <c r="J83" s="396" t="s">
        <v>3972</v>
      </c>
      <c r="K83" s="401" t="s">
        <v>3973</v>
      </c>
    </row>
    <row r="84" spans="1:11" x14ac:dyDescent="0.25">
      <c r="A84" s="399" t="s">
        <v>3974</v>
      </c>
      <c r="B84" s="396" t="s">
        <v>3975</v>
      </c>
      <c r="C84" s="396" t="s">
        <v>3976</v>
      </c>
      <c r="D84" s="396" t="s">
        <v>3489</v>
      </c>
      <c r="E84" s="396" t="s">
        <v>3977</v>
      </c>
      <c r="F84" s="396" t="s">
        <v>3978</v>
      </c>
      <c r="G84" s="396"/>
      <c r="H84" s="396" t="s">
        <v>3979</v>
      </c>
      <c r="I84" s="396" t="s">
        <v>3905</v>
      </c>
      <c r="J84" s="396" t="s">
        <v>3980</v>
      </c>
      <c r="K84" s="401" t="s">
        <v>3981</v>
      </c>
    </row>
    <row r="85" spans="1:11" x14ac:dyDescent="0.25">
      <c r="A85" s="399" t="s">
        <v>3982</v>
      </c>
      <c r="B85" s="396" t="s">
        <v>3983</v>
      </c>
      <c r="C85" s="396" t="s">
        <v>3984</v>
      </c>
      <c r="D85" s="396" t="s">
        <v>3428</v>
      </c>
      <c r="E85" s="396" t="s">
        <v>3985</v>
      </c>
      <c r="F85" s="396" t="s">
        <v>3986</v>
      </c>
      <c r="G85" s="396"/>
      <c r="H85" s="396" t="s">
        <v>3987</v>
      </c>
      <c r="I85" s="396" t="s">
        <v>2921</v>
      </c>
      <c r="J85" s="396" t="s">
        <v>3988</v>
      </c>
      <c r="K85" s="401" t="s">
        <v>3989</v>
      </c>
    </row>
    <row r="86" spans="1:11" x14ac:dyDescent="0.25">
      <c r="A86" s="399" t="s">
        <v>3990</v>
      </c>
      <c r="B86" s="396" t="s">
        <v>3991</v>
      </c>
      <c r="C86" s="396" t="s">
        <v>3992</v>
      </c>
      <c r="D86" s="396" t="s">
        <v>3412</v>
      </c>
      <c r="E86" s="396" t="s">
        <v>3993</v>
      </c>
      <c r="F86" s="396" t="s">
        <v>3994</v>
      </c>
      <c r="G86" s="396"/>
      <c r="H86" s="396" t="s">
        <v>3995</v>
      </c>
      <c r="I86" s="396" t="s">
        <v>2921</v>
      </c>
      <c r="J86" s="396" t="s">
        <v>3996</v>
      </c>
      <c r="K86" s="401" t="s">
        <v>3997</v>
      </c>
    </row>
    <row r="87" spans="1:11" x14ac:dyDescent="0.25">
      <c r="A87" s="399" t="s">
        <v>3998</v>
      </c>
      <c r="B87" s="396" t="s">
        <v>3999</v>
      </c>
      <c r="C87" s="396" t="s">
        <v>4000</v>
      </c>
      <c r="D87" s="396" t="s">
        <v>3327</v>
      </c>
      <c r="E87" s="396" t="s">
        <v>4001</v>
      </c>
      <c r="F87" s="396" t="s">
        <v>4002</v>
      </c>
      <c r="G87" s="396" t="s">
        <v>3468</v>
      </c>
      <c r="H87" s="396" t="s">
        <v>4003</v>
      </c>
      <c r="I87" s="396" t="s">
        <v>3332</v>
      </c>
      <c r="J87" s="396" t="s">
        <v>4004</v>
      </c>
      <c r="K87" s="401" t="s">
        <v>4005</v>
      </c>
    </row>
    <row r="88" spans="1:11" x14ac:dyDescent="0.25">
      <c r="A88" s="399" t="s">
        <v>4006</v>
      </c>
      <c r="B88" s="396" t="s">
        <v>4007</v>
      </c>
      <c r="C88" s="396" t="s">
        <v>4008</v>
      </c>
      <c r="D88" s="396" t="s">
        <v>3412</v>
      </c>
      <c r="E88" s="396" t="s">
        <v>4009</v>
      </c>
      <c r="F88" s="396" t="s">
        <v>4010</v>
      </c>
      <c r="G88" s="396"/>
      <c r="H88" s="396" t="s">
        <v>4011</v>
      </c>
      <c r="I88" s="396" t="s">
        <v>4012</v>
      </c>
      <c r="J88" s="396" t="s">
        <v>4013</v>
      </c>
      <c r="K88" s="401" t="s">
        <v>4013</v>
      </c>
    </row>
    <row r="89" spans="1:11" x14ac:dyDescent="0.25">
      <c r="A89" s="399" t="s">
        <v>4014</v>
      </c>
      <c r="B89" s="396" t="s">
        <v>4015</v>
      </c>
      <c r="C89" s="396" t="s">
        <v>4016</v>
      </c>
      <c r="D89" s="396" t="s">
        <v>3489</v>
      </c>
      <c r="E89" s="396" t="s">
        <v>4017</v>
      </c>
      <c r="F89" s="396" t="s">
        <v>3132</v>
      </c>
      <c r="G89" s="396" t="s">
        <v>473</v>
      </c>
      <c r="H89" s="396" t="s">
        <v>4018</v>
      </c>
      <c r="I89" s="396" t="s">
        <v>3454</v>
      </c>
      <c r="J89" s="396" t="s">
        <v>4019</v>
      </c>
      <c r="K89" s="401"/>
    </row>
    <row r="90" spans="1:11" x14ac:dyDescent="0.25">
      <c r="A90" s="399" t="s">
        <v>4020</v>
      </c>
      <c r="B90" s="396" t="s">
        <v>4021</v>
      </c>
      <c r="C90" s="396" t="s">
        <v>4022</v>
      </c>
      <c r="D90" s="396" t="s">
        <v>3338</v>
      </c>
      <c r="E90" s="396" t="s">
        <v>4023</v>
      </c>
      <c r="F90" s="396" t="s">
        <v>4024</v>
      </c>
      <c r="G90" s="396" t="s">
        <v>3675</v>
      </c>
      <c r="H90" s="396" t="s">
        <v>4025</v>
      </c>
      <c r="I90" s="396" t="s">
        <v>3586</v>
      </c>
      <c r="J90" s="396" t="s">
        <v>4026</v>
      </c>
      <c r="K90" s="401" t="s">
        <v>4027</v>
      </c>
    </row>
    <row r="91" spans="1:11" x14ac:dyDescent="0.25">
      <c r="A91" s="399" t="s">
        <v>4028</v>
      </c>
      <c r="B91" s="396" t="s">
        <v>4029</v>
      </c>
      <c r="C91" s="396" t="s">
        <v>4030</v>
      </c>
      <c r="D91" s="396" t="s">
        <v>4031</v>
      </c>
      <c r="E91" s="396" t="s">
        <v>4032</v>
      </c>
      <c r="F91" s="396" t="s">
        <v>4033</v>
      </c>
      <c r="G91" s="396"/>
      <c r="H91" s="396" t="s">
        <v>4034</v>
      </c>
      <c r="I91" s="396" t="s">
        <v>4012</v>
      </c>
      <c r="J91" s="396" t="s">
        <v>4035</v>
      </c>
      <c r="K91" s="401" t="s">
        <v>4035</v>
      </c>
    </row>
    <row r="92" spans="1:11" x14ac:dyDescent="0.25">
      <c r="A92" s="399" t="s">
        <v>4036</v>
      </c>
      <c r="B92" s="396" t="s">
        <v>4037</v>
      </c>
      <c r="C92" s="396" t="s">
        <v>4038</v>
      </c>
      <c r="D92" s="396" t="s">
        <v>3338</v>
      </c>
      <c r="E92" s="396" t="s">
        <v>4039</v>
      </c>
      <c r="F92" s="396" t="s">
        <v>4040</v>
      </c>
      <c r="G92" s="396" t="s">
        <v>3516</v>
      </c>
      <c r="H92" s="396" t="s">
        <v>4041</v>
      </c>
      <c r="I92" s="396" t="s">
        <v>4042</v>
      </c>
      <c r="J92" s="396" t="s">
        <v>4043</v>
      </c>
      <c r="K92" s="401" t="s">
        <v>4043</v>
      </c>
    </row>
    <row r="93" spans="1:11" x14ac:dyDescent="0.25">
      <c r="A93" s="400" t="s">
        <v>4044</v>
      </c>
      <c r="B93" s="397" t="s">
        <v>4045</v>
      </c>
      <c r="C93" s="396" t="s">
        <v>4046</v>
      </c>
      <c r="D93" s="396" t="s">
        <v>3489</v>
      </c>
      <c r="E93" s="398" t="s">
        <v>4047</v>
      </c>
      <c r="F93" s="396" t="s">
        <v>3367</v>
      </c>
      <c r="G93" s="396" t="s">
        <v>3368</v>
      </c>
      <c r="H93" s="397">
        <v>54631</v>
      </c>
      <c r="I93" s="396" t="s">
        <v>3370</v>
      </c>
      <c r="J93" s="397" t="s">
        <v>4048</v>
      </c>
      <c r="K93" s="402" t="s">
        <v>4048</v>
      </c>
    </row>
    <row r="94" spans="1:11" x14ac:dyDescent="0.25">
      <c r="A94" s="400" t="s">
        <v>4049</v>
      </c>
      <c r="B94" s="397" t="s">
        <v>4050</v>
      </c>
      <c r="C94" s="396" t="s">
        <v>4051</v>
      </c>
      <c r="D94" s="396" t="s">
        <v>3385</v>
      </c>
      <c r="E94" s="398" t="s">
        <v>4052</v>
      </c>
      <c r="F94" s="396" t="s">
        <v>3829</v>
      </c>
      <c r="G94" s="396" t="s">
        <v>3378</v>
      </c>
      <c r="H94" s="397">
        <v>12321</v>
      </c>
      <c r="I94" s="396" t="s">
        <v>3332</v>
      </c>
      <c r="J94" s="397" t="s">
        <v>4053</v>
      </c>
      <c r="K94" s="402" t="s">
        <v>4053</v>
      </c>
    </row>
    <row r="95" spans="1:11" x14ac:dyDescent="0.25">
      <c r="A95" s="400" t="s">
        <v>4054</v>
      </c>
      <c r="B95" s="397" t="s">
        <v>4055</v>
      </c>
      <c r="C95" s="396" t="s">
        <v>4056</v>
      </c>
      <c r="D95" s="396" t="s">
        <v>3428</v>
      </c>
      <c r="E95" s="398" t="s">
        <v>4047</v>
      </c>
      <c r="F95" s="396" t="s">
        <v>3787</v>
      </c>
      <c r="G95" s="396" t="s">
        <v>3341</v>
      </c>
      <c r="H95" s="397">
        <v>45212</v>
      </c>
      <c r="I95" s="396" t="s">
        <v>2921</v>
      </c>
      <c r="J95" s="397" t="s">
        <v>4057</v>
      </c>
      <c r="K95" s="402" t="s">
        <v>4057</v>
      </c>
    </row>
    <row r="96" spans="1:11" x14ac:dyDescent="0.25">
      <c r="A96" s="400" t="s">
        <v>4058</v>
      </c>
      <c r="B96" s="397" t="s">
        <v>4059</v>
      </c>
      <c r="C96" s="396" t="s">
        <v>4059</v>
      </c>
      <c r="D96" s="396" t="s">
        <v>3499</v>
      </c>
      <c r="E96" s="398" t="s">
        <v>4060</v>
      </c>
      <c r="F96" s="397"/>
      <c r="G96" s="396" t="s">
        <v>3341</v>
      </c>
      <c r="H96" s="397">
        <v>32156</v>
      </c>
      <c r="I96" s="396" t="s">
        <v>3398</v>
      </c>
      <c r="J96" s="397" t="s">
        <v>4061</v>
      </c>
      <c r="K96" s="402" t="s">
        <v>4061</v>
      </c>
    </row>
    <row r="97" spans="1:11" x14ac:dyDescent="0.25">
      <c r="A97" s="400" t="s">
        <v>4062</v>
      </c>
      <c r="B97" s="397" t="s">
        <v>4063</v>
      </c>
      <c r="C97" s="397" t="s">
        <v>4064</v>
      </c>
      <c r="D97" s="396" t="s">
        <v>3499</v>
      </c>
      <c r="E97" s="398" t="s">
        <v>4052</v>
      </c>
      <c r="F97" s="396" t="s">
        <v>3787</v>
      </c>
      <c r="G97" s="396" t="s">
        <v>3341</v>
      </c>
      <c r="H97" s="397">
        <v>21356</v>
      </c>
      <c r="I97" s="396" t="s">
        <v>2921</v>
      </c>
      <c r="J97" s="397" t="s">
        <v>4065</v>
      </c>
      <c r="K97" s="402" t="s">
        <v>4065</v>
      </c>
    </row>
    <row r="98" spans="1:11" x14ac:dyDescent="0.25">
      <c r="A98" s="400" t="s">
        <v>4066</v>
      </c>
      <c r="B98" s="397" t="s">
        <v>4067</v>
      </c>
      <c r="C98" s="397" t="s">
        <v>4068</v>
      </c>
      <c r="D98" s="396" t="s">
        <v>3451</v>
      </c>
      <c r="E98" s="398" t="s">
        <v>4069</v>
      </c>
      <c r="F98" s="397"/>
      <c r="G98" s="396" t="s">
        <v>3341</v>
      </c>
      <c r="H98" s="397">
        <v>32169</v>
      </c>
      <c r="I98" s="396" t="s">
        <v>2826</v>
      </c>
      <c r="J98" s="397" t="s">
        <v>4070</v>
      </c>
      <c r="K98" s="402" t="s">
        <v>4070</v>
      </c>
    </row>
    <row r="99" spans="1:11" x14ac:dyDescent="0.25">
      <c r="A99" s="400" t="s">
        <v>4071</v>
      </c>
      <c r="B99" s="397" t="s">
        <v>4072</v>
      </c>
      <c r="C99" s="397" t="s">
        <v>4073</v>
      </c>
      <c r="D99" s="396" t="s">
        <v>3428</v>
      </c>
      <c r="E99" s="398" t="s">
        <v>4074</v>
      </c>
      <c r="F99" s="397"/>
      <c r="G99" s="396" t="s">
        <v>3341</v>
      </c>
      <c r="H99" s="397">
        <v>74899</v>
      </c>
      <c r="I99" s="396" t="s">
        <v>3359</v>
      </c>
      <c r="J99" s="397" t="s">
        <v>4075</v>
      </c>
      <c r="K99" s="402" t="s">
        <v>4075</v>
      </c>
    </row>
    <row r="100" spans="1:11" x14ac:dyDescent="0.25">
      <c r="A100" s="400" t="s">
        <v>4076</v>
      </c>
      <c r="B100" s="397" t="s">
        <v>4077</v>
      </c>
      <c r="C100" s="397" t="s">
        <v>4077</v>
      </c>
      <c r="D100" s="396" t="s">
        <v>3327</v>
      </c>
      <c r="E100" s="398" t="s">
        <v>4078</v>
      </c>
      <c r="F100" s="397"/>
      <c r="G100" s="396" t="s">
        <v>3341</v>
      </c>
      <c r="H100" s="397">
        <v>78966</v>
      </c>
      <c r="I100" s="396" t="s">
        <v>3431</v>
      </c>
      <c r="J100" s="397" t="s">
        <v>4079</v>
      </c>
      <c r="K100" s="402" t="s">
        <v>4079</v>
      </c>
    </row>
    <row r="101" spans="1:11" x14ac:dyDescent="0.25">
      <c r="A101" s="400" t="s">
        <v>4080</v>
      </c>
      <c r="B101" s="397" t="s">
        <v>4081</v>
      </c>
      <c r="C101" s="397" t="s">
        <v>4082</v>
      </c>
      <c r="D101" s="396" t="s">
        <v>3338</v>
      </c>
      <c r="E101" s="398" t="s">
        <v>4083</v>
      </c>
      <c r="F101" s="397"/>
      <c r="G101" s="396" t="s">
        <v>3341</v>
      </c>
      <c r="H101" s="397">
        <v>45569</v>
      </c>
      <c r="I101" s="396" t="s">
        <v>3343</v>
      </c>
      <c r="J101" s="397" t="s">
        <v>4084</v>
      </c>
      <c r="K101" s="402" t="s">
        <v>4084</v>
      </c>
    </row>
    <row r="102" spans="1:11" x14ac:dyDescent="0.25">
      <c r="A102" s="400" t="s">
        <v>4085</v>
      </c>
      <c r="B102" s="397" t="s">
        <v>4086</v>
      </c>
      <c r="C102" s="397" t="s">
        <v>4087</v>
      </c>
      <c r="D102" s="396" t="s">
        <v>3338</v>
      </c>
      <c r="E102" s="398" t="s">
        <v>4060</v>
      </c>
      <c r="F102" s="397"/>
      <c r="G102" s="396" t="s">
        <v>3341</v>
      </c>
      <c r="H102" s="397">
        <v>78988</v>
      </c>
      <c r="I102" s="396" t="s">
        <v>3447</v>
      </c>
      <c r="J102" s="397" t="s">
        <v>4088</v>
      </c>
      <c r="K102" s="402" t="s">
        <v>4088</v>
      </c>
    </row>
    <row r="103" spans="1:11" x14ac:dyDescent="0.25">
      <c r="A103" s="400" t="s">
        <v>4089</v>
      </c>
      <c r="B103" s="397" t="s">
        <v>4090</v>
      </c>
      <c r="C103" s="397" t="s">
        <v>4091</v>
      </c>
      <c r="D103" s="396" t="s">
        <v>3327</v>
      </c>
      <c r="E103" s="398" t="s">
        <v>4092</v>
      </c>
      <c r="F103" s="397" t="s">
        <v>474</v>
      </c>
      <c r="G103" s="396" t="s">
        <v>3516</v>
      </c>
      <c r="H103" s="397">
        <v>45111</v>
      </c>
      <c r="I103" s="396" t="s">
        <v>3454</v>
      </c>
      <c r="J103" s="397" t="s">
        <v>4093</v>
      </c>
      <c r="K103" s="402" t="s">
        <v>4093</v>
      </c>
    </row>
    <row r="104" spans="1:11" x14ac:dyDescent="0.25">
      <c r="A104" s="400" t="s">
        <v>4094</v>
      </c>
      <c r="B104" s="397" t="s">
        <v>4095</v>
      </c>
      <c r="C104" s="396" t="s">
        <v>4095</v>
      </c>
      <c r="D104" s="396" t="s">
        <v>3489</v>
      </c>
      <c r="E104" s="398" t="s">
        <v>4096</v>
      </c>
      <c r="F104" s="397"/>
      <c r="G104" s="396" t="s">
        <v>3341</v>
      </c>
      <c r="H104" s="397">
        <v>63114</v>
      </c>
      <c r="I104" s="396" t="s">
        <v>3359</v>
      </c>
      <c r="J104" s="397" t="s">
        <v>4097</v>
      </c>
      <c r="K104" s="402" t="s">
        <v>4097</v>
      </c>
    </row>
    <row r="105" spans="1:11" x14ac:dyDescent="0.25">
      <c r="A105" s="400" t="s">
        <v>4098</v>
      </c>
      <c r="B105" s="397" t="s">
        <v>4099</v>
      </c>
      <c r="C105" s="396" t="s">
        <v>4099</v>
      </c>
      <c r="D105" s="396" t="s">
        <v>3327</v>
      </c>
      <c r="E105" s="398" t="s">
        <v>4092</v>
      </c>
      <c r="F105" s="397"/>
      <c r="G105" s="396" t="s">
        <v>3341</v>
      </c>
      <c r="H105" s="397">
        <v>70145</v>
      </c>
      <c r="I105" s="396" t="s">
        <v>3332</v>
      </c>
      <c r="J105" s="397" t="s">
        <v>4100</v>
      </c>
      <c r="K105" s="402" t="s">
        <v>4100</v>
      </c>
    </row>
    <row r="106" spans="1:11" x14ac:dyDescent="0.25">
      <c r="A106" s="400" t="s">
        <v>4101</v>
      </c>
      <c r="B106" s="397" t="s">
        <v>4102</v>
      </c>
      <c r="C106" s="396" t="s">
        <v>4102</v>
      </c>
      <c r="D106" s="396" t="s">
        <v>3412</v>
      </c>
      <c r="E106" s="398" t="s">
        <v>4103</v>
      </c>
      <c r="F106" s="397"/>
      <c r="G106" s="396" t="s">
        <v>3341</v>
      </c>
      <c r="H106" s="397">
        <v>96312</v>
      </c>
      <c r="I106" s="396" t="s">
        <v>2921</v>
      </c>
      <c r="J106" s="397" t="s">
        <v>4104</v>
      </c>
      <c r="K106" s="402" t="s">
        <v>4104</v>
      </c>
    </row>
    <row r="107" spans="1:11" x14ac:dyDescent="0.25">
      <c r="A107" s="400" t="s">
        <v>4105</v>
      </c>
      <c r="B107" s="397" t="s">
        <v>4106</v>
      </c>
      <c r="C107" s="396" t="s">
        <v>4106</v>
      </c>
      <c r="D107" s="396" t="s">
        <v>3499</v>
      </c>
      <c r="E107" s="398" t="s">
        <v>4107</v>
      </c>
      <c r="F107" s="397"/>
      <c r="G107" s="396" t="s">
        <v>3341</v>
      </c>
      <c r="H107" s="397">
        <v>78944</v>
      </c>
      <c r="I107" s="396" t="s">
        <v>3359</v>
      </c>
      <c r="J107" s="397" t="s">
        <v>4108</v>
      </c>
      <c r="K107" s="402" t="s">
        <v>4108</v>
      </c>
    </row>
    <row r="108" spans="1:11" x14ac:dyDescent="0.25">
      <c r="A108" s="400" t="s">
        <v>4109</v>
      </c>
      <c r="B108" s="397" t="s">
        <v>4110</v>
      </c>
      <c r="C108" s="396" t="s">
        <v>4110</v>
      </c>
      <c r="D108" s="396" t="s">
        <v>3412</v>
      </c>
      <c r="E108" s="398" t="s">
        <v>4083</v>
      </c>
      <c r="F108" s="397"/>
      <c r="G108" s="396" t="s">
        <v>3341</v>
      </c>
      <c r="H108" s="397">
        <v>41258</v>
      </c>
      <c r="I108" s="396" t="s">
        <v>3493</v>
      </c>
      <c r="J108" s="397" t="s">
        <v>4111</v>
      </c>
      <c r="K108" s="402" t="s">
        <v>4111</v>
      </c>
    </row>
    <row r="109" spans="1:11" x14ac:dyDescent="0.25">
      <c r="A109" s="400" t="s">
        <v>4112</v>
      </c>
      <c r="B109" s="397" t="s">
        <v>4113</v>
      </c>
      <c r="C109" s="396" t="s">
        <v>4113</v>
      </c>
      <c r="D109" s="396" t="s">
        <v>3327</v>
      </c>
      <c r="E109" s="398" t="s">
        <v>4114</v>
      </c>
      <c r="F109" s="397" t="s">
        <v>474</v>
      </c>
      <c r="G109" s="396" t="s">
        <v>3341</v>
      </c>
      <c r="H109" s="397">
        <v>94872</v>
      </c>
      <c r="I109" s="396" t="s">
        <v>3454</v>
      </c>
      <c r="J109" s="397" t="s">
        <v>4115</v>
      </c>
      <c r="K109" s="402" t="s">
        <v>4115</v>
      </c>
    </row>
    <row r="110" spans="1:11" x14ac:dyDescent="0.25">
      <c r="A110" s="400" t="s">
        <v>4116</v>
      </c>
      <c r="B110" s="397" t="s">
        <v>4117</v>
      </c>
      <c r="C110" s="396" t="s">
        <v>4117</v>
      </c>
      <c r="D110" s="396" t="s">
        <v>3841</v>
      </c>
      <c r="E110" s="398" t="s">
        <v>4078</v>
      </c>
      <c r="F110" s="397"/>
      <c r="G110" s="396" t="s">
        <v>3516</v>
      </c>
      <c r="H110" s="397">
        <v>37189</v>
      </c>
      <c r="I110" s="396" t="s">
        <v>3398</v>
      </c>
      <c r="J110" s="397" t="s">
        <v>4118</v>
      </c>
      <c r="K110" s="402" t="s">
        <v>4118</v>
      </c>
    </row>
    <row r="111" spans="1:11" x14ac:dyDescent="0.25">
      <c r="A111" s="400" t="s">
        <v>4119</v>
      </c>
      <c r="B111" s="397" t="s">
        <v>4120</v>
      </c>
      <c r="C111" s="396" t="s">
        <v>4120</v>
      </c>
      <c r="D111" s="396" t="s">
        <v>3451</v>
      </c>
      <c r="E111" s="398" t="s">
        <v>4060</v>
      </c>
      <c r="F111" s="397"/>
      <c r="G111" s="396" t="s">
        <v>3516</v>
      </c>
      <c r="H111" s="397">
        <v>12782</v>
      </c>
      <c r="I111" s="396" t="s">
        <v>2921</v>
      </c>
      <c r="J111" s="397" t="s">
        <v>4121</v>
      </c>
      <c r="K111" s="402" t="s">
        <v>4121</v>
      </c>
    </row>
    <row r="112" spans="1:11" x14ac:dyDescent="0.25">
      <c r="A112" s="400" t="s">
        <v>4122</v>
      </c>
      <c r="B112" s="397" t="s">
        <v>4123</v>
      </c>
      <c r="C112" s="396" t="s">
        <v>4123</v>
      </c>
      <c r="D112" s="396" t="s">
        <v>3513</v>
      </c>
      <c r="E112" s="398" t="s">
        <v>4092</v>
      </c>
      <c r="F112" s="396" t="s">
        <v>3367</v>
      </c>
      <c r="G112" s="396" t="s">
        <v>3368</v>
      </c>
      <c r="H112" s="397">
        <v>45871</v>
      </c>
      <c r="I112" s="396" t="s">
        <v>3370</v>
      </c>
      <c r="J112" s="397" t="s">
        <v>4124</v>
      </c>
      <c r="K112" s="402" t="s">
        <v>4124</v>
      </c>
    </row>
    <row r="113" spans="1:11" x14ac:dyDescent="0.25">
      <c r="A113" s="400" t="s">
        <v>4125</v>
      </c>
      <c r="B113" s="397" t="s">
        <v>4126</v>
      </c>
      <c r="C113" s="396" t="s">
        <v>4126</v>
      </c>
      <c r="D113" s="396" t="s">
        <v>3489</v>
      </c>
      <c r="E113" s="398" t="s">
        <v>4103</v>
      </c>
      <c r="F113" s="397"/>
      <c r="G113" s="396" t="s">
        <v>3516</v>
      </c>
      <c r="H113" s="397">
        <v>74114</v>
      </c>
      <c r="I113" s="396" t="s">
        <v>3332</v>
      </c>
      <c r="J113" s="397" t="s">
        <v>4127</v>
      </c>
      <c r="K113" s="402" t="s">
        <v>4127</v>
      </c>
    </row>
    <row r="114" spans="1:11" x14ac:dyDescent="0.25">
      <c r="A114" s="400" t="s">
        <v>4128</v>
      </c>
      <c r="B114" s="397" t="s">
        <v>4129</v>
      </c>
      <c r="C114" s="396" t="s">
        <v>4129</v>
      </c>
      <c r="D114" s="396" t="s">
        <v>3412</v>
      </c>
      <c r="E114" s="398" t="s">
        <v>4069</v>
      </c>
      <c r="F114" s="397"/>
      <c r="G114" s="396" t="s">
        <v>3341</v>
      </c>
      <c r="H114" s="397">
        <v>96588</v>
      </c>
      <c r="I114" s="396" t="s">
        <v>2921</v>
      </c>
      <c r="J114" s="397" t="s">
        <v>4130</v>
      </c>
      <c r="K114" s="402" t="s">
        <v>4130</v>
      </c>
    </row>
    <row r="115" spans="1:11" x14ac:dyDescent="0.25">
      <c r="A115" s="400" t="s">
        <v>4131</v>
      </c>
      <c r="B115" s="397" t="s">
        <v>4132</v>
      </c>
      <c r="C115" s="396" t="s">
        <v>4132</v>
      </c>
      <c r="D115" s="396" t="s">
        <v>3338</v>
      </c>
      <c r="E115" s="398" t="s">
        <v>4078</v>
      </c>
      <c r="F115" s="397"/>
      <c r="G115" s="396" t="s">
        <v>3341</v>
      </c>
      <c r="H115" s="397">
        <v>87899</v>
      </c>
      <c r="I115" s="396" t="s">
        <v>3547</v>
      </c>
      <c r="J115" s="397" t="s">
        <v>4133</v>
      </c>
      <c r="K115" s="402" t="s">
        <v>4133</v>
      </c>
    </row>
    <row r="116" spans="1:11" x14ac:dyDescent="0.25">
      <c r="A116" s="400" t="s">
        <v>4134</v>
      </c>
      <c r="B116" s="397" t="s">
        <v>4135</v>
      </c>
      <c r="C116" s="396" t="s">
        <v>4135</v>
      </c>
      <c r="D116" s="396" t="s">
        <v>3327</v>
      </c>
      <c r="E116" s="398" t="s">
        <v>4047</v>
      </c>
      <c r="F116" s="397"/>
      <c r="G116" s="396" t="s">
        <v>3516</v>
      </c>
      <c r="H116" s="397">
        <v>23569</v>
      </c>
      <c r="I116" s="396" t="s">
        <v>3556</v>
      </c>
      <c r="J116" s="397" t="s">
        <v>4136</v>
      </c>
      <c r="K116" s="402" t="s">
        <v>4136</v>
      </c>
    </row>
    <row r="117" spans="1:11" x14ac:dyDescent="0.25">
      <c r="A117" s="400" t="s">
        <v>4137</v>
      </c>
      <c r="B117" s="397" t="s">
        <v>4138</v>
      </c>
      <c r="C117" s="396" t="s">
        <v>4138</v>
      </c>
      <c r="D117" s="396" t="s">
        <v>3489</v>
      </c>
      <c r="E117" s="398" t="s">
        <v>4052</v>
      </c>
      <c r="F117" s="397"/>
      <c r="G117" s="396" t="s">
        <v>3341</v>
      </c>
      <c r="H117" s="397">
        <v>45661</v>
      </c>
      <c r="I117" s="396" t="s">
        <v>3398</v>
      </c>
      <c r="J117" s="397" t="s">
        <v>4139</v>
      </c>
      <c r="K117" s="402" t="s">
        <v>4139</v>
      </c>
    </row>
    <row r="118" spans="1:11" x14ac:dyDescent="0.25">
      <c r="A118" s="400" t="s">
        <v>4140</v>
      </c>
      <c r="B118" s="397" t="s">
        <v>4141</v>
      </c>
      <c r="C118" s="396" t="s">
        <v>4141</v>
      </c>
      <c r="D118" s="396" t="s">
        <v>3338</v>
      </c>
      <c r="E118" s="398" t="s">
        <v>4047</v>
      </c>
      <c r="F118" s="397"/>
      <c r="G118" s="396" t="s">
        <v>3516</v>
      </c>
      <c r="H118" s="397">
        <v>32166</v>
      </c>
      <c r="I118" s="396" t="s">
        <v>3398</v>
      </c>
      <c r="J118" s="397" t="s">
        <v>4142</v>
      </c>
      <c r="K118" s="402" t="s">
        <v>4142</v>
      </c>
    </row>
    <row r="119" spans="1:11" x14ac:dyDescent="0.25">
      <c r="A119" s="400" t="s">
        <v>4143</v>
      </c>
      <c r="B119" s="397" t="s">
        <v>4144</v>
      </c>
      <c r="C119" s="396" t="s">
        <v>4144</v>
      </c>
      <c r="D119" s="396" t="s">
        <v>3385</v>
      </c>
      <c r="E119" s="398" t="s">
        <v>4060</v>
      </c>
      <c r="F119" s="396" t="s">
        <v>3132</v>
      </c>
      <c r="G119" s="396" t="s">
        <v>473</v>
      </c>
      <c r="H119" s="397">
        <v>74185</v>
      </c>
      <c r="I119" s="396" t="s">
        <v>3454</v>
      </c>
      <c r="J119" s="397" t="s">
        <v>4145</v>
      </c>
      <c r="K119" s="402" t="s">
        <v>4145</v>
      </c>
    </row>
    <row r="120" spans="1:11" x14ac:dyDescent="0.25">
      <c r="A120" s="400" t="s">
        <v>4146</v>
      </c>
      <c r="B120" s="397" t="s">
        <v>4147</v>
      </c>
      <c r="C120" s="396" t="s">
        <v>4147</v>
      </c>
      <c r="D120" s="396" t="s">
        <v>3489</v>
      </c>
      <c r="E120" s="398" t="s">
        <v>4052</v>
      </c>
      <c r="F120" s="397"/>
      <c r="G120" s="396" t="s">
        <v>3516</v>
      </c>
      <c r="H120" s="397">
        <v>85296</v>
      </c>
      <c r="I120" s="396" t="s">
        <v>3586</v>
      </c>
      <c r="J120" s="397" t="s">
        <v>4148</v>
      </c>
      <c r="K120" s="402" t="s">
        <v>4148</v>
      </c>
    </row>
    <row r="121" spans="1:11" x14ac:dyDescent="0.25">
      <c r="A121" s="403" t="s">
        <v>4149</v>
      </c>
      <c r="B121" s="404" t="s">
        <v>4150</v>
      </c>
      <c r="C121" s="405" t="s">
        <v>4150</v>
      </c>
      <c r="D121" s="405" t="s">
        <v>3412</v>
      </c>
      <c r="E121" s="406" t="s">
        <v>4069</v>
      </c>
      <c r="F121" s="405" t="s">
        <v>3699</v>
      </c>
      <c r="G121" s="405" t="s">
        <v>1224</v>
      </c>
      <c r="H121" s="404">
        <v>78788</v>
      </c>
      <c r="I121" s="405" t="s">
        <v>3594</v>
      </c>
      <c r="J121" s="404" t="s">
        <v>4151</v>
      </c>
      <c r="K121" s="407" t="s">
        <v>4151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ilha90">
    <tabColor rgb="FF2509F5"/>
  </sheetPr>
  <dimension ref="A1:N50"/>
  <sheetViews>
    <sheetView showGridLines="0" workbookViewId="0"/>
  </sheetViews>
  <sheetFormatPr defaultRowHeight="15" x14ac:dyDescent="0.25"/>
  <cols>
    <col min="1" max="1" width="19.140625" customWidth="1"/>
    <col min="2" max="2" width="18.140625" customWidth="1"/>
    <col min="3" max="3" width="22.140625" customWidth="1"/>
    <col min="4" max="4" width="15.85546875" style="365" customWidth="1"/>
    <col min="5" max="5" width="16.28515625" style="365" customWidth="1"/>
    <col min="6" max="6" width="14.42578125" style="365" customWidth="1"/>
    <col min="7" max="7" width="18.140625" customWidth="1"/>
    <col min="8" max="8" width="8" bestFit="1" customWidth="1"/>
    <col min="9" max="9" width="33.140625" bestFit="1" customWidth="1"/>
    <col min="10" max="10" width="41.7109375" bestFit="1" customWidth="1"/>
    <col min="11" max="11" width="18.5703125" customWidth="1"/>
    <col min="12" max="12" width="18.42578125" customWidth="1"/>
    <col min="13" max="13" width="15.5703125" customWidth="1"/>
    <col min="14" max="14" width="16" customWidth="1"/>
  </cols>
  <sheetData>
    <row r="1" spans="1:14" x14ac:dyDescent="0.25">
      <c r="A1" s="364" t="s">
        <v>4152</v>
      </c>
      <c r="B1" s="364" t="s">
        <v>3315</v>
      </c>
      <c r="C1" s="364" t="s">
        <v>4153</v>
      </c>
      <c r="D1" s="365" t="s">
        <v>4154</v>
      </c>
      <c r="E1" s="365" t="s">
        <v>4155</v>
      </c>
      <c r="F1" s="365" t="s">
        <v>4156</v>
      </c>
      <c r="G1" s="364" t="s">
        <v>4157</v>
      </c>
      <c r="H1" s="364" t="s">
        <v>409</v>
      </c>
      <c r="I1" s="364" t="s">
        <v>4158</v>
      </c>
      <c r="J1" s="364" t="s">
        <v>4159</v>
      </c>
      <c r="K1" s="364" t="s">
        <v>4160</v>
      </c>
      <c r="L1" s="364" t="s">
        <v>4161</v>
      </c>
      <c r="M1" s="364" t="s">
        <v>4162</v>
      </c>
      <c r="N1" s="364" t="s">
        <v>4163</v>
      </c>
    </row>
    <row r="2" spans="1:14" x14ac:dyDescent="0.25">
      <c r="A2" s="364">
        <v>10248</v>
      </c>
      <c r="B2" s="364" t="s">
        <v>3990</v>
      </c>
      <c r="C2" s="364">
        <v>5</v>
      </c>
      <c r="D2" s="529">
        <v>41459</v>
      </c>
      <c r="E2" s="529">
        <v>41487</v>
      </c>
      <c r="F2" s="529">
        <v>41471</v>
      </c>
      <c r="G2" s="364">
        <v>3</v>
      </c>
      <c r="H2" s="364">
        <v>32.380000000000003</v>
      </c>
      <c r="I2" s="364" t="s">
        <v>3991</v>
      </c>
      <c r="J2" s="364" t="s">
        <v>3993</v>
      </c>
      <c r="K2" s="364" t="s">
        <v>3994</v>
      </c>
      <c r="L2" s="364"/>
      <c r="M2" s="364" t="s">
        <v>3995</v>
      </c>
      <c r="N2" s="364" t="s">
        <v>2921</v>
      </c>
    </row>
    <row r="3" spans="1:14" x14ac:dyDescent="0.25">
      <c r="A3" s="364">
        <v>10249</v>
      </c>
      <c r="B3" s="364" t="s">
        <v>3946</v>
      </c>
      <c r="C3" s="364">
        <v>6</v>
      </c>
      <c r="D3" s="529">
        <v>41460</v>
      </c>
      <c r="E3" s="529">
        <v>41502</v>
      </c>
      <c r="F3" s="529">
        <v>41465</v>
      </c>
      <c r="G3" s="364">
        <v>1</v>
      </c>
      <c r="H3" s="364">
        <v>11.61</v>
      </c>
      <c r="I3" s="364" t="s">
        <v>3947</v>
      </c>
      <c r="J3" s="364" t="s">
        <v>3949</v>
      </c>
      <c r="K3" s="364" t="s">
        <v>3950</v>
      </c>
      <c r="L3" s="364"/>
      <c r="M3" s="364" t="s">
        <v>3951</v>
      </c>
      <c r="N3" s="364" t="s">
        <v>3332</v>
      </c>
    </row>
    <row r="4" spans="1:14" x14ac:dyDescent="0.25">
      <c r="A4" s="364">
        <v>10250</v>
      </c>
      <c r="B4" s="364" t="s">
        <v>3597</v>
      </c>
      <c r="C4" s="364">
        <v>4</v>
      </c>
      <c r="D4" s="529">
        <v>41463</v>
      </c>
      <c r="E4" s="529">
        <v>41491</v>
      </c>
      <c r="F4" s="529">
        <v>41467</v>
      </c>
      <c r="G4" s="364">
        <v>2</v>
      </c>
      <c r="H4" s="364">
        <v>65.83</v>
      </c>
      <c r="I4" s="364" t="s">
        <v>3598</v>
      </c>
      <c r="J4" s="364" t="s">
        <v>3600</v>
      </c>
      <c r="K4" s="364" t="s">
        <v>592</v>
      </c>
      <c r="L4" s="364" t="s">
        <v>803</v>
      </c>
      <c r="M4" s="364" t="s">
        <v>3601</v>
      </c>
      <c r="N4" s="364" t="s">
        <v>3454</v>
      </c>
    </row>
    <row r="5" spans="1:14" x14ac:dyDescent="0.25">
      <c r="A5" s="364">
        <v>10251</v>
      </c>
      <c r="B5" s="364" t="s">
        <v>3982</v>
      </c>
      <c r="C5" s="364">
        <v>3</v>
      </c>
      <c r="D5" s="529">
        <v>41463</v>
      </c>
      <c r="E5" s="529">
        <v>41491</v>
      </c>
      <c r="F5" s="529">
        <v>41470</v>
      </c>
      <c r="G5" s="364">
        <v>1</v>
      </c>
      <c r="H5" s="364">
        <v>41.34</v>
      </c>
      <c r="I5" s="364" t="s">
        <v>3983</v>
      </c>
      <c r="J5" s="364" t="s">
        <v>3985</v>
      </c>
      <c r="K5" s="364" t="s">
        <v>3986</v>
      </c>
      <c r="L5" s="364"/>
      <c r="M5" s="364" t="s">
        <v>3987</v>
      </c>
      <c r="N5" s="364" t="s">
        <v>2921</v>
      </c>
    </row>
    <row r="6" spans="1:14" x14ac:dyDescent="0.25">
      <c r="A6" s="364">
        <v>10252</v>
      </c>
      <c r="B6" s="364" t="s">
        <v>3924</v>
      </c>
      <c r="C6" s="364">
        <v>4</v>
      </c>
      <c r="D6" s="529">
        <v>41464</v>
      </c>
      <c r="E6" s="529">
        <v>41492</v>
      </c>
      <c r="F6" s="529">
        <v>41466</v>
      </c>
      <c r="G6" s="364">
        <v>2</v>
      </c>
      <c r="H6" s="364">
        <v>51.3</v>
      </c>
      <c r="I6" s="364" t="s">
        <v>3925</v>
      </c>
      <c r="J6" s="364" t="s">
        <v>3927</v>
      </c>
      <c r="K6" s="364" t="s">
        <v>3928</v>
      </c>
      <c r="L6" s="364"/>
      <c r="M6" s="364" t="s">
        <v>3929</v>
      </c>
      <c r="N6" s="364" t="s">
        <v>3734</v>
      </c>
    </row>
    <row r="7" spans="1:14" x14ac:dyDescent="0.25">
      <c r="A7" s="364">
        <v>10253</v>
      </c>
      <c r="B7" s="364" t="s">
        <v>3597</v>
      </c>
      <c r="C7" s="364">
        <v>3</v>
      </c>
      <c r="D7" s="529">
        <v>41465</v>
      </c>
      <c r="E7" s="529">
        <v>41479</v>
      </c>
      <c r="F7" s="529">
        <v>41471</v>
      </c>
      <c r="G7" s="364">
        <v>2</v>
      </c>
      <c r="H7" s="364">
        <v>58.17</v>
      </c>
      <c r="I7" s="364" t="s">
        <v>3598</v>
      </c>
      <c r="J7" s="364" t="s">
        <v>3600</v>
      </c>
      <c r="K7" s="364" t="s">
        <v>592</v>
      </c>
      <c r="L7" s="364" t="s">
        <v>803</v>
      </c>
      <c r="M7" s="364" t="s">
        <v>3601</v>
      </c>
      <c r="N7" s="364" t="s">
        <v>3454</v>
      </c>
    </row>
    <row r="8" spans="1:14" x14ac:dyDescent="0.25">
      <c r="A8" s="364">
        <v>10254</v>
      </c>
      <c r="B8" s="364" t="s">
        <v>3441</v>
      </c>
      <c r="C8" s="364">
        <v>5</v>
      </c>
      <c r="D8" s="529">
        <v>41466</v>
      </c>
      <c r="E8" s="529">
        <v>41494</v>
      </c>
      <c r="F8" s="529">
        <v>41478</v>
      </c>
      <c r="G8" s="364">
        <v>2</v>
      </c>
      <c r="H8" s="364">
        <v>22.98</v>
      </c>
      <c r="I8" s="364" t="s">
        <v>3442</v>
      </c>
      <c r="J8" s="364" t="s">
        <v>4164</v>
      </c>
      <c r="K8" s="364" t="s">
        <v>3445</v>
      </c>
      <c r="L8" s="364"/>
      <c r="M8" s="364" t="s">
        <v>3446</v>
      </c>
      <c r="N8" s="364" t="s">
        <v>3447</v>
      </c>
    </row>
    <row r="9" spans="1:14" x14ac:dyDescent="0.25">
      <c r="A9" s="364">
        <v>10255</v>
      </c>
      <c r="B9" s="364" t="s">
        <v>3861</v>
      </c>
      <c r="C9" s="364">
        <v>9</v>
      </c>
      <c r="D9" s="529">
        <v>41467</v>
      </c>
      <c r="E9" s="529">
        <v>41495</v>
      </c>
      <c r="F9" s="529">
        <v>41470</v>
      </c>
      <c r="G9" s="364">
        <v>3</v>
      </c>
      <c r="H9" s="364">
        <v>148.33000000000001</v>
      </c>
      <c r="I9" s="364" t="s">
        <v>3862</v>
      </c>
      <c r="J9" s="364" t="s">
        <v>4165</v>
      </c>
      <c r="K9" s="364" t="s">
        <v>3865</v>
      </c>
      <c r="L9" s="364"/>
      <c r="M9" s="364" t="s">
        <v>4166</v>
      </c>
      <c r="N9" s="364" t="s">
        <v>3447</v>
      </c>
    </row>
    <row r="10" spans="1:14" x14ac:dyDescent="0.25">
      <c r="A10" s="364">
        <v>10256</v>
      </c>
      <c r="B10" s="364" t="s">
        <v>4014</v>
      </c>
      <c r="C10" s="364">
        <v>3</v>
      </c>
      <c r="D10" s="529">
        <v>41470</v>
      </c>
      <c r="E10" s="529">
        <v>41498</v>
      </c>
      <c r="F10" s="529">
        <v>41472</v>
      </c>
      <c r="G10" s="364">
        <v>2</v>
      </c>
      <c r="H10" s="364">
        <v>13.97</v>
      </c>
      <c r="I10" s="364" t="s">
        <v>4015</v>
      </c>
      <c r="J10" s="364" t="s">
        <v>4017</v>
      </c>
      <c r="K10" s="364" t="s">
        <v>3132</v>
      </c>
      <c r="L10" s="364" t="s">
        <v>473</v>
      </c>
      <c r="M10" s="364" t="s">
        <v>4018</v>
      </c>
      <c r="N10" s="364" t="s">
        <v>3454</v>
      </c>
    </row>
    <row r="11" spans="1:14" x14ac:dyDescent="0.25">
      <c r="A11" s="364">
        <v>10257</v>
      </c>
      <c r="B11" s="364" t="s">
        <v>3604</v>
      </c>
      <c r="C11" s="364">
        <v>4</v>
      </c>
      <c r="D11" s="529">
        <v>41471</v>
      </c>
      <c r="E11" s="529">
        <v>41499</v>
      </c>
      <c r="F11" s="529">
        <v>41477</v>
      </c>
      <c r="G11" s="364">
        <v>3</v>
      </c>
      <c r="H11" s="364">
        <v>81.91</v>
      </c>
      <c r="I11" s="364" t="s">
        <v>3605</v>
      </c>
      <c r="J11" s="364" t="s">
        <v>3607</v>
      </c>
      <c r="K11" s="364" t="s">
        <v>3608</v>
      </c>
      <c r="L11" s="364" t="s">
        <v>3609</v>
      </c>
      <c r="M11" s="364" t="s">
        <v>3610</v>
      </c>
      <c r="N11" s="364" t="s">
        <v>3594</v>
      </c>
    </row>
    <row r="12" spans="1:14" x14ac:dyDescent="0.25">
      <c r="A12" s="364">
        <v>10258</v>
      </c>
      <c r="B12" s="364" t="s">
        <v>3486</v>
      </c>
      <c r="C12" s="364">
        <v>1</v>
      </c>
      <c r="D12" s="529">
        <v>41472</v>
      </c>
      <c r="E12" s="529">
        <v>41500</v>
      </c>
      <c r="F12" s="529">
        <v>41478</v>
      </c>
      <c r="G12" s="364">
        <v>1</v>
      </c>
      <c r="H12" s="364">
        <v>140.51</v>
      </c>
      <c r="I12" s="364" t="s">
        <v>3487</v>
      </c>
      <c r="J12" s="364" t="s">
        <v>3490</v>
      </c>
      <c r="K12" s="364" t="s">
        <v>3491</v>
      </c>
      <c r="L12" s="364"/>
      <c r="M12" s="364" t="s">
        <v>3492</v>
      </c>
      <c r="N12" s="364" t="s">
        <v>3493</v>
      </c>
    </row>
    <row r="13" spans="1:14" x14ac:dyDescent="0.25">
      <c r="A13" s="364">
        <v>10259</v>
      </c>
      <c r="B13" s="364" t="s">
        <v>3434</v>
      </c>
      <c r="C13" s="364">
        <v>4</v>
      </c>
      <c r="D13" s="529">
        <v>41473</v>
      </c>
      <c r="E13" s="529">
        <v>41501</v>
      </c>
      <c r="F13" s="529">
        <v>41480</v>
      </c>
      <c r="G13" s="364">
        <v>3</v>
      </c>
      <c r="H13" s="364">
        <v>3.25</v>
      </c>
      <c r="I13" s="364" t="s">
        <v>3435</v>
      </c>
      <c r="J13" s="364" t="s">
        <v>3437</v>
      </c>
      <c r="K13" s="364" t="s">
        <v>3340</v>
      </c>
      <c r="L13" s="364"/>
      <c r="M13" s="364" t="s">
        <v>3438</v>
      </c>
      <c r="N13" s="364" t="s">
        <v>3343</v>
      </c>
    </row>
    <row r="14" spans="1:14" x14ac:dyDescent="0.25">
      <c r="A14" s="364">
        <v>10260</v>
      </c>
      <c r="B14" s="364" t="s">
        <v>3775</v>
      </c>
      <c r="C14" s="364">
        <v>4</v>
      </c>
      <c r="D14" s="529">
        <v>41474</v>
      </c>
      <c r="E14" s="529">
        <v>41502</v>
      </c>
      <c r="F14" s="529">
        <v>41484</v>
      </c>
      <c r="G14" s="364">
        <v>1</v>
      </c>
      <c r="H14" s="364">
        <v>55.09</v>
      </c>
      <c r="I14" s="364" t="s">
        <v>3776</v>
      </c>
      <c r="J14" s="364" t="s">
        <v>3778</v>
      </c>
      <c r="K14" s="364" t="s">
        <v>3779</v>
      </c>
      <c r="L14" s="364"/>
      <c r="M14" s="364" t="s">
        <v>3780</v>
      </c>
      <c r="N14" s="364" t="s">
        <v>3332</v>
      </c>
    </row>
    <row r="15" spans="1:14" x14ac:dyDescent="0.25">
      <c r="A15" s="364">
        <v>10261</v>
      </c>
      <c r="B15" s="364" t="s">
        <v>3812</v>
      </c>
      <c r="C15" s="364">
        <v>4</v>
      </c>
      <c r="D15" s="529">
        <v>41474</v>
      </c>
      <c r="E15" s="529">
        <v>41502</v>
      </c>
      <c r="F15" s="529">
        <v>41485</v>
      </c>
      <c r="G15" s="364">
        <v>2</v>
      </c>
      <c r="H15" s="364">
        <v>3.05</v>
      </c>
      <c r="I15" s="364" t="s">
        <v>3813</v>
      </c>
      <c r="J15" s="364" t="s">
        <v>3815</v>
      </c>
      <c r="K15" s="364" t="s">
        <v>592</v>
      </c>
      <c r="L15" s="364" t="s">
        <v>803</v>
      </c>
      <c r="M15" s="364" t="s">
        <v>3816</v>
      </c>
      <c r="N15" s="364" t="s">
        <v>3454</v>
      </c>
    </row>
    <row r="16" spans="1:14" x14ac:dyDescent="0.25">
      <c r="A16" s="364">
        <v>10262</v>
      </c>
      <c r="B16" s="364" t="s">
        <v>3838</v>
      </c>
      <c r="C16" s="364">
        <v>8</v>
      </c>
      <c r="D16" s="529">
        <v>41842</v>
      </c>
      <c r="E16" s="529">
        <v>41870</v>
      </c>
      <c r="F16" s="529">
        <v>41845</v>
      </c>
      <c r="G16" s="364">
        <v>3</v>
      </c>
      <c r="H16" s="364">
        <v>48.29</v>
      </c>
      <c r="I16" s="364" t="s">
        <v>3839</v>
      </c>
      <c r="J16" s="364" t="s">
        <v>3842</v>
      </c>
      <c r="K16" s="364" t="s">
        <v>2737</v>
      </c>
      <c r="L16" s="364" t="s">
        <v>3843</v>
      </c>
      <c r="M16" s="364" t="s">
        <v>3844</v>
      </c>
      <c r="N16" s="364" t="s">
        <v>3586</v>
      </c>
    </row>
    <row r="17" spans="1:14" x14ac:dyDescent="0.25">
      <c r="A17" s="364">
        <v>10263</v>
      </c>
      <c r="B17" s="364" t="s">
        <v>3486</v>
      </c>
      <c r="C17" s="364">
        <v>9</v>
      </c>
      <c r="D17" s="529">
        <v>41843</v>
      </c>
      <c r="E17" s="529">
        <v>41871</v>
      </c>
      <c r="F17" s="529">
        <v>41851</v>
      </c>
      <c r="G17" s="364">
        <v>3</v>
      </c>
      <c r="H17" s="364">
        <v>146.06</v>
      </c>
      <c r="I17" s="364" t="s">
        <v>3487</v>
      </c>
      <c r="J17" s="364" t="s">
        <v>3490</v>
      </c>
      <c r="K17" s="364" t="s">
        <v>3491</v>
      </c>
      <c r="L17" s="364"/>
      <c r="M17" s="364" t="s">
        <v>3492</v>
      </c>
      <c r="N17" s="364" t="s">
        <v>3493</v>
      </c>
    </row>
    <row r="18" spans="1:14" x14ac:dyDescent="0.25">
      <c r="A18" s="364">
        <v>10264</v>
      </c>
      <c r="B18" s="364" t="s">
        <v>3520</v>
      </c>
      <c r="C18" s="364">
        <v>6</v>
      </c>
      <c r="D18" s="529">
        <v>41844</v>
      </c>
      <c r="E18" s="529">
        <v>41872</v>
      </c>
      <c r="F18" s="529">
        <v>41874</v>
      </c>
      <c r="G18" s="364">
        <v>3</v>
      </c>
      <c r="H18" s="364">
        <v>3.67</v>
      </c>
      <c r="I18" s="364" t="s">
        <v>3521</v>
      </c>
      <c r="J18" s="364" t="s">
        <v>3523</v>
      </c>
      <c r="K18" s="364" t="s">
        <v>3524</v>
      </c>
      <c r="L18" s="364"/>
      <c r="M18" s="364" t="s">
        <v>3525</v>
      </c>
      <c r="N18" s="364" t="s">
        <v>3370</v>
      </c>
    </row>
    <row r="19" spans="1:14" x14ac:dyDescent="0.25">
      <c r="A19" s="364">
        <v>10265</v>
      </c>
      <c r="B19" s="364" t="s">
        <v>3382</v>
      </c>
      <c r="C19" s="364">
        <v>2</v>
      </c>
      <c r="D19" s="529">
        <v>41845</v>
      </c>
      <c r="E19" s="529">
        <v>41873</v>
      </c>
      <c r="F19" s="529">
        <v>41863</v>
      </c>
      <c r="G19" s="364">
        <v>1</v>
      </c>
      <c r="H19" s="364">
        <v>55.28</v>
      </c>
      <c r="I19" s="364" t="s">
        <v>3383</v>
      </c>
      <c r="J19" s="364" t="s">
        <v>3386</v>
      </c>
      <c r="K19" s="364" t="s">
        <v>3387</v>
      </c>
      <c r="L19" s="364"/>
      <c r="M19" s="364" t="s">
        <v>3388</v>
      </c>
      <c r="N19" s="364" t="s">
        <v>2921</v>
      </c>
    </row>
    <row r="20" spans="1:14" x14ac:dyDescent="0.25">
      <c r="A20" s="364">
        <v>10266</v>
      </c>
      <c r="B20" s="364" t="s">
        <v>4006</v>
      </c>
      <c r="C20" s="364">
        <v>3</v>
      </c>
      <c r="D20" s="529">
        <v>41846</v>
      </c>
      <c r="E20" s="529">
        <v>41888</v>
      </c>
      <c r="F20" s="529">
        <v>41851</v>
      </c>
      <c r="G20" s="364">
        <v>3</v>
      </c>
      <c r="H20" s="364">
        <v>25.73</v>
      </c>
      <c r="I20" s="364" t="s">
        <v>4007</v>
      </c>
      <c r="J20" s="364" t="s">
        <v>4009</v>
      </c>
      <c r="K20" s="364" t="s">
        <v>4010</v>
      </c>
      <c r="L20" s="364"/>
      <c r="M20" s="364" t="s">
        <v>4011</v>
      </c>
      <c r="N20" s="364" t="s">
        <v>4012</v>
      </c>
    </row>
    <row r="21" spans="1:14" x14ac:dyDescent="0.25">
      <c r="A21" s="364">
        <v>10267</v>
      </c>
      <c r="B21" s="364" t="s">
        <v>3527</v>
      </c>
      <c r="C21" s="364">
        <v>4</v>
      </c>
      <c r="D21" s="529">
        <v>41849</v>
      </c>
      <c r="E21" s="529">
        <v>41877</v>
      </c>
      <c r="F21" s="529">
        <v>41857</v>
      </c>
      <c r="G21" s="364">
        <v>1</v>
      </c>
      <c r="H21" s="364">
        <v>208.58</v>
      </c>
      <c r="I21" s="364" t="s">
        <v>3528</v>
      </c>
      <c r="J21" s="364" t="s">
        <v>3530</v>
      </c>
      <c r="K21" s="364" t="s">
        <v>3531</v>
      </c>
      <c r="L21" s="364"/>
      <c r="M21" s="364" t="s">
        <v>3532</v>
      </c>
      <c r="N21" s="364" t="s">
        <v>3332</v>
      </c>
    </row>
    <row r="22" spans="1:14" x14ac:dyDescent="0.25">
      <c r="A22" s="364">
        <v>10268</v>
      </c>
      <c r="B22" s="364" t="s">
        <v>3588</v>
      </c>
      <c r="C22" s="364">
        <v>8</v>
      </c>
      <c r="D22" s="529">
        <v>41850</v>
      </c>
      <c r="E22" s="529">
        <v>41878</v>
      </c>
      <c r="F22" s="529">
        <v>41853</v>
      </c>
      <c r="G22" s="364">
        <v>3</v>
      </c>
      <c r="H22" s="364">
        <v>66.290000000000006</v>
      </c>
      <c r="I22" s="364" t="s">
        <v>3589</v>
      </c>
      <c r="J22" s="364" t="s">
        <v>3591</v>
      </c>
      <c r="K22" s="364" t="s">
        <v>3592</v>
      </c>
      <c r="L22" s="364" t="s">
        <v>1415</v>
      </c>
      <c r="M22" s="364" t="s">
        <v>3593</v>
      </c>
      <c r="N22" s="364" t="s">
        <v>3594</v>
      </c>
    </row>
    <row r="23" spans="1:14" x14ac:dyDescent="0.25">
      <c r="A23" s="364">
        <v>10269</v>
      </c>
      <c r="B23" s="364" t="s">
        <v>4020</v>
      </c>
      <c r="C23" s="364">
        <v>5</v>
      </c>
      <c r="D23" s="529">
        <v>41851</v>
      </c>
      <c r="E23" s="529">
        <v>41865</v>
      </c>
      <c r="F23" s="529">
        <v>41860</v>
      </c>
      <c r="G23" s="364">
        <v>1</v>
      </c>
      <c r="H23" s="364">
        <v>4.5599999999999996</v>
      </c>
      <c r="I23" s="364" t="s">
        <v>4021</v>
      </c>
      <c r="J23" s="364" t="s">
        <v>4167</v>
      </c>
      <c r="K23" s="364" t="s">
        <v>4024</v>
      </c>
      <c r="L23" s="364" t="s">
        <v>3675</v>
      </c>
      <c r="M23" s="364" t="s">
        <v>4168</v>
      </c>
      <c r="N23" s="364" t="s">
        <v>3586</v>
      </c>
    </row>
    <row r="24" spans="1:14" x14ac:dyDescent="0.25">
      <c r="A24" s="364">
        <v>10270</v>
      </c>
      <c r="B24" s="364" t="s">
        <v>4006</v>
      </c>
      <c r="C24" s="364">
        <v>1</v>
      </c>
      <c r="D24" s="529">
        <v>41852</v>
      </c>
      <c r="E24" s="529">
        <v>41880</v>
      </c>
      <c r="F24" s="529">
        <v>41853</v>
      </c>
      <c r="G24" s="364">
        <v>1</v>
      </c>
      <c r="H24" s="364">
        <v>136.54</v>
      </c>
      <c r="I24" s="364" t="s">
        <v>4007</v>
      </c>
      <c r="J24" s="364" t="s">
        <v>4009</v>
      </c>
      <c r="K24" s="364" t="s">
        <v>4010</v>
      </c>
      <c r="L24" s="364"/>
      <c r="M24" s="364" t="s">
        <v>4011</v>
      </c>
      <c r="N24" s="364" t="s">
        <v>4012</v>
      </c>
    </row>
    <row r="25" spans="1:14" x14ac:dyDescent="0.25">
      <c r="A25" s="364">
        <v>10271</v>
      </c>
      <c r="B25" s="364" t="s">
        <v>3915</v>
      </c>
      <c r="C25" s="364">
        <v>6</v>
      </c>
      <c r="D25" s="529">
        <v>41852</v>
      </c>
      <c r="E25" s="529">
        <v>41880</v>
      </c>
      <c r="F25" s="529">
        <v>41881</v>
      </c>
      <c r="G25" s="364">
        <v>2</v>
      </c>
      <c r="H25" s="364">
        <v>4.54</v>
      </c>
      <c r="I25" s="364" t="s">
        <v>3916</v>
      </c>
      <c r="J25" s="364" t="s">
        <v>3918</v>
      </c>
      <c r="K25" s="364" t="s">
        <v>3919</v>
      </c>
      <c r="L25" s="364" t="s">
        <v>3920</v>
      </c>
      <c r="M25" s="364" t="s">
        <v>3921</v>
      </c>
      <c r="N25" s="364" t="s">
        <v>3586</v>
      </c>
    </row>
    <row r="26" spans="1:14" x14ac:dyDescent="0.25">
      <c r="A26" s="364">
        <v>10272</v>
      </c>
      <c r="B26" s="364" t="s">
        <v>3838</v>
      </c>
      <c r="C26" s="364">
        <v>6</v>
      </c>
      <c r="D26" s="529">
        <v>41853</v>
      </c>
      <c r="E26" s="529">
        <v>41881</v>
      </c>
      <c r="F26" s="529">
        <v>41857</v>
      </c>
      <c r="G26" s="364">
        <v>2</v>
      </c>
      <c r="H26" s="364">
        <v>98.03</v>
      </c>
      <c r="I26" s="364" t="s">
        <v>3839</v>
      </c>
      <c r="J26" s="364" t="s">
        <v>3842</v>
      </c>
      <c r="K26" s="364" t="s">
        <v>2737</v>
      </c>
      <c r="L26" s="364" t="s">
        <v>3843</v>
      </c>
      <c r="M26" s="364" t="s">
        <v>3844</v>
      </c>
      <c r="N26" s="364" t="s">
        <v>3586</v>
      </c>
    </row>
    <row r="27" spans="1:14" x14ac:dyDescent="0.25">
      <c r="A27" s="364">
        <v>10273</v>
      </c>
      <c r="B27" s="364" t="s">
        <v>3825</v>
      </c>
      <c r="C27" s="364">
        <v>3</v>
      </c>
      <c r="D27" s="529">
        <v>41856</v>
      </c>
      <c r="E27" s="529">
        <v>41884</v>
      </c>
      <c r="F27" s="529">
        <v>41863</v>
      </c>
      <c r="G27" s="364">
        <v>3</v>
      </c>
      <c r="H27" s="364">
        <v>76.069999999999993</v>
      </c>
      <c r="I27" s="364" t="s">
        <v>3826</v>
      </c>
      <c r="J27" s="364" t="s">
        <v>3828</v>
      </c>
      <c r="K27" s="364" t="s">
        <v>3829</v>
      </c>
      <c r="L27" s="364"/>
      <c r="M27" s="364" t="s">
        <v>3830</v>
      </c>
      <c r="N27" s="364" t="s">
        <v>3332</v>
      </c>
    </row>
    <row r="28" spans="1:14" x14ac:dyDescent="0.25">
      <c r="A28" s="364">
        <v>10274</v>
      </c>
      <c r="B28" s="364" t="s">
        <v>3990</v>
      </c>
      <c r="C28" s="364">
        <v>6</v>
      </c>
      <c r="D28" s="529">
        <v>41857</v>
      </c>
      <c r="E28" s="529">
        <v>41885</v>
      </c>
      <c r="F28" s="529">
        <v>41867</v>
      </c>
      <c r="G28" s="364">
        <v>1</v>
      </c>
      <c r="H28" s="364">
        <v>6.01</v>
      </c>
      <c r="I28" s="364" t="s">
        <v>3991</v>
      </c>
      <c r="J28" s="364" t="s">
        <v>3993</v>
      </c>
      <c r="K28" s="364" t="s">
        <v>3994</v>
      </c>
      <c r="L28" s="364"/>
      <c r="M28" s="364" t="s">
        <v>3995</v>
      </c>
      <c r="N28" s="364" t="s">
        <v>2921</v>
      </c>
    </row>
    <row r="29" spans="1:14" x14ac:dyDescent="0.25">
      <c r="A29" s="364">
        <v>10275</v>
      </c>
      <c r="B29" s="364" t="s">
        <v>3720</v>
      </c>
      <c r="C29" s="364">
        <v>1</v>
      </c>
      <c r="D29" s="529">
        <v>41858</v>
      </c>
      <c r="E29" s="529">
        <v>41886</v>
      </c>
      <c r="F29" s="529">
        <v>41860</v>
      </c>
      <c r="G29" s="364">
        <v>1</v>
      </c>
      <c r="H29" s="364">
        <v>26.93</v>
      </c>
      <c r="I29" s="364" t="s">
        <v>3721</v>
      </c>
      <c r="J29" s="364" t="s">
        <v>3723</v>
      </c>
      <c r="K29" s="364" t="s">
        <v>3724</v>
      </c>
      <c r="L29" s="364"/>
      <c r="M29" s="364" t="s">
        <v>3725</v>
      </c>
      <c r="N29" s="364" t="s">
        <v>3547</v>
      </c>
    </row>
    <row r="30" spans="1:14" x14ac:dyDescent="0.25">
      <c r="A30" s="364">
        <v>10276</v>
      </c>
      <c r="B30" s="364" t="s">
        <v>3954</v>
      </c>
      <c r="C30" s="364">
        <v>8</v>
      </c>
      <c r="D30" s="529">
        <v>41859</v>
      </c>
      <c r="E30" s="529">
        <v>41873</v>
      </c>
      <c r="F30" s="529">
        <v>41865</v>
      </c>
      <c r="G30" s="364">
        <v>3</v>
      </c>
      <c r="H30" s="364">
        <v>13.84</v>
      </c>
      <c r="I30" s="364" t="s">
        <v>3955</v>
      </c>
      <c r="J30" s="364" t="s">
        <v>3957</v>
      </c>
      <c r="K30" s="364" t="s">
        <v>3340</v>
      </c>
      <c r="L30" s="364"/>
      <c r="M30" s="364" t="s">
        <v>3795</v>
      </c>
      <c r="N30" s="364" t="s">
        <v>3343</v>
      </c>
    </row>
    <row r="31" spans="1:14" x14ac:dyDescent="0.25">
      <c r="A31" s="364">
        <v>10277</v>
      </c>
      <c r="B31" s="364" t="s">
        <v>3746</v>
      </c>
      <c r="C31" s="364">
        <v>2</v>
      </c>
      <c r="D31" s="529">
        <v>41860</v>
      </c>
      <c r="E31" s="529">
        <v>41888</v>
      </c>
      <c r="F31" s="529">
        <v>41864</v>
      </c>
      <c r="G31" s="364">
        <v>3</v>
      </c>
      <c r="H31" s="364">
        <v>125.77</v>
      </c>
      <c r="I31" s="364" t="s">
        <v>3747</v>
      </c>
      <c r="J31" s="364" t="s">
        <v>3749</v>
      </c>
      <c r="K31" s="364" t="s">
        <v>3750</v>
      </c>
      <c r="L31" s="364"/>
      <c r="M31" s="364" t="s">
        <v>3751</v>
      </c>
      <c r="N31" s="364" t="s">
        <v>3332</v>
      </c>
    </row>
    <row r="32" spans="1:14" x14ac:dyDescent="0.25">
      <c r="A32" s="364">
        <v>10278</v>
      </c>
      <c r="B32" s="364" t="s">
        <v>3362</v>
      </c>
      <c r="C32" s="364">
        <v>8</v>
      </c>
      <c r="D32" s="529">
        <v>41863</v>
      </c>
      <c r="E32" s="529">
        <v>41891</v>
      </c>
      <c r="F32" s="529">
        <v>41867</v>
      </c>
      <c r="G32" s="364">
        <v>2</v>
      </c>
      <c r="H32" s="364">
        <v>92.69</v>
      </c>
      <c r="I32" s="364" t="s">
        <v>3363</v>
      </c>
      <c r="J32" s="364" t="s">
        <v>3366</v>
      </c>
      <c r="K32" s="364" t="s">
        <v>3367</v>
      </c>
      <c r="L32" s="364"/>
      <c r="M32" s="364" t="s">
        <v>3369</v>
      </c>
      <c r="N32" s="364" t="s">
        <v>3370</v>
      </c>
    </row>
    <row r="33" spans="1:14" x14ac:dyDescent="0.25">
      <c r="A33" s="364">
        <v>10279</v>
      </c>
      <c r="B33" s="364" t="s">
        <v>3679</v>
      </c>
      <c r="C33" s="364">
        <v>8</v>
      </c>
      <c r="D33" s="529">
        <v>41864</v>
      </c>
      <c r="E33" s="529">
        <v>41892</v>
      </c>
      <c r="F33" s="529">
        <v>41867</v>
      </c>
      <c r="G33" s="364">
        <v>2</v>
      </c>
      <c r="H33" s="364">
        <v>25.83</v>
      </c>
      <c r="I33" s="364" t="s">
        <v>3680</v>
      </c>
      <c r="J33" s="364" t="s">
        <v>3682</v>
      </c>
      <c r="K33" s="364" t="s">
        <v>3683</v>
      </c>
      <c r="L33" s="364"/>
      <c r="M33" s="364" t="s">
        <v>3684</v>
      </c>
      <c r="N33" s="364" t="s">
        <v>3332</v>
      </c>
    </row>
    <row r="34" spans="1:14" x14ac:dyDescent="0.25">
      <c r="A34" s="364">
        <v>10280</v>
      </c>
      <c r="B34" s="364" t="s">
        <v>3362</v>
      </c>
      <c r="C34" s="364">
        <v>2</v>
      </c>
      <c r="D34" s="529">
        <v>41865</v>
      </c>
      <c r="E34" s="529">
        <v>41893</v>
      </c>
      <c r="F34" s="529">
        <v>41894</v>
      </c>
      <c r="G34" s="364">
        <v>1</v>
      </c>
      <c r="H34" s="364">
        <v>8.98</v>
      </c>
      <c r="I34" s="364" t="s">
        <v>3363</v>
      </c>
      <c r="J34" s="364" t="s">
        <v>3366</v>
      </c>
      <c r="K34" s="364" t="s">
        <v>3367</v>
      </c>
      <c r="L34" s="364"/>
      <c r="M34" s="364" t="s">
        <v>3369</v>
      </c>
      <c r="N34" s="364" t="s">
        <v>3370</v>
      </c>
    </row>
    <row r="35" spans="1:14" x14ac:dyDescent="0.25">
      <c r="A35" s="364">
        <v>10281</v>
      </c>
      <c r="B35" s="364" t="s">
        <v>3868</v>
      </c>
      <c r="C35" s="364">
        <v>4</v>
      </c>
      <c r="D35" s="529">
        <v>41865</v>
      </c>
      <c r="E35" s="529">
        <v>41879</v>
      </c>
      <c r="F35" s="529">
        <v>41872</v>
      </c>
      <c r="G35" s="364">
        <v>1</v>
      </c>
      <c r="H35" s="364">
        <v>2.94</v>
      </c>
      <c r="I35" s="364" t="s">
        <v>3869</v>
      </c>
      <c r="J35" s="364" t="s">
        <v>3871</v>
      </c>
      <c r="K35" s="364" t="s">
        <v>3395</v>
      </c>
      <c r="L35" s="364"/>
      <c r="M35" s="364" t="s">
        <v>3872</v>
      </c>
      <c r="N35" s="364" t="s">
        <v>3398</v>
      </c>
    </row>
    <row r="36" spans="1:14" x14ac:dyDescent="0.25">
      <c r="A36" s="364">
        <v>10282</v>
      </c>
      <c r="B36" s="364" t="s">
        <v>3868</v>
      </c>
      <c r="C36" s="364">
        <v>4</v>
      </c>
      <c r="D36" s="529">
        <v>42231</v>
      </c>
      <c r="E36" s="529">
        <v>42259</v>
      </c>
      <c r="F36" s="529">
        <v>42237</v>
      </c>
      <c r="G36" s="364">
        <v>1</v>
      </c>
      <c r="H36" s="364">
        <v>12.69</v>
      </c>
      <c r="I36" s="364" t="s">
        <v>3869</v>
      </c>
      <c r="J36" s="364" t="s">
        <v>3871</v>
      </c>
      <c r="K36" s="364" t="s">
        <v>3395</v>
      </c>
      <c r="L36" s="364"/>
      <c r="M36" s="364" t="s">
        <v>3872</v>
      </c>
      <c r="N36" s="364" t="s">
        <v>3398</v>
      </c>
    </row>
    <row r="37" spans="1:14" x14ac:dyDescent="0.25">
      <c r="A37" s="364">
        <v>10283</v>
      </c>
      <c r="B37" s="364" t="s">
        <v>3695</v>
      </c>
      <c r="C37" s="364">
        <v>3</v>
      </c>
      <c r="D37" s="529">
        <v>42232</v>
      </c>
      <c r="E37" s="529">
        <v>42260</v>
      </c>
      <c r="F37" s="529">
        <v>42239</v>
      </c>
      <c r="G37" s="364">
        <v>3</v>
      </c>
      <c r="H37" s="364">
        <v>84.81</v>
      </c>
      <c r="I37" s="364" t="s">
        <v>3696</v>
      </c>
      <c r="J37" s="364" t="s">
        <v>3698</v>
      </c>
      <c r="K37" s="364" t="s">
        <v>3699</v>
      </c>
      <c r="L37" s="364" t="s">
        <v>1224</v>
      </c>
      <c r="M37" s="364" t="s">
        <v>3700</v>
      </c>
      <c r="N37" s="364" t="s">
        <v>3594</v>
      </c>
    </row>
    <row r="38" spans="1:14" x14ac:dyDescent="0.25">
      <c r="A38" s="364">
        <v>10284</v>
      </c>
      <c r="B38" s="364" t="s">
        <v>3679</v>
      </c>
      <c r="C38" s="364">
        <v>4</v>
      </c>
      <c r="D38" s="529">
        <v>42235</v>
      </c>
      <c r="E38" s="529">
        <v>42263</v>
      </c>
      <c r="F38" s="529">
        <v>42243</v>
      </c>
      <c r="G38" s="364">
        <v>1</v>
      </c>
      <c r="H38" s="364">
        <v>76.56</v>
      </c>
      <c r="I38" s="364" t="s">
        <v>3680</v>
      </c>
      <c r="J38" s="364" t="s">
        <v>3682</v>
      </c>
      <c r="K38" s="364" t="s">
        <v>3683</v>
      </c>
      <c r="L38" s="364"/>
      <c r="M38" s="364" t="s">
        <v>3684</v>
      </c>
      <c r="N38" s="364" t="s">
        <v>3332</v>
      </c>
    </row>
    <row r="39" spans="1:14" x14ac:dyDescent="0.25">
      <c r="A39" s="364">
        <v>10285</v>
      </c>
      <c r="B39" s="364" t="s">
        <v>3825</v>
      </c>
      <c r="C39" s="364">
        <v>1</v>
      </c>
      <c r="D39" s="529">
        <v>42236</v>
      </c>
      <c r="E39" s="529">
        <v>42264</v>
      </c>
      <c r="F39" s="529">
        <v>42242</v>
      </c>
      <c r="G39" s="364">
        <v>2</v>
      </c>
      <c r="H39" s="364">
        <v>76.83</v>
      </c>
      <c r="I39" s="364" t="s">
        <v>3826</v>
      </c>
      <c r="J39" s="364" t="s">
        <v>3828</v>
      </c>
      <c r="K39" s="364" t="s">
        <v>3829</v>
      </c>
      <c r="L39" s="364"/>
      <c r="M39" s="364" t="s">
        <v>3830</v>
      </c>
      <c r="N39" s="364" t="s">
        <v>3332</v>
      </c>
    </row>
    <row r="40" spans="1:14" x14ac:dyDescent="0.25">
      <c r="A40" s="364">
        <v>10286</v>
      </c>
      <c r="B40" s="364" t="s">
        <v>3825</v>
      </c>
      <c r="C40" s="364">
        <v>8</v>
      </c>
      <c r="D40" s="529">
        <v>42237</v>
      </c>
      <c r="E40" s="529">
        <v>42265</v>
      </c>
      <c r="F40" s="529">
        <v>42246</v>
      </c>
      <c r="G40" s="364">
        <v>3</v>
      </c>
      <c r="H40" s="364">
        <v>229.24</v>
      </c>
      <c r="I40" s="364" t="s">
        <v>3826</v>
      </c>
      <c r="J40" s="364" t="s">
        <v>3828</v>
      </c>
      <c r="K40" s="364" t="s">
        <v>3829</v>
      </c>
      <c r="L40" s="364"/>
      <c r="M40" s="364" t="s">
        <v>3830</v>
      </c>
      <c r="N40" s="364" t="s">
        <v>3332</v>
      </c>
    </row>
    <row r="41" spans="1:14" x14ac:dyDescent="0.25">
      <c r="A41" s="364">
        <v>10287</v>
      </c>
      <c r="B41" s="364" t="s">
        <v>3855</v>
      </c>
      <c r="C41" s="364">
        <v>8</v>
      </c>
      <c r="D41" s="529">
        <v>42238</v>
      </c>
      <c r="E41" s="529">
        <v>42266</v>
      </c>
      <c r="F41" s="529">
        <v>42244</v>
      </c>
      <c r="G41" s="364">
        <v>3</v>
      </c>
      <c r="H41" s="364">
        <v>12.76</v>
      </c>
      <c r="I41" s="364" t="s">
        <v>3856</v>
      </c>
      <c r="J41" s="364" t="s">
        <v>3858</v>
      </c>
      <c r="K41" s="364" t="s">
        <v>592</v>
      </c>
      <c r="L41" s="364" t="s">
        <v>803</v>
      </c>
      <c r="M41" s="364" t="s">
        <v>3859</v>
      </c>
      <c r="N41" s="364" t="s">
        <v>3454</v>
      </c>
    </row>
    <row r="42" spans="1:14" x14ac:dyDescent="0.25">
      <c r="A42" s="364">
        <v>10288</v>
      </c>
      <c r="B42" s="364" t="s">
        <v>3847</v>
      </c>
      <c r="C42" s="364">
        <v>4</v>
      </c>
      <c r="D42" s="529">
        <v>42239</v>
      </c>
      <c r="E42" s="529">
        <v>42267</v>
      </c>
      <c r="F42" s="529">
        <v>42250</v>
      </c>
      <c r="G42" s="364">
        <v>1</v>
      </c>
      <c r="H42" s="364">
        <v>7.45</v>
      </c>
      <c r="I42" s="364" t="s">
        <v>3848</v>
      </c>
      <c r="J42" s="364" t="s">
        <v>3850</v>
      </c>
      <c r="K42" s="364" t="s">
        <v>3851</v>
      </c>
      <c r="L42" s="364"/>
      <c r="M42" s="364" t="s">
        <v>3852</v>
      </c>
      <c r="N42" s="364" t="s">
        <v>3547</v>
      </c>
    </row>
    <row r="43" spans="1:14" x14ac:dyDescent="0.25">
      <c r="A43" s="364">
        <v>10289</v>
      </c>
      <c r="B43" s="364" t="s">
        <v>3419</v>
      </c>
      <c r="C43" s="364">
        <v>7</v>
      </c>
      <c r="D43" s="529">
        <v>42242</v>
      </c>
      <c r="E43" s="529">
        <v>42270</v>
      </c>
      <c r="F43" s="529">
        <v>42244</v>
      </c>
      <c r="G43" s="364">
        <v>3</v>
      </c>
      <c r="H43" s="364">
        <v>22.77</v>
      </c>
      <c r="I43" s="364" t="s">
        <v>3420</v>
      </c>
      <c r="J43" s="364" t="s">
        <v>3422</v>
      </c>
      <c r="K43" s="364" t="s">
        <v>3356</v>
      </c>
      <c r="L43" s="364"/>
      <c r="M43" s="364" t="s">
        <v>3423</v>
      </c>
      <c r="N43" s="364" t="s">
        <v>3359</v>
      </c>
    </row>
    <row r="44" spans="1:14" x14ac:dyDescent="0.25">
      <c r="A44" s="364">
        <v>10290</v>
      </c>
      <c r="B44" s="364" t="s">
        <v>3449</v>
      </c>
      <c r="C44" s="364">
        <v>8</v>
      </c>
      <c r="D44" s="529">
        <v>42243</v>
      </c>
      <c r="E44" s="529">
        <v>42271</v>
      </c>
      <c r="F44" s="529">
        <v>42250</v>
      </c>
      <c r="G44" s="364">
        <v>1</v>
      </c>
      <c r="H44" s="364">
        <v>79.7</v>
      </c>
      <c r="I44" s="364" t="s">
        <v>3450</v>
      </c>
      <c r="J44" s="364" t="s">
        <v>3452</v>
      </c>
      <c r="K44" s="364" t="s">
        <v>474</v>
      </c>
      <c r="L44" s="364" t="s">
        <v>473</v>
      </c>
      <c r="M44" s="364" t="s">
        <v>3453</v>
      </c>
      <c r="N44" s="364" t="s">
        <v>3454</v>
      </c>
    </row>
    <row r="45" spans="1:14" x14ac:dyDescent="0.25">
      <c r="A45" s="364">
        <v>10291</v>
      </c>
      <c r="B45" s="364" t="s">
        <v>3812</v>
      </c>
      <c r="C45" s="364">
        <v>6</v>
      </c>
      <c r="D45" s="529">
        <v>42243</v>
      </c>
      <c r="E45" s="529">
        <v>42271</v>
      </c>
      <c r="F45" s="529">
        <v>42251</v>
      </c>
      <c r="G45" s="364">
        <v>2</v>
      </c>
      <c r="H45" s="364">
        <v>6.4</v>
      </c>
      <c r="I45" s="364" t="s">
        <v>3813</v>
      </c>
      <c r="J45" s="364" t="s">
        <v>3815</v>
      </c>
      <c r="K45" s="364" t="s">
        <v>592</v>
      </c>
      <c r="L45" s="364" t="s">
        <v>803</v>
      </c>
      <c r="M45" s="364" t="s">
        <v>3816</v>
      </c>
      <c r="N45" s="364" t="s">
        <v>3454</v>
      </c>
    </row>
    <row r="46" spans="1:14" x14ac:dyDescent="0.25">
      <c r="A46" s="364">
        <v>10292</v>
      </c>
      <c r="B46" s="364" t="s">
        <v>3959</v>
      </c>
      <c r="C46" s="364">
        <v>1</v>
      </c>
      <c r="D46" s="529">
        <v>42244</v>
      </c>
      <c r="E46" s="529">
        <v>42272</v>
      </c>
      <c r="F46" s="529">
        <v>42249</v>
      </c>
      <c r="G46" s="364">
        <v>2</v>
      </c>
      <c r="H46" s="364">
        <v>1.35</v>
      </c>
      <c r="I46" s="364" t="s">
        <v>3960</v>
      </c>
      <c r="J46" s="364" t="s">
        <v>3962</v>
      </c>
      <c r="K46" s="364" t="s">
        <v>474</v>
      </c>
      <c r="L46" s="364" t="s">
        <v>473</v>
      </c>
      <c r="M46" s="364" t="s">
        <v>3963</v>
      </c>
      <c r="N46" s="364" t="s">
        <v>3454</v>
      </c>
    </row>
    <row r="47" spans="1:14" x14ac:dyDescent="0.25">
      <c r="A47" s="364">
        <v>10293</v>
      </c>
      <c r="B47" s="364" t="s">
        <v>3954</v>
      </c>
      <c r="C47" s="364">
        <v>1</v>
      </c>
      <c r="D47" s="529">
        <v>42245</v>
      </c>
      <c r="E47" s="529">
        <v>42273</v>
      </c>
      <c r="F47" s="529">
        <v>42258</v>
      </c>
      <c r="G47" s="364">
        <v>3</v>
      </c>
      <c r="H47" s="364">
        <v>21.18</v>
      </c>
      <c r="I47" s="364" t="s">
        <v>3955</v>
      </c>
      <c r="J47" s="364" t="s">
        <v>3957</v>
      </c>
      <c r="K47" s="364" t="s">
        <v>3340</v>
      </c>
      <c r="L47" s="364"/>
      <c r="M47" s="364" t="s">
        <v>3795</v>
      </c>
      <c r="N47" s="364" t="s">
        <v>3343</v>
      </c>
    </row>
    <row r="48" spans="1:14" x14ac:dyDescent="0.25">
      <c r="A48" s="364">
        <v>10294</v>
      </c>
      <c r="B48" s="364" t="s">
        <v>3838</v>
      </c>
      <c r="C48" s="364">
        <v>4</v>
      </c>
      <c r="D48" s="529">
        <v>42246</v>
      </c>
      <c r="E48" s="529">
        <v>42274</v>
      </c>
      <c r="F48" s="529">
        <v>42252</v>
      </c>
      <c r="G48" s="364">
        <v>2</v>
      </c>
      <c r="H48" s="364">
        <v>147.26</v>
      </c>
      <c r="I48" s="364" t="s">
        <v>3839</v>
      </c>
      <c r="J48" s="364" t="s">
        <v>3842</v>
      </c>
      <c r="K48" s="364" t="s">
        <v>2737</v>
      </c>
      <c r="L48" s="364" t="s">
        <v>3843</v>
      </c>
      <c r="M48" s="364" t="s">
        <v>3844</v>
      </c>
      <c r="N48" s="364" t="s">
        <v>3586</v>
      </c>
    </row>
    <row r="49" spans="1:14" x14ac:dyDescent="0.25">
      <c r="A49" s="364">
        <v>10295</v>
      </c>
      <c r="B49" s="364" t="s">
        <v>3990</v>
      </c>
      <c r="C49" s="364">
        <v>2</v>
      </c>
      <c r="D49" s="529">
        <v>42249</v>
      </c>
      <c r="E49" s="529">
        <v>42277</v>
      </c>
      <c r="F49" s="529">
        <v>42257</v>
      </c>
      <c r="G49" s="364">
        <v>2</v>
      </c>
      <c r="H49" s="364">
        <v>1.1499999999999999</v>
      </c>
      <c r="I49" s="364" t="s">
        <v>3991</v>
      </c>
      <c r="J49" s="364" t="s">
        <v>3993</v>
      </c>
      <c r="K49" s="364" t="s">
        <v>3994</v>
      </c>
      <c r="L49" s="364"/>
      <c r="M49" s="364" t="s">
        <v>3995</v>
      </c>
      <c r="N49" s="364" t="s">
        <v>2921</v>
      </c>
    </row>
    <row r="50" spans="1:14" x14ac:dyDescent="0.25">
      <c r="A50" s="364">
        <v>10296</v>
      </c>
      <c r="B50" s="364" t="s">
        <v>3695</v>
      </c>
      <c r="C50" s="364">
        <v>6</v>
      </c>
      <c r="D50" s="529">
        <v>42250</v>
      </c>
      <c r="E50" s="529">
        <v>42278</v>
      </c>
      <c r="F50" s="529">
        <v>42258</v>
      </c>
      <c r="G50" s="364">
        <v>1</v>
      </c>
      <c r="H50" s="364">
        <v>0.12</v>
      </c>
      <c r="I50" s="364" t="s">
        <v>3696</v>
      </c>
      <c r="J50" s="364" t="s">
        <v>3698</v>
      </c>
      <c r="K50" s="364" t="s">
        <v>3699</v>
      </c>
      <c r="L50" s="364" t="s">
        <v>1224</v>
      </c>
      <c r="M50" s="364" t="s">
        <v>3700</v>
      </c>
      <c r="N50" s="364" t="s">
        <v>3594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ilha91">
    <tabColor rgb="FF2509F5"/>
  </sheetPr>
  <dimension ref="A1:E133"/>
  <sheetViews>
    <sheetView showGridLines="0" workbookViewId="0"/>
  </sheetViews>
  <sheetFormatPr defaultRowHeight="15" x14ac:dyDescent="0.25"/>
  <cols>
    <col min="1" max="1" width="19.140625" customWidth="1"/>
    <col min="2" max="2" width="18.85546875" customWidth="1"/>
    <col min="3" max="3" width="15.42578125" customWidth="1"/>
    <col min="4" max="4" width="13.5703125" customWidth="1"/>
    <col min="5" max="5" width="11.5703125" bestFit="1" customWidth="1"/>
  </cols>
  <sheetData>
    <row r="1" spans="1:5" x14ac:dyDescent="0.25">
      <c r="A1" s="420" t="s">
        <v>4152</v>
      </c>
      <c r="B1" s="421" t="s">
        <v>4169</v>
      </c>
      <c r="C1" s="421" t="s">
        <v>4170</v>
      </c>
      <c r="D1" s="421" t="s">
        <v>47</v>
      </c>
      <c r="E1" s="422" t="s">
        <v>109</v>
      </c>
    </row>
    <row r="2" spans="1:5" x14ac:dyDescent="0.25">
      <c r="A2" s="410">
        <v>10248</v>
      </c>
      <c r="B2" s="408">
        <v>11</v>
      </c>
      <c r="C2" s="409">
        <v>14</v>
      </c>
      <c r="D2" s="408">
        <v>12</v>
      </c>
      <c r="E2" s="411">
        <v>5.0000000745058101E-2</v>
      </c>
    </row>
    <row r="3" spans="1:5" x14ac:dyDescent="0.25">
      <c r="A3" s="410">
        <v>10248</v>
      </c>
      <c r="B3" s="408">
        <v>42</v>
      </c>
      <c r="C3" s="409">
        <v>9.8000000000000007</v>
      </c>
      <c r="D3" s="408">
        <v>10</v>
      </c>
      <c r="E3" s="411">
        <v>0</v>
      </c>
    </row>
    <row r="4" spans="1:5" x14ac:dyDescent="0.25">
      <c r="A4" s="410">
        <v>10248</v>
      </c>
      <c r="B4" s="408">
        <v>72</v>
      </c>
      <c r="C4" s="409">
        <v>34.799999999999997</v>
      </c>
      <c r="D4" s="408">
        <v>5</v>
      </c>
      <c r="E4" s="411">
        <v>0</v>
      </c>
    </row>
    <row r="5" spans="1:5" x14ac:dyDescent="0.25">
      <c r="A5" s="410">
        <v>10249</v>
      </c>
      <c r="B5" s="408">
        <v>14</v>
      </c>
      <c r="C5" s="409">
        <v>18.600000000000001</v>
      </c>
      <c r="D5" s="408">
        <v>9</v>
      </c>
      <c r="E5" s="411">
        <v>0</v>
      </c>
    </row>
    <row r="6" spans="1:5" x14ac:dyDescent="0.25">
      <c r="A6" s="410">
        <v>10249</v>
      </c>
      <c r="B6" s="408">
        <v>51</v>
      </c>
      <c r="C6" s="409">
        <v>42.4</v>
      </c>
      <c r="D6" s="408">
        <v>40</v>
      </c>
      <c r="E6" s="411">
        <v>0</v>
      </c>
    </row>
    <row r="7" spans="1:5" x14ac:dyDescent="0.25">
      <c r="A7" s="410">
        <v>10250</v>
      </c>
      <c r="B7" s="408">
        <v>41</v>
      </c>
      <c r="C7" s="409">
        <v>7.7</v>
      </c>
      <c r="D7" s="408">
        <v>10</v>
      </c>
      <c r="E7" s="411">
        <v>0</v>
      </c>
    </row>
    <row r="8" spans="1:5" x14ac:dyDescent="0.25">
      <c r="A8" s="410">
        <v>10250</v>
      </c>
      <c r="B8" s="408">
        <v>51</v>
      </c>
      <c r="C8" s="409">
        <v>42.4</v>
      </c>
      <c r="D8" s="408">
        <v>35</v>
      </c>
      <c r="E8" s="411">
        <v>0.15000000596046401</v>
      </c>
    </row>
    <row r="9" spans="1:5" x14ac:dyDescent="0.25">
      <c r="A9" s="410">
        <v>10250</v>
      </c>
      <c r="B9" s="408">
        <v>65</v>
      </c>
      <c r="C9" s="409">
        <v>16.8</v>
      </c>
      <c r="D9" s="408">
        <v>15</v>
      </c>
      <c r="E9" s="411">
        <v>0.15000000596046401</v>
      </c>
    </row>
    <row r="10" spans="1:5" x14ac:dyDescent="0.25">
      <c r="A10" s="410">
        <v>10251</v>
      </c>
      <c r="B10" s="408">
        <v>22</v>
      </c>
      <c r="C10" s="409">
        <v>16.8</v>
      </c>
      <c r="D10" s="408">
        <v>6</v>
      </c>
      <c r="E10" s="411">
        <v>5.0000000745058101E-2</v>
      </c>
    </row>
    <row r="11" spans="1:5" x14ac:dyDescent="0.25">
      <c r="A11" s="410">
        <v>10251</v>
      </c>
      <c r="B11" s="408">
        <v>57</v>
      </c>
      <c r="C11" s="409">
        <v>15.6</v>
      </c>
      <c r="D11" s="408">
        <v>15</v>
      </c>
      <c r="E11" s="411">
        <v>5.0000000745058101E-2</v>
      </c>
    </row>
    <row r="12" spans="1:5" x14ac:dyDescent="0.25">
      <c r="A12" s="410">
        <v>10251</v>
      </c>
      <c r="B12" s="408">
        <v>65</v>
      </c>
      <c r="C12" s="409">
        <v>16.8</v>
      </c>
      <c r="D12" s="408">
        <v>20</v>
      </c>
      <c r="E12" s="411">
        <v>0</v>
      </c>
    </row>
    <row r="13" spans="1:5" x14ac:dyDescent="0.25">
      <c r="A13" s="410">
        <v>10252</v>
      </c>
      <c r="B13" s="408">
        <v>20</v>
      </c>
      <c r="C13" s="409">
        <v>64.8</v>
      </c>
      <c r="D13" s="408">
        <v>40</v>
      </c>
      <c r="E13" s="411">
        <v>5.0000000745058101E-2</v>
      </c>
    </row>
    <row r="14" spans="1:5" x14ac:dyDescent="0.25">
      <c r="A14" s="410">
        <v>10252</v>
      </c>
      <c r="B14" s="408">
        <v>33</v>
      </c>
      <c r="C14" s="409">
        <v>2</v>
      </c>
      <c r="D14" s="408">
        <v>25</v>
      </c>
      <c r="E14" s="411">
        <v>5.0000000745058101E-2</v>
      </c>
    </row>
    <row r="15" spans="1:5" x14ac:dyDescent="0.25">
      <c r="A15" s="410">
        <v>10252</v>
      </c>
      <c r="B15" s="408">
        <v>60</v>
      </c>
      <c r="C15" s="409">
        <v>27.2</v>
      </c>
      <c r="D15" s="408">
        <v>40</v>
      </c>
      <c r="E15" s="411">
        <v>0</v>
      </c>
    </row>
    <row r="16" spans="1:5" x14ac:dyDescent="0.25">
      <c r="A16" s="410">
        <v>10253</v>
      </c>
      <c r="B16" s="408">
        <v>31</v>
      </c>
      <c r="C16" s="409">
        <v>10</v>
      </c>
      <c r="D16" s="408">
        <v>20</v>
      </c>
      <c r="E16" s="411">
        <v>0</v>
      </c>
    </row>
    <row r="17" spans="1:5" x14ac:dyDescent="0.25">
      <c r="A17" s="410">
        <v>10253</v>
      </c>
      <c r="B17" s="408">
        <v>39</v>
      </c>
      <c r="C17" s="409">
        <v>14.4</v>
      </c>
      <c r="D17" s="408">
        <v>42</v>
      </c>
      <c r="E17" s="411">
        <v>0</v>
      </c>
    </row>
    <row r="18" spans="1:5" x14ac:dyDescent="0.25">
      <c r="A18" s="410">
        <v>10253</v>
      </c>
      <c r="B18" s="408">
        <v>49</v>
      </c>
      <c r="C18" s="409">
        <v>16</v>
      </c>
      <c r="D18" s="408">
        <v>40</v>
      </c>
      <c r="E18" s="411">
        <v>0</v>
      </c>
    </row>
    <row r="19" spans="1:5" x14ac:dyDescent="0.25">
      <c r="A19" s="410">
        <v>10254</v>
      </c>
      <c r="B19" s="408">
        <v>24</v>
      </c>
      <c r="C19" s="409">
        <v>3.6</v>
      </c>
      <c r="D19" s="408">
        <v>15</v>
      </c>
      <c r="E19" s="411">
        <v>0.15000000596046401</v>
      </c>
    </row>
    <row r="20" spans="1:5" x14ac:dyDescent="0.25">
      <c r="A20" s="410">
        <v>10254</v>
      </c>
      <c r="B20" s="408">
        <v>55</v>
      </c>
      <c r="C20" s="409">
        <v>19.2</v>
      </c>
      <c r="D20" s="408">
        <v>21</v>
      </c>
      <c r="E20" s="411">
        <v>0.15000000596046401</v>
      </c>
    </row>
    <row r="21" spans="1:5" x14ac:dyDescent="0.25">
      <c r="A21" s="410">
        <v>10254</v>
      </c>
      <c r="B21" s="408">
        <v>74</v>
      </c>
      <c r="C21" s="409">
        <v>8</v>
      </c>
      <c r="D21" s="408">
        <v>21</v>
      </c>
      <c r="E21" s="411">
        <v>0</v>
      </c>
    </row>
    <row r="22" spans="1:5" x14ac:dyDescent="0.25">
      <c r="A22" s="410">
        <v>10255</v>
      </c>
      <c r="B22" s="408">
        <v>2</v>
      </c>
      <c r="C22" s="409">
        <v>15.2</v>
      </c>
      <c r="D22" s="408">
        <v>20</v>
      </c>
      <c r="E22" s="411">
        <v>0</v>
      </c>
    </row>
    <row r="23" spans="1:5" x14ac:dyDescent="0.25">
      <c r="A23" s="410">
        <v>10255</v>
      </c>
      <c r="B23" s="408">
        <v>16</v>
      </c>
      <c r="C23" s="409">
        <v>13.9</v>
      </c>
      <c r="D23" s="408">
        <v>35</v>
      </c>
      <c r="E23" s="411">
        <v>0</v>
      </c>
    </row>
    <row r="24" spans="1:5" x14ac:dyDescent="0.25">
      <c r="A24" s="410">
        <v>10255</v>
      </c>
      <c r="B24" s="408">
        <v>36</v>
      </c>
      <c r="C24" s="409">
        <v>15.2</v>
      </c>
      <c r="D24" s="408">
        <v>25</v>
      </c>
      <c r="E24" s="411">
        <v>0</v>
      </c>
    </row>
    <row r="25" spans="1:5" x14ac:dyDescent="0.25">
      <c r="A25" s="410">
        <v>10255</v>
      </c>
      <c r="B25" s="408">
        <v>59</v>
      </c>
      <c r="C25" s="409">
        <v>44</v>
      </c>
      <c r="D25" s="408">
        <v>30</v>
      </c>
      <c r="E25" s="411">
        <v>0</v>
      </c>
    </row>
    <row r="26" spans="1:5" x14ac:dyDescent="0.25">
      <c r="A26" s="410">
        <v>10256</v>
      </c>
      <c r="B26" s="408">
        <v>53</v>
      </c>
      <c r="C26" s="409">
        <v>26.2</v>
      </c>
      <c r="D26" s="408">
        <v>15</v>
      </c>
      <c r="E26" s="411">
        <v>0</v>
      </c>
    </row>
    <row r="27" spans="1:5" x14ac:dyDescent="0.25">
      <c r="A27" s="410">
        <v>10256</v>
      </c>
      <c r="B27" s="408">
        <v>77</v>
      </c>
      <c r="C27" s="409">
        <v>10.4</v>
      </c>
      <c r="D27" s="408">
        <v>12</v>
      </c>
      <c r="E27" s="411">
        <v>0</v>
      </c>
    </row>
    <row r="28" spans="1:5" x14ac:dyDescent="0.25">
      <c r="A28" s="410">
        <v>10257</v>
      </c>
      <c r="B28" s="408">
        <v>27</v>
      </c>
      <c r="C28" s="409">
        <v>35.1</v>
      </c>
      <c r="D28" s="408">
        <v>25</v>
      </c>
      <c r="E28" s="411">
        <v>0</v>
      </c>
    </row>
    <row r="29" spans="1:5" x14ac:dyDescent="0.25">
      <c r="A29" s="410">
        <v>10257</v>
      </c>
      <c r="B29" s="408">
        <v>39</v>
      </c>
      <c r="C29" s="409">
        <v>14.4</v>
      </c>
      <c r="D29" s="408">
        <v>6</v>
      </c>
      <c r="E29" s="411">
        <v>0</v>
      </c>
    </row>
    <row r="30" spans="1:5" x14ac:dyDescent="0.25">
      <c r="A30" s="410">
        <v>10257</v>
      </c>
      <c r="B30" s="408">
        <v>77</v>
      </c>
      <c r="C30" s="409">
        <v>10.4</v>
      </c>
      <c r="D30" s="408">
        <v>15</v>
      </c>
      <c r="E30" s="411">
        <v>0</v>
      </c>
    </row>
    <row r="31" spans="1:5" x14ac:dyDescent="0.25">
      <c r="A31" s="410">
        <v>10258</v>
      </c>
      <c r="B31" s="408">
        <v>2</v>
      </c>
      <c r="C31" s="409">
        <v>15.2</v>
      </c>
      <c r="D31" s="408">
        <v>50</v>
      </c>
      <c r="E31" s="411">
        <v>0.20000000298023199</v>
      </c>
    </row>
    <row r="32" spans="1:5" x14ac:dyDescent="0.25">
      <c r="A32" s="410">
        <v>10258</v>
      </c>
      <c r="B32" s="408">
        <v>5</v>
      </c>
      <c r="C32" s="409">
        <v>17</v>
      </c>
      <c r="D32" s="408">
        <v>65</v>
      </c>
      <c r="E32" s="411">
        <v>0.20000000298023199</v>
      </c>
    </row>
    <row r="33" spans="1:5" x14ac:dyDescent="0.25">
      <c r="A33" s="410">
        <v>10258</v>
      </c>
      <c r="B33" s="408">
        <v>32</v>
      </c>
      <c r="C33" s="409">
        <v>25.6</v>
      </c>
      <c r="D33" s="408">
        <v>6</v>
      </c>
      <c r="E33" s="411">
        <v>0.20000000298023199</v>
      </c>
    </row>
    <row r="34" spans="1:5" x14ac:dyDescent="0.25">
      <c r="A34" s="410">
        <v>10259</v>
      </c>
      <c r="B34" s="408">
        <v>21</v>
      </c>
      <c r="C34" s="409">
        <v>8</v>
      </c>
      <c r="D34" s="408">
        <v>10</v>
      </c>
      <c r="E34" s="411">
        <v>0</v>
      </c>
    </row>
    <row r="35" spans="1:5" x14ac:dyDescent="0.25">
      <c r="A35" s="410">
        <v>10259</v>
      </c>
      <c r="B35" s="408">
        <v>37</v>
      </c>
      <c r="C35" s="409">
        <v>20.8</v>
      </c>
      <c r="D35" s="408">
        <v>1</v>
      </c>
      <c r="E35" s="411">
        <v>0</v>
      </c>
    </row>
    <row r="36" spans="1:5" x14ac:dyDescent="0.25">
      <c r="A36" s="410">
        <v>10260</v>
      </c>
      <c r="B36" s="408">
        <v>41</v>
      </c>
      <c r="C36" s="409">
        <v>7.7</v>
      </c>
      <c r="D36" s="408">
        <v>16</v>
      </c>
      <c r="E36" s="411">
        <v>0.25</v>
      </c>
    </row>
    <row r="37" spans="1:5" x14ac:dyDescent="0.25">
      <c r="A37" s="410">
        <v>10260</v>
      </c>
      <c r="B37" s="408">
        <v>57</v>
      </c>
      <c r="C37" s="409">
        <v>15.6</v>
      </c>
      <c r="D37" s="408">
        <v>50</v>
      </c>
      <c r="E37" s="411">
        <v>0</v>
      </c>
    </row>
    <row r="38" spans="1:5" x14ac:dyDescent="0.25">
      <c r="A38" s="410">
        <v>10260</v>
      </c>
      <c r="B38" s="408">
        <v>62</v>
      </c>
      <c r="C38" s="409">
        <v>39.4</v>
      </c>
      <c r="D38" s="408">
        <v>15</v>
      </c>
      <c r="E38" s="411">
        <v>0.25</v>
      </c>
    </row>
    <row r="39" spans="1:5" x14ac:dyDescent="0.25">
      <c r="A39" s="410">
        <v>10260</v>
      </c>
      <c r="B39" s="408">
        <v>70</v>
      </c>
      <c r="C39" s="409">
        <v>12</v>
      </c>
      <c r="D39" s="408">
        <v>21</v>
      </c>
      <c r="E39" s="411">
        <v>0.25</v>
      </c>
    </row>
    <row r="40" spans="1:5" x14ac:dyDescent="0.25">
      <c r="A40" s="410">
        <v>10261</v>
      </c>
      <c r="B40" s="408">
        <v>21</v>
      </c>
      <c r="C40" s="409">
        <v>8</v>
      </c>
      <c r="D40" s="408">
        <v>20</v>
      </c>
      <c r="E40" s="411">
        <v>0</v>
      </c>
    </row>
    <row r="41" spans="1:5" x14ac:dyDescent="0.25">
      <c r="A41" s="410">
        <v>10261</v>
      </c>
      <c r="B41" s="408">
        <v>35</v>
      </c>
      <c r="C41" s="409">
        <v>14.4</v>
      </c>
      <c r="D41" s="408">
        <v>20</v>
      </c>
      <c r="E41" s="411">
        <v>0</v>
      </c>
    </row>
    <row r="42" spans="1:5" x14ac:dyDescent="0.25">
      <c r="A42" s="410">
        <v>10262</v>
      </c>
      <c r="B42" s="408">
        <v>5</v>
      </c>
      <c r="C42" s="409">
        <v>17</v>
      </c>
      <c r="D42" s="408">
        <v>12</v>
      </c>
      <c r="E42" s="411">
        <v>0.20000000298023199</v>
      </c>
    </row>
    <row r="43" spans="1:5" x14ac:dyDescent="0.25">
      <c r="A43" s="410">
        <v>10262</v>
      </c>
      <c r="B43" s="408">
        <v>7</v>
      </c>
      <c r="C43" s="409">
        <v>24</v>
      </c>
      <c r="D43" s="408">
        <v>15</v>
      </c>
      <c r="E43" s="411">
        <v>0</v>
      </c>
    </row>
    <row r="44" spans="1:5" x14ac:dyDescent="0.25">
      <c r="A44" s="410">
        <v>10262</v>
      </c>
      <c r="B44" s="408">
        <v>56</v>
      </c>
      <c r="C44" s="409">
        <v>30.4</v>
      </c>
      <c r="D44" s="408">
        <v>2</v>
      </c>
      <c r="E44" s="411">
        <v>0</v>
      </c>
    </row>
    <row r="45" spans="1:5" x14ac:dyDescent="0.25">
      <c r="A45" s="410">
        <v>10263</v>
      </c>
      <c r="B45" s="408">
        <v>16</v>
      </c>
      <c r="C45" s="409">
        <v>13.9</v>
      </c>
      <c r="D45" s="408">
        <v>60</v>
      </c>
      <c r="E45" s="411">
        <v>0.25</v>
      </c>
    </row>
    <row r="46" spans="1:5" x14ac:dyDescent="0.25">
      <c r="A46" s="410">
        <v>10263</v>
      </c>
      <c r="B46" s="408">
        <v>24</v>
      </c>
      <c r="C46" s="409">
        <v>3.6</v>
      </c>
      <c r="D46" s="408">
        <v>28</v>
      </c>
      <c r="E46" s="411">
        <v>0</v>
      </c>
    </row>
    <row r="47" spans="1:5" x14ac:dyDescent="0.25">
      <c r="A47" s="410">
        <v>10263</v>
      </c>
      <c r="B47" s="408">
        <v>30</v>
      </c>
      <c r="C47" s="409">
        <v>20.7</v>
      </c>
      <c r="D47" s="408">
        <v>60</v>
      </c>
      <c r="E47" s="411">
        <v>0.25</v>
      </c>
    </row>
    <row r="48" spans="1:5" x14ac:dyDescent="0.25">
      <c r="A48" s="410">
        <v>10263</v>
      </c>
      <c r="B48" s="408">
        <v>74</v>
      </c>
      <c r="C48" s="409">
        <v>8</v>
      </c>
      <c r="D48" s="408">
        <v>36</v>
      </c>
      <c r="E48" s="411">
        <v>0.25</v>
      </c>
    </row>
    <row r="49" spans="1:5" x14ac:dyDescent="0.25">
      <c r="A49" s="410">
        <v>10264</v>
      </c>
      <c r="B49" s="408">
        <v>2</v>
      </c>
      <c r="C49" s="409">
        <v>15.2</v>
      </c>
      <c r="D49" s="408">
        <v>35</v>
      </c>
      <c r="E49" s="411">
        <v>0</v>
      </c>
    </row>
    <row r="50" spans="1:5" x14ac:dyDescent="0.25">
      <c r="A50" s="410">
        <v>10264</v>
      </c>
      <c r="B50" s="408">
        <v>41</v>
      </c>
      <c r="C50" s="409">
        <v>7.7</v>
      </c>
      <c r="D50" s="408">
        <v>25</v>
      </c>
      <c r="E50" s="411">
        <v>0.15000000596046401</v>
      </c>
    </row>
    <row r="51" spans="1:5" x14ac:dyDescent="0.25">
      <c r="A51" s="410">
        <v>10265</v>
      </c>
      <c r="B51" s="408">
        <v>17</v>
      </c>
      <c r="C51" s="409">
        <v>31.2</v>
      </c>
      <c r="D51" s="408">
        <v>30</v>
      </c>
      <c r="E51" s="411">
        <v>0</v>
      </c>
    </row>
    <row r="52" spans="1:5" x14ac:dyDescent="0.25">
      <c r="A52" s="410">
        <v>10265</v>
      </c>
      <c r="B52" s="408">
        <v>70</v>
      </c>
      <c r="C52" s="409">
        <v>12</v>
      </c>
      <c r="D52" s="408">
        <v>20</v>
      </c>
      <c r="E52" s="411">
        <v>0</v>
      </c>
    </row>
    <row r="53" spans="1:5" x14ac:dyDescent="0.25">
      <c r="A53" s="410">
        <v>10266</v>
      </c>
      <c r="B53" s="408">
        <v>12</v>
      </c>
      <c r="C53" s="409">
        <v>30.4</v>
      </c>
      <c r="D53" s="408">
        <v>12</v>
      </c>
      <c r="E53" s="411">
        <v>5.0000000745058101E-2</v>
      </c>
    </row>
    <row r="54" spans="1:5" x14ac:dyDescent="0.25">
      <c r="A54" s="410">
        <v>10267</v>
      </c>
      <c r="B54" s="408">
        <v>40</v>
      </c>
      <c r="C54" s="409">
        <v>14.7</v>
      </c>
      <c r="D54" s="408">
        <v>50</v>
      </c>
      <c r="E54" s="411">
        <v>0</v>
      </c>
    </row>
    <row r="55" spans="1:5" x14ac:dyDescent="0.25">
      <c r="A55" s="410">
        <v>10267</v>
      </c>
      <c r="B55" s="408">
        <v>59</v>
      </c>
      <c r="C55" s="409">
        <v>44</v>
      </c>
      <c r="D55" s="408">
        <v>70</v>
      </c>
      <c r="E55" s="411">
        <v>0.15000000596046401</v>
      </c>
    </row>
    <row r="56" spans="1:5" x14ac:dyDescent="0.25">
      <c r="A56" s="410">
        <v>10267</v>
      </c>
      <c r="B56" s="408">
        <v>76</v>
      </c>
      <c r="C56" s="409">
        <v>14.4</v>
      </c>
      <c r="D56" s="408">
        <v>15</v>
      </c>
      <c r="E56" s="411">
        <v>0.15000000596046401</v>
      </c>
    </row>
    <row r="57" spans="1:5" x14ac:dyDescent="0.25">
      <c r="A57" s="410">
        <v>10268</v>
      </c>
      <c r="B57" s="408">
        <v>29</v>
      </c>
      <c r="C57" s="409">
        <v>99</v>
      </c>
      <c r="D57" s="408">
        <v>10</v>
      </c>
      <c r="E57" s="411">
        <v>0</v>
      </c>
    </row>
    <row r="58" spans="1:5" x14ac:dyDescent="0.25">
      <c r="A58" s="410">
        <v>10268</v>
      </c>
      <c r="B58" s="408">
        <v>72</v>
      </c>
      <c r="C58" s="409">
        <v>27.8</v>
      </c>
      <c r="D58" s="408">
        <v>4</v>
      </c>
      <c r="E58" s="411">
        <v>0</v>
      </c>
    </row>
    <row r="59" spans="1:5" x14ac:dyDescent="0.25">
      <c r="A59" s="410">
        <v>10269</v>
      </c>
      <c r="B59" s="408">
        <v>33</v>
      </c>
      <c r="C59" s="409">
        <v>2</v>
      </c>
      <c r="D59" s="408">
        <v>60</v>
      </c>
      <c r="E59" s="411">
        <v>5.0000000745058101E-2</v>
      </c>
    </row>
    <row r="60" spans="1:5" x14ac:dyDescent="0.25">
      <c r="A60" s="410">
        <v>10269</v>
      </c>
      <c r="B60" s="408">
        <v>72</v>
      </c>
      <c r="C60" s="409">
        <v>27.8</v>
      </c>
      <c r="D60" s="408">
        <v>20</v>
      </c>
      <c r="E60" s="411">
        <v>5.0000000745058101E-2</v>
      </c>
    </row>
    <row r="61" spans="1:5" x14ac:dyDescent="0.25">
      <c r="A61" s="410">
        <v>10270</v>
      </c>
      <c r="B61" s="408">
        <v>36</v>
      </c>
      <c r="C61" s="409">
        <v>15.2</v>
      </c>
      <c r="D61" s="408">
        <v>30</v>
      </c>
      <c r="E61" s="411">
        <v>0</v>
      </c>
    </row>
    <row r="62" spans="1:5" x14ac:dyDescent="0.25">
      <c r="A62" s="410">
        <v>10270</v>
      </c>
      <c r="B62" s="408">
        <v>43</v>
      </c>
      <c r="C62" s="409">
        <v>36.799999999999997</v>
      </c>
      <c r="D62" s="408">
        <v>25</v>
      </c>
      <c r="E62" s="411">
        <v>0</v>
      </c>
    </row>
    <row r="63" spans="1:5" x14ac:dyDescent="0.25">
      <c r="A63" s="410">
        <v>10271</v>
      </c>
      <c r="B63" s="408">
        <v>33</v>
      </c>
      <c r="C63" s="409">
        <v>2</v>
      </c>
      <c r="D63" s="408">
        <v>24</v>
      </c>
      <c r="E63" s="411">
        <v>0</v>
      </c>
    </row>
    <row r="64" spans="1:5" x14ac:dyDescent="0.25">
      <c r="A64" s="410">
        <v>10272</v>
      </c>
      <c r="B64" s="408">
        <v>20</v>
      </c>
      <c r="C64" s="409">
        <v>64.8</v>
      </c>
      <c r="D64" s="408">
        <v>6</v>
      </c>
      <c r="E64" s="411">
        <v>0</v>
      </c>
    </row>
    <row r="65" spans="1:5" x14ac:dyDescent="0.25">
      <c r="A65" s="410">
        <v>10272</v>
      </c>
      <c r="B65" s="408">
        <v>31</v>
      </c>
      <c r="C65" s="409">
        <v>10</v>
      </c>
      <c r="D65" s="408">
        <v>40</v>
      </c>
      <c r="E65" s="411">
        <v>0</v>
      </c>
    </row>
    <row r="66" spans="1:5" x14ac:dyDescent="0.25">
      <c r="A66" s="410">
        <v>10272</v>
      </c>
      <c r="B66" s="408">
        <v>72</v>
      </c>
      <c r="C66" s="409">
        <v>27.8</v>
      </c>
      <c r="D66" s="408">
        <v>24</v>
      </c>
      <c r="E66" s="411">
        <v>0</v>
      </c>
    </row>
    <row r="67" spans="1:5" x14ac:dyDescent="0.25">
      <c r="A67" s="410">
        <v>10273</v>
      </c>
      <c r="B67" s="408">
        <v>10</v>
      </c>
      <c r="C67" s="409">
        <v>24.8</v>
      </c>
      <c r="D67" s="408">
        <v>24</v>
      </c>
      <c r="E67" s="411">
        <v>5.0000000745058101E-2</v>
      </c>
    </row>
    <row r="68" spans="1:5" x14ac:dyDescent="0.25">
      <c r="A68" s="410">
        <v>10273</v>
      </c>
      <c r="B68" s="408">
        <v>31</v>
      </c>
      <c r="C68" s="409">
        <v>10</v>
      </c>
      <c r="D68" s="408">
        <v>15</v>
      </c>
      <c r="E68" s="411">
        <v>5.0000000745058101E-2</v>
      </c>
    </row>
    <row r="69" spans="1:5" x14ac:dyDescent="0.25">
      <c r="A69" s="410">
        <v>10273</v>
      </c>
      <c r="B69" s="408">
        <v>33</v>
      </c>
      <c r="C69" s="409">
        <v>2</v>
      </c>
      <c r="D69" s="408">
        <v>20</v>
      </c>
      <c r="E69" s="411">
        <v>0</v>
      </c>
    </row>
    <row r="70" spans="1:5" x14ac:dyDescent="0.25">
      <c r="A70" s="410">
        <v>10273</v>
      </c>
      <c r="B70" s="408">
        <v>40</v>
      </c>
      <c r="C70" s="409">
        <v>14.7</v>
      </c>
      <c r="D70" s="408">
        <v>60</v>
      </c>
      <c r="E70" s="411">
        <v>5.0000000745058101E-2</v>
      </c>
    </row>
    <row r="71" spans="1:5" x14ac:dyDescent="0.25">
      <c r="A71" s="410">
        <v>10273</v>
      </c>
      <c r="B71" s="408">
        <v>76</v>
      </c>
      <c r="C71" s="409">
        <v>14.4</v>
      </c>
      <c r="D71" s="408">
        <v>33</v>
      </c>
      <c r="E71" s="411">
        <v>5.0000000745058101E-2</v>
      </c>
    </row>
    <row r="72" spans="1:5" x14ac:dyDescent="0.25">
      <c r="A72" s="410">
        <v>10274</v>
      </c>
      <c r="B72" s="408">
        <v>71</v>
      </c>
      <c r="C72" s="409">
        <v>17.2</v>
      </c>
      <c r="D72" s="408">
        <v>20</v>
      </c>
      <c r="E72" s="411">
        <v>0</v>
      </c>
    </row>
    <row r="73" spans="1:5" x14ac:dyDescent="0.25">
      <c r="A73" s="410">
        <v>10274</v>
      </c>
      <c r="B73" s="408">
        <v>72</v>
      </c>
      <c r="C73" s="409">
        <v>27.8</v>
      </c>
      <c r="D73" s="408">
        <v>7</v>
      </c>
      <c r="E73" s="411">
        <v>0</v>
      </c>
    </row>
    <row r="74" spans="1:5" x14ac:dyDescent="0.25">
      <c r="A74" s="410">
        <v>10275</v>
      </c>
      <c r="B74" s="408">
        <v>24</v>
      </c>
      <c r="C74" s="409">
        <v>3.6</v>
      </c>
      <c r="D74" s="408">
        <v>12</v>
      </c>
      <c r="E74" s="411">
        <v>5.0000000745058101E-2</v>
      </c>
    </row>
    <row r="75" spans="1:5" x14ac:dyDescent="0.25">
      <c r="A75" s="410">
        <v>10275</v>
      </c>
      <c r="B75" s="408">
        <v>59</v>
      </c>
      <c r="C75" s="409">
        <v>44</v>
      </c>
      <c r="D75" s="408">
        <v>6</v>
      </c>
      <c r="E75" s="411">
        <v>5.0000000745058101E-2</v>
      </c>
    </row>
    <row r="76" spans="1:5" x14ac:dyDescent="0.25">
      <c r="A76" s="410">
        <v>10276</v>
      </c>
      <c r="B76" s="408">
        <v>10</v>
      </c>
      <c r="C76" s="409">
        <v>24.8</v>
      </c>
      <c r="D76" s="408">
        <v>15</v>
      </c>
      <c r="E76" s="411">
        <v>0</v>
      </c>
    </row>
    <row r="77" spans="1:5" x14ac:dyDescent="0.25">
      <c r="A77" s="410">
        <v>10276</v>
      </c>
      <c r="B77" s="408">
        <v>13</v>
      </c>
      <c r="C77" s="409">
        <v>4.8</v>
      </c>
      <c r="D77" s="408">
        <v>10</v>
      </c>
      <c r="E77" s="411">
        <v>0</v>
      </c>
    </row>
    <row r="78" spans="1:5" x14ac:dyDescent="0.25">
      <c r="A78" s="410">
        <v>10277</v>
      </c>
      <c r="B78" s="408">
        <v>28</v>
      </c>
      <c r="C78" s="409">
        <v>36.4</v>
      </c>
      <c r="D78" s="408">
        <v>20</v>
      </c>
      <c r="E78" s="411">
        <v>0</v>
      </c>
    </row>
    <row r="79" spans="1:5" x14ac:dyDescent="0.25">
      <c r="A79" s="410">
        <v>10277</v>
      </c>
      <c r="B79" s="408">
        <v>62</v>
      </c>
      <c r="C79" s="409">
        <v>39.4</v>
      </c>
      <c r="D79" s="408">
        <v>12</v>
      </c>
      <c r="E79" s="411">
        <v>0</v>
      </c>
    </row>
    <row r="80" spans="1:5" x14ac:dyDescent="0.25">
      <c r="A80" s="410">
        <v>10278</v>
      </c>
      <c r="B80" s="408">
        <v>44</v>
      </c>
      <c r="C80" s="409">
        <v>15.5</v>
      </c>
      <c r="D80" s="408">
        <v>16</v>
      </c>
      <c r="E80" s="411">
        <v>0</v>
      </c>
    </row>
    <row r="81" spans="1:5" x14ac:dyDescent="0.25">
      <c r="A81" s="410">
        <v>10278</v>
      </c>
      <c r="B81" s="408">
        <v>59</v>
      </c>
      <c r="C81" s="409">
        <v>44</v>
      </c>
      <c r="D81" s="408">
        <v>15</v>
      </c>
      <c r="E81" s="411">
        <v>0</v>
      </c>
    </row>
    <row r="82" spans="1:5" x14ac:dyDescent="0.25">
      <c r="A82" s="410">
        <v>10278</v>
      </c>
      <c r="B82" s="408">
        <v>63</v>
      </c>
      <c r="C82" s="409">
        <v>35.1</v>
      </c>
      <c r="D82" s="408">
        <v>8</v>
      </c>
      <c r="E82" s="411">
        <v>0</v>
      </c>
    </row>
    <row r="83" spans="1:5" x14ac:dyDescent="0.25">
      <c r="A83" s="410">
        <v>10278</v>
      </c>
      <c r="B83" s="408">
        <v>73</v>
      </c>
      <c r="C83" s="409">
        <v>12</v>
      </c>
      <c r="D83" s="408">
        <v>25</v>
      </c>
      <c r="E83" s="411">
        <v>0</v>
      </c>
    </row>
    <row r="84" spans="1:5" x14ac:dyDescent="0.25">
      <c r="A84" s="410">
        <v>10279</v>
      </c>
      <c r="B84" s="408">
        <v>17</v>
      </c>
      <c r="C84" s="409">
        <v>31.2</v>
      </c>
      <c r="D84" s="408">
        <v>15</v>
      </c>
      <c r="E84" s="411">
        <v>0.25</v>
      </c>
    </row>
    <row r="85" spans="1:5" x14ac:dyDescent="0.25">
      <c r="A85" s="410">
        <v>10280</v>
      </c>
      <c r="B85" s="408">
        <v>24</v>
      </c>
      <c r="C85" s="409">
        <v>3.6</v>
      </c>
      <c r="D85" s="408">
        <v>12</v>
      </c>
      <c r="E85" s="411">
        <v>0</v>
      </c>
    </row>
    <row r="86" spans="1:5" x14ac:dyDescent="0.25">
      <c r="A86" s="410">
        <v>10280</v>
      </c>
      <c r="B86" s="408">
        <v>55</v>
      </c>
      <c r="C86" s="409">
        <v>19.2</v>
      </c>
      <c r="D86" s="408">
        <v>20</v>
      </c>
      <c r="E86" s="411">
        <v>0</v>
      </c>
    </row>
    <row r="87" spans="1:5" x14ac:dyDescent="0.25">
      <c r="A87" s="410">
        <v>10280</v>
      </c>
      <c r="B87" s="408">
        <v>75</v>
      </c>
      <c r="C87" s="409">
        <v>6.2</v>
      </c>
      <c r="D87" s="408">
        <v>30</v>
      </c>
      <c r="E87" s="411">
        <v>0</v>
      </c>
    </row>
    <row r="88" spans="1:5" x14ac:dyDescent="0.25">
      <c r="A88" s="410">
        <v>10281</v>
      </c>
      <c r="B88" s="408">
        <v>19</v>
      </c>
      <c r="C88" s="409">
        <v>7.3</v>
      </c>
      <c r="D88" s="408">
        <v>1</v>
      </c>
      <c r="E88" s="411">
        <v>0</v>
      </c>
    </row>
    <row r="89" spans="1:5" x14ac:dyDescent="0.25">
      <c r="A89" s="410">
        <v>10281</v>
      </c>
      <c r="B89" s="408">
        <v>24</v>
      </c>
      <c r="C89" s="409">
        <v>3.6</v>
      </c>
      <c r="D89" s="408">
        <v>6</v>
      </c>
      <c r="E89" s="411">
        <v>0</v>
      </c>
    </row>
    <row r="90" spans="1:5" x14ac:dyDescent="0.25">
      <c r="A90" s="410">
        <v>10281</v>
      </c>
      <c r="B90" s="408">
        <v>35</v>
      </c>
      <c r="C90" s="409">
        <v>14.4</v>
      </c>
      <c r="D90" s="408">
        <v>4</v>
      </c>
      <c r="E90" s="411">
        <v>0</v>
      </c>
    </row>
    <row r="91" spans="1:5" x14ac:dyDescent="0.25">
      <c r="A91" s="410">
        <v>10282</v>
      </c>
      <c r="B91" s="408">
        <v>30</v>
      </c>
      <c r="C91" s="409">
        <v>20.7</v>
      </c>
      <c r="D91" s="408">
        <v>6</v>
      </c>
      <c r="E91" s="411">
        <v>0</v>
      </c>
    </row>
    <row r="92" spans="1:5" x14ac:dyDescent="0.25">
      <c r="A92" s="410">
        <v>10282</v>
      </c>
      <c r="B92" s="408">
        <v>57</v>
      </c>
      <c r="C92" s="409">
        <v>15.6</v>
      </c>
      <c r="D92" s="408">
        <v>2</v>
      </c>
      <c r="E92" s="411">
        <v>0</v>
      </c>
    </row>
    <row r="93" spans="1:5" x14ac:dyDescent="0.25">
      <c r="A93" s="410">
        <v>10283</v>
      </c>
      <c r="B93" s="408">
        <v>15</v>
      </c>
      <c r="C93" s="409">
        <v>12.4</v>
      </c>
      <c r="D93" s="408">
        <v>20</v>
      </c>
      <c r="E93" s="411">
        <v>0</v>
      </c>
    </row>
    <row r="94" spans="1:5" x14ac:dyDescent="0.25">
      <c r="A94" s="410">
        <v>10283</v>
      </c>
      <c r="B94" s="408">
        <v>19</v>
      </c>
      <c r="C94" s="409">
        <v>7.3</v>
      </c>
      <c r="D94" s="408">
        <v>18</v>
      </c>
      <c r="E94" s="411">
        <v>0</v>
      </c>
    </row>
    <row r="95" spans="1:5" x14ac:dyDescent="0.25">
      <c r="A95" s="410">
        <v>10283</v>
      </c>
      <c r="B95" s="408">
        <v>60</v>
      </c>
      <c r="C95" s="409">
        <v>27.2</v>
      </c>
      <c r="D95" s="408">
        <v>35</v>
      </c>
      <c r="E95" s="411">
        <v>0</v>
      </c>
    </row>
    <row r="96" spans="1:5" x14ac:dyDescent="0.25">
      <c r="A96" s="410">
        <v>10283</v>
      </c>
      <c r="B96" s="408">
        <v>72</v>
      </c>
      <c r="C96" s="409">
        <v>27.8</v>
      </c>
      <c r="D96" s="408">
        <v>3</v>
      </c>
      <c r="E96" s="411">
        <v>0</v>
      </c>
    </row>
    <row r="97" spans="1:5" x14ac:dyDescent="0.25">
      <c r="A97" s="410">
        <v>10284</v>
      </c>
      <c r="B97" s="408">
        <v>27</v>
      </c>
      <c r="C97" s="409">
        <v>35.1</v>
      </c>
      <c r="D97" s="408">
        <v>15</v>
      </c>
      <c r="E97" s="411">
        <v>0.25</v>
      </c>
    </row>
    <row r="98" spans="1:5" x14ac:dyDescent="0.25">
      <c r="A98" s="410">
        <v>10284</v>
      </c>
      <c r="B98" s="408">
        <v>44</v>
      </c>
      <c r="C98" s="409">
        <v>15.5</v>
      </c>
      <c r="D98" s="408">
        <v>21</v>
      </c>
      <c r="E98" s="411">
        <v>0</v>
      </c>
    </row>
    <row r="99" spans="1:5" x14ac:dyDescent="0.25">
      <c r="A99" s="410">
        <v>10284</v>
      </c>
      <c r="B99" s="408">
        <v>60</v>
      </c>
      <c r="C99" s="409">
        <v>27.2</v>
      </c>
      <c r="D99" s="408">
        <v>20</v>
      </c>
      <c r="E99" s="411">
        <v>0.25</v>
      </c>
    </row>
    <row r="100" spans="1:5" x14ac:dyDescent="0.25">
      <c r="A100" s="410">
        <v>10284</v>
      </c>
      <c r="B100" s="408">
        <v>67</v>
      </c>
      <c r="C100" s="409">
        <v>11.2</v>
      </c>
      <c r="D100" s="408">
        <v>5</v>
      </c>
      <c r="E100" s="411">
        <v>0.25</v>
      </c>
    </row>
    <row r="101" spans="1:5" x14ac:dyDescent="0.25">
      <c r="A101" s="410">
        <v>10285</v>
      </c>
      <c r="B101" s="408">
        <v>1</v>
      </c>
      <c r="C101" s="409">
        <v>14.4</v>
      </c>
      <c r="D101" s="408">
        <v>45</v>
      </c>
      <c r="E101" s="411">
        <v>0.20000000298023199</v>
      </c>
    </row>
    <row r="102" spans="1:5" x14ac:dyDescent="0.25">
      <c r="A102" s="410">
        <v>10285</v>
      </c>
      <c r="B102" s="408">
        <v>40</v>
      </c>
      <c r="C102" s="409">
        <v>14.7</v>
      </c>
      <c r="D102" s="408">
        <v>40</v>
      </c>
      <c r="E102" s="411">
        <v>0.20000000298023199</v>
      </c>
    </row>
    <row r="103" spans="1:5" x14ac:dyDescent="0.25">
      <c r="A103" s="410">
        <v>10285</v>
      </c>
      <c r="B103" s="408">
        <v>53</v>
      </c>
      <c r="C103" s="409">
        <v>26.2</v>
      </c>
      <c r="D103" s="408">
        <v>36</v>
      </c>
      <c r="E103" s="411">
        <v>0.20000000298023199</v>
      </c>
    </row>
    <row r="104" spans="1:5" x14ac:dyDescent="0.25">
      <c r="A104" s="410">
        <v>10286</v>
      </c>
      <c r="B104" s="408">
        <v>35</v>
      </c>
      <c r="C104" s="409">
        <v>14.4</v>
      </c>
      <c r="D104" s="408">
        <v>100</v>
      </c>
      <c r="E104" s="411">
        <v>0</v>
      </c>
    </row>
    <row r="105" spans="1:5" x14ac:dyDescent="0.25">
      <c r="A105" s="410">
        <v>10286</v>
      </c>
      <c r="B105" s="408">
        <v>62</v>
      </c>
      <c r="C105" s="409">
        <v>39.4</v>
      </c>
      <c r="D105" s="408">
        <v>40</v>
      </c>
      <c r="E105" s="411">
        <v>0</v>
      </c>
    </row>
    <row r="106" spans="1:5" x14ac:dyDescent="0.25">
      <c r="A106" s="410">
        <v>10287</v>
      </c>
      <c r="B106" s="408">
        <v>16</v>
      </c>
      <c r="C106" s="409">
        <v>13.9</v>
      </c>
      <c r="D106" s="408">
        <v>40</v>
      </c>
      <c r="E106" s="411">
        <v>0.15000000596046401</v>
      </c>
    </row>
    <row r="107" spans="1:5" x14ac:dyDescent="0.25">
      <c r="A107" s="410">
        <v>10287</v>
      </c>
      <c r="B107" s="408">
        <v>34</v>
      </c>
      <c r="C107" s="409">
        <v>11.2</v>
      </c>
      <c r="D107" s="408">
        <v>20</v>
      </c>
      <c r="E107" s="411">
        <v>0</v>
      </c>
    </row>
    <row r="108" spans="1:5" x14ac:dyDescent="0.25">
      <c r="A108" s="410">
        <v>10287</v>
      </c>
      <c r="B108" s="408">
        <v>46</v>
      </c>
      <c r="C108" s="409">
        <v>9.6</v>
      </c>
      <c r="D108" s="408">
        <v>15</v>
      </c>
      <c r="E108" s="411">
        <v>0.15000000596046401</v>
      </c>
    </row>
    <row r="109" spans="1:5" x14ac:dyDescent="0.25">
      <c r="A109" s="410">
        <v>10288</v>
      </c>
      <c r="B109" s="408">
        <v>54</v>
      </c>
      <c r="C109" s="409">
        <v>5.9</v>
      </c>
      <c r="D109" s="408">
        <v>10</v>
      </c>
      <c r="E109" s="411">
        <v>0.10000000149011599</v>
      </c>
    </row>
    <row r="110" spans="1:5" x14ac:dyDescent="0.25">
      <c r="A110" s="410">
        <v>10288</v>
      </c>
      <c r="B110" s="408">
        <v>68</v>
      </c>
      <c r="C110" s="409">
        <v>10</v>
      </c>
      <c r="D110" s="408">
        <v>3</v>
      </c>
      <c r="E110" s="411">
        <v>0.10000000149011599</v>
      </c>
    </row>
    <row r="111" spans="1:5" x14ac:dyDescent="0.25">
      <c r="A111" s="410">
        <v>10289</v>
      </c>
      <c r="B111" s="408">
        <v>3</v>
      </c>
      <c r="C111" s="409">
        <v>8</v>
      </c>
      <c r="D111" s="408">
        <v>30</v>
      </c>
      <c r="E111" s="411">
        <v>0</v>
      </c>
    </row>
    <row r="112" spans="1:5" x14ac:dyDescent="0.25">
      <c r="A112" s="410">
        <v>10289</v>
      </c>
      <c r="B112" s="408">
        <v>64</v>
      </c>
      <c r="C112" s="409">
        <v>26.6</v>
      </c>
      <c r="D112" s="408">
        <v>9</v>
      </c>
      <c r="E112" s="411">
        <v>0</v>
      </c>
    </row>
    <row r="113" spans="1:5" x14ac:dyDescent="0.25">
      <c r="A113" s="410">
        <v>10290</v>
      </c>
      <c r="B113" s="408">
        <v>5</v>
      </c>
      <c r="C113" s="409">
        <v>17</v>
      </c>
      <c r="D113" s="408">
        <v>20</v>
      </c>
      <c r="E113" s="411">
        <v>0</v>
      </c>
    </row>
    <row r="114" spans="1:5" x14ac:dyDescent="0.25">
      <c r="A114" s="410">
        <v>10290</v>
      </c>
      <c r="B114" s="408">
        <v>29</v>
      </c>
      <c r="C114" s="409">
        <v>99</v>
      </c>
      <c r="D114" s="408">
        <v>15</v>
      </c>
      <c r="E114" s="411">
        <v>0</v>
      </c>
    </row>
    <row r="115" spans="1:5" x14ac:dyDescent="0.25">
      <c r="A115" s="410">
        <v>10290</v>
      </c>
      <c r="B115" s="408">
        <v>49</v>
      </c>
      <c r="C115" s="409">
        <v>16</v>
      </c>
      <c r="D115" s="408">
        <v>15</v>
      </c>
      <c r="E115" s="411">
        <v>0</v>
      </c>
    </row>
    <row r="116" spans="1:5" x14ac:dyDescent="0.25">
      <c r="A116" s="410">
        <v>10290</v>
      </c>
      <c r="B116" s="408">
        <v>77</v>
      </c>
      <c r="C116" s="409">
        <v>10.4</v>
      </c>
      <c r="D116" s="408">
        <v>10</v>
      </c>
      <c r="E116" s="411">
        <v>0</v>
      </c>
    </row>
    <row r="117" spans="1:5" x14ac:dyDescent="0.25">
      <c r="A117" s="410">
        <v>10291</v>
      </c>
      <c r="B117" s="408">
        <v>13</v>
      </c>
      <c r="C117" s="409">
        <v>4.8</v>
      </c>
      <c r="D117" s="408">
        <v>20</v>
      </c>
      <c r="E117" s="411">
        <v>0.10000000149011599</v>
      </c>
    </row>
    <row r="118" spans="1:5" x14ac:dyDescent="0.25">
      <c r="A118" s="410">
        <v>10291</v>
      </c>
      <c r="B118" s="408">
        <v>44</v>
      </c>
      <c r="C118" s="409">
        <v>15.5</v>
      </c>
      <c r="D118" s="408">
        <v>24</v>
      </c>
      <c r="E118" s="411">
        <v>0.10000000149011599</v>
      </c>
    </row>
    <row r="119" spans="1:5" x14ac:dyDescent="0.25">
      <c r="A119" s="410">
        <v>10291</v>
      </c>
      <c r="B119" s="408">
        <v>51</v>
      </c>
      <c r="C119" s="409">
        <v>42.4</v>
      </c>
      <c r="D119" s="408">
        <v>2</v>
      </c>
      <c r="E119" s="411">
        <v>0.10000000149011599</v>
      </c>
    </row>
    <row r="120" spans="1:5" x14ac:dyDescent="0.25">
      <c r="A120" s="410">
        <v>10292</v>
      </c>
      <c r="B120" s="408">
        <v>20</v>
      </c>
      <c r="C120" s="409">
        <v>64.8</v>
      </c>
      <c r="D120" s="408">
        <v>20</v>
      </c>
      <c r="E120" s="411">
        <v>0</v>
      </c>
    </row>
    <row r="121" spans="1:5" x14ac:dyDescent="0.25">
      <c r="A121" s="410">
        <v>10293</v>
      </c>
      <c r="B121" s="408">
        <v>18</v>
      </c>
      <c r="C121" s="409">
        <v>50</v>
      </c>
      <c r="D121" s="408">
        <v>12</v>
      </c>
      <c r="E121" s="411">
        <v>0</v>
      </c>
    </row>
    <row r="122" spans="1:5" x14ac:dyDescent="0.25">
      <c r="A122" s="410">
        <v>10293</v>
      </c>
      <c r="B122" s="408">
        <v>24</v>
      </c>
      <c r="C122" s="409">
        <v>3.6</v>
      </c>
      <c r="D122" s="408">
        <v>10</v>
      </c>
      <c r="E122" s="411">
        <v>0</v>
      </c>
    </row>
    <row r="123" spans="1:5" x14ac:dyDescent="0.25">
      <c r="A123" s="410">
        <v>10293</v>
      </c>
      <c r="B123" s="408">
        <v>63</v>
      </c>
      <c r="C123" s="409">
        <v>35.1</v>
      </c>
      <c r="D123" s="408">
        <v>5</v>
      </c>
      <c r="E123" s="411">
        <v>0</v>
      </c>
    </row>
    <row r="124" spans="1:5" x14ac:dyDescent="0.25">
      <c r="A124" s="410">
        <v>10293</v>
      </c>
      <c r="B124" s="408">
        <v>75</v>
      </c>
      <c r="C124" s="409">
        <v>6.2</v>
      </c>
      <c r="D124" s="408">
        <v>6</v>
      </c>
      <c r="E124" s="411">
        <v>0</v>
      </c>
    </row>
    <row r="125" spans="1:5" x14ac:dyDescent="0.25">
      <c r="A125" s="410">
        <v>10294</v>
      </c>
      <c r="B125" s="408">
        <v>1</v>
      </c>
      <c r="C125" s="409">
        <v>14.4</v>
      </c>
      <c r="D125" s="408">
        <v>18</v>
      </c>
      <c r="E125" s="411">
        <v>0</v>
      </c>
    </row>
    <row r="126" spans="1:5" x14ac:dyDescent="0.25">
      <c r="A126" s="410">
        <v>10294</v>
      </c>
      <c r="B126" s="408">
        <v>17</v>
      </c>
      <c r="C126" s="409">
        <v>31.2</v>
      </c>
      <c r="D126" s="408">
        <v>15</v>
      </c>
      <c r="E126" s="411">
        <v>0</v>
      </c>
    </row>
    <row r="127" spans="1:5" x14ac:dyDescent="0.25">
      <c r="A127" s="410">
        <v>10294</v>
      </c>
      <c r="B127" s="408">
        <v>43</v>
      </c>
      <c r="C127" s="409">
        <v>36.799999999999997</v>
      </c>
      <c r="D127" s="408">
        <v>15</v>
      </c>
      <c r="E127" s="411">
        <v>0</v>
      </c>
    </row>
    <row r="128" spans="1:5" x14ac:dyDescent="0.25">
      <c r="A128" s="410">
        <v>10294</v>
      </c>
      <c r="B128" s="408">
        <v>60</v>
      </c>
      <c r="C128" s="409">
        <v>27.2</v>
      </c>
      <c r="D128" s="408">
        <v>21</v>
      </c>
      <c r="E128" s="411">
        <v>0</v>
      </c>
    </row>
    <row r="129" spans="1:5" x14ac:dyDescent="0.25">
      <c r="A129" s="410">
        <v>10294</v>
      </c>
      <c r="B129" s="408">
        <v>75</v>
      </c>
      <c r="C129" s="409">
        <v>6.2</v>
      </c>
      <c r="D129" s="408">
        <v>6</v>
      </c>
      <c r="E129" s="411">
        <v>0</v>
      </c>
    </row>
    <row r="130" spans="1:5" x14ac:dyDescent="0.25">
      <c r="A130" s="410">
        <v>10295</v>
      </c>
      <c r="B130" s="408">
        <v>56</v>
      </c>
      <c r="C130" s="409">
        <v>30.4</v>
      </c>
      <c r="D130" s="408">
        <v>4</v>
      </c>
      <c r="E130" s="411">
        <v>0</v>
      </c>
    </row>
    <row r="131" spans="1:5" x14ac:dyDescent="0.25">
      <c r="A131" s="410">
        <v>10296</v>
      </c>
      <c r="B131" s="408">
        <v>11</v>
      </c>
      <c r="C131" s="409">
        <v>16.8</v>
      </c>
      <c r="D131" s="408">
        <v>12</v>
      </c>
      <c r="E131" s="411">
        <v>0</v>
      </c>
    </row>
    <row r="132" spans="1:5" x14ac:dyDescent="0.25">
      <c r="A132" s="410">
        <v>10296</v>
      </c>
      <c r="B132" s="408">
        <v>16</v>
      </c>
      <c r="C132" s="409">
        <v>13.9</v>
      </c>
      <c r="D132" s="408">
        <v>30</v>
      </c>
      <c r="E132" s="411">
        <v>0</v>
      </c>
    </row>
    <row r="133" spans="1:5" x14ac:dyDescent="0.25">
      <c r="A133" s="410">
        <v>10296</v>
      </c>
      <c r="B133" s="408">
        <v>69</v>
      </c>
      <c r="C133" s="409">
        <v>28.8</v>
      </c>
      <c r="D133" s="408">
        <v>15</v>
      </c>
      <c r="E133" s="411">
        <v>0</v>
      </c>
    </row>
  </sheetData>
  <pageMargins left="0.511811024" right="0.511811024" top="0.78740157499999996" bottom="0.78740157499999996" header="0.31496062000000002" footer="0.31496062000000002"/>
  <pageSetup paperSize="9" orientation="portrait" r:id="rId1"/>
  <tableParts count="1">
    <tablePart r:id="rId2"/>
  </tableParts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ilha92">
    <tabColor rgb="FF2509F5"/>
  </sheetPr>
  <dimension ref="A1:J122"/>
  <sheetViews>
    <sheetView showGridLines="0" workbookViewId="0"/>
  </sheetViews>
  <sheetFormatPr defaultRowHeight="15" x14ac:dyDescent="0.25"/>
  <cols>
    <col min="1" max="1" width="18.85546875" customWidth="1"/>
    <col min="2" max="2" width="31.85546875" bestFit="1" customWidth="1"/>
    <col min="3" max="3" width="21.85546875" customWidth="1"/>
    <col min="4" max="4" width="20" customWidth="1"/>
    <col min="5" max="5" width="24.140625" customWidth="1"/>
    <col min="6" max="6" width="15.42578125" customWidth="1"/>
    <col min="7" max="7" width="21.42578125" customWidth="1"/>
    <col min="8" max="8" width="18.5703125" customWidth="1"/>
    <col min="9" max="9" width="19.28515625" customWidth="1"/>
    <col min="10" max="10" width="16.42578125" customWidth="1"/>
  </cols>
  <sheetData>
    <row r="1" spans="1:10" s="424" customFormat="1" x14ac:dyDescent="0.25">
      <c r="A1" s="420" t="s">
        <v>4169</v>
      </c>
      <c r="B1" s="421" t="s">
        <v>4171</v>
      </c>
      <c r="C1" s="421" t="s">
        <v>4172</v>
      </c>
      <c r="D1" s="421" t="s">
        <v>4173</v>
      </c>
      <c r="E1" s="421" t="s">
        <v>4174</v>
      </c>
      <c r="F1" s="421" t="s">
        <v>4170</v>
      </c>
      <c r="G1" s="421" t="s">
        <v>4175</v>
      </c>
      <c r="H1" s="421" t="s">
        <v>4176</v>
      </c>
      <c r="I1" s="421" t="s">
        <v>4177</v>
      </c>
      <c r="J1" s="422" t="s">
        <v>4178</v>
      </c>
    </row>
    <row r="2" spans="1:10" x14ac:dyDescent="0.25">
      <c r="A2" s="415">
        <v>1</v>
      </c>
      <c r="B2" s="412" t="s">
        <v>4179</v>
      </c>
      <c r="C2" s="412">
        <v>1</v>
      </c>
      <c r="D2" s="412">
        <v>1</v>
      </c>
      <c r="E2" s="412" t="s">
        <v>4180</v>
      </c>
      <c r="F2" s="413">
        <v>18</v>
      </c>
      <c r="G2" s="412">
        <v>39</v>
      </c>
      <c r="H2" s="412">
        <v>0</v>
      </c>
      <c r="I2" s="412">
        <v>10</v>
      </c>
      <c r="J2" s="416" t="b">
        <v>1</v>
      </c>
    </row>
    <row r="3" spans="1:10" x14ac:dyDescent="0.25">
      <c r="A3" s="415">
        <v>2</v>
      </c>
      <c r="B3" s="412" t="s">
        <v>4181</v>
      </c>
      <c r="C3" s="412">
        <v>1</v>
      </c>
      <c r="D3" s="412">
        <v>1</v>
      </c>
      <c r="E3" s="412" t="s">
        <v>4182</v>
      </c>
      <c r="F3" s="413">
        <v>19</v>
      </c>
      <c r="G3" s="412">
        <v>17</v>
      </c>
      <c r="H3" s="412">
        <v>40</v>
      </c>
      <c r="I3" s="412">
        <v>25</v>
      </c>
      <c r="J3" s="416" t="b">
        <v>0</v>
      </c>
    </row>
    <row r="4" spans="1:10" x14ac:dyDescent="0.25">
      <c r="A4" s="415">
        <v>3</v>
      </c>
      <c r="B4" s="412" t="s">
        <v>4183</v>
      </c>
      <c r="C4" s="412">
        <v>1</v>
      </c>
      <c r="D4" s="412">
        <v>2</v>
      </c>
      <c r="E4" s="412" t="s">
        <v>4184</v>
      </c>
      <c r="F4" s="413">
        <v>10</v>
      </c>
      <c r="G4" s="412">
        <v>13</v>
      </c>
      <c r="H4" s="412">
        <v>70</v>
      </c>
      <c r="I4" s="412">
        <v>25</v>
      </c>
      <c r="J4" s="416" t="b">
        <v>1</v>
      </c>
    </row>
    <row r="5" spans="1:10" x14ac:dyDescent="0.25">
      <c r="A5" s="415">
        <v>4</v>
      </c>
      <c r="B5" s="412" t="s">
        <v>4185</v>
      </c>
      <c r="C5" s="412">
        <v>2</v>
      </c>
      <c r="D5" s="412">
        <v>2</v>
      </c>
      <c r="E5" s="412" t="s">
        <v>4186</v>
      </c>
      <c r="F5" s="413">
        <v>22</v>
      </c>
      <c r="G5" s="412">
        <v>53</v>
      </c>
      <c r="H5" s="412">
        <v>0</v>
      </c>
      <c r="I5" s="412">
        <v>0</v>
      </c>
      <c r="J5" s="416" t="b">
        <v>0</v>
      </c>
    </row>
    <row r="6" spans="1:10" x14ac:dyDescent="0.25">
      <c r="A6" s="415">
        <v>5</v>
      </c>
      <c r="B6" s="412" t="s">
        <v>4187</v>
      </c>
      <c r="C6" s="412">
        <v>2</v>
      </c>
      <c r="D6" s="412">
        <v>2</v>
      </c>
      <c r="E6" s="412" t="s">
        <v>4188</v>
      </c>
      <c r="F6" s="413">
        <v>21.35</v>
      </c>
      <c r="G6" s="412">
        <v>0</v>
      </c>
      <c r="H6" s="412">
        <v>0</v>
      </c>
      <c r="I6" s="412">
        <v>0</v>
      </c>
      <c r="J6" s="416" t="b">
        <v>1</v>
      </c>
    </row>
    <row r="7" spans="1:10" x14ac:dyDescent="0.25">
      <c r="A7" s="415">
        <v>6</v>
      </c>
      <c r="B7" s="412" t="s">
        <v>4189</v>
      </c>
      <c r="C7" s="412">
        <v>3</v>
      </c>
      <c r="D7" s="412">
        <v>2</v>
      </c>
      <c r="E7" s="412" t="s">
        <v>4190</v>
      </c>
      <c r="F7" s="413">
        <v>25</v>
      </c>
      <c r="G7" s="412">
        <v>120</v>
      </c>
      <c r="H7" s="412">
        <v>0</v>
      </c>
      <c r="I7" s="412">
        <v>25</v>
      </c>
      <c r="J7" s="416" t="b">
        <v>0</v>
      </c>
    </row>
    <row r="8" spans="1:10" x14ac:dyDescent="0.25">
      <c r="A8" s="415">
        <v>7</v>
      </c>
      <c r="B8" s="412" t="s">
        <v>4191</v>
      </c>
      <c r="C8" s="412">
        <v>3</v>
      </c>
      <c r="D8" s="412">
        <v>7</v>
      </c>
      <c r="E8" s="412" t="s">
        <v>4192</v>
      </c>
      <c r="F8" s="413">
        <v>30</v>
      </c>
      <c r="G8" s="412">
        <v>15</v>
      </c>
      <c r="H8" s="412">
        <v>0</v>
      </c>
      <c r="I8" s="412">
        <v>10</v>
      </c>
      <c r="J8" s="416" t="b">
        <v>0</v>
      </c>
    </row>
    <row r="9" spans="1:10" x14ac:dyDescent="0.25">
      <c r="A9" s="415">
        <v>8</v>
      </c>
      <c r="B9" s="412" t="s">
        <v>4193</v>
      </c>
      <c r="C9" s="412">
        <v>3</v>
      </c>
      <c r="D9" s="412">
        <v>2</v>
      </c>
      <c r="E9" s="412" t="s">
        <v>4194</v>
      </c>
      <c r="F9" s="413">
        <v>40</v>
      </c>
      <c r="G9" s="412">
        <v>6</v>
      </c>
      <c r="H9" s="412">
        <v>0</v>
      </c>
      <c r="I9" s="412">
        <v>0</v>
      </c>
      <c r="J9" s="416" t="b">
        <v>0</v>
      </c>
    </row>
    <row r="10" spans="1:10" x14ac:dyDescent="0.25">
      <c r="A10" s="415">
        <v>9</v>
      </c>
      <c r="B10" s="412" t="s">
        <v>4195</v>
      </c>
      <c r="C10" s="412">
        <v>4</v>
      </c>
      <c r="D10" s="412">
        <v>6</v>
      </c>
      <c r="E10" s="412" t="s">
        <v>4196</v>
      </c>
      <c r="F10" s="413">
        <v>97</v>
      </c>
      <c r="G10" s="412">
        <v>29</v>
      </c>
      <c r="H10" s="412">
        <v>0</v>
      </c>
      <c r="I10" s="412">
        <v>0</v>
      </c>
      <c r="J10" s="416" t="b">
        <v>1</v>
      </c>
    </row>
    <row r="11" spans="1:10" x14ac:dyDescent="0.25">
      <c r="A11" s="415">
        <v>10</v>
      </c>
      <c r="B11" s="412" t="s">
        <v>4197</v>
      </c>
      <c r="C11" s="412">
        <v>4</v>
      </c>
      <c r="D11" s="412">
        <v>8</v>
      </c>
      <c r="E11" s="412" t="s">
        <v>4198</v>
      </c>
      <c r="F11" s="413">
        <v>31</v>
      </c>
      <c r="G11" s="412">
        <v>31</v>
      </c>
      <c r="H11" s="412">
        <v>0</v>
      </c>
      <c r="I11" s="412">
        <v>0</v>
      </c>
      <c r="J11" s="416" t="b">
        <v>0</v>
      </c>
    </row>
    <row r="12" spans="1:10" x14ac:dyDescent="0.25">
      <c r="A12" s="415">
        <v>11</v>
      </c>
      <c r="B12" s="412" t="s">
        <v>4199</v>
      </c>
      <c r="C12" s="412">
        <v>5</v>
      </c>
      <c r="D12" s="412">
        <v>4</v>
      </c>
      <c r="E12" s="412" t="s">
        <v>4200</v>
      </c>
      <c r="F12" s="413">
        <v>21</v>
      </c>
      <c r="G12" s="412">
        <v>22</v>
      </c>
      <c r="H12" s="412">
        <v>30</v>
      </c>
      <c r="I12" s="412">
        <v>30</v>
      </c>
      <c r="J12" s="416" t="b">
        <v>0</v>
      </c>
    </row>
    <row r="13" spans="1:10" x14ac:dyDescent="0.25">
      <c r="A13" s="415">
        <v>12</v>
      </c>
      <c r="B13" s="412" t="s">
        <v>4201</v>
      </c>
      <c r="C13" s="412">
        <v>5</v>
      </c>
      <c r="D13" s="412">
        <v>4</v>
      </c>
      <c r="E13" s="412" t="s">
        <v>4202</v>
      </c>
      <c r="F13" s="413">
        <v>38</v>
      </c>
      <c r="G13" s="412">
        <v>86</v>
      </c>
      <c r="H13" s="412">
        <v>0</v>
      </c>
      <c r="I13" s="412">
        <v>0</v>
      </c>
      <c r="J13" s="416" t="b">
        <v>0</v>
      </c>
    </row>
    <row r="14" spans="1:10" x14ac:dyDescent="0.25">
      <c r="A14" s="415">
        <v>13</v>
      </c>
      <c r="B14" s="412" t="s">
        <v>4203</v>
      </c>
      <c r="C14" s="412">
        <v>6</v>
      </c>
      <c r="D14" s="412">
        <v>8</v>
      </c>
      <c r="E14" s="412" t="s">
        <v>4204</v>
      </c>
      <c r="F14" s="413">
        <v>6</v>
      </c>
      <c r="G14" s="412">
        <v>24</v>
      </c>
      <c r="H14" s="412">
        <v>0</v>
      </c>
      <c r="I14" s="412">
        <v>5</v>
      </c>
      <c r="J14" s="416" t="b">
        <v>0</v>
      </c>
    </row>
    <row r="15" spans="1:10" x14ac:dyDescent="0.25">
      <c r="A15" s="415">
        <v>14</v>
      </c>
      <c r="B15" s="412" t="s">
        <v>4205</v>
      </c>
      <c r="C15" s="412">
        <v>6</v>
      </c>
      <c r="D15" s="412">
        <v>7</v>
      </c>
      <c r="E15" s="412" t="s">
        <v>4206</v>
      </c>
      <c r="F15" s="413">
        <v>23.25</v>
      </c>
      <c r="G15" s="412">
        <v>35</v>
      </c>
      <c r="H15" s="412">
        <v>0</v>
      </c>
      <c r="I15" s="412">
        <v>0</v>
      </c>
      <c r="J15" s="416" t="b">
        <v>0</v>
      </c>
    </row>
    <row r="16" spans="1:10" x14ac:dyDescent="0.25">
      <c r="A16" s="415">
        <v>15</v>
      </c>
      <c r="B16" s="412" t="s">
        <v>4207</v>
      </c>
      <c r="C16" s="412">
        <v>6</v>
      </c>
      <c r="D16" s="412">
        <v>2</v>
      </c>
      <c r="E16" s="412" t="s">
        <v>4208</v>
      </c>
      <c r="F16" s="413">
        <v>15.5</v>
      </c>
      <c r="G16" s="412">
        <v>39</v>
      </c>
      <c r="H16" s="412">
        <v>0</v>
      </c>
      <c r="I16" s="412">
        <v>5</v>
      </c>
      <c r="J16" s="416" t="b">
        <v>0</v>
      </c>
    </row>
    <row r="17" spans="1:10" x14ac:dyDescent="0.25">
      <c r="A17" s="415">
        <v>16</v>
      </c>
      <c r="B17" s="412" t="s">
        <v>4209</v>
      </c>
      <c r="C17" s="412">
        <v>7</v>
      </c>
      <c r="D17" s="412">
        <v>3</v>
      </c>
      <c r="E17" s="412" t="s">
        <v>4210</v>
      </c>
      <c r="F17" s="413">
        <v>17.45</v>
      </c>
      <c r="G17" s="412">
        <v>29</v>
      </c>
      <c r="H17" s="412">
        <v>0</v>
      </c>
      <c r="I17" s="412">
        <v>10</v>
      </c>
      <c r="J17" s="416" t="b">
        <v>0</v>
      </c>
    </row>
    <row r="18" spans="1:10" x14ac:dyDescent="0.25">
      <c r="A18" s="415">
        <v>17</v>
      </c>
      <c r="B18" s="412" t="s">
        <v>4211</v>
      </c>
      <c r="C18" s="412">
        <v>7</v>
      </c>
      <c r="D18" s="412">
        <v>6</v>
      </c>
      <c r="E18" s="412" t="s">
        <v>4212</v>
      </c>
      <c r="F18" s="413">
        <v>39</v>
      </c>
      <c r="G18" s="412">
        <v>0</v>
      </c>
      <c r="H18" s="412">
        <v>0</v>
      </c>
      <c r="I18" s="412">
        <v>2</v>
      </c>
      <c r="J18" s="416" t="b">
        <v>1</v>
      </c>
    </row>
    <row r="19" spans="1:10" x14ac:dyDescent="0.25">
      <c r="A19" s="415">
        <v>18</v>
      </c>
      <c r="B19" s="412" t="s">
        <v>4213</v>
      </c>
      <c r="C19" s="412">
        <v>7</v>
      </c>
      <c r="D19" s="412">
        <v>8</v>
      </c>
      <c r="E19" s="412" t="s">
        <v>4214</v>
      </c>
      <c r="F19" s="413">
        <v>62.5</v>
      </c>
      <c r="G19" s="412">
        <v>42</v>
      </c>
      <c r="H19" s="412">
        <v>0</v>
      </c>
      <c r="I19" s="412">
        <v>0</v>
      </c>
      <c r="J19" s="416" t="b">
        <v>0</v>
      </c>
    </row>
    <row r="20" spans="1:10" x14ac:dyDescent="0.25">
      <c r="A20" s="415">
        <v>19</v>
      </c>
      <c r="B20" s="412" t="s">
        <v>4215</v>
      </c>
      <c r="C20" s="412">
        <v>8</v>
      </c>
      <c r="D20" s="412">
        <v>3</v>
      </c>
      <c r="E20" s="412" t="s">
        <v>4216</v>
      </c>
      <c r="F20" s="413">
        <v>9.1999999999999993</v>
      </c>
      <c r="G20" s="412">
        <v>25</v>
      </c>
      <c r="H20" s="412">
        <v>0</v>
      </c>
      <c r="I20" s="412">
        <v>5</v>
      </c>
      <c r="J20" s="416" t="b">
        <v>0</v>
      </c>
    </row>
    <row r="21" spans="1:10" x14ac:dyDescent="0.25">
      <c r="A21" s="415">
        <v>20</v>
      </c>
      <c r="B21" s="412" t="s">
        <v>4217</v>
      </c>
      <c r="C21" s="412">
        <v>8</v>
      </c>
      <c r="D21" s="412">
        <v>3</v>
      </c>
      <c r="E21" s="412" t="s">
        <v>4218</v>
      </c>
      <c r="F21" s="413">
        <v>81</v>
      </c>
      <c r="G21" s="412">
        <v>40</v>
      </c>
      <c r="H21" s="412">
        <v>0</v>
      </c>
      <c r="I21" s="412">
        <v>0</v>
      </c>
      <c r="J21" s="416" t="b">
        <v>0</v>
      </c>
    </row>
    <row r="22" spans="1:10" x14ac:dyDescent="0.25">
      <c r="A22" s="415">
        <v>21</v>
      </c>
      <c r="B22" s="412" t="s">
        <v>4219</v>
      </c>
      <c r="C22" s="412">
        <v>8</v>
      </c>
      <c r="D22" s="412">
        <v>3</v>
      </c>
      <c r="E22" s="412" t="s">
        <v>4220</v>
      </c>
      <c r="F22" s="413">
        <v>10</v>
      </c>
      <c r="G22" s="412">
        <v>3</v>
      </c>
      <c r="H22" s="412">
        <v>40</v>
      </c>
      <c r="I22" s="412">
        <v>5</v>
      </c>
      <c r="J22" s="416" t="b">
        <v>0</v>
      </c>
    </row>
    <row r="23" spans="1:10" x14ac:dyDescent="0.25">
      <c r="A23" s="415">
        <v>22</v>
      </c>
      <c r="B23" s="412" t="s">
        <v>4221</v>
      </c>
      <c r="C23" s="412">
        <v>9</v>
      </c>
      <c r="D23" s="412">
        <v>5</v>
      </c>
      <c r="E23" s="412" t="s">
        <v>4222</v>
      </c>
      <c r="F23" s="413">
        <v>21</v>
      </c>
      <c r="G23" s="412">
        <v>104</v>
      </c>
      <c r="H23" s="412">
        <v>0</v>
      </c>
      <c r="I23" s="412">
        <v>25</v>
      </c>
      <c r="J23" s="416" t="b">
        <v>0</v>
      </c>
    </row>
    <row r="24" spans="1:10" x14ac:dyDescent="0.25">
      <c r="A24" s="415">
        <v>23</v>
      </c>
      <c r="B24" s="412" t="s">
        <v>4223</v>
      </c>
      <c r="C24" s="412">
        <v>9</v>
      </c>
      <c r="D24" s="412">
        <v>5</v>
      </c>
      <c r="E24" s="412" t="s">
        <v>4224</v>
      </c>
      <c r="F24" s="413">
        <v>9</v>
      </c>
      <c r="G24" s="412">
        <v>61</v>
      </c>
      <c r="H24" s="412">
        <v>0</v>
      </c>
      <c r="I24" s="412">
        <v>25</v>
      </c>
      <c r="J24" s="416" t="b">
        <v>0</v>
      </c>
    </row>
    <row r="25" spans="1:10" x14ac:dyDescent="0.25">
      <c r="A25" s="415">
        <v>24</v>
      </c>
      <c r="B25" s="412" t="s">
        <v>4225</v>
      </c>
      <c r="C25" s="412">
        <v>10</v>
      </c>
      <c r="D25" s="412">
        <v>1</v>
      </c>
      <c r="E25" s="412" t="s">
        <v>4226</v>
      </c>
      <c r="F25" s="413">
        <v>4.5</v>
      </c>
      <c r="G25" s="412">
        <v>20</v>
      </c>
      <c r="H25" s="412">
        <v>0</v>
      </c>
      <c r="I25" s="412">
        <v>0</v>
      </c>
      <c r="J25" s="416" t="b">
        <v>1</v>
      </c>
    </row>
    <row r="26" spans="1:10" x14ac:dyDescent="0.25">
      <c r="A26" s="415">
        <v>25</v>
      </c>
      <c r="B26" s="412" t="s">
        <v>4227</v>
      </c>
      <c r="C26" s="412">
        <v>11</v>
      </c>
      <c r="D26" s="412">
        <v>3</v>
      </c>
      <c r="E26" s="412" t="s">
        <v>4228</v>
      </c>
      <c r="F26" s="413">
        <v>14</v>
      </c>
      <c r="G26" s="412">
        <v>76</v>
      </c>
      <c r="H26" s="412">
        <v>0</v>
      </c>
      <c r="I26" s="412">
        <v>30</v>
      </c>
      <c r="J26" s="416" t="b">
        <v>0</v>
      </c>
    </row>
    <row r="27" spans="1:10" x14ac:dyDescent="0.25">
      <c r="A27" s="415">
        <v>26</v>
      </c>
      <c r="B27" s="412" t="s">
        <v>4229</v>
      </c>
      <c r="C27" s="412">
        <v>11</v>
      </c>
      <c r="D27" s="412">
        <v>3</v>
      </c>
      <c r="E27" s="412" t="s">
        <v>4230</v>
      </c>
      <c r="F27" s="413">
        <v>31.23</v>
      </c>
      <c r="G27" s="412">
        <v>15</v>
      </c>
      <c r="H27" s="412">
        <v>0</v>
      </c>
      <c r="I27" s="412">
        <v>0</v>
      </c>
      <c r="J27" s="416" t="b">
        <v>0</v>
      </c>
    </row>
    <row r="28" spans="1:10" x14ac:dyDescent="0.25">
      <c r="A28" s="415">
        <v>27</v>
      </c>
      <c r="B28" s="412" t="s">
        <v>4231</v>
      </c>
      <c r="C28" s="412">
        <v>11</v>
      </c>
      <c r="D28" s="412">
        <v>3</v>
      </c>
      <c r="E28" s="412" t="s">
        <v>4232</v>
      </c>
      <c r="F28" s="413">
        <v>43.9</v>
      </c>
      <c r="G28" s="412">
        <v>49</v>
      </c>
      <c r="H28" s="412">
        <v>0</v>
      </c>
      <c r="I28" s="412">
        <v>30</v>
      </c>
      <c r="J28" s="416" t="b">
        <v>0</v>
      </c>
    </row>
    <row r="29" spans="1:10" x14ac:dyDescent="0.25">
      <c r="A29" s="415">
        <v>28</v>
      </c>
      <c r="B29" s="412" t="s">
        <v>4233</v>
      </c>
      <c r="C29" s="412">
        <v>12</v>
      </c>
      <c r="D29" s="412">
        <v>7</v>
      </c>
      <c r="E29" s="412" t="s">
        <v>4234</v>
      </c>
      <c r="F29" s="413">
        <v>45.6</v>
      </c>
      <c r="G29" s="412">
        <v>26</v>
      </c>
      <c r="H29" s="412">
        <v>0</v>
      </c>
      <c r="I29" s="412">
        <v>0</v>
      </c>
      <c r="J29" s="416" t="b">
        <v>1</v>
      </c>
    </row>
    <row r="30" spans="1:10" x14ac:dyDescent="0.25">
      <c r="A30" s="415">
        <v>29</v>
      </c>
      <c r="B30" s="412" t="s">
        <v>4235</v>
      </c>
      <c r="C30" s="412">
        <v>12</v>
      </c>
      <c r="D30" s="412">
        <v>6</v>
      </c>
      <c r="E30" s="412" t="s">
        <v>4236</v>
      </c>
      <c r="F30" s="413">
        <v>123.79</v>
      </c>
      <c r="G30" s="412">
        <v>0</v>
      </c>
      <c r="H30" s="412">
        <v>0</v>
      </c>
      <c r="I30" s="412">
        <v>0</v>
      </c>
      <c r="J30" s="416" t="b">
        <v>1</v>
      </c>
    </row>
    <row r="31" spans="1:10" x14ac:dyDescent="0.25">
      <c r="A31" s="415">
        <v>30</v>
      </c>
      <c r="B31" s="412" t="s">
        <v>4237</v>
      </c>
      <c r="C31" s="412">
        <v>13</v>
      </c>
      <c r="D31" s="412">
        <v>8</v>
      </c>
      <c r="E31" s="412" t="s">
        <v>4238</v>
      </c>
      <c r="F31" s="413">
        <v>25.89</v>
      </c>
      <c r="G31" s="412">
        <v>10</v>
      </c>
      <c r="H31" s="412">
        <v>0</v>
      </c>
      <c r="I31" s="412">
        <v>15</v>
      </c>
      <c r="J31" s="416" t="b">
        <v>0</v>
      </c>
    </row>
    <row r="32" spans="1:10" x14ac:dyDescent="0.25">
      <c r="A32" s="415">
        <v>31</v>
      </c>
      <c r="B32" s="412" t="s">
        <v>4239</v>
      </c>
      <c r="C32" s="412">
        <v>14</v>
      </c>
      <c r="D32" s="412">
        <v>4</v>
      </c>
      <c r="E32" s="412" t="s">
        <v>4240</v>
      </c>
      <c r="F32" s="413">
        <v>12.5</v>
      </c>
      <c r="G32" s="412">
        <v>0</v>
      </c>
      <c r="H32" s="412">
        <v>70</v>
      </c>
      <c r="I32" s="412">
        <v>20</v>
      </c>
      <c r="J32" s="416" t="b">
        <v>0</v>
      </c>
    </row>
    <row r="33" spans="1:10" x14ac:dyDescent="0.25">
      <c r="A33" s="415">
        <v>32</v>
      </c>
      <c r="B33" s="412" t="s">
        <v>4241</v>
      </c>
      <c r="C33" s="412">
        <v>14</v>
      </c>
      <c r="D33" s="412">
        <v>4</v>
      </c>
      <c r="E33" s="412" t="s">
        <v>4242</v>
      </c>
      <c r="F33" s="413">
        <v>32</v>
      </c>
      <c r="G33" s="412">
        <v>9</v>
      </c>
      <c r="H33" s="412">
        <v>40</v>
      </c>
      <c r="I33" s="412">
        <v>25</v>
      </c>
      <c r="J33" s="416" t="b">
        <v>0</v>
      </c>
    </row>
    <row r="34" spans="1:10" x14ac:dyDescent="0.25">
      <c r="A34" s="415">
        <v>33</v>
      </c>
      <c r="B34" s="412" t="s">
        <v>4243</v>
      </c>
      <c r="C34" s="412">
        <v>15</v>
      </c>
      <c r="D34" s="412">
        <v>4</v>
      </c>
      <c r="E34" s="412" t="s">
        <v>4244</v>
      </c>
      <c r="F34" s="413">
        <v>2.5</v>
      </c>
      <c r="G34" s="412">
        <v>112</v>
      </c>
      <c r="H34" s="412">
        <v>0</v>
      </c>
      <c r="I34" s="412">
        <v>20</v>
      </c>
      <c r="J34" s="416" t="b">
        <v>0</v>
      </c>
    </row>
    <row r="35" spans="1:10" x14ac:dyDescent="0.25">
      <c r="A35" s="415">
        <v>34</v>
      </c>
      <c r="B35" s="412" t="s">
        <v>4245</v>
      </c>
      <c r="C35" s="412">
        <v>16</v>
      </c>
      <c r="D35" s="412">
        <v>1</v>
      </c>
      <c r="E35" s="412" t="s">
        <v>4182</v>
      </c>
      <c r="F35" s="413">
        <v>14</v>
      </c>
      <c r="G35" s="412">
        <v>111</v>
      </c>
      <c r="H35" s="412">
        <v>0</v>
      </c>
      <c r="I35" s="412">
        <v>15</v>
      </c>
      <c r="J35" s="416" t="b">
        <v>0</v>
      </c>
    </row>
    <row r="36" spans="1:10" x14ac:dyDescent="0.25">
      <c r="A36" s="415">
        <v>35</v>
      </c>
      <c r="B36" s="412" t="s">
        <v>4246</v>
      </c>
      <c r="C36" s="412">
        <v>16</v>
      </c>
      <c r="D36" s="412">
        <v>1</v>
      </c>
      <c r="E36" s="412" t="s">
        <v>4182</v>
      </c>
      <c r="F36" s="413">
        <v>18</v>
      </c>
      <c r="G36" s="412">
        <v>20</v>
      </c>
      <c r="H36" s="412">
        <v>0</v>
      </c>
      <c r="I36" s="412">
        <v>15</v>
      </c>
      <c r="J36" s="416" t="b">
        <v>0</v>
      </c>
    </row>
    <row r="37" spans="1:10" x14ac:dyDescent="0.25">
      <c r="A37" s="415">
        <v>36</v>
      </c>
      <c r="B37" s="412" t="s">
        <v>4247</v>
      </c>
      <c r="C37" s="412">
        <v>17</v>
      </c>
      <c r="D37" s="412">
        <v>8</v>
      </c>
      <c r="E37" s="412" t="s">
        <v>4248</v>
      </c>
      <c r="F37" s="413">
        <v>19</v>
      </c>
      <c r="G37" s="412">
        <v>112</v>
      </c>
      <c r="H37" s="412">
        <v>0</v>
      </c>
      <c r="I37" s="412">
        <v>20</v>
      </c>
      <c r="J37" s="416" t="b">
        <v>0</v>
      </c>
    </row>
    <row r="38" spans="1:10" x14ac:dyDescent="0.25">
      <c r="A38" s="415">
        <v>37</v>
      </c>
      <c r="B38" s="412" t="s">
        <v>4249</v>
      </c>
      <c r="C38" s="412">
        <v>17</v>
      </c>
      <c r="D38" s="412">
        <v>8</v>
      </c>
      <c r="E38" s="412" t="s">
        <v>4250</v>
      </c>
      <c r="F38" s="413">
        <v>26</v>
      </c>
      <c r="G38" s="412">
        <v>11</v>
      </c>
      <c r="H38" s="412">
        <v>50</v>
      </c>
      <c r="I38" s="412">
        <v>25</v>
      </c>
      <c r="J38" s="416" t="b">
        <v>0</v>
      </c>
    </row>
    <row r="39" spans="1:10" x14ac:dyDescent="0.25">
      <c r="A39" s="415">
        <v>38</v>
      </c>
      <c r="B39" s="412" t="s">
        <v>4251</v>
      </c>
      <c r="C39" s="412">
        <v>18</v>
      </c>
      <c r="D39" s="412">
        <v>1</v>
      </c>
      <c r="E39" s="412" t="s">
        <v>4252</v>
      </c>
      <c r="F39" s="413">
        <v>263.5</v>
      </c>
      <c r="G39" s="412">
        <v>17</v>
      </c>
      <c r="H39" s="412">
        <v>0</v>
      </c>
      <c r="I39" s="412">
        <v>15</v>
      </c>
      <c r="J39" s="416" t="b">
        <v>0</v>
      </c>
    </row>
    <row r="40" spans="1:10" x14ac:dyDescent="0.25">
      <c r="A40" s="415">
        <v>39</v>
      </c>
      <c r="B40" s="412" t="s">
        <v>4253</v>
      </c>
      <c r="C40" s="412">
        <v>18</v>
      </c>
      <c r="D40" s="412">
        <v>1</v>
      </c>
      <c r="E40" s="412" t="s">
        <v>4254</v>
      </c>
      <c r="F40" s="413">
        <v>18</v>
      </c>
      <c r="G40" s="412">
        <v>69</v>
      </c>
      <c r="H40" s="412">
        <v>0</v>
      </c>
      <c r="I40" s="412">
        <v>5</v>
      </c>
      <c r="J40" s="416" t="b">
        <v>0</v>
      </c>
    </row>
    <row r="41" spans="1:10" x14ac:dyDescent="0.25">
      <c r="A41" s="415">
        <v>40</v>
      </c>
      <c r="B41" s="412" t="s">
        <v>4255</v>
      </c>
      <c r="C41" s="412">
        <v>19</v>
      </c>
      <c r="D41" s="412">
        <v>8</v>
      </c>
      <c r="E41" s="412" t="s">
        <v>4256</v>
      </c>
      <c r="F41" s="413">
        <v>18.399999999999999</v>
      </c>
      <c r="G41" s="412">
        <v>123</v>
      </c>
      <c r="H41" s="412">
        <v>0</v>
      </c>
      <c r="I41" s="412">
        <v>30</v>
      </c>
      <c r="J41" s="416" t="b">
        <v>0</v>
      </c>
    </row>
    <row r="42" spans="1:10" x14ac:dyDescent="0.25">
      <c r="A42" s="415">
        <v>41</v>
      </c>
      <c r="B42" s="412" t="s">
        <v>4257</v>
      </c>
      <c r="C42" s="412">
        <v>19</v>
      </c>
      <c r="D42" s="412">
        <v>8</v>
      </c>
      <c r="E42" s="412" t="s">
        <v>4258</v>
      </c>
      <c r="F42" s="413">
        <v>9.65</v>
      </c>
      <c r="G42" s="412">
        <v>85</v>
      </c>
      <c r="H42" s="412">
        <v>0</v>
      </c>
      <c r="I42" s="412">
        <v>10</v>
      </c>
      <c r="J42" s="416" t="b">
        <v>0</v>
      </c>
    </row>
    <row r="43" spans="1:10" x14ac:dyDescent="0.25">
      <c r="A43" s="415">
        <v>42</v>
      </c>
      <c r="B43" s="412" t="s">
        <v>4259</v>
      </c>
      <c r="C43" s="412">
        <v>20</v>
      </c>
      <c r="D43" s="412">
        <v>5</v>
      </c>
      <c r="E43" s="412" t="s">
        <v>4260</v>
      </c>
      <c r="F43" s="413">
        <v>14</v>
      </c>
      <c r="G43" s="412">
        <v>26</v>
      </c>
      <c r="H43" s="412">
        <v>0</v>
      </c>
      <c r="I43" s="412">
        <v>0</v>
      </c>
      <c r="J43" s="416" t="b">
        <v>1</v>
      </c>
    </row>
    <row r="44" spans="1:10" x14ac:dyDescent="0.25">
      <c r="A44" s="415">
        <v>43</v>
      </c>
      <c r="B44" s="412" t="s">
        <v>4261</v>
      </c>
      <c r="C44" s="412">
        <v>20</v>
      </c>
      <c r="D44" s="412">
        <v>1</v>
      </c>
      <c r="E44" s="412" t="s">
        <v>4262</v>
      </c>
      <c r="F44" s="413">
        <v>46</v>
      </c>
      <c r="G44" s="412">
        <v>17</v>
      </c>
      <c r="H44" s="412">
        <v>10</v>
      </c>
      <c r="I44" s="412">
        <v>25</v>
      </c>
      <c r="J44" s="416" t="b">
        <v>0</v>
      </c>
    </row>
    <row r="45" spans="1:10" x14ac:dyDescent="0.25">
      <c r="A45" s="415">
        <v>44</v>
      </c>
      <c r="B45" s="412" t="s">
        <v>4263</v>
      </c>
      <c r="C45" s="412">
        <v>20</v>
      </c>
      <c r="D45" s="412">
        <v>2</v>
      </c>
      <c r="E45" s="412" t="s">
        <v>4264</v>
      </c>
      <c r="F45" s="413">
        <v>19.45</v>
      </c>
      <c r="G45" s="412">
        <v>27</v>
      </c>
      <c r="H45" s="412">
        <v>0</v>
      </c>
      <c r="I45" s="412">
        <v>15</v>
      </c>
      <c r="J45" s="416" t="b">
        <v>0</v>
      </c>
    </row>
    <row r="46" spans="1:10" x14ac:dyDescent="0.25">
      <c r="A46" s="415">
        <v>45</v>
      </c>
      <c r="B46" s="412" t="s">
        <v>4265</v>
      </c>
      <c r="C46" s="412">
        <v>21</v>
      </c>
      <c r="D46" s="412">
        <v>8</v>
      </c>
      <c r="E46" s="412" t="s">
        <v>4200</v>
      </c>
      <c r="F46" s="413">
        <v>9.5</v>
      </c>
      <c r="G46" s="412">
        <v>5</v>
      </c>
      <c r="H46" s="412">
        <v>70</v>
      </c>
      <c r="I46" s="412">
        <v>15</v>
      </c>
      <c r="J46" s="416" t="b">
        <v>0</v>
      </c>
    </row>
    <row r="47" spans="1:10" x14ac:dyDescent="0.25">
      <c r="A47" s="415">
        <v>46</v>
      </c>
      <c r="B47" s="412" t="s">
        <v>4266</v>
      </c>
      <c r="C47" s="412">
        <v>21</v>
      </c>
      <c r="D47" s="412">
        <v>8</v>
      </c>
      <c r="E47" s="412" t="s">
        <v>4267</v>
      </c>
      <c r="F47" s="413">
        <v>12</v>
      </c>
      <c r="G47" s="412">
        <v>95</v>
      </c>
      <c r="H47" s="412">
        <v>0</v>
      </c>
      <c r="I47" s="412">
        <v>0</v>
      </c>
      <c r="J47" s="416" t="b">
        <v>0</v>
      </c>
    </row>
    <row r="48" spans="1:10" x14ac:dyDescent="0.25">
      <c r="A48" s="415">
        <v>47</v>
      </c>
      <c r="B48" s="412" t="s">
        <v>4268</v>
      </c>
      <c r="C48" s="412">
        <v>22</v>
      </c>
      <c r="D48" s="412">
        <v>3</v>
      </c>
      <c r="E48" s="412" t="s">
        <v>4269</v>
      </c>
      <c r="F48" s="413">
        <v>9.5</v>
      </c>
      <c r="G48" s="412">
        <v>36</v>
      </c>
      <c r="H48" s="412">
        <v>0</v>
      </c>
      <c r="I48" s="412">
        <v>0</v>
      </c>
      <c r="J48" s="416" t="b">
        <v>0</v>
      </c>
    </row>
    <row r="49" spans="1:10" x14ac:dyDescent="0.25">
      <c r="A49" s="415">
        <v>48</v>
      </c>
      <c r="B49" s="412" t="s">
        <v>4270</v>
      </c>
      <c r="C49" s="412">
        <v>22</v>
      </c>
      <c r="D49" s="412">
        <v>3</v>
      </c>
      <c r="E49" s="412" t="s">
        <v>4271</v>
      </c>
      <c r="F49" s="413">
        <v>12.75</v>
      </c>
      <c r="G49" s="412">
        <v>15</v>
      </c>
      <c r="H49" s="412">
        <v>70</v>
      </c>
      <c r="I49" s="412">
        <v>25</v>
      </c>
      <c r="J49" s="416" t="b">
        <v>0</v>
      </c>
    </row>
    <row r="50" spans="1:10" x14ac:dyDescent="0.25">
      <c r="A50" s="415">
        <v>49</v>
      </c>
      <c r="B50" s="412" t="s">
        <v>4272</v>
      </c>
      <c r="C50" s="412">
        <v>23</v>
      </c>
      <c r="D50" s="412">
        <v>3</v>
      </c>
      <c r="E50" s="412" t="s">
        <v>4273</v>
      </c>
      <c r="F50" s="413">
        <v>20</v>
      </c>
      <c r="G50" s="412">
        <v>10</v>
      </c>
      <c r="H50" s="412">
        <v>60</v>
      </c>
      <c r="I50" s="412">
        <v>15</v>
      </c>
      <c r="J50" s="416" t="b">
        <v>0</v>
      </c>
    </row>
    <row r="51" spans="1:10" x14ac:dyDescent="0.25">
      <c r="A51" s="415">
        <v>50</v>
      </c>
      <c r="B51" s="412" t="s">
        <v>4274</v>
      </c>
      <c r="C51" s="412">
        <v>23</v>
      </c>
      <c r="D51" s="412">
        <v>3</v>
      </c>
      <c r="E51" s="412" t="s">
        <v>4275</v>
      </c>
      <c r="F51" s="413">
        <v>16.25</v>
      </c>
      <c r="G51" s="412">
        <v>65</v>
      </c>
      <c r="H51" s="412">
        <v>0</v>
      </c>
      <c r="I51" s="412">
        <v>30</v>
      </c>
      <c r="J51" s="416" t="b">
        <v>0</v>
      </c>
    </row>
    <row r="52" spans="1:10" x14ac:dyDescent="0.25">
      <c r="A52" s="415">
        <v>51</v>
      </c>
      <c r="B52" s="412" t="s">
        <v>4276</v>
      </c>
      <c r="C52" s="412">
        <v>24</v>
      </c>
      <c r="D52" s="412">
        <v>7</v>
      </c>
      <c r="E52" s="412" t="s">
        <v>4277</v>
      </c>
      <c r="F52" s="413">
        <v>53</v>
      </c>
      <c r="G52" s="412">
        <v>20</v>
      </c>
      <c r="H52" s="412">
        <v>0</v>
      </c>
      <c r="I52" s="412">
        <v>10</v>
      </c>
      <c r="J52" s="416" t="b">
        <v>0</v>
      </c>
    </row>
    <row r="53" spans="1:10" x14ac:dyDescent="0.25">
      <c r="A53" s="415">
        <v>52</v>
      </c>
      <c r="B53" s="412" t="s">
        <v>4278</v>
      </c>
      <c r="C53" s="412">
        <v>24</v>
      </c>
      <c r="D53" s="412">
        <v>5</v>
      </c>
      <c r="E53" s="412" t="s">
        <v>4279</v>
      </c>
      <c r="F53" s="413">
        <v>7</v>
      </c>
      <c r="G53" s="412">
        <v>38</v>
      </c>
      <c r="H53" s="412">
        <v>0</v>
      </c>
      <c r="I53" s="412">
        <v>25</v>
      </c>
      <c r="J53" s="416" t="b">
        <v>0</v>
      </c>
    </row>
    <row r="54" spans="1:10" x14ac:dyDescent="0.25">
      <c r="A54" s="415">
        <v>53</v>
      </c>
      <c r="B54" s="412" t="s">
        <v>4280</v>
      </c>
      <c r="C54" s="412">
        <v>24</v>
      </c>
      <c r="D54" s="412">
        <v>6</v>
      </c>
      <c r="E54" s="412" t="s">
        <v>4281</v>
      </c>
      <c r="F54" s="413">
        <v>32.799999999999997</v>
      </c>
      <c r="G54" s="412">
        <v>0</v>
      </c>
      <c r="H54" s="412">
        <v>0</v>
      </c>
      <c r="I54" s="412">
        <v>0</v>
      </c>
      <c r="J54" s="416" t="b">
        <v>1</v>
      </c>
    </row>
    <row r="55" spans="1:10" x14ac:dyDescent="0.25">
      <c r="A55" s="415">
        <v>54</v>
      </c>
      <c r="B55" s="412" t="s">
        <v>4282</v>
      </c>
      <c r="C55" s="412">
        <v>25</v>
      </c>
      <c r="D55" s="412">
        <v>6</v>
      </c>
      <c r="E55" s="412" t="s">
        <v>4283</v>
      </c>
      <c r="F55" s="413">
        <v>7.45</v>
      </c>
      <c r="G55" s="412">
        <v>21</v>
      </c>
      <c r="H55" s="412">
        <v>0</v>
      </c>
      <c r="I55" s="412">
        <v>10</v>
      </c>
      <c r="J55" s="416" t="b">
        <v>0</v>
      </c>
    </row>
    <row r="56" spans="1:10" x14ac:dyDescent="0.25">
      <c r="A56" s="415">
        <v>55</v>
      </c>
      <c r="B56" s="412" t="s">
        <v>4284</v>
      </c>
      <c r="C56" s="412">
        <v>25</v>
      </c>
      <c r="D56" s="412">
        <v>6</v>
      </c>
      <c r="E56" s="412" t="s">
        <v>4285</v>
      </c>
      <c r="F56" s="413">
        <v>24</v>
      </c>
      <c r="G56" s="412">
        <v>115</v>
      </c>
      <c r="H56" s="412">
        <v>0</v>
      </c>
      <c r="I56" s="412">
        <v>20</v>
      </c>
      <c r="J56" s="416" t="b">
        <v>0</v>
      </c>
    </row>
    <row r="57" spans="1:10" x14ac:dyDescent="0.25">
      <c r="A57" s="415">
        <v>56</v>
      </c>
      <c r="B57" s="412" t="s">
        <v>4286</v>
      </c>
      <c r="C57" s="412">
        <v>26</v>
      </c>
      <c r="D57" s="412">
        <v>5</v>
      </c>
      <c r="E57" s="412" t="s">
        <v>4287</v>
      </c>
      <c r="F57" s="413">
        <v>38</v>
      </c>
      <c r="G57" s="412">
        <v>21</v>
      </c>
      <c r="H57" s="412">
        <v>10</v>
      </c>
      <c r="I57" s="412">
        <v>30</v>
      </c>
      <c r="J57" s="416" t="b">
        <v>0</v>
      </c>
    </row>
    <row r="58" spans="1:10" x14ac:dyDescent="0.25">
      <c r="A58" s="415">
        <v>57</v>
      </c>
      <c r="B58" s="412" t="s">
        <v>4288</v>
      </c>
      <c r="C58" s="412">
        <v>26</v>
      </c>
      <c r="D58" s="412">
        <v>5</v>
      </c>
      <c r="E58" s="412" t="s">
        <v>4287</v>
      </c>
      <c r="F58" s="413">
        <v>19.5</v>
      </c>
      <c r="G58" s="412">
        <v>36</v>
      </c>
      <c r="H58" s="412">
        <v>0</v>
      </c>
      <c r="I58" s="412">
        <v>20</v>
      </c>
      <c r="J58" s="416" t="b">
        <v>0</v>
      </c>
    </row>
    <row r="59" spans="1:10" x14ac:dyDescent="0.25">
      <c r="A59" s="415">
        <v>58</v>
      </c>
      <c r="B59" s="412" t="s">
        <v>4289</v>
      </c>
      <c r="C59" s="412">
        <v>27</v>
      </c>
      <c r="D59" s="412">
        <v>8</v>
      </c>
      <c r="E59" s="412" t="s">
        <v>4290</v>
      </c>
      <c r="F59" s="413">
        <v>13.25</v>
      </c>
      <c r="G59" s="412">
        <v>62</v>
      </c>
      <c r="H59" s="412">
        <v>0</v>
      </c>
      <c r="I59" s="412">
        <v>20</v>
      </c>
      <c r="J59" s="416" t="b">
        <v>0</v>
      </c>
    </row>
    <row r="60" spans="1:10" x14ac:dyDescent="0.25">
      <c r="A60" s="415">
        <v>59</v>
      </c>
      <c r="B60" s="412" t="s">
        <v>4291</v>
      </c>
      <c r="C60" s="412">
        <v>28</v>
      </c>
      <c r="D60" s="412">
        <v>4</v>
      </c>
      <c r="E60" s="412" t="s">
        <v>4292</v>
      </c>
      <c r="F60" s="413">
        <v>55</v>
      </c>
      <c r="G60" s="412">
        <v>79</v>
      </c>
      <c r="H60" s="412">
        <v>0</v>
      </c>
      <c r="I60" s="412">
        <v>0</v>
      </c>
      <c r="J60" s="416" t="b">
        <v>0</v>
      </c>
    </row>
    <row r="61" spans="1:10" x14ac:dyDescent="0.25">
      <c r="A61" s="415">
        <v>60</v>
      </c>
      <c r="B61" s="412" t="s">
        <v>4293</v>
      </c>
      <c r="C61" s="412">
        <v>28</v>
      </c>
      <c r="D61" s="412">
        <v>4</v>
      </c>
      <c r="E61" s="412" t="s">
        <v>4294</v>
      </c>
      <c r="F61" s="413">
        <v>34</v>
      </c>
      <c r="G61" s="412">
        <v>19</v>
      </c>
      <c r="H61" s="412">
        <v>0</v>
      </c>
      <c r="I61" s="412">
        <v>0</v>
      </c>
      <c r="J61" s="416" t="b">
        <v>0</v>
      </c>
    </row>
    <row r="62" spans="1:10" x14ac:dyDescent="0.25">
      <c r="A62" s="415">
        <v>61</v>
      </c>
      <c r="B62" s="412" t="s">
        <v>4295</v>
      </c>
      <c r="C62" s="412">
        <v>29</v>
      </c>
      <c r="D62" s="412">
        <v>2</v>
      </c>
      <c r="E62" s="412" t="s">
        <v>4296</v>
      </c>
      <c r="F62" s="413">
        <v>28.5</v>
      </c>
      <c r="G62" s="412">
        <v>113</v>
      </c>
      <c r="H62" s="412">
        <v>0</v>
      </c>
      <c r="I62" s="412">
        <v>25</v>
      </c>
      <c r="J62" s="416" t="b">
        <v>0</v>
      </c>
    </row>
    <row r="63" spans="1:10" x14ac:dyDescent="0.25">
      <c r="A63" s="415">
        <v>62</v>
      </c>
      <c r="B63" s="412" t="s">
        <v>4297</v>
      </c>
      <c r="C63" s="412">
        <v>29</v>
      </c>
      <c r="D63" s="412">
        <v>3</v>
      </c>
      <c r="E63" s="412" t="s">
        <v>4281</v>
      </c>
      <c r="F63" s="413">
        <v>49.3</v>
      </c>
      <c r="G63" s="412">
        <v>17</v>
      </c>
      <c r="H63" s="412">
        <v>0</v>
      </c>
      <c r="I63" s="412">
        <v>0</v>
      </c>
      <c r="J63" s="416" t="b">
        <v>0</v>
      </c>
    </row>
    <row r="64" spans="1:10" x14ac:dyDescent="0.25">
      <c r="A64" s="415">
        <v>63</v>
      </c>
      <c r="B64" s="412" t="s">
        <v>4298</v>
      </c>
      <c r="C64" s="412">
        <v>7</v>
      </c>
      <c r="D64" s="412">
        <v>2</v>
      </c>
      <c r="E64" s="412" t="s">
        <v>4299</v>
      </c>
      <c r="F64" s="413">
        <v>43.9</v>
      </c>
      <c r="G64" s="412">
        <v>24</v>
      </c>
      <c r="H64" s="412">
        <v>0</v>
      </c>
      <c r="I64" s="412">
        <v>5</v>
      </c>
      <c r="J64" s="416" t="b">
        <v>0</v>
      </c>
    </row>
    <row r="65" spans="1:10" x14ac:dyDescent="0.25">
      <c r="A65" s="415">
        <v>64</v>
      </c>
      <c r="B65" s="412" t="s">
        <v>4300</v>
      </c>
      <c r="C65" s="412">
        <v>12</v>
      </c>
      <c r="D65" s="412">
        <v>5</v>
      </c>
      <c r="E65" s="412" t="s">
        <v>4301</v>
      </c>
      <c r="F65" s="413">
        <v>33.25</v>
      </c>
      <c r="G65" s="412">
        <v>22</v>
      </c>
      <c r="H65" s="412">
        <v>80</v>
      </c>
      <c r="I65" s="412">
        <v>30</v>
      </c>
      <c r="J65" s="416" t="b">
        <v>0</v>
      </c>
    </row>
    <row r="66" spans="1:10" x14ac:dyDescent="0.25">
      <c r="A66" s="415">
        <v>65</v>
      </c>
      <c r="B66" s="412" t="s">
        <v>4302</v>
      </c>
      <c r="C66" s="412">
        <v>2</v>
      </c>
      <c r="D66" s="412">
        <v>2</v>
      </c>
      <c r="E66" s="412" t="s">
        <v>4303</v>
      </c>
      <c r="F66" s="413">
        <v>21.05</v>
      </c>
      <c r="G66" s="412">
        <v>76</v>
      </c>
      <c r="H66" s="412">
        <v>0</v>
      </c>
      <c r="I66" s="412">
        <v>0</v>
      </c>
      <c r="J66" s="416" t="b">
        <v>0</v>
      </c>
    </row>
    <row r="67" spans="1:10" x14ac:dyDescent="0.25">
      <c r="A67" s="415">
        <v>66</v>
      </c>
      <c r="B67" s="412" t="s">
        <v>4304</v>
      </c>
      <c r="C67" s="412">
        <v>2</v>
      </c>
      <c r="D67" s="412">
        <v>2</v>
      </c>
      <c r="E67" s="412" t="s">
        <v>4305</v>
      </c>
      <c r="F67" s="413">
        <v>17</v>
      </c>
      <c r="G67" s="412">
        <v>4</v>
      </c>
      <c r="H67" s="412">
        <v>100</v>
      </c>
      <c r="I67" s="412">
        <v>20</v>
      </c>
      <c r="J67" s="416" t="b">
        <v>0</v>
      </c>
    </row>
    <row r="68" spans="1:10" x14ac:dyDescent="0.25">
      <c r="A68" s="415">
        <v>67</v>
      </c>
      <c r="B68" s="412" t="s">
        <v>4306</v>
      </c>
      <c r="C68" s="412">
        <v>16</v>
      </c>
      <c r="D68" s="412">
        <v>1</v>
      </c>
      <c r="E68" s="412" t="s">
        <v>4182</v>
      </c>
      <c r="F68" s="413">
        <v>14</v>
      </c>
      <c r="G68" s="412">
        <v>52</v>
      </c>
      <c r="H68" s="412">
        <v>0</v>
      </c>
      <c r="I68" s="412">
        <v>10</v>
      </c>
      <c r="J68" s="416" t="b">
        <v>0</v>
      </c>
    </row>
    <row r="69" spans="1:10" x14ac:dyDescent="0.25">
      <c r="A69" s="415">
        <v>68</v>
      </c>
      <c r="B69" s="412" t="s">
        <v>4307</v>
      </c>
      <c r="C69" s="412">
        <v>8</v>
      </c>
      <c r="D69" s="412">
        <v>3</v>
      </c>
      <c r="E69" s="412" t="s">
        <v>4308</v>
      </c>
      <c r="F69" s="413">
        <v>12.5</v>
      </c>
      <c r="G69" s="412">
        <v>6</v>
      </c>
      <c r="H69" s="412">
        <v>10</v>
      </c>
      <c r="I69" s="412">
        <v>15</v>
      </c>
      <c r="J69" s="416" t="b">
        <v>0</v>
      </c>
    </row>
    <row r="70" spans="1:10" x14ac:dyDescent="0.25">
      <c r="A70" s="415">
        <v>69</v>
      </c>
      <c r="B70" s="412" t="s">
        <v>4309</v>
      </c>
      <c r="C70" s="412">
        <v>15</v>
      </c>
      <c r="D70" s="412">
        <v>4</v>
      </c>
      <c r="E70" s="412" t="s">
        <v>4310</v>
      </c>
      <c r="F70" s="413">
        <v>36</v>
      </c>
      <c r="G70" s="412">
        <v>26</v>
      </c>
      <c r="H70" s="412">
        <v>0</v>
      </c>
      <c r="I70" s="412">
        <v>15</v>
      </c>
      <c r="J70" s="416" t="b">
        <v>0</v>
      </c>
    </row>
    <row r="71" spans="1:10" x14ac:dyDescent="0.25">
      <c r="A71" s="415">
        <v>70</v>
      </c>
      <c r="B71" s="412" t="s">
        <v>4311</v>
      </c>
      <c r="C71" s="412">
        <v>7</v>
      </c>
      <c r="D71" s="412">
        <v>1</v>
      </c>
      <c r="E71" s="412" t="s">
        <v>4312</v>
      </c>
      <c r="F71" s="413">
        <v>15</v>
      </c>
      <c r="G71" s="412">
        <v>15</v>
      </c>
      <c r="H71" s="412">
        <v>10</v>
      </c>
      <c r="I71" s="412">
        <v>30</v>
      </c>
      <c r="J71" s="416" t="b">
        <v>0</v>
      </c>
    </row>
    <row r="72" spans="1:10" x14ac:dyDescent="0.25">
      <c r="A72" s="415">
        <v>71</v>
      </c>
      <c r="B72" s="412" t="s">
        <v>4313</v>
      </c>
      <c r="C72" s="412">
        <v>15</v>
      </c>
      <c r="D72" s="412">
        <v>4</v>
      </c>
      <c r="E72" s="412" t="s">
        <v>4202</v>
      </c>
      <c r="F72" s="413">
        <v>21.5</v>
      </c>
      <c r="G72" s="412">
        <v>26</v>
      </c>
      <c r="H72" s="412">
        <v>0</v>
      </c>
      <c r="I72" s="412">
        <v>0</v>
      </c>
      <c r="J72" s="416" t="b">
        <v>0</v>
      </c>
    </row>
    <row r="73" spans="1:10" x14ac:dyDescent="0.25">
      <c r="A73" s="415">
        <v>72</v>
      </c>
      <c r="B73" s="412" t="s">
        <v>4314</v>
      </c>
      <c r="C73" s="412">
        <v>14</v>
      </c>
      <c r="D73" s="412">
        <v>4</v>
      </c>
      <c r="E73" s="412" t="s">
        <v>4242</v>
      </c>
      <c r="F73" s="413">
        <v>34.799999999999997</v>
      </c>
      <c r="G73" s="412">
        <v>14</v>
      </c>
      <c r="H73" s="412">
        <v>0</v>
      </c>
      <c r="I73" s="412">
        <v>0</v>
      </c>
      <c r="J73" s="416" t="b">
        <v>0</v>
      </c>
    </row>
    <row r="74" spans="1:10" x14ac:dyDescent="0.25">
      <c r="A74" s="415">
        <v>73</v>
      </c>
      <c r="B74" s="412" t="s">
        <v>4315</v>
      </c>
      <c r="C74" s="412">
        <v>17</v>
      </c>
      <c r="D74" s="412">
        <v>8</v>
      </c>
      <c r="E74" s="412" t="s">
        <v>4316</v>
      </c>
      <c r="F74" s="413">
        <v>15</v>
      </c>
      <c r="G74" s="412">
        <v>101</v>
      </c>
      <c r="H74" s="412">
        <v>0</v>
      </c>
      <c r="I74" s="412">
        <v>5</v>
      </c>
      <c r="J74" s="416" t="b">
        <v>0</v>
      </c>
    </row>
    <row r="75" spans="1:10" x14ac:dyDescent="0.25">
      <c r="A75" s="415">
        <v>74</v>
      </c>
      <c r="B75" s="412" t="s">
        <v>4317</v>
      </c>
      <c r="C75" s="412">
        <v>4</v>
      </c>
      <c r="D75" s="412">
        <v>7</v>
      </c>
      <c r="E75" s="412" t="s">
        <v>4292</v>
      </c>
      <c r="F75" s="413">
        <v>10</v>
      </c>
      <c r="G75" s="412">
        <v>4</v>
      </c>
      <c r="H75" s="412">
        <v>20</v>
      </c>
      <c r="I75" s="412">
        <v>5</v>
      </c>
      <c r="J75" s="416" t="b">
        <v>0</v>
      </c>
    </row>
    <row r="76" spans="1:10" x14ac:dyDescent="0.25">
      <c r="A76" s="415">
        <v>75</v>
      </c>
      <c r="B76" s="412" t="s">
        <v>4318</v>
      </c>
      <c r="C76" s="412">
        <v>12</v>
      </c>
      <c r="D76" s="412">
        <v>1</v>
      </c>
      <c r="E76" s="412" t="s">
        <v>4296</v>
      </c>
      <c r="F76" s="413">
        <v>7.75</v>
      </c>
      <c r="G76" s="412">
        <v>125</v>
      </c>
      <c r="H76" s="412">
        <v>0</v>
      </c>
      <c r="I76" s="412">
        <v>25</v>
      </c>
      <c r="J76" s="416" t="b">
        <v>0</v>
      </c>
    </row>
    <row r="77" spans="1:10" x14ac:dyDescent="0.25">
      <c r="A77" s="415">
        <v>76</v>
      </c>
      <c r="B77" s="412" t="s">
        <v>4319</v>
      </c>
      <c r="C77" s="412">
        <v>23</v>
      </c>
      <c r="D77" s="412">
        <v>1</v>
      </c>
      <c r="E77" s="412" t="s">
        <v>4320</v>
      </c>
      <c r="F77" s="413">
        <v>18</v>
      </c>
      <c r="G77" s="412">
        <v>57</v>
      </c>
      <c r="H77" s="412">
        <v>0</v>
      </c>
      <c r="I77" s="412">
        <v>20</v>
      </c>
      <c r="J77" s="416" t="b">
        <v>0</v>
      </c>
    </row>
    <row r="78" spans="1:10" x14ac:dyDescent="0.25">
      <c r="A78" s="415">
        <v>77</v>
      </c>
      <c r="B78" s="412" t="s">
        <v>4321</v>
      </c>
      <c r="C78" s="412">
        <v>12</v>
      </c>
      <c r="D78" s="412">
        <v>2</v>
      </c>
      <c r="E78" s="412" t="s">
        <v>4322</v>
      </c>
      <c r="F78" s="413">
        <v>13</v>
      </c>
      <c r="G78" s="412">
        <v>32</v>
      </c>
      <c r="H78" s="412">
        <v>0</v>
      </c>
      <c r="I78" s="412">
        <v>15</v>
      </c>
      <c r="J78" s="416" t="b">
        <v>0</v>
      </c>
    </row>
    <row r="79" spans="1:10" x14ac:dyDescent="0.25">
      <c r="A79" s="415">
        <v>78</v>
      </c>
      <c r="B79" s="414" t="s">
        <v>4323</v>
      </c>
      <c r="C79" s="414">
        <v>12</v>
      </c>
      <c r="D79" s="414">
        <v>2</v>
      </c>
      <c r="E79" s="414" t="s">
        <v>4264</v>
      </c>
      <c r="F79" s="414">
        <v>12</v>
      </c>
      <c r="G79" s="414">
        <v>13</v>
      </c>
      <c r="H79" s="414">
        <v>0</v>
      </c>
      <c r="I79" s="414">
        <v>10</v>
      </c>
      <c r="J79" s="417" t="b">
        <v>0</v>
      </c>
    </row>
    <row r="80" spans="1:10" x14ac:dyDescent="0.25">
      <c r="A80" s="415">
        <v>79</v>
      </c>
      <c r="B80" s="414" t="s">
        <v>4324</v>
      </c>
      <c r="C80" s="414">
        <v>13</v>
      </c>
      <c r="D80" s="414">
        <v>2</v>
      </c>
      <c r="E80" s="414" t="s">
        <v>4200</v>
      </c>
      <c r="F80" s="414">
        <v>9.5</v>
      </c>
      <c r="G80" s="414">
        <v>53</v>
      </c>
      <c r="H80" s="414">
        <v>0</v>
      </c>
      <c r="I80" s="414">
        <v>25</v>
      </c>
      <c r="J80" s="417" t="b">
        <v>0</v>
      </c>
    </row>
    <row r="81" spans="1:10" x14ac:dyDescent="0.25">
      <c r="A81" s="415">
        <v>80</v>
      </c>
      <c r="B81" s="414" t="s">
        <v>4325</v>
      </c>
      <c r="C81" s="414">
        <v>14</v>
      </c>
      <c r="D81" s="414">
        <v>2</v>
      </c>
      <c r="E81" s="414" t="s">
        <v>4267</v>
      </c>
      <c r="F81" s="414">
        <v>12.75</v>
      </c>
      <c r="G81" s="414">
        <v>0</v>
      </c>
      <c r="H81" s="414">
        <v>0</v>
      </c>
      <c r="I81" s="414">
        <v>25</v>
      </c>
      <c r="J81" s="417" t="b">
        <v>0</v>
      </c>
    </row>
    <row r="82" spans="1:10" x14ac:dyDescent="0.25">
      <c r="A82" s="415">
        <v>81</v>
      </c>
      <c r="B82" s="414" t="s">
        <v>4326</v>
      </c>
      <c r="C82" s="414">
        <v>15</v>
      </c>
      <c r="D82" s="414">
        <v>2</v>
      </c>
      <c r="E82" s="414" t="s">
        <v>4269</v>
      </c>
      <c r="F82" s="414">
        <v>20</v>
      </c>
      <c r="G82" s="414">
        <v>120</v>
      </c>
      <c r="H82" s="414">
        <v>0</v>
      </c>
      <c r="I82" s="414">
        <v>0</v>
      </c>
      <c r="J82" s="417" t="b">
        <v>0</v>
      </c>
    </row>
    <row r="83" spans="1:10" x14ac:dyDescent="0.25">
      <c r="A83" s="415">
        <v>82</v>
      </c>
      <c r="B83" s="414" t="s">
        <v>4327</v>
      </c>
      <c r="C83" s="414">
        <v>16</v>
      </c>
      <c r="D83" s="414">
        <v>7</v>
      </c>
      <c r="E83" s="414" t="s">
        <v>4271</v>
      </c>
      <c r="F83" s="414">
        <v>16.25</v>
      </c>
      <c r="G83" s="414">
        <v>15</v>
      </c>
      <c r="H83" s="414">
        <v>0</v>
      </c>
      <c r="I83" s="414">
        <v>0</v>
      </c>
      <c r="J83" s="417" t="b">
        <v>0</v>
      </c>
    </row>
    <row r="84" spans="1:10" x14ac:dyDescent="0.25">
      <c r="A84" s="415">
        <v>83</v>
      </c>
      <c r="B84" s="414" t="s">
        <v>4328</v>
      </c>
      <c r="C84" s="414">
        <v>17</v>
      </c>
      <c r="D84" s="414">
        <v>2</v>
      </c>
      <c r="E84" s="414" t="s">
        <v>4273</v>
      </c>
      <c r="F84" s="414">
        <v>53</v>
      </c>
      <c r="G84" s="414">
        <v>6</v>
      </c>
      <c r="H84" s="414">
        <v>0</v>
      </c>
      <c r="I84" s="414">
        <v>25</v>
      </c>
      <c r="J84" s="417" t="b">
        <v>0</v>
      </c>
    </row>
    <row r="85" spans="1:10" x14ac:dyDescent="0.25">
      <c r="A85" s="415">
        <v>84</v>
      </c>
      <c r="B85" s="414" t="s">
        <v>4329</v>
      </c>
      <c r="C85" s="414">
        <v>18</v>
      </c>
      <c r="D85" s="414">
        <v>6</v>
      </c>
      <c r="E85" s="414" t="s">
        <v>4275</v>
      </c>
      <c r="F85" s="414">
        <v>7</v>
      </c>
      <c r="G85" s="414">
        <v>29</v>
      </c>
      <c r="H85" s="414">
        <v>0</v>
      </c>
      <c r="I85" s="414">
        <v>10</v>
      </c>
      <c r="J85" s="417" t="b">
        <v>0</v>
      </c>
    </row>
    <row r="86" spans="1:10" x14ac:dyDescent="0.25">
      <c r="A86" s="415">
        <v>85</v>
      </c>
      <c r="B86" s="414" t="s">
        <v>4330</v>
      </c>
      <c r="C86" s="414">
        <v>19</v>
      </c>
      <c r="D86" s="414">
        <v>8</v>
      </c>
      <c r="E86" s="414" t="s">
        <v>4277</v>
      </c>
      <c r="F86" s="414">
        <v>32.799999999999997</v>
      </c>
      <c r="G86" s="414">
        <v>31</v>
      </c>
      <c r="H86" s="414">
        <v>70</v>
      </c>
      <c r="I86" s="414">
        <v>0</v>
      </c>
      <c r="J86" s="417" t="b">
        <v>0</v>
      </c>
    </row>
    <row r="87" spans="1:10" x14ac:dyDescent="0.25">
      <c r="A87" s="415">
        <v>86</v>
      </c>
      <c r="B87" s="414" t="s">
        <v>4331</v>
      </c>
      <c r="C87" s="414">
        <v>20</v>
      </c>
      <c r="D87" s="414">
        <v>4</v>
      </c>
      <c r="E87" s="414" t="s">
        <v>4279</v>
      </c>
      <c r="F87" s="414">
        <v>7.45</v>
      </c>
      <c r="G87" s="414">
        <v>22</v>
      </c>
      <c r="H87" s="414">
        <v>40</v>
      </c>
      <c r="I87" s="414">
        <v>0</v>
      </c>
      <c r="J87" s="417" t="b">
        <v>0</v>
      </c>
    </row>
    <row r="88" spans="1:10" x14ac:dyDescent="0.25">
      <c r="A88" s="415">
        <v>87</v>
      </c>
      <c r="B88" s="414" t="s">
        <v>4332</v>
      </c>
      <c r="C88" s="414">
        <v>21</v>
      </c>
      <c r="D88" s="414">
        <v>4</v>
      </c>
      <c r="E88" s="414" t="s">
        <v>4281</v>
      </c>
      <c r="F88" s="414">
        <v>24</v>
      </c>
      <c r="G88" s="414">
        <v>86</v>
      </c>
      <c r="H88" s="414">
        <v>0</v>
      </c>
      <c r="I88" s="414">
        <v>0</v>
      </c>
      <c r="J88" s="417" t="b">
        <v>0</v>
      </c>
    </row>
    <row r="89" spans="1:10" x14ac:dyDescent="0.25">
      <c r="A89" s="415">
        <v>88</v>
      </c>
      <c r="B89" s="414" t="s">
        <v>4333</v>
      </c>
      <c r="C89" s="414">
        <v>22</v>
      </c>
      <c r="D89" s="414">
        <v>8</v>
      </c>
      <c r="E89" s="414" t="s">
        <v>4283</v>
      </c>
      <c r="F89" s="414">
        <v>38</v>
      </c>
      <c r="G89" s="414">
        <v>24</v>
      </c>
      <c r="H89" s="414">
        <v>0</v>
      </c>
      <c r="I89" s="414">
        <v>30</v>
      </c>
      <c r="J89" s="417" t="b">
        <v>0</v>
      </c>
    </row>
    <row r="90" spans="1:10" x14ac:dyDescent="0.25">
      <c r="A90" s="415">
        <v>89</v>
      </c>
      <c r="B90" s="414" t="s">
        <v>4334</v>
      </c>
      <c r="C90" s="414">
        <v>23</v>
      </c>
      <c r="D90" s="414">
        <v>7</v>
      </c>
      <c r="E90" s="414" t="s">
        <v>4285</v>
      </c>
      <c r="F90" s="414">
        <v>19.5</v>
      </c>
      <c r="G90" s="414">
        <v>35</v>
      </c>
      <c r="H90" s="414">
        <v>0</v>
      </c>
      <c r="I90" s="414">
        <v>0</v>
      </c>
      <c r="J90" s="417" t="b">
        <v>0</v>
      </c>
    </row>
    <row r="91" spans="1:10" x14ac:dyDescent="0.25">
      <c r="A91" s="415">
        <v>90</v>
      </c>
      <c r="B91" s="414" t="s">
        <v>4335</v>
      </c>
      <c r="C91" s="414">
        <v>24</v>
      </c>
      <c r="D91" s="414">
        <v>2</v>
      </c>
      <c r="E91" s="414" t="s">
        <v>4287</v>
      </c>
      <c r="F91" s="414">
        <v>13.25</v>
      </c>
      <c r="G91" s="414">
        <v>39</v>
      </c>
      <c r="H91" s="414">
        <v>0</v>
      </c>
      <c r="I91" s="414">
        <v>5</v>
      </c>
      <c r="J91" s="417" t="b">
        <v>0</v>
      </c>
    </row>
    <row r="92" spans="1:10" x14ac:dyDescent="0.25">
      <c r="A92" s="415">
        <v>91</v>
      </c>
      <c r="B92" s="414" t="s">
        <v>4336</v>
      </c>
      <c r="C92" s="414">
        <v>25</v>
      </c>
      <c r="D92" s="414">
        <v>3</v>
      </c>
      <c r="E92" s="414" t="s">
        <v>4287</v>
      </c>
      <c r="F92" s="414">
        <v>55</v>
      </c>
      <c r="G92" s="414">
        <v>29</v>
      </c>
      <c r="H92" s="414">
        <v>50</v>
      </c>
      <c r="I92" s="414">
        <v>0</v>
      </c>
      <c r="J92" s="417" t="b">
        <v>0</v>
      </c>
    </row>
    <row r="93" spans="1:10" x14ac:dyDescent="0.25">
      <c r="A93" s="415">
        <v>92</v>
      </c>
      <c r="B93" s="414" t="s">
        <v>2814</v>
      </c>
      <c r="C93" s="414">
        <v>26</v>
      </c>
      <c r="D93" s="414">
        <v>6</v>
      </c>
      <c r="E93" s="414" t="s">
        <v>4290</v>
      </c>
      <c r="F93" s="414">
        <v>34</v>
      </c>
      <c r="G93" s="414">
        <v>0</v>
      </c>
      <c r="H93" s="414">
        <v>0</v>
      </c>
      <c r="I93" s="414">
        <v>5</v>
      </c>
      <c r="J93" s="417" t="b">
        <v>0</v>
      </c>
    </row>
    <row r="94" spans="1:10" x14ac:dyDescent="0.25">
      <c r="A94" s="415">
        <v>93</v>
      </c>
      <c r="B94" s="414" t="s">
        <v>4337</v>
      </c>
      <c r="C94" s="414">
        <v>27</v>
      </c>
      <c r="D94" s="414">
        <v>8</v>
      </c>
      <c r="E94" s="414" t="s">
        <v>4292</v>
      </c>
      <c r="F94" s="414">
        <v>28.5</v>
      </c>
      <c r="G94" s="414">
        <v>42</v>
      </c>
      <c r="H94" s="414">
        <v>0</v>
      </c>
      <c r="I94" s="414">
        <v>10</v>
      </c>
      <c r="J94" s="417" t="b">
        <v>0</v>
      </c>
    </row>
    <row r="95" spans="1:10" x14ac:dyDescent="0.25">
      <c r="A95" s="415">
        <v>94</v>
      </c>
      <c r="B95" s="414" t="s">
        <v>4338</v>
      </c>
      <c r="C95" s="414">
        <v>28</v>
      </c>
      <c r="D95" s="414">
        <v>3</v>
      </c>
      <c r="E95" s="414" t="s">
        <v>4294</v>
      </c>
      <c r="F95" s="414">
        <v>49.3</v>
      </c>
      <c r="G95" s="414">
        <v>25</v>
      </c>
      <c r="H95" s="414">
        <v>0</v>
      </c>
      <c r="I95" s="414">
        <v>2</v>
      </c>
      <c r="J95" s="417" t="b">
        <v>0</v>
      </c>
    </row>
    <row r="96" spans="1:10" x14ac:dyDescent="0.25">
      <c r="A96" s="415">
        <v>95</v>
      </c>
      <c r="B96" s="414" t="s">
        <v>4339</v>
      </c>
      <c r="C96" s="414">
        <v>4</v>
      </c>
      <c r="D96" s="414">
        <v>3</v>
      </c>
      <c r="E96" s="414" t="s">
        <v>4296</v>
      </c>
      <c r="F96" s="414">
        <v>43.9</v>
      </c>
      <c r="G96" s="414">
        <v>40</v>
      </c>
      <c r="H96" s="414">
        <v>0</v>
      </c>
      <c r="I96" s="414">
        <v>0</v>
      </c>
      <c r="J96" s="417" t="b">
        <v>0</v>
      </c>
    </row>
    <row r="97" spans="1:10" x14ac:dyDescent="0.25">
      <c r="A97" s="415">
        <v>96</v>
      </c>
      <c r="B97" s="414" t="s">
        <v>4340</v>
      </c>
      <c r="C97" s="414">
        <v>5</v>
      </c>
      <c r="D97" s="414">
        <v>3</v>
      </c>
      <c r="E97" s="414" t="s">
        <v>4281</v>
      </c>
      <c r="F97" s="414">
        <v>33.25</v>
      </c>
      <c r="G97" s="414">
        <v>3</v>
      </c>
      <c r="H97" s="414">
        <v>0</v>
      </c>
      <c r="I97" s="414">
        <v>5</v>
      </c>
      <c r="J97" s="417" t="b">
        <v>0</v>
      </c>
    </row>
    <row r="98" spans="1:10" x14ac:dyDescent="0.25">
      <c r="A98" s="415">
        <v>97</v>
      </c>
      <c r="B98" s="414" t="s">
        <v>4341</v>
      </c>
      <c r="C98" s="414">
        <v>6</v>
      </c>
      <c r="D98" s="414">
        <v>5</v>
      </c>
      <c r="E98" s="414" t="s">
        <v>4299</v>
      </c>
      <c r="F98" s="414">
        <v>21.05</v>
      </c>
      <c r="G98" s="414">
        <v>104</v>
      </c>
      <c r="H98" s="414">
        <v>10</v>
      </c>
      <c r="I98" s="414">
        <v>0</v>
      </c>
      <c r="J98" s="417" t="b">
        <v>0</v>
      </c>
    </row>
    <row r="99" spans="1:10" x14ac:dyDescent="0.25">
      <c r="A99" s="415">
        <v>98</v>
      </c>
      <c r="B99" s="414" t="s">
        <v>4342</v>
      </c>
      <c r="C99" s="414">
        <v>7</v>
      </c>
      <c r="D99" s="414">
        <v>5</v>
      </c>
      <c r="E99" s="414" t="s">
        <v>4301</v>
      </c>
      <c r="F99" s="414">
        <v>17</v>
      </c>
      <c r="G99" s="414">
        <v>61</v>
      </c>
      <c r="H99" s="414">
        <v>0</v>
      </c>
      <c r="I99" s="414">
        <v>5</v>
      </c>
      <c r="J99" s="417" t="b">
        <v>0</v>
      </c>
    </row>
    <row r="100" spans="1:10" x14ac:dyDescent="0.25">
      <c r="A100" s="415">
        <v>99</v>
      </c>
      <c r="B100" s="414" t="s">
        <v>4343</v>
      </c>
      <c r="C100" s="414">
        <v>8</v>
      </c>
      <c r="D100" s="414">
        <v>1</v>
      </c>
      <c r="E100" s="414" t="s">
        <v>4303</v>
      </c>
      <c r="F100" s="414">
        <v>14</v>
      </c>
      <c r="G100" s="414">
        <v>20</v>
      </c>
      <c r="H100" s="414">
        <v>70</v>
      </c>
      <c r="I100" s="414">
        <v>25</v>
      </c>
      <c r="J100" s="417" t="b">
        <v>0</v>
      </c>
    </row>
    <row r="101" spans="1:10" x14ac:dyDescent="0.25">
      <c r="A101" s="415">
        <v>100</v>
      </c>
      <c r="B101" s="414" t="s">
        <v>4344</v>
      </c>
      <c r="C101" s="414">
        <v>9</v>
      </c>
      <c r="D101" s="414">
        <v>3</v>
      </c>
      <c r="E101" s="414" t="s">
        <v>4305</v>
      </c>
      <c r="F101" s="414">
        <v>12.5</v>
      </c>
      <c r="G101" s="414">
        <v>76</v>
      </c>
      <c r="H101" s="414">
        <v>0</v>
      </c>
      <c r="I101" s="414">
        <v>25</v>
      </c>
      <c r="J101" s="417" t="b">
        <v>0</v>
      </c>
    </row>
    <row r="102" spans="1:10" x14ac:dyDescent="0.25">
      <c r="A102" s="415">
        <v>101</v>
      </c>
      <c r="B102" s="414" t="s">
        <v>4345</v>
      </c>
      <c r="C102" s="414">
        <v>10</v>
      </c>
      <c r="D102" s="414">
        <v>3</v>
      </c>
      <c r="E102" s="414" t="s">
        <v>4182</v>
      </c>
      <c r="F102" s="414">
        <v>36</v>
      </c>
      <c r="G102" s="414">
        <v>15</v>
      </c>
      <c r="H102" s="414">
        <v>0</v>
      </c>
      <c r="I102" s="414">
        <v>0</v>
      </c>
      <c r="J102" s="417" t="b">
        <v>0</v>
      </c>
    </row>
    <row r="103" spans="1:10" x14ac:dyDescent="0.25">
      <c r="A103" s="415">
        <v>102</v>
      </c>
      <c r="B103" s="414" t="s">
        <v>4346</v>
      </c>
      <c r="C103" s="414">
        <v>11</v>
      </c>
      <c r="D103" s="414">
        <v>7</v>
      </c>
      <c r="E103" s="414" t="s">
        <v>4308</v>
      </c>
      <c r="F103" s="414">
        <v>15</v>
      </c>
      <c r="G103" s="414">
        <v>49</v>
      </c>
      <c r="H103" s="414">
        <v>70</v>
      </c>
      <c r="I103" s="414">
        <v>30</v>
      </c>
      <c r="J103" s="417" t="b">
        <v>0</v>
      </c>
    </row>
    <row r="104" spans="1:10" x14ac:dyDescent="0.25">
      <c r="A104" s="415">
        <v>103</v>
      </c>
      <c r="B104" s="414" t="s">
        <v>4347</v>
      </c>
      <c r="C104" s="414">
        <v>12</v>
      </c>
      <c r="D104" s="414">
        <v>5</v>
      </c>
      <c r="E104" s="414" t="s">
        <v>4310</v>
      </c>
      <c r="F104" s="414">
        <v>21.5</v>
      </c>
      <c r="G104" s="414">
        <v>26</v>
      </c>
      <c r="H104" s="414">
        <v>60</v>
      </c>
      <c r="I104" s="414">
        <v>0</v>
      </c>
      <c r="J104" s="417" t="b">
        <v>0</v>
      </c>
    </row>
    <row r="105" spans="1:10" x14ac:dyDescent="0.25">
      <c r="A105" s="415">
        <v>104</v>
      </c>
      <c r="B105" s="414" t="s">
        <v>4348</v>
      </c>
      <c r="C105" s="414">
        <v>13</v>
      </c>
      <c r="D105" s="414">
        <v>6</v>
      </c>
      <c r="E105" s="414" t="s">
        <v>4312</v>
      </c>
      <c r="F105" s="414">
        <v>34.799999999999997</v>
      </c>
      <c r="G105" s="414">
        <v>0</v>
      </c>
      <c r="H105" s="414">
        <v>0</v>
      </c>
      <c r="I105" s="414">
        <v>30</v>
      </c>
      <c r="J105" s="417" t="b">
        <v>0</v>
      </c>
    </row>
    <row r="106" spans="1:10" x14ac:dyDescent="0.25">
      <c r="A106" s="415">
        <v>105</v>
      </c>
      <c r="B106" s="414" t="s">
        <v>4349</v>
      </c>
      <c r="C106" s="414">
        <v>14</v>
      </c>
      <c r="D106" s="414">
        <v>6</v>
      </c>
      <c r="E106" s="414" t="s">
        <v>4202</v>
      </c>
      <c r="F106" s="414">
        <v>15</v>
      </c>
      <c r="G106" s="414">
        <v>10</v>
      </c>
      <c r="H106" s="414">
        <v>0</v>
      </c>
      <c r="I106" s="414">
        <v>0</v>
      </c>
      <c r="J106" s="417" t="b">
        <v>0</v>
      </c>
    </row>
    <row r="107" spans="1:10" x14ac:dyDescent="0.25">
      <c r="A107" s="415">
        <v>106</v>
      </c>
      <c r="B107" s="414" t="s">
        <v>4350</v>
      </c>
      <c r="C107" s="414">
        <v>15</v>
      </c>
      <c r="D107" s="414">
        <v>6</v>
      </c>
      <c r="E107" s="414" t="s">
        <v>4242</v>
      </c>
      <c r="F107" s="414">
        <v>17.266666666666701</v>
      </c>
      <c r="G107" s="414">
        <v>0</v>
      </c>
      <c r="H107" s="414">
        <v>0</v>
      </c>
      <c r="I107" s="414">
        <v>0</v>
      </c>
      <c r="J107" s="417" t="b">
        <v>0</v>
      </c>
    </row>
    <row r="108" spans="1:10" x14ac:dyDescent="0.25">
      <c r="A108" s="415">
        <v>107</v>
      </c>
      <c r="B108" s="414" t="s">
        <v>4351</v>
      </c>
      <c r="C108" s="414">
        <v>16</v>
      </c>
      <c r="D108" s="414">
        <v>5</v>
      </c>
      <c r="E108" s="414" t="s">
        <v>4316</v>
      </c>
      <c r="F108" s="414">
        <v>14.016666666666699</v>
      </c>
      <c r="G108" s="414">
        <v>9</v>
      </c>
      <c r="H108" s="414">
        <v>0</v>
      </c>
      <c r="I108" s="414">
        <v>15</v>
      </c>
      <c r="J108" s="417" t="b">
        <v>0</v>
      </c>
    </row>
    <row r="109" spans="1:10" x14ac:dyDescent="0.25">
      <c r="A109" s="415">
        <v>108</v>
      </c>
      <c r="B109" s="414" t="s">
        <v>4352</v>
      </c>
      <c r="C109" s="414">
        <v>17</v>
      </c>
      <c r="D109" s="414">
        <v>5</v>
      </c>
      <c r="E109" s="414" t="s">
        <v>4292</v>
      </c>
      <c r="F109" s="414">
        <v>10.766666666666699</v>
      </c>
      <c r="G109" s="414">
        <v>112</v>
      </c>
      <c r="H109" s="414">
        <v>0</v>
      </c>
      <c r="I109" s="414">
        <v>20</v>
      </c>
      <c r="J109" s="417" t="b">
        <v>0</v>
      </c>
    </row>
    <row r="110" spans="1:10" x14ac:dyDescent="0.25">
      <c r="A110" s="415">
        <v>109</v>
      </c>
      <c r="B110" s="414" t="s">
        <v>4353</v>
      </c>
      <c r="C110" s="414">
        <v>18</v>
      </c>
      <c r="D110" s="414">
        <v>8</v>
      </c>
      <c r="E110" s="414" t="s">
        <v>4296</v>
      </c>
      <c r="F110" s="414">
        <v>43.9</v>
      </c>
      <c r="G110" s="414">
        <v>104</v>
      </c>
      <c r="H110" s="414">
        <v>0</v>
      </c>
      <c r="I110" s="414">
        <v>25</v>
      </c>
      <c r="J110" s="417" t="b">
        <v>0</v>
      </c>
    </row>
    <row r="111" spans="1:10" x14ac:dyDescent="0.25">
      <c r="A111" s="415">
        <v>110</v>
      </c>
      <c r="B111" s="414" t="s">
        <v>4354</v>
      </c>
      <c r="C111" s="414">
        <v>19</v>
      </c>
      <c r="D111" s="414">
        <v>4</v>
      </c>
      <c r="E111" s="414" t="s">
        <v>4294</v>
      </c>
      <c r="F111" s="414">
        <v>33.25</v>
      </c>
      <c r="G111" s="414">
        <v>61</v>
      </c>
      <c r="H111" s="414">
        <v>10</v>
      </c>
      <c r="I111" s="414">
        <v>20</v>
      </c>
      <c r="J111" s="417" t="b">
        <v>0</v>
      </c>
    </row>
    <row r="112" spans="1:10" x14ac:dyDescent="0.25">
      <c r="A112" s="415">
        <v>111</v>
      </c>
      <c r="B112" s="414" t="s">
        <v>4355</v>
      </c>
      <c r="C112" s="414">
        <v>16</v>
      </c>
      <c r="D112" s="414">
        <v>4</v>
      </c>
      <c r="E112" s="414" t="s">
        <v>4356</v>
      </c>
      <c r="F112" s="414">
        <v>21.05</v>
      </c>
      <c r="G112" s="414">
        <v>20</v>
      </c>
      <c r="H112" s="414">
        <v>0</v>
      </c>
      <c r="I112" s="414">
        <v>15</v>
      </c>
      <c r="J112" s="417" t="b">
        <v>0</v>
      </c>
    </row>
    <row r="113" spans="1:10" x14ac:dyDescent="0.25">
      <c r="A113" s="415">
        <v>112</v>
      </c>
      <c r="B113" s="414" t="s">
        <v>4357</v>
      </c>
      <c r="C113" s="414">
        <v>17</v>
      </c>
      <c r="D113" s="414">
        <v>2</v>
      </c>
      <c r="E113" s="414" t="s">
        <v>4358</v>
      </c>
      <c r="F113" s="414">
        <v>17</v>
      </c>
      <c r="G113" s="414">
        <v>76</v>
      </c>
      <c r="H113" s="414">
        <v>0</v>
      </c>
      <c r="I113" s="414">
        <v>15</v>
      </c>
      <c r="J113" s="417" t="b">
        <v>0</v>
      </c>
    </row>
    <row r="114" spans="1:10" x14ac:dyDescent="0.25">
      <c r="A114" s="415">
        <v>113</v>
      </c>
      <c r="B114" s="414" t="s">
        <v>4359</v>
      </c>
      <c r="C114" s="414">
        <v>18</v>
      </c>
      <c r="D114" s="414">
        <v>3</v>
      </c>
      <c r="E114" s="414" t="s">
        <v>4360</v>
      </c>
      <c r="F114" s="414">
        <v>14</v>
      </c>
      <c r="G114" s="414">
        <v>15</v>
      </c>
      <c r="H114" s="414">
        <v>0</v>
      </c>
      <c r="I114" s="414">
        <v>20</v>
      </c>
      <c r="J114" s="417" t="b">
        <v>0</v>
      </c>
    </row>
    <row r="115" spans="1:10" x14ac:dyDescent="0.25">
      <c r="A115" s="415">
        <v>114</v>
      </c>
      <c r="B115" s="414" t="s">
        <v>4361</v>
      </c>
      <c r="C115" s="414">
        <v>19</v>
      </c>
      <c r="D115" s="414">
        <v>2</v>
      </c>
      <c r="E115" s="414" t="s">
        <v>4362</v>
      </c>
      <c r="F115" s="414">
        <v>12.5</v>
      </c>
      <c r="G115" s="414">
        <v>49</v>
      </c>
      <c r="H115" s="414">
        <v>0</v>
      </c>
      <c r="I115" s="414">
        <v>25</v>
      </c>
      <c r="J115" s="417" t="b">
        <v>0</v>
      </c>
    </row>
    <row r="116" spans="1:10" x14ac:dyDescent="0.25">
      <c r="A116" s="415">
        <v>115</v>
      </c>
      <c r="B116" s="414" t="s">
        <v>4363</v>
      </c>
      <c r="C116" s="414">
        <v>20</v>
      </c>
      <c r="D116" s="414">
        <v>5</v>
      </c>
      <c r="E116" s="414" t="s">
        <v>4364</v>
      </c>
      <c r="F116" s="414">
        <v>36</v>
      </c>
      <c r="G116" s="414">
        <v>26</v>
      </c>
      <c r="H116" s="414">
        <v>0</v>
      </c>
      <c r="I116" s="414">
        <v>15</v>
      </c>
      <c r="J116" s="417" t="b">
        <v>0</v>
      </c>
    </row>
    <row r="117" spans="1:10" x14ac:dyDescent="0.25">
      <c r="A117" s="415">
        <v>116</v>
      </c>
      <c r="B117" s="414" t="s">
        <v>4365</v>
      </c>
      <c r="C117" s="414">
        <v>21</v>
      </c>
      <c r="D117" s="414">
        <v>2</v>
      </c>
      <c r="E117" s="414" t="s">
        <v>4366</v>
      </c>
      <c r="F117" s="414">
        <v>15</v>
      </c>
      <c r="G117" s="414">
        <v>0</v>
      </c>
      <c r="H117" s="414">
        <v>0</v>
      </c>
      <c r="I117" s="414">
        <v>5</v>
      </c>
      <c r="J117" s="417" t="b">
        <v>0</v>
      </c>
    </row>
    <row r="118" spans="1:10" x14ac:dyDescent="0.25">
      <c r="A118" s="415">
        <v>117</v>
      </c>
      <c r="B118" s="414" t="s">
        <v>4367</v>
      </c>
      <c r="C118" s="414">
        <v>22</v>
      </c>
      <c r="D118" s="414">
        <v>2</v>
      </c>
      <c r="E118" s="414" t="s">
        <v>4368</v>
      </c>
      <c r="F118" s="414">
        <v>21.5</v>
      </c>
      <c r="G118" s="414">
        <v>10</v>
      </c>
      <c r="H118" s="414">
        <v>0</v>
      </c>
      <c r="I118" s="414">
        <v>30</v>
      </c>
      <c r="J118" s="417" t="b">
        <v>0</v>
      </c>
    </row>
    <row r="119" spans="1:10" x14ac:dyDescent="0.25">
      <c r="A119" s="415">
        <v>118</v>
      </c>
      <c r="B119" s="414" t="s">
        <v>4369</v>
      </c>
      <c r="C119" s="414">
        <v>23</v>
      </c>
      <c r="D119" s="414">
        <v>1</v>
      </c>
      <c r="E119" s="414" t="s">
        <v>4370</v>
      </c>
      <c r="F119" s="414">
        <v>34.799999999999997</v>
      </c>
      <c r="G119" s="414">
        <v>0</v>
      </c>
      <c r="H119" s="414">
        <v>80</v>
      </c>
      <c r="I119" s="414">
        <v>10</v>
      </c>
      <c r="J119" s="417" t="b">
        <v>0</v>
      </c>
    </row>
    <row r="120" spans="1:10" x14ac:dyDescent="0.25">
      <c r="A120" s="415">
        <v>119</v>
      </c>
      <c r="B120" s="414" t="s">
        <v>4371</v>
      </c>
      <c r="C120" s="414">
        <v>24</v>
      </c>
      <c r="D120" s="414">
        <v>5</v>
      </c>
      <c r="E120" s="414" t="s">
        <v>4372</v>
      </c>
      <c r="F120" s="414">
        <v>15</v>
      </c>
      <c r="G120" s="414">
        <v>9</v>
      </c>
      <c r="H120" s="414">
        <v>0</v>
      </c>
      <c r="I120" s="414">
        <v>0</v>
      </c>
      <c r="J120" s="417" t="b">
        <v>0</v>
      </c>
    </row>
    <row r="121" spans="1:10" x14ac:dyDescent="0.25">
      <c r="A121" s="415">
        <v>120</v>
      </c>
      <c r="B121" s="414" t="s">
        <v>4373</v>
      </c>
      <c r="C121" s="414">
        <v>25</v>
      </c>
      <c r="D121" s="414">
        <v>5</v>
      </c>
      <c r="E121" s="414" t="s">
        <v>4374</v>
      </c>
      <c r="F121" s="414">
        <v>17.266666666666701</v>
      </c>
      <c r="G121" s="414">
        <v>112</v>
      </c>
      <c r="H121" s="414">
        <v>100</v>
      </c>
      <c r="I121" s="414">
        <v>25</v>
      </c>
      <c r="J121" s="417" t="b">
        <v>0</v>
      </c>
    </row>
    <row r="122" spans="1:10" x14ac:dyDescent="0.25">
      <c r="A122" s="418">
        <v>121</v>
      </c>
      <c r="B122" s="305" t="s">
        <v>4375</v>
      </c>
      <c r="C122" s="305">
        <v>26</v>
      </c>
      <c r="D122" s="305">
        <v>8</v>
      </c>
      <c r="E122" s="305" t="s">
        <v>4376</v>
      </c>
      <c r="F122" s="305">
        <v>14.016666666666699</v>
      </c>
      <c r="G122" s="305">
        <v>112</v>
      </c>
      <c r="H122" s="305">
        <v>0</v>
      </c>
      <c r="I122" s="305">
        <v>15</v>
      </c>
      <c r="J122" s="419" t="b">
        <v>0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ilha93">
    <tabColor theme="1"/>
  </sheetPr>
  <dimension ref="G10:N18"/>
  <sheetViews>
    <sheetView showGridLines="0" workbookViewId="0"/>
  </sheetViews>
  <sheetFormatPr defaultRowHeight="15" x14ac:dyDescent="0.25"/>
  <cols>
    <col min="1" max="16384" width="9.140625" style="376"/>
  </cols>
  <sheetData>
    <row r="10" spans="7:14" x14ac:dyDescent="0.25">
      <c r="G10" s="376">
        <v>25</v>
      </c>
      <c r="H10" s="376">
        <v>28</v>
      </c>
      <c r="I10" s="376">
        <v>14</v>
      </c>
      <c r="J10" s="376">
        <v>19</v>
      </c>
      <c r="K10" s="425">
        <v>99</v>
      </c>
      <c r="L10" s="425">
        <v>75</v>
      </c>
      <c r="M10" s="425">
        <v>77</v>
      </c>
      <c r="N10" s="425">
        <v>80</v>
      </c>
    </row>
    <row r="11" spans="7:14" x14ac:dyDescent="0.25">
      <c r="G11" s="376">
        <v>74</v>
      </c>
      <c r="H11" s="376">
        <v>71</v>
      </c>
      <c r="I11" s="376">
        <v>82</v>
      </c>
      <c r="J11" s="376">
        <v>90</v>
      </c>
      <c r="K11" s="425">
        <v>6</v>
      </c>
      <c r="L11" s="425">
        <v>90</v>
      </c>
      <c r="M11" s="425">
        <v>19</v>
      </c>
      <c r="N11" s="425">
        <v>91</v>
      </c>
    </row>
    <row r="12" spans="7:14" x14ac:dyDescent="0.25">
      <c r="G12" s="376">
        <v>52</v>
      </c>
      <c r="H12" s="376">
        <v>76</v>
      </c>
      <c r="I12" s="376">
        <v>92</v>
      </c>
      <c r="J12" s="376">
        <v>48</v>
      </c>
      <c r="K12" s="425">
        <v>26</v>
      </c>
      <c r="L12" s="425">
        <v>91</v>
      </c>
      <c r="M12" s="425">
        <v>26</v>
      </c>
      <c r="N12" s="425">
        <v>100</v>
      </c>
    </row>
    <row r="13" spans="7:14" x14ac:dyDescent="0.25">
      <c r="G13" s="376">
        <v>34</v>
      </c>
      <c r="H13" s="376">
        <v>39</v>
      </c>
      <c r="I13" s="376">
        <v>85</v>
      </c>
      <c r="J13" s="376">
        <v>3</v>
      </c>
      <c r="K13" s="425">
        <v>28</v>
      </c>
      <c r="L13" s="425">
        <v>30</v>
      </c>
      <c r="M13" s="425">
        <v>34</v>
      </c>
      <c r="N13" s="425">
        <v>13</v>
      </c>
    </row>
    <row r="14" spans="7:14" x14ac:dyDescent="0.25">
      <c r="G14" s="376">
        <v>73</v>
      </c>
      <c r="H14" s="376">
        <v>39</v>
      </c>
      <c r="I14" s="376">
        <v>43</v>
      </c>
      <c r="J14" s="376">
        <v>38</v>
      </c>
      <c r="K14" s="425">
        <v>47</v>
      </c>
      <c r="L14" s="425">
        <v>64</v>
      </c>
      <c r="M14" s="425">
        <v>40</v>
      </c>
      <c r="N14" s="425">
        <v>5</v>
      </c>
    </row>
    <row r="15" spans="7:14" x14ac:dyDescent="0.25">
      <c r="G15" s="376">
        <v>33</v>
      </c>
      <c r="H15" s="376">
        <v>27</v>
      </c>
      <c r="I15" s="376">
        <v>23</v>
      </c>
      <c r="J15" s="376">
        <v>21</v>
      </c>
      <c r="K15" s="425">
        <v>67</v>
      </c>
      <c r="L15" s="425">
        <v>23</v>
      </c>
      <c r="M15" s="425">
        <v>36</v>
      </c>
      <c r="N15" s="425">
        <v>61</v>
      </c>
    </row>
    <row r="16" spans="7:14" x14ac:dyDescent="0.25">
      <c r="G16" s="376">
        <v>74</v>
      </c>
      <c r="H16" s="376">
        <v>82</v>
      </c>
      <c r="I16" s="376">
        <v>18</v>
      </c>
      <c r="J16" s="376">
        <v>48</v>
      </c>
      <c r="K16" s="425">
        <v>84</v>
      </c>
      <c r="L16" s="425">
        <v>42</v>
      </c>
      <c r="M16" s="425">
        <v>74</v>
      </c>
      <c r="N16" s="425">
        <v>59</v>
      </c>
    </row>
    <row r="17" spans="7:14" x14ac:dyDescent="0.25">
      <c r="G17" s="376">
        <v>26</v>
      </c>
      <c r="H17" s="376">
        <v>27</v>
      </c>
      <c r="I17" s="376">
        <v>32</v>
      </c>
      <c r="J17" s="376">
        <v>42</v>
      </c>
      <c r="K17" s="425">
        <v>1</v>
      </c>
      <c r="L17" s="425">
        <v>52</v>
      </c>
      <c r="M17" s="425">
        <v>57</v>
      </c>
      <c r="N17" s="425">
        <v>73</v>
      </c>
    </row>
    <row r="18" spans="7:14" x14ac:dyDescent="0.25">
      <c r="G18" s="376">
        <v>28</v>
      </c>
      <c r="H18" s="376">
        <v>35</v>
      </c>
      <c r="I18" s="376">
        <v>70</v>
      </c>
      <c r="J18" s="376">
        <v>22</v>
      </c>
      <c r="K18" s="425">
        <v>94</v>
      </c>
      <c r="L18" s="425">
        <v>44</v>
      </c>
      <c r="M18" s="425">
        <v>82</v>
      </c>
      <c r="N18" s="425">
        <v>48</v>
      </c>
    </row>
  </sheetData>
  <conditionalFormatting sqref="G10:J18">
    <cfRule type="cellIs" dxfId="5" priority="5" operator="lessThan">
      <formula>30</formula>
    </cfRule>
    <cfRule type="cellIs" dxfId="4" priority="6" operator="between">
      <formula>30</formula>
      <formula>49</formula>
    </cfRule>
    <cfRule type="cellIs" dxfId="3" priority="7" operator="between">
      <formula>50</formula>
      <formula>79</formula>
    </cfRule>
    <cfRule type="cellIs" dxfId="2" priority="8" operator="greaterThanOrEqual">
      <formula>80</formula>
    </cfRule>
  </conditionalFormatting>
  <conditionalFormatting sqref="K10:K18">
    <cfRule type="iconSet" priority="4">
      <iconSet iconSet="3Arrows" showValue="0">
        <cfvo type="percent" val="0"/>
        <cfvo type="percent" val="33"/>
        <cfvo type="percent" val="67"/>
      </iconSet>
    </cfRule>
  </conditionalFormatting>
  <conditionalFormatting sqref="L10:L18">
    <cfRule type="iconSet" priority="3">
      <iconSet iconSet="3TrafficLights2" showValue="0">
        <cfvo type="percent" val="0"/>
        <cfvo type="percent" val="33"/>
        <cfvo type="percent" val="67"/>
      </iconSet>
    </cfRule>
  </conditionalFormatting>
  <conditionalFormatting sqref="M10:M18">
    <cfRule type="dataBar" priority="2">
      <dataBar showValue="0">
        <cfvo type="min"/>
        <cfvo type="max"/>
        <color rgb="FF638EC6"/>
      </dataBar>
      <extLst>
        <ext xmlns:x14="http://schemas.microsoft.com/office/spreadsheetml/2009/9/main" uri="{B025F937-C7B1-47D3-B67F-A62EFF666E3E}">
          <x14:id>{4B52C636-B2F0-461B-B9EC-7256F4C3F15D}</x14:id>
        </ext>
      </extLst>
    </cfRule>
  </conditionalFormatting>
  <conditionalFormatting sqref="N10:N18">
    <cfRule type="iconSet" priority="1">
      <iconSet iconSet="3Symbols2" showValue="0">
        <cfvo type="percent" val="0"/>
        <cfvo type="percent" val="33"/>
        <cfvo type="percent" val="67"/>
      </iconSet>
    </cfRule>
  </conditionalFormatting>
  <pageMargins left="0.511811024" right="0.511811024" top="0.78740157499999996" bottom="0.78740157499999996" header="0.31496062000000002" footer="0.31496062000000002"/>
  <pageSetup paperSize="9" orientation="portrait" r:id="rId1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4B52C636-B2F0-461B-B9EC-7256F4C3F15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M10:M18</xm:sqref>
        </x14:conditionalFormatting>
      </x14:conditionalFormattings>
    </ext>
  </extLst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ilha94">
    <tabColor rgb="FFFFC000"/>
  </sheetPr>
  <dimension ref="A1"/>
  <sheetViews>
    <sheetView workbookViewId="0"/>
  </sheetViews>
  <sheetFormatPr defaultRowHeight="15" x14ac:dyDescent="0.25"/>
  <cols>
    <col min="1" max="16384" width="9.140625" style="2"/>
  </cols>
  <sheetData/>
  <pageMargins left="0.511811024" right="0.511811024" top="0.78740157499999996" bottom="0.78740157499999996" header="0.31496062000000002" footer="0.31496062000000002"/>
  <drawing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ilha95">
    <tabColor rgb="FF002060"/>
  </sheetPr>
  <dimension ref="A1:H11"/>
  <sheetViews>
    <sheetView showGridLines="0" workbookViewId="0">
      <selection activeCell="B3" sqref="B3"/>
    </sheetView>
  </sheetViews>
  <sheetFormatPr defaultRowHeight="15" x14ac:dyDescent="0.25"/>
  <cols>
    <col min="1" max="1" width="18.28515625" bestFit="1" customWidth="1"/>
    <col min="3" max="3" width="5.7109375" customWidth="1"/>
    <col min="4" max="4" width="18.28515625" bestFit="1" customWidth="1"/>
    <col min="6" max="6" width="5.7109375" customWidth="1"/>
    <col min="7" max="7" width="18.28515625" bestFit="1" customWidth="1"/>
    <col min="8" max="8" width="11.140625" bestFit="1" customWidth="1"/>
  </cols>
  <sheetData>
    <row r="1" spans="1:8" x14ac:dyDescent="0.25">
      <c r="A1" s="634" t="s">
        <v>4396</v>
      </c>
      <c r="B1" s="634"/>
      <c r="C1" s="433"/>
      <c r="D1" s="634" t="s">
        <v>4397</v>
      </c>
      <c r="E1" s="634"/>
      <c r="F1" s="433"/>
      <c r="G1" s="634" t="s">
        <v>4398</v>
      </c>
      <c r="H1" s="634"/>
    </row>
    <row r="2" spans="1:8" ht="15.75" thickBot="1" x14ac:dyDescent="0.3">
      <c r="A2" s="436" t="s">
        <v>44</v>
      </c>
      <c r="B2" s="437" t="s">
        <v>3314</v>
      </c>
      <c r="C2" s="433"/>
      <c r="D2" s="436" t="s">
        <v>44</v>
      </c>
      <c r="E2" s="437" t="s">
        <v>3314</v>
      </c>
      <c r="F2" s="433"/>
      <c r="G2" s="436" t="s">
        <v>44</v>
      </c>
      <c r="H2" s="437" t="s">
        <v>3314</v>
      </c>
    </row>
    <row r="3" spans="1:8" ht="15.75" thickTop="1" x14ac:dyDescent="0.25">
      <c r="A3" s="438" t="s">
        <v>4399</v>
      </c>
      <c r="B3" s="439">
        <v>5300</v>
      </c>
      <c r="C3" s="433"/>
      <c r="D3" s="438" t="s">
        <v>4399</v>
      </c>
      <c r="E3" s="439">
        <v>5300</v>
      </c>
      <c r="F3" s="433"/>
      <c r="G3" s="438" t="s">
        <v>4399</v>
      </c>
      <c r="H3" s="439">
        <v>5300</v>
      </c>
    </row>
    <row r="4" spans="1:8" x14ac:dyDescent="0.25">
      <c r="A4" s="434" t="s">
        <v>4400</v>
      </c>
      <c r="B4" s="435">
        <v>3800</v>
      </c>
      <c r="C4" s="433"/>
      <c r="D4" s="434" t="s">
        <v>4400</v>
      </c>
      <c r="E4" s="435">
        <v>3800</v>
      </c>
      <c r="F4" s="433"/>
      <c r="G4" s="434" t="s">
        <v>4400</v>
      </c>
      <c r="H4" s="435">
        <v>3800</v>
      </c>
    </row>
    <row r="5" spans="1:8" x14ac:dyDescent="0.25">
      <c r="A5" s="440" t="s">
        <v>4401</v>
      </c>
      <c r="B5" s="441">
        <v>1000</v>
      </c>
      <c r="C5" s="433"/>
      <c r="D5" s="440" t="s">
        <v>4401</v>
      </c>
      <c r="E5" s="441">
        <v>1000</v>
      </c>
      <c r="F5" s="433"/>
      <c r="G5" s="440" t="s">
        <v>4401</v>
      </c>
      <c r="H5" s="441">
        <v>1000</v>
      </c>
    </row>
    <row r="6" spans="1:8" x14ac:dyDescent="0.25">
      <c r="A6" s="434" t="s">
        <v>4402</v>
      </c>
      <c r="B6" s="435">
        <v>800</v>
      </c>
      <c r="C6" s="433"/>
      <c r="D6" s="434" t="s">
        <v>4402</v>
      </c>
      <c r="E6" s="435">
        <v>800</v>
      </c>
      <c r="F6" s="433"/>
      <c r="G6" s="434" t="s">
        <v>4402</v>
      </c>
      <c r="H6" s="435">
        <v>800</v>
      </c>
    </row>
    <row r="7" spans="1:8" x14ac:dyDescent="0.25">
      <c r="A7" s="440" t="s">
        <v>4403</v>
      </c>
      <c r="B7" s="441">
        <v>0</v>
      </c>
      <c r="C7" s="433"/>
      <c r="D7" s="440" t="s">
        <v>4403</v>
      </c>
      <c r="E7" s="441">
        <v>0</v>
      </c>
      <c r="F7" s="433"/>
      <c r="G7" s="440" t="s">
        <v>4403</v>
      </c>
      <c r="H7" s="441">
        <v>0</v>
      </c>
    </row>
    <row r="8" spans="1:8" x14ac:dyDescent="0.25">
      <c r="A8" s="434" t="s">
        <v>4404</v>
      </c>
      <c r="B8" s="435">
        <v>-100</v>
      </c>
      <c r="C8" s="433"/>
      <c r="D8" s="434" t="s">
        <v>4404</v>
      </c>
      <c r="E8" s="435">
        <v>-100</v>
      </c>
      <c r="F8" s="433"/>
      <c r="G8" s="434" t="s">
        <v>4404</v>
      </c>
      <c r="H8" s="435">
        <v>-100</v>
      </c>
    </row>
    <row r="9" spans="1:8" x14ac:dyDescent="0.25">
      <c r="A9" s="440" t="s">
        <v>4405</v>
      </c>
      <c r="B9" s="441">
        <v>-720</v>
      </c>
      <c r="C9" s="433"/>
      <c r="D9" s="440" t="s">
        <v>4405</v>
      </c>
      <c r="E9" s="441">
        <v>-720</v>
      </c>
      <c r="F9" s="433"/>
      <c r="G9" s="440" t="s">
        <v>4405</v>
      </c>
      <c r="H9" s="441">
        <v>-720</v>
      </c>
    </row>
    <row r="10" spans="1:8" x14ac:dyDescent="0.25">
      <c r="A10" s="434" t="s">
        <v>4406</v>
      </c>
      <c r="B10" s="435">
        <v>-3210</v>
      </c>
      <c r="C10" s="433"/>
      <c r="D10" s="434" t="s">
        <v>4406</v>
      </c>
      <c r="E10" s="435">
        <v>-3210</v>
      </c>
      <c r="F10" s="433"/>
      <c r="G10" s="434" t="s">
        <v>4406</v>
      </c>
      <c r="H10" s="435">
        <v>-3210</v>
      </c>
    </row>
    <row r="11" spans="1:8" x14ac:dyDescent="0.25">
      <c r="A11" s="440" t="s">
        <v>4407</v>
      </c>
      <c r="B11" s="441">
        <v>-4700</v>
      </c>
      <c r="C11" s="433"/>
      <c r="D11" s="440" t="s">
        <v>4407</v>
      </c>
      <c r="E11" s="441">
        <v>-4700</v>
      </c>
      <c r="F11" s="433"/>
      <c r="G11" s="440" t="s">
        <v>4407</v>
      </c>
      <c r="H11" s="441">
        <v>-4700</v>
      </c>
    </row>
  </sheetData>
  <mergeCells count="3">
    <mergeCell ref="A1:B1"/>
    <mergeCell ref="D1:E1"/>
    <mergeCell ref="G1:H1"/>
  </mergeCells>
  <pageMargins left="0.511811024" right="0.511811024" top="0.78740157499999996" bottom="0.78740157499999996" header="0.31496062000000002" footer="0.31496062000000002"/>
  <drawing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ilha96">
    <tabColor rgb="FF002060"/>
  </sheetPr>
  <dimension ref="A1:L32"/>
  <sheetViews>
    <sheetView showGridLines="0" workbookViewId="0">
      <selection activeCell="H7" sqref="H7"/>
    </sheetView>
  </sheetViews>
  <sheetFormatPr defaultRowHeight="15" x14ac:dyDescent="0.25"/>
  <cols>
    <col min="1" max="1" width="10.7109375" bestFit="1" customWidth="1"/>
    <col min="2" max="2" width="10.85546875" customWidth="1"/>
    <col min="3" max="3" width="11.42578125" customWidth="1"/>
    <col min="4" max="4" width="10.85546875" customWidth="1"/>
    <col min="5" max="5" width="11.28515625" customWidth="1"/>
    <col min="6" max="6" width="10.85546875" customWidth="1"/>
    <col min="7" max="7" width="10.7109375" bestFit="1" customWidth="1"/>
    <col min="8" max="8" width="11.140625" customWidth="1"/>
    <col min="9" max="9" width="10.7109375" bestFit="1" customWidth="1"/>
    <col min="10" max="10" width="11" customWidth="1"/>
    <col min="11" max="11" width="11.28515625" customWidth="1"/>
    <col min="12" max="12" width="11.140625" customWidth="1"/>
  </cols>
  <sheetData>
    <row r="1" spans="1:12" ht="15.75" thickBot="1" x14ac:dyDescent="0.3">
      <c r="A1" s="442" t="s">
        <v>4870</v>
      </c>
      <c r="B1" s="442" t="s">
        <v>4871</v>
      </c>
      <c r="C1" s="442" t="s">
        <v>4872</v>
      </c>
      <c r="D1" s="442" t="s">
        <v>4873</v>
      </c>
      <c r="E1" s="442" t="s">
        <v>4874</v>
      </c>
      <c r="F1" s="442" t="s">
        <v>4875</v>
      </c>
      <c r="G1" s="442" t="s">
        <v>4876</v>
      </c>
      <c r="H1" s="442" t="s">
        <v>4877</v>
      </c>
      <c r="I1" s="442" t="s">
        <v>4878</v>
      </c>
      <c r="J1" s="442" t="s">
        <v>4879</v>
      </c>
      <c r="K1" s="442" t="s">
        <v>4880</v>
      </c>
      <c r="L1" s="442" t="s">
        <v>4881</v>
      </c>
    </row>
    <row r="2" spans="1:12" x14ac:dyDescent="0.25">
      <c r="A2" s="443">
        <v>42370</v>
      </c>
      <c r="B2" s="443">
        <v>42401</v>
      </c>
      <c r="C2" s="443">
        <v>42430</v>
      </c>
      <c r="D2" s="443">
        <v>42461</v>
      </c>
      <c r="E2" s="443">
        <v>42491</v>
      </c>
      <c r="F2" s="443">
        <v>42522</v>
      </c>
      <c r="G2" s="443">
        <v>42552</v>
      </c>
      <c r="H2" s="443">
        <v>42583</v>
      </c>
      <c r="I2" s="443">
        <v>42614</v>
      </c>
      <c r="J2" s="443">
        <v>42644</v>
      </c>
      <c r="K2" s="443">
        <v>42675</v>
      </c>
      <c r="L2" s="443">
        <v>42705</v>
      </c>
    </row>
    <row r="3" spans="1:12" x14ac:dyDescent="0.25">
      <c r="A3" s="443">
        <v>42371</v>
      </c>
      <c r="B3" s="443">
        <v>42402</v>
      </c>
      <c r="C3" s="443">
        <v>42431</v>
      </c>
      <c r="D3" s="443">
        <v>42462</v>
      </c>
      <c r="E3" s="443">
        <v>42492</v>
      </c>
      <c r="F3" s="443">
        <v>42523</v>
      </c>
      <c r="G3" s="443">
        <v>42553</v>
      </c>
      <c r="H3" s="443">
        <v>42584</v>
      </c>
      <c r="I3" s="443">
        <v>42615</v>
      </c>
      <c r="J3" s="443">
        <v>42645</v>
      </c>
      <c r="K3" s="443">
        <v>42676</v>
      </c>
      <c r="L3" s="443">
        <v>42706</v>
      </c>
    </row>
    <row r="4" spans="1:12" x14ac:dyDescent="0.25">
      <c r="A4" s="443">
        <v>42372</v>
      </c>
      <c r="B4" s="443">
        <v>42403</v>
      </c>
      <c r="C4" s="443">
        <v>42432</v>
      </c>
      <c r="D4" s="443">
        <v>42463</v>
      </c>
      <c r="E4" s="443">
        <v>42493</v>
      </c>
      <c r="F4" s="443">
        <v>42524</v>
      </c>
      <c r="G4" s="443">
        <v>42554</v>
      </c>
      <c r="H4" s="443">
        <v>42585</v>
      </c>
      <c r="I4" s="443">
        <v>42616</v>
      </c>
      <c r="J4" s="443">
        <v>42646</v>
      </c>
      <c r="K4" s="443">
        <v>42677</v>
      </c>
      <c r="L4" s="443">
        <v>42707</v>
      </c>
    </row>
    <row r="5" spans="1:12" x14ac:dyDescent="0.25">
      <c r="A5" s="443">
        <v>42373</v>
      </c>
      <c r="B5" s="443">
        <v>42404</v>
      </c>
      <c r="C5" s="443">
        <v>42433</v>
      </c>
      <c r="D5" s="443">
        <v>42464</v>
      </c>
      <c r="E5" s="443">
        <v>42494</v>
      </c>
      <c r="F5" s="443">
        <v>42525</v>
      </c>
      <c r="G5" s="443">
        <v>42555</v>
      </c>
      <c r="H5" s="443">
        <v>42586</v>
      </c>
      <c r="I5" s="443">
        <v>42617</v>
      </c>
      <c r="J5" s="443">
        <v>42647</v>
      </c>
      <c r="K5" s="443">
        <v>42678</v>
      </c>
      <c r="L5" s="443">
        <v>42708</v>
      </c>
    </row>
    <row r="6" spans="1:12" x14ac:dyDescent="0.25">
      <c r="A6" s="443">
        <v>42374</v>
      </c>
      <c r="B6" s="443">
        <v>42405</v>
      </c>
      <c r="C6" s="443">
        <v>42434</v>
      </c>
      <c r="D6" s="443">
        <v>42465</v>
      </c>
      <c r="E6" s="443">
        <v>42495</v>
      </c>
      <c r="F6" s="443">
        <v>42526</v>
      </c>
      <c r="G6" s="443">
        <v>42556</v>
      </c>
      <c r="H6" s="443">
        <v>42587</v>
      </c>
      <c r="I6" s="443">
        <v>42618</v>
      </c>
      <c r="J6" s="443">
        <v>42648</v>
      </c>
      <c r="K6" s="443">
        <v>42679</v>
      </c>
      <c r="L6" s="443">
        <v>42709</v>
      </c>
    </row>
    <row r="7" spans="1:12" x14ac:dyDescent="0.25">
      <c r="A7" s="443">
        <v>42375</v>
      </c>
      <c r="B7" s="443">
        <v>42406</v>
      </c>
      <c r="C7" s="443">
        <v>42435</v>
      </c>
      <c r="D7" s="443">
        <v>42466</v>
      </c>
      <c r="E7" s="443">
        <v>42496</v>
      </c>
      <c r="F7" s="443">
        <v>42527</v>
      </c>
      <c r="G7" s="443">
        <v>42557</v>
      </c>
      <c r="H7" s="443">
        <v>42588</v>
      </c>
      <c r="I7" s="443">
        <v>42619</v>
      </c>
      <c r="J7" s="443">
        <v>42649</v>
      </c>
      <c r="K7" s="443">
        <v>42680</v>
      </c>
      <c r="L7" s="443">
        <v>42710</v>
      </c>
    </row>
    <row r="8" spans="1:12" x14ac:dyDescent="0.25">
      <c r="A8" s="443">
        <v>42376</v>
      </c>
      <c r="B8" s="443">
        <v>42407</v>
      </c>
      <c r="C8" s="443">
        <v>42436</v>
      </c>
      <c r="D8" s="443">
        <v>42467</v>
      </c>
      <c r="E8" s="443">
        <v>42497</v>
      </c>
      <c r="F8" s="443">
        <v>42528</v>
      </c>
      <c r="G8" s="443">
        <v>42558</v>
      </c>
      <c r="H8" s="443">
        <v>42589</v>
      </c>
      <c r="I8" s="443">
        <v>42620</v>
      </c>
      <c r="J8" s="443">
        <v>42650</v>
      </c>
      <c r="K8" s="443">
        <v>42681</v>
      </c>
      <c r="L8" s="443">
        <v>42711</v>
      </c>
    </row>
    <row r="9" spans="1:12" x14ac:dyDescent="0.25">
      <c r="A9" s="443">
        <v>42377</v>
      </c>
      <c r="B9" s="443">
        <v>42408</v>
      </c>
      <c r="C9" s="443">
        <v>42437</v>
      </c>
      <c r="D9" s="443">
        <v>42468</v>
      </c>
      <c r="E9" s="443">
        <v>42498</v>
      </c>
      <c r="F9" s="443">
        <v>42529</v>
      </c>
      <c r="G9" s="443">
        <v>42559</v>
      </c>
      <c r="H9" s="443">
        <v>42590</v>
      </c>
      <c r="I9" s="443">
        <v>42621</v>
      </c>
      <c r="J9" s="443">
        <v>42651</v>
      </c>
      <c r="K9" s="443">
        <v>42682</v>
      </c>
      <c r="L9" s="443">
        <v>42712</v>
      </c>
    </row>
    <row r="10" spans="1:12" x14ac:dyDescent="0.25">
      <c r="A10" s="443">
        <v>42378</v>
      </c>
      <c r="B10" s="443">
        <v>42409</v>
      </c>
      <c r="C10" s="443">
        <v>42438</v>
      </c>
      <c r="D10" s="443">
        <v>42469</v>
      </c>
      <c r="E10" s="443">
        <v>42499</v>
      </c>
      <c r="F10" s="443">
        <v>42530</v>
      </c>
      <c r="G10" s="443">
        <v>42560</v>
      </c>
      <c r="H10" s="443">
        <v>42591</v>
      </c>
      <c r="I10" s="443">
        <v>42622</v>
      </c>
      <c r="J10" s="443">
        <v>42652</v>
      </c>
      <c r="K10" s="443">
        <v>42683</v>
      </c>
      <c r="L10" s="443">
        <v>42713</v>
      </c>
    </row>
    <row r="11" spans="1:12" x14ac:dyDescent="0.25">
      <c r="A11" s="443">
        <v>42379</v>
      </c>
      <c r="B11" s="443">
        <v>42410</v>
      </c>
      <c r="C11" s="443">
        <v>42439</v>
      </c>
      <c r="D11" s="443">
        <v>42470</v>
      </c>
      <c r="E11" s="443">
        <v>42500</v>
      </c>
      <c r="F11" s="443">
        <v>42531</v>
      </c>
      <c r="G11" s="443">
        <v>42561</v>
      </c>
      <c r="H11" s="443">
        <v>42592</v>
      </c>
      <c r="I11" s="443">
        <v>42623</v>
      </c>
      <c r="J11" s="443">
        <v>42653</v>
      </c>
      <c r="K11" s="443">
        <v>42684</v>
      </c>
      <c r="L11" s="443">
        <v>42714</v>
      </c>
    </row>
    <row r="12" spans="1:12" x14ac:dyDescent="0.25">
      <c r="A12" s="443">
        <v>42380</v>
      </c>
      <c r="B12" s="443">
        <v>42411</v>
      </c>
      <c r="C12" s="443">
        <v>42440</v>
      </c>
      <c r="D12" s="443">
        <v>42471</v>
      </c>
      <c r="E12" s="443">
        <v>42501</v>
      </c>
      <c r="F12" s="443">
        <v>42532</v>
      </c>
      <c r="G12" s="443">
        <v>42562</v>
      </c>
      <c r="H12" s="443">
        <v>42593</v>
      </c>
      <c r="I12" s="443">
        <v>42624</v>
      </c>
      <c r="J12" s="443">
        <v>42654</v>
      </c>
      <c r="K12" s="443">
        <v>42685</v>
      </c>
      <c r="L12" s="443">
        <v>42715</v>
      </c>
    </row>
    <row r="13" spans="1:12" x14ac:dyDescent="0.25">
      <c r="A13" s="443">
        <v>42381</v>
      </c>
      <c r="B13" s="443">
        <v>42412</v>
      </c>
      <c r="C13" s="443">
        <v>42441</v>
      </c>
      <c r="D13" s="443">
        <v>42472</v>
      </c>
      <c r="E13" s="443">
        <v>42502</v>
      </c>
      <c r="F13" s="443">
        <v>42533</v>
      </c>
      <c r="G13" s="443">
        <v>42563</v>
      </c>
      <c r="H13" s="443">
        <v>42594</v>
      </c>
      <c r="I13" s="443">
        <v>42625</v>
      </c>
      <c r="J13" s="443">
        <v>42655</v>
      </c>
      <c r="K13" s="443">
        <v>42686</v>
      </c>
      <c r="L13" s="443">
        <v>42716</v>
      </c>
    </row>
    <row r="14" spans="1:12" x14ac:dyDescent="0.25">
      <c r="A14" s="443">
        <v>42382</v>
      </c>
      <c r="B14" s="443">
        <v>42413</v>
      </c>
      <c r="C14" s="443">
        <v>42442</v>
      </c>
      <c r="D14" s="443">
        <v>42473</v>
      </c>
      <c r="E14" s="443">
        <v>42503</v>
      </c>
      <c r="F14" s="443">
        <v>42534</v>
      </c>
      <c r="G14" s="443">
        <v>42564</v>
      </c>
      <c r="H14" s="443">
        <v>42595</v>
      </c>
      <c r="I14" s="443">
        <v>42626</v>
      </c>
      <c r="J14" s="443">
        <v>42656</v>
      </c>
      <c r="K14" s="443">
        <v>42687</v>
      </c>
      <c r="L14" s="443">
        <v>42717</v>
      </c>
    </row>
    <row r="15" spans="1:12" x14ac:dyDescent="0.25">
      <c r="A15" s="443">
        <v>42383</v>
      </c>
      <c r="B15" s="443">
        <v>42414</v>
      </c>
      <c r="C15" s="443">
        <v>42443</v>
      </c>
      <c r="D15" s="443">
        <v>42474</v>
      </c>
      <c r="E15" s="443">
        <v>42504</v>
      </c>
      <c r="F15" s="443">
        <v>42535</v>
      </c>
      <c r="G15" s="443">
        <v>42565</v>
      </c>
      <c r="H15" s="443">
        <v>42596</v>
      </c>
      <c r="I15" s="443">
        <v>42627</v>
      </c>
      <c r="J15" s="443">
        <v>42657</v>
      </c>
      <c r="K15" s="443">
        <v>42688</v>
      </c>
      <c r="L15" s="443">
        <v>42718</v>
      </c>
    </row>
    <row r="16" spans="1:12" x14ac:dyDescent="0.25">
      <c r="A16" s="443">
        <v>42384</v>
      </c>
      <c r="B16" s="443">
        <v>42415</v>
      </c>
      <c r="C16" s="443">
        <v>42444</v>
      </c>
      <c r="D16" s="443">
        <v>42475</v>
      </c>
      <c r="E16" s="443">
        <v>42505</v>
      </c>
      <c r="F16" s="443">
        <v>42536</v>
      </c>
      <c r="G16" s="443">
        <v>42566</v>
      </c>
      <c r="H16" s="443">
        <v>42597</v>
      </c>
      <c r="I16" s="443">
        <v>42628</v>
      </c>
      <c r="J16" s="443">
        <v>42658</v>
      </c>
      <c r="K16" s="443">
        <v>42689</v>
      </c>
      <c r="L16" s="443">
        <v>42719</v>
      </c>
    </row>
    <row r="17" spans="1:12" x14ac:dyDescent="0.25">
      <c r="A17" s="443">
        <v>42385</v>
      </c>
      <c r="B17" s="443">
        <v>42416</v>
      </c>
      <c r="C17" s="443">
        <v>42445</v>
      </c>
      <c r="D17" s="443">
        <v>42476</v>
      </c>
      <c r="E17" s="443">
        <v>42506</v>
      </c>
      <c r="F17" s="443">
        <v>42537</v>
      </c>
      <c r="G17" s="443">
        <v>42567</v>
      </c>
      <c r="H17" s="443">
        <v>42598</v>
      </c>
      <c r="I17" s="443">
        <v>42629</v>
      </c>
      <c r="J17" s="443">
        <v>42659</v>
      </c>
      <c r="K17" s="443">
        <v>42690</v>
      </c>
      <c r="L17" s="443">
        <v>42720</v>
      </c>
    </row>
    <row r="18" spans="1:12" x14ac:dyDescent="0.25">
      <c r="A18" s="443">
        <v>42386</v>
      </c>
      <c r="B18" s="443">
        <v>42417</v>
      </c>
      <c r="C18" s="443">
        <v>42446</v>
      </c>
      <c r="D18" s="443">
        <v>42477</v>
      </c>
      <c r="E18" s="443">
        <v>42507</v>
      </c>
      <c r="F18" s="443">
        <v>42538</v>
      </c>
      <c r="G18" s="443">
        <v>42568</v>
      </c>
      <c r="H18" s="443">
        <v>42599</v>
      </c>
      <c r="I18" s="443">
        <v>42630</v>
      </c>
      <c r="J18" s="443">
        <v>42660</v>
      </c>
      <c r="K18" s="443">
        <v>42691</v>
      </c>
      <c r="L18" s="443">
        <v>42721</v>
      </c>
    </row>
    <row r="19" spans="1:12" x14ac:dyDescent="0.25">
      <c r="A19" s="443">
        <v>42387</v>
      </c>
      <c r="B19" s="443">
        <v>42418</v>
      </c>
      <c r="C19" s="443">
        <v>42447</v>
      </c>
      <c r="D19" s="443">
        <v>42478</v>
      </c>
      <c r="E19" s="443">
        <v>42508</v>
      </c>
      <c r="F19" s="443">
        <v>42539</v>
      </c>
      <c r="G19" s="443">
        <v>42569</v>
      </c>
      <c r="H19" s="443">
        <v>42600</v>
      </c>
      <c r="I19" s="443">
        <v>42631</v>
      </c>
      <c r="J19" s="443">
        <v>42661</v>
      </c>
      <c r="K19" s="443">
        <v>42692</v>
      </c>
      <c r="L19" s="443">
        <v>42722</v>
      </c>
    </row>
    <row r="20" spans="1:12" x14ac:dyDescent="0.25">
      <c r="A20" s="443">
        <v>42388</v>
      </c>
      <c r="B20" s="443">
        <v>42419</v>
      </c>
      <c r="C20" s="443">
        <v>42448</v>
      </c>
      <c r="D20" s="443">
        <v>42479</v>
      </c>
      <c r="E20" s="443">
        <v>42509</v>
      </c>
      <c r="F20" s="443">
        <v>42540</v>
      </c>
      <c r="G20" s="443">
        <v>42570</v>
      </c>
      <c r="H20" s="443">
        <v>42601</v>
      </c>
      <c r="I20" s="443">
        <v>42632</v>
      </c>
      <c r="J20" s="443">
        <v>42662</v>
      </c>
      <c r="K20" s="443">
        <v>42693</v>
      </c>
      <c r="L20" s="443">
        <v>42723</v>
      </c>
    </row>
    <row r="21" spans="1:12" x14ac:dyDescent="0.25">
      <c r="A21" s="443">
        <v>42389</v>
      </c>
      <c r="B21" s="443">
        <v>42420</v>
      </c>
      <c r="C21" s="443">
        <v>42449</v>
      </c>
      <c r="D21" s="443">
        <v>42480</v>
      </c>
      <c r="E21" s="443">
        <v>42510</v>
      </c>
      <c r="F21" s="443">
        <v>42541</v>
      </c>
      <c r="G21" s="443">
        <v>42571</v>
      </c>
      <c r="H21" s="443">
        <v>42602</v>
      </c>
      <c r="I21" s="443">
        <v>42633</v>
      </c>
      <c r="J21" s="443">
        <v>42663</v>
      </c>
      <c r="K21" s="443">
        <v>42694</v>
      </c>
      <c r="L21" s="443">
        <v>42724</v>
      </c>
    </row>
    <row r="22" spans="1:12" x14ac:dyDescent="0.25">
      <c r="A22" s="443">
        <v>42390</v>
      </c>
      <c r="B22" s="443">
        <v>42421</v>
      </c>
      <c r="C22" s="443">
        <v>42450</v>
      </c>
      <c r="D22" s="443">
        <v>42481</v>
      </c>
      <c r="E22" s="443">
        <v>42511</v>
      </c>
      <c r="F22" s="443">
        <v>42542</v>
      </c>
      <c r="G22" s="443">
        <v>42572</v>
      </c>
      <c r="H22" s="443">
        <v>42603</v>
      </c>
      <c r="I22" s="443">
        <v>42634</v>
      </c>
      <c r="J22" s="443">
        <v>42664</v>
      </c>
      <c r="K22" s="443">
        <v>42695</v>
      </c>
      <c r="L22" s="443">
        <v>42725</v>
      </c>
    </row>
    <row r="23" spans="1:12" x14ac:dyDescent="0.25">
      <c r="A23" s="443">
        <v>42391</v>
      </c>
      <c r="B23" s="443">
        <v>42422</v>
      </c>
      <c r="C23" s="443">
        <v>42451</v>
      </c>
      <c r="D23" s="443">
        <v>42482</v>
      </c>
      <c r="E23" s="443">
        <v>42512</v>
      </c>
      <c r="F23" s="443">
        <v>42543</v>
      </c>
      <c r="G23" s="443">
        <v>42573</v>
      </c>
      <c r="H23" s="443">
        <v>42604</v>
      </c>
      <c r="I23" s="443">
        <v>42635</v>
      </c>
      <c r="J23" s="443">
        <v>42665</v>
      </c>
      <c r="K23" s="443">
        <v>42696</v>
      </c>
      <c r="L23" s="443">
        <v>42726</v>
      </c>
    </row>
    <row r="24" spans="1:12" x14ac:dyDescent="0.25">
      <c r="A24" s="443">
        <v>42392</v>
      </c>
      <c r="B24" s="443">
        <v>42423</v>
      </c>
      <c r="C24" s="443">
        <v>42452</v>
      </c>
      <c r="D24" s="443">
        <v>42483</v>
      </c>
      <c r="E24" s="443">
        <v>42513</v>
      </c>
      <c r="F24" s="443">
        <v>42544</v>
      </c>
      <c r="G24" s="443">
        <v>42574</v>
      </c>
      <c r="H24" s="443">
        <v>42605</v>
      </c>
      <c r="I24" s="443">
        <v>42636</v>
      </c>
      <c r="J24" s="443">
        <v>42666</v>
      </c>
      <c r="K24" s="443">
        <v>42697</v>
      </c>
      <c r="L24" s="443">
        <v>42727</v>
      </c>
    </row>
    <row r="25" spans="1:12" x14ac:dyDescent="0.25">
      <c r="A25" s="443">
        <v>42393</v>
      </c>
      <c r="B25" s="443">
        <v>42424</v>
      </c>
      <c r="C25" s="443">
        <v>42453</v>
      </c>
      <c r="D25" s="443">
        <v>42484</v>
      </c>
      <c r="E25" s="443">
        <v>42514</v>
      </c>
      <c r="F25" s="443">
        <v>42545</v>
      </c>
      <c r="G25" s="443">
        <v>42575</v>
      </c>
      <c r="H25" s="443">
        <v>42606</v>
      </c>
      <c r="I25" s="443">
        <v>42637</v>
      </c>
      <c r="J25" s="443">
        <v>42667</v>
      </c>
      <c r="K25" s="443">
        <v>42698</v>
      </c>
      <c r="L25" s="443">
        <v>42728</v>
      </c>
    </row>
    <row r="26" spans="1:12" x14ac:dyDescent="0.25">
      <c r="A26" s="443">
        <v>42394</v>
      </c>
      <c r="B26" s="443">
        <v>42425</v>
      </c>
      <c r="C26" s="443">
        <v>42454</v>
      </c>
      <c r="D26" s="443">
        <v>42485</v>
      </c>
      <c r="E26" s="443">
        <v>42515</v>
      </c>
      <c r="F26" s="443">
        <v>42546</v>
      </c>
      <c r="G26" s="443">
        <v>42576</v>
      </c>
      <c r="H26" s="443">
        <v>42607</v>
      </c>
      <c r="I26" s="443">
        <v>42638</v>
      </c>
      <c r="J26" s="443">
        <v>42668</v>
      </c>
      <c r="K26" s="443">
        <v>42699</v>
      </c>
      <c r="L26" s="443">
        <v>42729</v>
      </c>
    </row>
    <row r="27" spans="1:12" x14ac:dyDescent="0.25">
      <c r="A27" s="443">
        <v>42395</v>
      </c>
      <c r="B27" s="443">
        <v>42426</v>
      </c>
      <c r="C27" s="443">
        <v>42455</v>
      </c>
      <c r="D27" s="443">
        <v>42486</v>
      </c>
      <c r="E27" s="443">
        <v>42516</v>
      </c>
      <c r="F27" s="443">
        <v>42547</v>
      </c>
      <c r="G27" s="443">
        <v>42577</v>
      </c>
      <c r="H27" s="443">
        <v>42608</v>
      </c>
      <c r="I27" s="443">
        <v>42639</v>
      </c>
      <c r="J27" s="443">
        <v>42669</v>
      </c>
      <c r="K27" s="443">
        <v>42700</v>
      </c>
      <c r="L27" s="443">
        <v>42730</v>
      </c>
    </row>
    <row r="28" spans="1:12" x14ac:dyDescent="0.25">
      <c r="A28" s="443">
        <v>42396</v>
      </c>
      <c r="B28" s="443">
        <v>42427</v>
      </c>
      <c r="C28" s="443">
        <v>42456</v>
      </c>
      <c r="D28" s="443">
        <v>42487</v>
      </c>
      <c r="E28" s="443">
        <v>42517</v>
      </c>
      <c r="F28" s="443">
        <v>42548</v>
      </c>
      <c r="G28" s="443">
        <v>42578</v>
      </c>
      <c r="H28" s="443">
        <v>42609</v>
      </c>
      <c r="I28" s="443">
        <v>42640</v>
      </c>
      <c r="J28" s="443">
        <v>42670</v>
      </c>
      <c r="K28" s="443">
        <v>42701</v>
      </c>
      <c r="L28" s="443">
        <v>42731</v>
      </c>
    </row>
    <row r="29" spans="1:12" x14ac:dyDescent="0.25">
      <c r="A29" s="443">
        <v>42397</v>
      </c>
      <c r="B29" s="443">
        <v>42428</v>
      </c>
      <c r="C29" s="443">
        <v>42457</v>
      </c>
      <c r="D29" s="443">
        <v>42488</v>
      </c>
      <c r="E29" s="443">
        <v>42518</v>
      </c>
      <c r="F29" s="443">
        <v>42549</v>
      </c>
      <c r="G29" s="443">
        <v>42579</v>
      </c>
      <c r="H29" s="443">
        <v>42610</v>
      </c>
      <c r="I29" s="443">
        <v>42641</v>
      </c>
      <c r="J29" s="443">
        <v>42671</v>
      </c>
      <c r="K29" s="443">
        <v>42702</v>
      </c>
      <c r="L29" s="443">
        <v>42732</v>
      </c>
    </row>
    <row r="30" spans="1:12" x14ac:dyDescent="0.25">
      <c r="A30" s="443">
        <v>42398</v>
      </c>
      <c r="B30" s="443"/>
      <c r="C30" s="443">
        <v>42458</v>
      </c>
      <c r="D30" s="443">
        <v>42489</v>
      </c>
      <c r="E30" s="443">
        <v>42519</v>
      </c>
      <c r="F30" s="443">
        <v>42550</v>
      </c>
      <c r="G30" s="443">
        <v>42580</v>
      </c>
      <c r="H30" s="443">
        <v>42611</v>
      </c>
      <c r="I30" s="443">
        <v>42642</v>
      </c>
      <c r="J30" s="443">
        <v>42672</v>
      </c>
      <c r="K30" s="443">
        <v>42703</v>
      </c>
      <c r="L30" s="443">
        <v>42733</v>
      </c>
    </row>
    <row r="31" spans="1:12" x14ac:dyDescent="0.25">
      <c r="A31" s="443">
        <v>42399</v>
      </c>
      <c r="B31" s="443"/>
      <c r="C31" s="443">
        <v>42459</v>
      </c>
      <c r="D31" s="443">
        <v>42490</v>
      </c>
      <c r="E31" s="443">
        <v>42520</v>
      </c>
      <c r="F31" s="443">
        <v>42551</v>
      </c>
      <c r="G31" s="443">
        <v>42581</v>
      </c>
      <c r="H31" s="443">
        <v>42612</v>
      </c>
      <c r="I31" s="443">
        <v>42643</v>
      </c>
      <c r="J31" s="443">
        <v>42673</v>
      </c>
      <c r="K31" s="443">
        <v>42704</v>
      </c>
      <c r="L31" s="443">
        <v>42734</v>
      </c>
    </row>
    <row r="32" spans="1:12" x14ac:dyDescent="0.25">
      <c r="A32" s="443">
        <v>42400</v>
      </c>
      <c r="B32" s="443"/>
      <c r="C32" s="443">
        <v>42460</v>
      </c>
      <c r="D32" s="443"/>
      <c r="E32" s="443">
        <v>42521</v>
      </c>
      <c r="F32" s="443"/>
      <c r="G32" s="443">
        <v>42582</v>
      </c>
      <c r="H32" s="443">
        <v>42613</v>
      </c>
      <c r="I32" s="443"/>
      <c r="J32" s="443">
        <v>42674</v>
      </c>
      <c r="K32" s="443"/>
      <c r="L32" s="443">
        <v>42735</v>
      </c>
    </row>
  </sheetData>
  <pageMargins left="0.511811024" right="0.511811024" top="0.78740157499999996" bottom="0.78740157499999996" header="0.31496062000000002" footer="0.31496062000000002"/>
  <drawing r:id="rId1"/>
  <tableParts count="1">
    <tablePart r:id="rId2"/>
  </tableParts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ilha97">
    <tabColor rgb="FF002060"/>
  </sheetPr>
  <dimension ref="A1:C101"/>
  <sheetViews>
    <sheetView showGridLines="0" workbookViewId="0">
      <selection activeCell="B6" sqref="B6"/>
    </sheetView>
  </sheetViews>
  <sheetFormatPr defaultRowHeight="15" x14ac:dyDescent="0.25"/>
  <cols>
    <col min="1" max="1" width="11.140625" bestFit="1" customWidth="1"/>
    <col min="2" max="2" width="20.7109375" bestFit="1" customWidth="1"/>
    <col min="3" max="3" width="14.7109375" bestFit="1" customWidth="1"/>
  </cols>
  <sheetData>
    <row r="1" spans="1:3" x14ac:dyDescent="0.25">
      <c r="A1" t="s">
        <v>332</v>
      </c>
      <c r="B1" t="s">
        <v>405</v>
      </c>
      <c r="C1" t="s">
        <v>44</v>
      </c>
    </row>
    <row r="2" spans="1:3" x14ac:dyDescent="0.25">
      <c r="A2" t="s">
        <v>4380</v>
      </c>
      <c r="B2" t="s">
        <v>3171</v>
      </c>
      <c r="C2" t="s">
        <v>4381</v>
      </c>
    </row>
    <row r="3" spans="1:3" x14ac:dyDescent="0.25">
      <c r="A3" t="s">
        <v>4380</v>
      </c>
      <c r="B3" t="s">
        <v>1303</v>
      </c>
      <c r="C3" t="s">
        <v>4381</v>
      </c>
    </row>
    <row r="4" spans="1:3" x14ac:dyDescent="0.25">
      <c r="A4" t="s">
        <v>4382</v>
      </c>
      <c r="B4" t="s">
        <v>2821</v>
      </c>
      <c r="C4" t="s">
        <v>4383</v>
      </c>
    </row>
    <row r="5" spans="1:3" x14ac:dyDescent="0.25">
      <c r="A5" t="s">
        <v>4382</v>
      </c>
      <c r="B5" t="s">
        <v>2817</v>
      </c>
      <c r="C5" t="s">
        <v>4443</v>
      </c>
    </row>
    <row r="6" spans="1:3" x14ac:dyDescent="0.25">
      <c r="A6" t="s">
        <v>4382</v>
      </c>
      <c r="B6" t="s">
        <v>3057</v>
      </c>
      <c r="C6" t="s">
        <v>4384</v>
      </c>
    </row>
    <row r="7" spans="1:3" x14ac:dyDescent="0.25">
      <c r="A7" t="s">
        <v>4380</v>
      </c>
      <c r="B7" t="s">
        <v>2802</v>
      </c>
      <c r="C7" t="s">
        <v>4385</v>
      </c>
    </row>
    <row r="8" spans="1:3" x14ac:dyDescent="0.25">
      <c r="A8" t="s">
        <v>4380</v>
      </c>
      <c r="B8" t="s">
        <v>2999</v>
      </c>
      <c r="C8" t="s">
        <v>4383</v>
      </c>
    </row>
    <row r="9" spans="1:3" x14ac:dyDescent="0.25">
      <c r="A9" t="s">
        <v>4380</v>
      </c>
      <c r="B9" t="s">
        <v>2891</v>
      </c>
      <c r="C9" t="s">
        <v>4383</v>
      </c>
    </row>
    <row r="10" spans="1:3" x14ac:dyDescent="0.25">
      <c r="A10" t="s">
        <v>4387</v>
      </c>
      <c r="B10" t="s">
        <v>2783</v>
      </c>
      <c r="C10" t="s">
        <v>4383</v>
      </c>
    </row>
    <row r="11" spans="1:3" x14ac:dyDescent="0.25">
      <c r="A11" t="s">
        <v>4380</v>
      </c>
      <c r="B11" t="s">
        <v>3024</v>
      </c>
      <c r="C11" t="s">
        <v>4384</v>
      </c>
    </row>
    <row r="12" spans="1:3" x14ac:dyDescent="0.25">
      <c r="A12" t="s">
        <v>4380</v>
      </c>
      <c r="B12" t="s">
        <v>3257</v>
      </c>
      <c r="C12" t="s">
        <v>4384</v>
      </c>
    </row>
    <row r="13" spans="1:3" x14ac:dyDescent="0.25">
      <c r="A13" t="s">
        <v>4387</v>
      </c>
      <c r="B13" t="s">
        <v>2772</v>
      </c>
      <c r="C13" t="s">
        <v>4381</v>
      </c>
    </row>
    <row r="14" spans="1:3" x14ac:dyDescent="0.25">
      <c r="A14" t="s">
        <v>4387</v>
      </c>
      <c r="B14" t="s">
        <v>3276</v>
      </c>
      <c r="C14" t="s">
        <v>4384</v>
      </c>
    </row>
    <row r="15" spans="1:3" x14ac:dyDescent="0.25">
      <c r="A15" t="s">
        <v>4382</v>
      </c>
      <c r="B15" t="s">
        <v>2943</v>
      </c>
      <c r="C15" t="s">
        <v>4390</v>
      </c>
    </row>
    <row r="16" spans="1:3" x14ac:dyDescent="0.25">
      <c r="A16" t="s">
        <v>4387</v>
      </c>
      <c r="B16" t="s">
        <v>3073</v>
      </c>
      <c r="C16" t="s">
        <v>4444</v>
      </c>
    </row>
    <row r="17" spans="1:3" x14ac:dyDescent="0.25">
      <c r="A17" t="s">
        <v>4387</v>
      </c>
      <c r="B17" t="s">
        <v>2818</v>
      </c>
      <c r="C17" t="s">
        <v>4381</v>
      </c>
    </row>
    <row r="18" spans="1:3" x14ac:dyDescent="0.25">
      <c r="A18" t="s">
        <v>4387</v>
      </c>
      <c r="B18" t="s">
        <v>2854</v>
      </c>
      <c r="C18" t="s">
        <v>4391</v>
      </c>
    </row>
    <row r="19" spans="1:3" x14ac:dyDescent="0.25">
      <c r="A19" t="s">
        <v>4387</v>
      </c>
      <c r="B19" t="s">
        <v>3033</v>
      </c>
      <c r="C19" t="s">
        <v>4445</v>
      </c>
    </row>
    <row r="20" spans="1:3" x14ac:dyDescent="0.25">
      <c r="A20" t="s">
        <v>4387</v>
      </c>
      <c r="B20" s="444" t="s">
        <v>2772</v>
      </c>
      <c r="C20" t="s">
        <v>4391</v>
      </c>
    </row>
    <row r="21" spans="1:3" x14ac:dyDescent="0.25">
      <c r="A21" t="s">
        <v>4380</v>
      </c>
      <c r="B21" t="s">
        <v>2769</v>
      </c>
      <c r="C21" t="s">
        <v>4392</v>
      </c>
    </row>
    <row r="22" spans="1:3" x14ac:dyDescent="0.25">
      <c r="A22" t="s">
        <v>4380</v>
      </c>
      <c r="B22" t="s">
        <v>3237</v>
      </c>
      <c r="C22" t="s">
        <v>4390</v>
      </c>
    </row>
    <row r="23" spans="1:3" x14ac:dyDescent="0.25">
      <c r="A23" t="s">
        <v>4387</v>
      </c>
      <c r="B23" t="s">
        <v>2906</v>
      </c>
      <c r="C23" t="s">
        <v>4390</v>
      </c>
    </row>
    <row r="24" spans="1:3" x14ac:dyDescent="0.25">
      <c r="A24" t="s">
        <v>4387</v>
      </c>
      <c r="B24" t="s">
        <v>3031</v>
      </c>
      <c r="C24" t="s">
        <v>4390</v>
      </c>
    </row>
    <row r="25" spans="1:3" x14ac:dyDescent="0.25">
      <c r="A25" t="s">
        <v>4387</v>
      </c>
      <c r="B25" t="s">
        <v>3224</v>
      </c>
      <c r="C25" t="s">
        <v>4390</v>
      </c>
    </row>
    <row r="26" spans="1:3" x14ac:dyDescent="0.25">
      <c r="A26" t="s">
        <v>4387</v>
      </c>
      <c r="B26" t="s">
        <v>2827</v>
      </c>
      <c r="C26" t="s">
        <v>4390</v>
      </c>
    </row>
    <row r="27" spans="1:3" x14ac:dyDescent="0.25">
      <c r="A27" t="s">
        <v>4387</v>
      </c>
      <c r="B27" t="s">
        <v>2788</v>
      </c>
      <c r="C27" t="s">
        <v>4390</v>
      </c>
    </row>
    <row r="28" spans="1:3" x14ac:dyDescent="0.25">
      <c r="A28" t="s">
        <v>4380</v>
      </c>
      <c r="B28" t="s">
        <v>2986</v>
      </c>
      <c r="C28" t="s">
        <v>4383</v>
      </c>
    </row>
    <row r="29" spans="1:3" x14ac:dyDescent="0.25">
      <c r="A29" t="s">
        <v>4380</v>
      </c>
      <c r="B29" s="444" t="s">
        <v>3024</v>
      </c>
      <c r="C29" t="s">
        <v>4383</v>
      </c>
    </row>
    <row r="30" spans="1:3" x14ac:dyDescent="0.25">
      <c r="A30" t="s">
        <v>4380</v>
      </c>
      <c r="B30" s="444" t="s">
        <v>3257</v>
      </c>
      <c r="C30" t="s">
        <v>4383</v>
      </c>
    </row>
    <row r="31" spans="1:3" x14ac:dyDescent="0.25">
      <c r="A31" t="s">
        <v>4380</v>
      </c>
      <c r="B31" s="444" t="s">
        <v>2772</v>
      </c>
      <c r="C31" t="s">
        <v>4383</v>
      </c>
    </row>
    <row r="32" spans="1:3" x14ac:dyDescent="0.25">
      <c r="A32" t="s">
        <v>4382</v>
      </c>
      <c r="B32" s="444" t="s">
        <v>3276</v>
      </c>
      <c r="C32" t="s">
        <v>4381</v>
      </c>
    </row>
    <row r="33" spans="1:3" x14ac:dyDescent="0.25">
      <c r="A33" t="s">
        <v>4382</v>
      </c>
      <c r="B33" s="444" t="s">
        <v>2943</v>
      </c>
      <c r="C33" t="s">
        <v>4383</v>
      </c>
    </row>
    <row r="34" spans="1:3" x14ac:dyDescent="0.25">
      <c r="A34" t="s">
        <v>4387</v>
      </c>
      <c r="B34" s="444" t="s">
        <v>3073</v>
      </c>
      <c r="C34" t="s">
        <v>4383</v>
      </c>
    </row>
    <row r="35" spans="1:3" x14ac:dyDescent="0.25">
      <c r="A35" t="s">
        <v>4380</v>
      </c>
      <c r="B35" s="444" t="s">
        <v>2818</v>
      </c>
      <c r="C35" t="s">
        <v>4384</v>
      </c>
    </row>
    <row r="36" spans="1:3" x14ac:dyDescent="0.25">
      <c r="A36" t="s">
        <v>4380</v>
      </c>
      <c r="B36" s="444" t="s">
        <v>2854</v>
      </c>
      <c r="C36" t="s">
        <v>4385</v>
      </c>
    </row>
    <row r="37" spans="1:3" x14ac:dyDescent="0.25">
      <c r="A37" t="s">
        <v>4380</v>
      </c>
      <c r="B37" s="444" t="s">
        <v>3033</v>
      </c>
      <c r="C37" t="s">
        <v>4381</v>
      </c>
    </row>
    <row r="38" spans="1:3" x14ac:dyDescent="0.25">
      <c r="A38" t="s">
        <v>4387</v>
      </c>
      <c r="B38" s="444" t="s">
        <v>2772</v>
      </c>
      <c r="C38" t="s">
        <v>4391</v>
      </c>
    </row>
    <row r="39" spans="1:3" x14ac:dyDescent="0.25">
      <c r="A39" t="s">
        <v>4387</v>
      </c>
      <c r="B39" s="444" t="s">
        <v>2769</v>
      </c>
      <c r="C39" t="s">
        <v>4384</v>
      </c>
    </row>
    <row r="40" spans="1:3" x14ac:dyDescent="0.25">
      <c r="A40" t="s">
        <v>4387</v>
      </c>
      <c r="B40" s="444" t="s">
        <v>3237</v>
      </c>
      <c r="C40" t="s">
        <v>4384</v>
      </c>
    </row>
    <row r="41" spans="1:3" x14ac:dyDescent="0.25">
      <c r="A41" t="s">
        <v>4382</v>
      </c>
      <c r="B41" s="444" t="s">
        <v>2906</v>
      </c>
      <c r="C41" t="s">
        <v>4392</v>
      </c>
    </row>
    <row r="42" spans="1:3" x14ac:dyDescent="0.25">
      <c r="A42" t="s">
        <v>4382</v>
      </c>
      <c r="B42" t="s">
        <v>3149</v>
      </c>
      <c r="C42" t="s">
        <v>4384</v>
      </c>
    </row>
    <row r="43" spans="1:3" x14ac:dyDescent="0.25">
      <c r="A43" t="s">
        <v>4382</v>
      </c>
      <c r="B43" t="s">
        <v>2820</v>
      </c>
      <c r="C43" t="s">
        <v>4384</v>
      </c>
    </row>
    <row r="44" spans="1:3" x14ac:dyDescent="0.25">
      <c r="A44" t="s">
        <v>4382</v>
      </c>
      <c r="B44" t="s">
        <v>2895</v>
      </c>
      <c r="C44" t="s">
        <v>4384</v>
      </c>
    </row>
    <row r="45" spans="1:3" x14ac:dyDescent="0.25">
      <c r="A45" t="s">
        <v>4380</v>
      </c>
      <c r="B45" t="s">
        <v>3060</v>
      </c>
      <c r="C45" t="s">
        <v>4384</v>
      </c>
    </row>
    <row r="46" spans="1:3" x14ac:dyDescent="0.25">
      <c r="A46" t="s">
        <v>4387</v>
      </c>
      <c r="B46" s="444" t="s">
        <v>3024</v>
      </c>
      <c r="C46" t="s">
        <v>4446</v>
      </c>
    </row>
    <row r="47" spans="1:3" x14ac:dyDescent="0.25">
      <c r="A47" t="s">
        <v>4387</v>
      </c>
      <c r="B47" s="444" t="s">
        <v>3257</v>
      </c>
      <c r="C47" t="s">
        <v>4392</v>
      </c>
    </row>
    <row r="48" spans="1:3" x14ac:dyDescent="0.25">
      <c r="A48" t="s">
        <v>4387</v>
      </c>
      <c r="B48" s="444" t="s">
        <v>2772</v>
      </c>
      <c r="C48" t="s">
        <v>4390</v>
      </c>
    </row>
    <row r="49" spans="1:3" x14ac:dyDescent="0.25">
      <c r="A49" t="s">
        <v>4380</v>
      </c>
      <c r="B49" s="444" t="s">
        <v>3276</v>
      </c>
      <c r="C49" t="s">
        <v>4381</v>
      </c>
    </row>
    <row r="50" spans="1:3" x14ac:dyDescent="0.25">
      <c r="A50" t="s">
        <v>4382</v>
      </c>
      <c r="B50" s="444" t="s">
        <v>2943</v>
      </c>
      <c r="C50" t="s">
        <v>4384</v>
      </c>
    </row>
    <row r="51" spans="1:3" x14ac:dyDescent="0.25">
      <c r="A51" t="s">
        <v>4387</v>
      </c>
      <c r="B51" s="444" t="s">
        <v>3073</v>
      </c>
      <c r="C51" t="s">
        <v>4383</v>
      </c>
    </row>
    <row r="52" spans="1:3" x14ac:dyDescent="0.25">
      <c r="A52" t="s">
        <v>4387</v>
      </c>
      <c r="B52" s="444" t="s">
        <v>2818</v>
      </c>
      <c r="C52" t="s">
        <v>4390</v>
      </c>
    </row>
    <row r="53" spans="1:3" x14ac:dyDescent="0.25">
      <c r="A53" t="s">
        <v>4387</v>
      </c>
      <c r="B53" s="444" t="s">
        <v>2854</v>
      </c>
      <c r="C53" t="s">
        <v>4390</v>
      </c>
    </row>
    <row r="54" spans="1:3" x14ac:dyDescent="0.25">
      <c r="A54" t="s">
        <v>4387</v>
      </c>
      <c r="B54" s="444" t="s">
        <v>3033</v>
      </c>
      <c r="C54" t="s">
        <v>4390</v>
      </c>
    </row>
    <row r="55" spans="1:3" x14ac:dyDescent="0.25">
      <c r="A55" t="s">
        <v>4387</v>
      </c>
      <c r="B55" s="444" t="s">
        <v>2772</v>
      </c>
      <c r="C55" t="s">
        <v>4447</v>
      </c>
    </row>
    <row r="56" spans="1:3" x14ac:dyDescent="0.25">
      <c r="A56" t="s">
        <v>4387</v>
      </c>
      <c r="B56" s="444" t="s">
        <v>2769</v>
      </c>
      <c r="C56" t="s">
        <v>4390</v>
      </c>
    </row>
    <row r="57" spans="1:3" x14ac:dyDescent="0.25">
      <c r="A57" t="s">
        <v>4382</v>
      </c>
      <c r="B57" s="444" t="s">
        <v>3237</v>
      </c>
      <c r="C57" t="s">
        <v>4390</v>
      </c>
    </row>
    <row r="58" spans="1:3" x14ac:dyDescent="0.25">
      <c r="A58" t="s">
        <v>4380</v>
      </c>
      <c r="B58" s="444" t="s">
        <v>2906</v>
      </c>
      <c r="C58" t="s">
        <v>4391</v>
      </c>
    </row>
    <row r="59" spans="1:3" x14ac:dyDescent="0.25">
      <c r="A59" t="s">
        <v>4387</v>
      </c>
      <c r="B59" t="s">
        <v>3275</v>
      </c>
      <c r="C59" t="s">
        <v>4381</v>
      </c>
    </row>
    <row r="60" spans="1:3" x14ac:dyDescent="0.25">
      <c r="A60" t="s">
        <v>4387</v>
      </c>
      <c r="B60" t="s">
        <v>2972</v>
      </c>
      <c r="C60" t="s">
        <v>4384</v>
      </c>
    </row>
    <row r="61" spans="1:3" x14ac:dyDescent="0.25">
      <c r="A61" t="s">
        <v>4382</v>
      </c>
      <c r="B61" t="s">
        <v>2879</v>
      </c>
      <c r="C61" t="s">
        <v>4390</v>
      </c>
    </row>
    <row r="62" spans="1:3" x14ac:dyDescent="0.25">
      <c r="A62" t="s">
        <v>4382</v>
      </c>
      <c r="B62" t="s">
        <v>1218</v>
      </c>
      <c r="C62" t="s">
        <v>4390</v>
      </c>
    </row>
    <row r="63" spans="1:3" x14ac:dyDescent="0.25">
      <c r="A63" t="s">
        <v>4382</v>
      </c>
      <c r="B63" t="s">
        <v>2904</v>
      </c>
      <c r="C63" t="s">
        <v>4390</v>
      </c>
    </row>
    <row r="64" spans="1:3" x14ac:dyDescent="0.25">
      <c r="A64" t="s">
        <v>4387</v>
      </c>
      <c r="B64" t="s">
        <v>3068</v>
      </c>
      <c r="C64" t="s">
        <v>4385</v>
      </c>
    </row>
    <row r="65" spans="1:3" x14ac:dyDescent="0.25">
      <c r="A65" t="s">
        <v>4382</v>
      </c>
      <c r="B65" t="s">
        <v>2744</v>
      </c>
      <c r="C65" t="s">
        <v>4383</v>
      </c>
    </row>
    <row r="66" spans="1:3" x14ac:dyDescent="0.25">
      <c r="A66" t="s">
        <v>4387</v>
      </c>
      <c r="B66" t="s">
        <v>2982</v>
      </c>
      <c r="C66" t="s">
        <v>4381</v>
      </c>
    </row>
    <row r="67" spans="1:3" x14ac:dyDescent="0.25">
      <c r="A67" t="s">
        <v>4382</v>
      </c>
      <c r="B67" s="444" t="s">
        <v>3024</v>
      </c>
      <c r="C67" t="s">
        <v>4391</v>
      </c>
    </row>
    <row r="68" spans="1:3" x14ac:dyDescent="0.25">
      <c r="A68" t="s">
        <v>4387</v>
      </c>
      <c r="B68" s="444" t="s">
        <v>3257</v>
      </c>
      <c r="C68" t="s">
        <v>4383</v>
      </c>
    </row>
    <row r="69" spans="1:3" x14ac:dyDescent="0.25">
      <c r="A69" t="s">
        <v>4387</v>
      </c>
      <c r="B69" s="444" t="s">
        <v>2772</v>
      </c>
      <c r="C69" t="s">
        <v>4390</v>
      </c>
    </row>
    <row r="70" spans="1:3" x14ac:dyDescent="0.25">
      <c r="A70" t="s">
        <v>4387</v>
      </c>
      <c r="B70" s="444" t="s">
        <v>3276</v>
      </c>
      <c r="C70" t="s">
        <v>4383</v>
      </c>
    </row>
    <row r="71" spans="1:3" x14ac:dyDescent="0.25">
      <c r="A71" t="s">
        <v>4387</v>
      </c>
      <c r="B71" s="444" t="s">
        <v>2943</v>
      </c>
      <c r="C71" t="s">
        <v>4383</v>
      </c>
    </row>
    <row r="72" spans="1:3" x14ac:dyDescent="0.25">
      <c r="A72" t="s">
        <v>4387</v>
      </c>
      <c r="B72" s="444" t="s">
        <v>3073</v>
      </c>
      <c r="C72" t="s">
        <v>4383</v>
      </c>
    </row>
    <row r="73" spans="1:3" x14ac:dyDescent="0.25">
      <c r="A73" t="s">
        <v>4380</v>
      </c>
      <c r="B73" s="444" t="s">
        <v>2818</v>
      </c>
      <c r="C73" t="s">
        <v>4392</v>
      </c>
    </row>
    <row r="74" spans="1:3" x14ac:dyDescent="0.25">
      <c r="A74" t="s">
        <v>4387</v>
      </c>
      <c r="B74" s="444" t="s">
        <v>2854</v>
      </c>
      <c r="C74" t="s">
        <v>4391</v>
      </c>
    </row>
    <row r="75" spans="1:3" x14ac:dyDescent="0.25">
      <c r="A75" t="s">
        <v>4380</v>
      </c>
      <c r="B75" s="444" t="s">
        <v>3033</v>
      </c>
      <c r="C75" t="s">
        <v>4392</v>
      </c>
    </row>
    <row r="76" spans="1:3" x14ac:dyDescent="0.25">
      <c r="A76" t="s">
        <v>4380</v>
      </c>
      <c r="B76" s="444" t="s">
        <v>2772</v>
      </c>
      <c r="C76" t="s">
        <v>4392</v>
      </c>
    </row>
    <row r="77" spans="1:3" x14ac:dyDescent="0.25">
      <c r="A77" t="s">
        <v>4382</v>
      </c>
      <c r="B77" s="444" t="s">
        <v>2769</v>
      </c>
      <c r="C77" t="s">
        <v>4391</v>
      </c>
    </row>
    <row r="78" spans="1:3" x14ac:dyDescent="0.25">
      <c r="A78" t="s">
        <v>4380</v>
      </c>
      <c r="B78" s="444" t="s">
        <v>3237</v>
      </c>
      <c r="C78" t="s">
        <v>4383</v>
      </c>
    </row>
    <row r="79" spans="1:3" x14ac:dyDescent="0.25">
      <c r="A79" t="s">
        <v>4393</v>
      </c>
      <c r="B79" s="444" t="s">
        <v>2906</v>
      </c>
      <c r="C79" t="s">
        <v>4390</v>
      </c>
    </row>
    <row r="80" spans="1:3" x14ac:dyDescent="0.25">
      <c r="A80" t="s">
        <v>4380</v>
      </c>
      <c r="B80" t="s">
        <v>2961</v>
      </c>
      <c r="C80" t="s">
        <v>4381</v>
      </c>
    </row>
    <row r="81" spans="1:3" x14ac:dyDescent="0.25">
      <c r="A81" t="s">
        <v>4387</v>
      </c>
      <c r="B81" t="s">
        <v>3059</v>
      </c>
      <c r="C81" t="s">
        <v>4381</v>
      </c>
    </row>
    <row r="82" spans="1:3" x14ac:dyDescent="0.25">
      <c r="A82" t="s">
        <v>4382</v>
      </c>
      <c r="B82" t="s">
        <v>2969</v>
      </c>
      <c r="C82" t="s">
        <v>4381</v>
      </c>
    </row>
    <row r="83" spans="1:3" x14ac:dyDescent="0.25">
      <c r="A83" t="s">
        <v>4380</v>
      </c>
      <c r="B83" t="s">
        <v>2762</v>
      </c>
      <c r="C83" t="s">
        <v>4384</v>
      </c>
    </row>
    <row r="84" spans="1:3" x14ac:dyDescent="0.25">
      <c r="A84" t="s">
        <v>4387</v>
      </c>
      <c r="B84" t="s">
        <v>3145</v>
      </c>
      <c r="C84" t="s">
        <v>4384</v>
      </c>
    </row>
    <row r="85" spans="1:3" x14ac:dyDescent="0.25">
      <c r="A85" t="s">
        <v>4387</v>
      </c>
      <c r="B85" t="s">
        <v>3192</v>
      </c>
      <c r="C85" t="s">
        <v>4385</v>
      </c>
    </row>
    <row r="86" spans="1:3" x14ac:dyDescent="0.25">
      <c r="A86" t="s">
        <v>4387</v>
      </c>
      <c r="B86" t="s">
        <v>3248</v>
      </c>
      <c r="C86" t="s">
        <v>4385</v>
      </c>
    </row>
    <row r="87" spans="1:3" x14ac:dyDescent="0.25">
      <c r="A87" t="s">
        <v>4387</v>
      </c>
      <c r="B87" t="s">
        <v>3065</v>
      </c>
      <c r="C87" t="s">
        <v>4392</v>
      </c>
    </row>
    <row r="88" spans="1:3" x14ac:dyDescent="0.25">
      <c r="A88" t="s">
        <v>4387</v>
      </c>
      <c r="B88" t="s">
        <v>3055</v>
      </c>
      <c r="C88" t="s">
        <v>4381</v>
      </c>
    </row>
    <row r="89" spans="1:3" x14ac:dyDescent="0.25">
      <c r="A89" t="s">
        <v>4382</v>
      </c>
      <c r="B89" t="s">
        <v>1413</v>
      </c>
      <c r="C89" t="s">
        <v>4384</v>
      </c>
    </row>
    <row r="90" spans="1:3" x14ac:dyDescent="0.25">
      <c r="A90" t="s">
        <v>4382</v>
      </c>
      <c r="B90" t="s">
        <v>3188</v>
      </c>
      <c r="C90" t="s">
        <v>4384</v>
      </c>
    </row>
    <row r="91" spans="1:3" x14ac:dyDescent="0.25">
      <c r="A91" t="s">
        <v>4387</v>
      </c>
      <c r="B91" t="s">
        <v>3080</v>
      </c>
      <c r="C91" t="s">
        <v>4391</v>
      </c>
    </row>
    <row r="92" spans="1:3" x14ac:dyDescent="0.25">
      <c r="A92" t="s">
        <v>4387</v>
      </c>
      <c r="B92" t="s">
        <v>2837</v>
      </c>
      <c r="C92" t="s">
        <v>4385</v>
      </c>
    </row>
    <row r="93" spans="1:3" x14ac:dyDescent="0.25">
      <c r="A93" t="s">
        <v>4387</v>
      </c>
      <c r="B93" t="s">
        <v>2773</v>
      </c>
      <c r="C93" t="s">
        <v>4385</v>
      </c>
    </row>
    <row r="94" spans="1:3" x14ac:dyDescent="0.25">
      <c r="A94" t="s">
        <v>4387</v>
      </c>
      <c r="B94" t="s">
        <v>2979</v>
      </c>
      <c r="C94" t="s">
        <v>4385</v>
      </c>
    </row>
    <row r="95" spans="1:3" x14ac:dyDescent="0.25">
      <c r="A95" t="s">
        <v>4387</v>
      </c>
      <c r="B95" t="s">
        <v>3097</v>
      </c>
      <c r="C95" t="s">
        <v>4385</v>
      </c>
    </row>
    <row r="96" spans="1:3" x14ac:dyDescent="0.25">
      <c r="A96" t="s">
        <v>4387</v>
      </c>
      <c r="B96" t="s">
        <v>2835</v>
      </c>
      <c r="C96" t="s">
        <v>4385</v>
      </c>
    </row>
    <row r="97" spans="1:3" x14ac:dyDescent="0.25">
      <c r="A97" t="s">
        <v>4387</v>
      </c>
      <c r="B97" t="s">
        <v>3011</v>
      </c>
      <c r="C97" t="s">
        <v>4385</v>
      </c>
    </row>
    <row r="98" spans="1:3" x14ac:dyDescent="0.25">
      <c r="A98" t="s">
        <v>4387</v>
      </c>
      <c r="B98" s="444" t="s">
        <v>3055</v>
      </c>
      <c r="C98" t="s">
        <v>4383</v>
      </c>
    </row>
    <row r="99" spans="1:3" x14ac:dyDescent="0.25">
      <c r="A99" t="s">
        <v>4382</v>
      </c>
      <c r="B99" t="s">
        <v>2861</v>
      </c>
      <c r="C99" t="s">
        <v>4391</v>
      </c>
    </row>
    <row r="100" spans="1:3" x14ac:dyDescent="0.25">
      <c r="A100" t="s">
        <v>4387</v>
      </c>
      <c r="B100" t="s">
        <v>1272</v>
      </c>
      <c r="C100" t="s">
        <v>4385</v>
      </c>
    </row>
    <row r="101" spans="1:3" x14ac:dyDescent="0.25">
      <c r="A101" t="s">
        <v>4442</v>
      </c>
      <c r="B101" t="s">
        <v>1424</v>
      </c>
      <c r="C101" t="s">
        <v>4385</v>
      </c>
    </row>
  </sheetData>
  <pageMargins left="0.511811024" right="0.511811024" top="0.78740157499999996" bottom="0.78740157499999996" header="0.31496062000000002" footer="0.31496062000000002"/>
  <drawing r:id="rId1"/>
  <tableParts count="1">
    <tablePart r:id="rId2"/>
  </tableParts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ilha98">
    <tabColor rgb="FF002060"/>
  </sheetPr>
  <dimension ref="A1:D35"/>
  <sheetViews>
    <sheetView showGridLines="0" workbookViewId="0"/>
  </sheetViews>
  <sheetFormatPr defaultRowHeight="15" x14ac:dyDescent="0.25"/>
  <cols>
    <col min="1" max="1" width="7.140625" bestFit="1" customWidth="1"/>
    <col min="2" max="2" width="38.140625" bestFit="1" customWidth="1"/>
    <col min="3" max="3" width="8" bestFit="1" customWidth="1"/>
    <col min="4" max="4" width="7.140625" bestFit="1" customWidth="1"/>
  </cols>
  <sheetData>
    <row r="1" spans="1:4" ht="15.75" thickBot="1" x14ac:dyDescent="0.3">
      <c r="A1" s="452" t="s">
        <v>399</v>
      </c>
      <c r="B1" s="453" t="s">
        <v>4408</v>
      </c>
      <c r="C1" s="453" t="s">
        <v>4409</v>
      </c>
      <c r="D1" s="453" t="s">
        <v>4410</v>
      </c>
    </row>
    <row r="2" spans="1:4" ht="15.75" thickTop="1" x14ac:dyDescent="0.25">
      <c r="A2" s="446">
        <v>10498</v>
      </c>
      <c r="B2" s="450" t="s">
        <v>4411</v>
      </c>
      <c r="C2" s="454">
        <v>80</v>
      </c>
      <c r="D2" s="448">
        <v>88</v>
      </c>
    </row>
    <row r="3" spans="1:4" x14ac:dyDescent="0.25">
      <c r="A3" s="447">
        <v>11325</v>
      </c>
      <c r="B3" s="451" t="s">
        <v>4412</v>
      </c>
      <c r="C3" s="455">
        <v>92.5</v>
      </c>
      <c r="D3" s="449">
        <v>101.75</v>
      </c>
    </row>
    <row r="4" spans="1:4" x14ac:dyDescent="0.25">
      <c r="A4" s="447">
        <v>12011</v>
      </c>
      <c r="B4" s="451" t="s">
        <v>4413</v>
      </c>
      <c r="C4" s="455">
        <v>112</v>
      </c>
      <c r="D4" s="449">
        <v>123.25</v>
      </c>
    </row>
    <row r="5" spans="1:4" x14ac:dyDescent="0.25">
      <c r="A5" s="447">
        <v>12233</v>
      </c>
      <c r="B5" s="451" t="s">
        <v>4414</v>
      </c>
      <c r="C5" s="455">
        <v>152</v>
      </c>
      <c r="D5" s="449">
        <v>167.25</v>
      </c>
    </row>
    <row r="6" spans="1:4" x14ac:dyDescent="0.25">
      <c r="A6" s="447"/>
      <c r="B6" s="451" t="s">
        <v>4415</v>
      </c>
      <c r="C6" s="455">
        <v>137.5</v>
      </c>
      <c r="D6" s="449">
        <v>151.25</v>
      </c>
    </row>
    <row r="7" spans="1:4" x14ac:dyDescent="0.25">
      <c r="A7" s="447">
        <v>12851</v>
      </c>
      <c r="B7" s="451" t="s">
        <v>4416</v>
      </c>
      <c r="C7" s="455"/>
      <c r="D7" s="449">
        <v>159.5</v>
      </c>
    </row>
    <row r="8" spans="1:4" x14ac:dyDescent="0.25">
      <c r="A8" s="447">
        <v>13959</v>
      </c>
      <c r="B8" s="451" t="s">
        <v>4417</v>
      </c>
      <c r="C8" s="455">
        <v>45</v>
      </c>
      <c r="D8" s="449">
        <v>48.25</v>
      </c>
    </row>
    <row r="9" spans="1:4" x14ac:dyDescent="0.25">
      <c r="A9" s="447">
        <v>14277</v>
      </c>
      <c r="B9" s="451" t="s">
        <v>4418</v>
      </c>
      <c r="C9" s="455">
        <v>45</v>
      </c>
      <c r="D9" s="449">
        <v>48.25</v>
      </c>
    </row>
    <row r="10" spans="1:4" x14ac:dyDescent="0.25">
      <c r="A10" s="447">
        <v>14745</v>
      </c>
      <c r="B10" s="451" t="s">
        <v>4419</v>
      </c>
      <c r="C10" s="455">
        <v>178.5</v>
      </c>
      <c r="D10" s="449">
        <v>196.25</v>
      </c>
    </row>
    <row r="11" spans="1:4" x14ac:dyDescent="0.25">
      <c r="A11" s="447">
        <v>15370</v>
      </c>
      <c r="B11" s="451"/>
      <c r="C11" s="455">
        <v>34</v>
      </c>
      <c r="D11" s="449">
        <v>36.5</v>
      </c>
    </row>
    <row r="12" spans="1:4" x14ac:dyDescent="0.25">
      <c r="A12" s="447">
        <v>15914</v>
      </c>
      <c r="B12" s="451" t="s">
        <v>4420</v>
      </c>
      <c r="C12" s="455">
        <v>34</v>
      </c>
      <c r="D12" s="449">
        <v>36.5</v>
      </c>
    </row>
    <row r="13" spans="1:4" x14ac:dyDescent="0.25">
      <c r="A13" s="447">
        <v>16796</v>
      </c>
      <c r="B13" s="451" t="s">
        <v>4421</v>
      </c>
      <c r="C13" s="455">
        <v>117</v>
      </c>
      <c r="D13" s="449">
        <v>128.75</v>
      </c>
    </row>
    <row r="14" spans="1:4" x14ac:dyDescent="0.25">
      <c r="A14" s="447">
        <v>18318</v>
      </c>
      <c r="B14" s="451" t="s">
        <v>4422</v>
      </c>
      <c r="C14" s="455">
        <v>180</v>
      </c>
      <c r="D14" s="449">
        <v>198</v>
      </c>
    </row>
    <row r="15" spans="1:4" x14ac:dyDescent="0.25">
      <c r="A15" s="447">
        <v>18548</v>
      </c>
      <c r="B15" s="451" t="s">
        <v>4423</v>
      </c>
      <c r="C15" s="455">
        <v>49</v>
      </c>
      <c r="D15" s="449"/>
    </row>
    <row r="16" spans="1:4" x14ac:dyDescent="0.25">
      <c r="A16" s="447"/>
      <c r="B16" s="451"/>
      <c r="C16" s="455">
        <v>225</v>
      </c>
      <c r="D16" s="449">
        <v>247.5</v>
      </c>
    </row>
    <row r="17" spans="1:4" x14ac:dyDescent="0.25">
      <c r="A17" s="447">
        <v>27172</v>
      </c>
      <c r="B17" s="451" t="s">
        <v>4424</v>
      </c>
      <c r="C17" s="455">
        <v>160</v>
      </c>
      <c r="D17" s="449">
        <v>176</v>
      </c>
    </row>
    <row r="18" spans="1:4" x14ac:dyDescent="0.25">
      <c r="A18" s="447">
        <v>27202</v>
      </c>
      <c r="B18" s="451" t="s">
        <v>4425</v>
      </c>
      <c r="C18" s="455">
        <v>54</v>
      </c>
      <c r="D18" s="449">
        <v>59.5</v>
      </c>
    </row>
    <row r="19" spans="1:4" x14ac:dyDescent="0.25">
      <c r="A19" s="447">
        <v>30532</v>
      </c>
      <c r="B19" s="451" t="s">
        <v>4426</v>
      </c>
      <c r="C19" s="455">
        <v>29</v>
      </c>
      <c r="D19" s="449">
        <v>31</v>
      </c>
    </row>
    <row r="20" spans="1:4" x14ac:dyDescent="0.25">
      <c r="A20" s="447"/>
      <c r="B20" s="451" t="s">
        <v>4427</v>
      </c>
      <c r="C20" s="455"/>
      <c r="D20" s="449">
        <v>145.25</v>
      </c>
    </row>
    <row r="21" spans="1:4" x14ac:dyDescent="0.25">
      <c r="A21" s="447">
        <v>33657</v>
      </c>
      <c r="B21" s="451" t="s">
        <v>4428</v>
      </c>
      <c r="C21" s="455">
        <v>212.5</v>
      </c>
      <c r="D21" s="449">
        <v>233.75</v>
      </c>
    </row>
    <row r="22" spans="1:4" x14ac:dyDescent="0.25">
      <c r="A22" s="447">
        <v>34067</v>
      </c>
      <c r="B22" s="451" t="s">
        <v>4429</v>
      </c>
      <c r="C22" s="455">
        <v>163</v>
      </c>
      <c r="D22" s="449">
        <v>179.25</v>
      </c>
    </row>
    <row r="23" spans="1:4" x14ac:dyDescent="0.25">
      <c r="A23" s="447">
        <v>34447</v>
      </c>
      <c r="B23" s="451" t="s">
        <v>4430</v>
      </c>
      <c r="C23" s="455">
        <v>163</v>
      </c>
      <c r="D23" s="449">
        <v>179.25</v>
      </c>
    </row>
    <row r="24" spans="1:4" x14ac:dyDescent="0.25">
      <c r="A24" s="447">
        <v>34553</v>
      </c>
      <c r="B24" s="451" t="s">
        <v>4431</v>
      </c>
      <c r="C24" s="455">
        <v>72.5</v>
      </c>
      <c r="D24" s="449">
        <v>79.75</v>
      </c>
    </row>
    <row r="25" spans="1:4" x14ac:dyDescent="0.25">
      <c r="A25" s="447">
        <v>35753</v>
      </c>
      <c r="B25" s="451"/>
      <c r="C25" s="455">
        <v>60</v>
      </c>
      <c r="D25" s="449">
        <v>66</v>
      </c>
    </row>
    <row r="26" spans="1:4" x14ac:dyDescent="0.25">
      <c r="A26" s="447">
        <v>35805</v>
      </c>
      <c r="B26" s="451" t="s">
        <v>4432</v>
      </c>
      <c r="C26" s="455">
        <v>125</v>
      </c>
      <c r="D26" s="449">
        <v>137.5</v>
      </c>
    </row>
    <row r="27" spans="1:4" x14ac:dyDescent="0.25">
      <c r="A27" s="447">
        <v>37730</v>
      </c>
      <c r="B27" s="451" t="s">
        <v>4433</v>
      </c>
      <c r="C27" s="455">
        <v>61.25</v>
      </c>
      <c r="D27" s="449"/>
    </row>
    <row r="28" spans="1:4" x14ac:dyDescent="0.25">
      <c r="A28" s="447">
        <v>39437</v>
      </c>
      <c r="B28" s="451" t="s">
        <v>4434</v>
      </c>
      <c r="C28" s="455">
        <v>40</v>
      </c>
      <c r="D28" s="449">
        <v>42.75</v>
      </c>
    </row>
    <row r="29" spans="1:4" x14ac:dyDescent="0.25">
      <c r="A29" s="447"/>
      <c r="B29" s="451" t="s">
        <v>4435</v>
      </c>
      <c r="C29" s="455">
        <v>55</v>
      </c>
      <c r="D29" s="449">
        <v>60.5</v>
      </c>
    </row>
    <row r="30" spans="1:4" x14ac:dyDescent="0.25">
      <c r="A30" s="447">
        <v>40687</v>
      </c>
      <c r="B30" s="451" t="s">
        <v>4436</v>
      </c>
      <c r="C30" s="455">
        <v>51.25</v>
      </c>
      <c r="D30" s="449">
        <v>56.5</v>
      </c>
    </row>
    <row r="31" spans="1:4" x14ac:dyDescent="0.25">
      <c r="A31" s="447">
        <v>40788</v>
      </c>
      <c r="B31" s="451" t="s">
        <v>4437</v>
      </c>
      <c r="C31" s="455"/>
      <c r="D31" s="449">
        <v>88</v>
      </c>
    </row>
    <row r="32" spans="1:4" x14ac:dyDescent="0.25">
      <c r="A32" s="447">
        <v>43428</v>
      </c>
      <c r="B32" s="451" t="s">
        <v>4438</v>
      </c>
      <c r="C32" s="455">
        <v>212.5</v>
      </c>
      <c r="D32" s="449">
        <v>233.75</v>
      </c>
    </row>
    <row r="33" spans="1:4" x14ac:dyDescent="0.25">
      <c r="A33" s="447">
        <v>43455</v>
      </c>
      <c r="B33" s="451" t="s">
        <v>4439</v>
      </c>
      <c r="C33" s="455">
        <v>38</v>
      </c>
      <c r="D33" s="449"/>
    </row>
    <row r="34" spans="1:4" x14ac:dyDescent="0.25">
      <c r="A34" s="447">
        <v>43680</v>
      </c>
      <c r="B34" s="451" t="s">
        <v>4440</v>
      </c>
      <c r="C34" s="455">
        <v>319</v>
      </c>
      <c r="D34" s="449">
        <v>351</v>
      </c>
    </row>
    <row r="35" spans="1:4" x14ac:dyDescent="0.25">
      <c r="A35" s="447">
        <v>43774</v>
      </c>
      <c r="B35" s="451" t="s">
        <v>4441</v>
      </c>
      <c r="C35" s="455">
        <v>761.25</v>
      </c>
      <c r="D35" s="449">
        <v>837.5</v>
      </c>
    </row>
  </sheetData>
  <pageMargins left="0.511811024" right="0.511811024" top="0.78740157499999996" bottom="0.78740157499999996" header="0.31496062000000002" footer="0.31496062000000002"/>
  <drawing r:id="rId1"/>
  <tableParts count="1">
    <tablePart r:id="rId2"/>
  </tableParts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ilha99">
    <tabColor rgb="FF002060"/>
  </sheetPr>
  <dimension ref="A1:I33"/>
  <sheetViews>
    <sheetView showGridLines="0" workbookViewId="0"/>
  </sheetViews>
  <sheetFormatPr defaultRowHeight="15" x14ac:dyDescent="0.25"/>
  <cols>
    <col min="1" max="1" width="16" bestFit="1" customWidth="1"/>
    <col min="2" max="2" width="16.28515625" customWidth="1"/>
    <col min="3" max="3" width="14.140625" customWidth="1"/>
    <col min="4" max="4" width="15.28515625" customWidth="1"/>
    <col min="5" max="5" width="13.140625" customWidth="1"/>
    <col min="6" max="6" width="13" customWidth="1"/>
    <col min="8" max="8" width="17.28515625" customWidth="1"/>
    <col min="9" max="9" width="14.85546875" customWidth="1"/>
  </cols>
  <sheetData>
    <row r="1" spans="1:9" x14ac:dyDescent="0.25">
      <c r="A1" s="610" t="s">
        <v>88</v>
      </c>
      <c r="B1" s="611" t="s">
        <v>209</v>
      </c>
      <c r="C1" s="611" t="s">
        <v>210</v>
      </c>
      <c r="D1" s="611" t="s">
        <v>211</v>
      </c>
      <c r="E1" s="611" t="s">
        <v>212</v>
      </c>
      <c r="F1" s="611" t="s">
        <v>213</v>
      </c>
      <c r="G1" s="457"/>
      <c r="H1" s="457" t="s">
        <v>4448</v>
      </c>
      <c r="I1" s="457" t="s">
        <v>4882</v>
      </c>
    </row>
    <row r="2" spans="1:9" x14ac:dyDescent="0.25">
      <c r="A2" s="609">
        <v>42371</v>
      </c>
      <c r="B2" s="458">
        <v>0.33333333333333331</v>
      </c>
      <c r="C2" s="458">
        <v>0.5</v>
      </c>
      <c r="D2" s="458">
        <v>0.54166666666666663</v>
      </c>
      <c r="E2" s="458">
        <v>0.70833333333333337</v>
      </c>
      <c r="F2" s="459">
        <v>0.33333333333333337</v>
      </c>
      <c r="G2" s="459"/>
      <c r="H2" s="458">
        <v>0.375</v>
      </c>
      <c r="I2" s="458">
        <v>0.70833333333333337</v>
      </c>
    </row>
    <row r="3" spans="1:9" x14ac:dyDescent="0.25">
      <c r="A3" s="609">
        <v>42372</v>
      </c>
      <c r="B3" s="458">
        <v>0.3263888888888889</v>
      </c>
      <c r="C3" s="458">
        <v>0.50694444444444442</v>
      </c>
      <c r="D3" s="458">
        <v>0.55208333333333337</v>
      </c>
      <c r="E3" s="458">
        <v>0.72222222222222221</v>
      </c>
      <c r="F3" s="459">
        <v>0.35069444444444431</v>
      </c>
      <c r="G3" s="459"/>
      <c r="H3" s="456"/>
      <c r="I3" s="456"/>
    </row>
    <row r="4" spans="1:9" x14ac:dyDescent="0.25">
      <c r="A4" s="609">
        <v>42373</v>
      </c>
      <c r="B4" s="458">
        <v>0.35416666666666669</v>
      </c>
      <c r="C4" s="458">
        <v>0.47916666666666669</v>
      </c>
      <c r="D4" s="458">
        <v>0.57291666666666663</v>
      </c>
      <c r="E4" s="458">
        <v>0.83333333333333337</v>
      </c>
      <c r="F4" s="459">
        <v>0.38541666666666674</v>
      </c>
      <c r="G4" s="459"/>
      <c r="H4" s="456"/>
      <c r="I4" s="456"/>
    </row>
    <row r="5" spans="1:9" x14ac:dyDescent="0.25">
      <c r="A5" s="609">
        <v>42374</v>
      </c>
      <c r="B5" s="458">
        <v>0.41666666666666669</v>
      </c>
      <c r="C5" s="458">
        <v>0.5</v>
      </c>
      <c r="D5" s="458">
        <v>0.52083333333333337</v>
      </c>
      <c r="E5" s="458">
        <v>0.66666666666666663</v>
      </c>
      <c r="F5" s="459">
        <v>0.22916666666666663</v>
      </c>
      <c r="G5" s="459"/>
      <c r="H5" s="456"/>
      <c r="I5" s="456"/>
    </row>
    <row r="6" spans="1:9" x14ac:dyDescent="0.25">
      <c r="A6" s="609">
        <v>42375</v>
      </c>
      <c r="B6" s="458">
        <v>0.3263888888888889</v>
      </c>
      <c r="C6" s="458">
        <v>0.50694444444444442</v>
      </c>
      <c r="D6" s="458">
        <v>0.55208333333333337</v>
      </c>
      <c r="E6" s="458">
        <v>0.72222222222222221</v>
      </c>
      <c r="F6" s="459">
        <v>0.35069444444444431</v>
      </c>
      <c r="G6" s="459"/>
      <c r="H6" s="456"/>
      <c r="I6" s="456"/>
    </row>
    <row r="7" spans="1:9" x14ac:dyDescent="0.25">
      <c r="A7" s="609">
        <v>42376</v>
      </c>
      <c r="B7" s="458">
        <v>0.33333333333333331</v>
      </c>
      <c r="C7" s="458">
        <v>0.5</v>
      </c>
      <c r="D7" s="458">
        <v>0.54166666666666663</v>
      </c>
      <c r="E7" s="458">
        <v>0.70833333333333337</v>
      </c>
      <c r="F7" s="459">
        <v>0.33333333333333337</v>
      </c>
      <c r="G7" s="459"/>
      <c r="H7" s="456"/>
      <c r="I7" s="456"/>
    </row>
    <row r="8" spans="1:9" x14ac:dyDescent="0.25">
      <c r="A8" s="609">
        <v>42377</v>
      </c>
      <c r="B8" s="458">
        <v>0.3263888888888889</v>
      </c>
      <c r="C8" s="458">
        <v>0.50694444444444442</v>
      </c>
      <c r="D8" s="458">
        <v>0.55208333333333337</v>
      </c>
      <c r="E8" s="458">
        <v>0.72222222222222221</v>
      </c>
      <c r="F8" s="459">
        <v>0.35069444444444431</v>
      </c>
      <c r="G8" s="459"/>
      <c r="H8" s="456"/>
      <c r="I8" s="456"/>
    </row>
    <row r="9" spans="1:9" x14ac:dyDescent="0.25">
      <c r="A9" s="609">
        <v>42378</v>
      </c>
      <c r="B9" s="458">
        <v>0.35416666666666669</v>
      </c>
      <c r="C9" s="458">
        <v>0.47916666666666669</v>
      </c>
      <c r="D9" s="458">
        <v>0.57291666666666663</v>
      </c>
      <c r="E9" s="458">
        <v>0.83333333333333337</v>
      </c>
      <c r="F9" s="459">
        <v>0.38541666666666674</v>
      </c>
      <c r="G9" s="459"/>
      <c r="H9" s="456"/>
      <c r="I9" s="456"/>
    </row>
    <row r="10" spans="1:9" x14ac:dyDescent="0.25">
      <c r="A10" s="609">
        <v>42379</v>
      </c>
      <c r="B10" s="458">
        <v>0.28472222222222221</v>
      </c>
      <c r="C10" s="458">
        <v>0.5</v>
      </c>
      <c r="D10" s="458">
        <v>0.52083333333333337</v>
      </c>
      <c r="E10" s="458">
        <v>0.66666666666666663</v>
      </c>
      <c r="F10" s="459">
        <v>0.36111111111111105</v>
      </c>
      <c r="G10" s="459"/>
      <c r="H10" s="456"/>
      <c r="I10" s="456"/>
    </row>
    <row r="11" spans="1:9" x14ac:dyDescent="0.25">
      <c r="A11" s="609">
        <v>42380</v>
      </c>
      <c r="B11" s="458">
        <v>0.37638888888888888</v>
      </c>
      <c r="C11" s="458">
        <v>0.51041666666666663</v>
      </c>
      <c r="D11" s="458">
        <v>0.57291666666666663</v>
      </c>
      <c r="E11" s="458">
        <v>0.72916666666666663</v>
      </c>
      <c r="F11" s="459">
        <v>0.29027777777777775</v>
      </c>
      <c r="G11" s="459"/>
      <c r="H11" s="456"/>
      <c r="I11" s="456"/>
    </row>
    <row r="12" spans="1:9" x14ac:dyDescent="0.25">
      <c r="A12" s="609">
        <v>42381</v>
      </c>
      <c r="B12" s="458">
        <v>0.3263888888888889</v>
      </c>
      <c r="C12" s="458">
        <v>0.50694444444444442</v>
      </c>
      <c r="D12" s="458">
        <v>0.55208333333333337</v>
      </c>
      <c r="E12" s="458">
        <v>0.72222222222222221</v>
      </c>
      <c r="F12" s="459">
        <v>0.35069444444444431</v>
      </c>
      <c r="G12" s="459"/>
      <c r="H12" s="456"/>
      <c r="I12" s="456"/>
    </row>
    <row r="13" spans="1:9" x14ac:dyDescent="0.25">
      <c r="A13" s="609">
        <v>42382</v>
      </c>
      <c r="B13" s="458">
        <v>0.3263888888888889</v>
      </c>
      <c r="C13" s="458">
        <v>0.50694444444444442</v>
      </c>
      <c r="D13" s="458">
        <v>0.55208333333333337</v>
      </c>
      <c r="E13" s="458">
        <v>0.72222222222222221</v>
      </c>
      <c r="F13" s="459">
        <v>0.35069444444444431</v>
      </c>
      <c r="G13" s="459"/>
      <c r="H13" s="456"/>
      <c r="I13" s="456"/>
    </row>
    <row r="14" spans="1:9" x14ac:dyDescent="0.25">
      <c r="A14" s="609">
        <v>42383</v>
      </c>
      <c r="B14" s="458">
        <v>0.35416666666666669</v>
      </c>
      <c r="C14" s="458">
        <v>0.47916666666666669</v>
      </c>
      <c r="D14" s="458">
        <v>0.57291666666666663</v>
      </c>
      <c r="E14" s="458">
        <v>0.83333333333333337</v>
      </c>
      <c r="F14" s="459">
        <v>0.38541666666666674</v>
      </c>
      <c r="G14" s="459"/>
      <c r="H14" s="456"/>
      <c r="I14" s="456"/>
    </row>
    <row r="15" spans="1:9" x14ac:dyDescent="0.25">
      <c r="A15" s="609">
        <v>42384</v>
      </c>
      <c r="B15" s="458">
        <v>0.28472222222222221</v>
      </c>
      <c r="C15" s="458">
        <v>0.5</v>
      </c>
      <c r="D15" s="458">
        <v>0.52083333333333337</v>
      </c>
      <c r="E15" s="458">
        <v>0.66666666666666663</v>
      </c>
      <c r="F15" s="459">
        <v>0.36111111111111105</v>
      </c>
      <c r="G15" s="459"/>
      <c r="H15" s="456"/>
      <c r="I15" s="456"/>
    </row>
    <row r="16" spans="1:9" x14ac:dyDescent="0.25">
      <c r="A16" s="609">
        <v>42385</v>
      </c>
      <c r="B16" s="458">
        <v>0.34722222222222227</v>
      </c>
      <c r="C16" s="458">
        <v>0.51041666666666663</v>
      </c>
      <c r="D16" s="458">
        <v>0.57291666666666663</v>
      </c>
      <c r="E16" s="458">
        <v>0.72916666666666663</v>
      </c>
      <c r="F16" s="459">
        <v>0.31944444444444431</v>
      </c>
      <c r="G16" s="459"/>
      <c r="H16" s="456"/>
      <c r="I16" s="456"/>
    </row>
    <row r="17" spans="1:7" x14ac:dyDescent="0.25">
      <c r="A17" s="609">
        <v>42386</v>
      </c>
      <c r="B17" s="458">
        <v>0.375</v>
      </c>
      <c r="C17" s="458">
        <v>0.5</v>
      </c>
      <c r="D17" s="458">
        <v>0.54166666666666663</v>
      </c>
      <c r="E17" s="458">
        <v>0.70833333333333337</v>
      </c>
      <c r="F17" s="459">
        <v>0.29166666666666674</v>
      </c>
      <c r="G17" s="459"/>
    </row>
    <row r="18" spans="1:7" x14ac:dyDescent="0.25">
      <c r="A18" s="609">
        <v>42387</v>
      </c>
      <c r="B18" s="458">
        <v>0.33333333333333331</v>
      </c>
      <c r="C18" s="458">
        <v>0.5</v>
      </c>
      <c r="D18" s="458">
        <v>0.54166666666666663</v>
      </c>
      <c r="E18" s="458">
        <v>0.70833333333333337</v>
      </c>
      <c r="F18" s="459">
        <v>0.33333333333333337</v>
      </c>
      <c r="G18" s="459"/>
    </row>
    <row r="19" spans="1:7" x14ac:dyDescent="0.25">
      <c r="A19" s="609">
        <v>42388</v>
      </c>
      <c r="B19" s="458">
        <v>0.35416666666666669</v>
      </c>
      <c r="C19" s="458">
        <v>0.47916666666666669</v>
      </c>
      <c r="D19" s="458">
        <v>0.57291666666666663</v>
      </c>
      <c r="E19" s="458">
        <v>0.83333333333333337</v>
      </c>
      <c r="F19" s="459">
        <v>0.38541666666666674</v>
      </c>
      <c r="G19" s="459"/>
    </row>
    <row r="20" spans="1:7" x14ac:dyDescent="0.25">
      <c r="A20" s="609">
        <v>42389</v>
      </c>
      <c r="B20" s="458">
        <v>0.28472222222222221</v>
      </c>
      <c r="C20" s="458">
        <v>0.5</v>
      </c>
      <c r="D20" s="458">
        <v>0.52083333333333337</v>
      </c>
      <c r="E20" s="458">
        <v>0.66666666666666663</v>
      </c>
      <c r="F20" s="459">
        <v>0.36111111111111105</v>
      </c>
      <c r="G20" s="459"/>
    </row>
    <row r="21" spans="1:7" x14ac:dyDescent="0.25">
      <c r="A21" s="609">
        <v>42390</v>
      </c>
      <c r="B21" s="458">
        <v>0.34722222222222227</v>
      </c>
      <c r="C21" s="458">
        <v>0.51041666666666663</v>
      </c>
      <c r="D21" s="458">
        <v>0.57291666666666663</v>
      </c>
      <c r="E21" s="458">
        <v>0.72916666666666663</v>
      </c>
      <c r="F21" s="459">
        <v>0.31944444444444431</v>
      </c>
      <c r="G21" s="459"/>
    </row>
    <row r="22" spans="1:7" x14ac:dyDescent="0.25">
      <c r="A22" s="609">
        <v>42391</v>
      </c>
      <c r="B22" s="458">
        <v>0.33333333333333331</v>
      </c>
      <c r="C22" s="458">
        <v>0.5</v>
      </c>
      <c r="D22" s="458">
        <v>0.54166666666666663</v>
      </c>
      <c r="E22" s="458">
        <v>0.70833333333333337</v>
      </c>
      <c r="F22" s="459">
        <v>0.33333333333333337</v>
      </c>
      <c r="G22" s="459"/>
    </row>
    <row r="23" spans="1:7" x14ac:dyDescent="0.25">
      <c r="A23" s="609">
        <v>42392</v>
      </c>
      <c r="B23" s="458">
        <v>0.35416666666666669</v>
      </c>
      <c r="C23" s="458">
        <v>0.47916666666666669</v>
      </c>
      <c r="D23" s="458">
        <v>0.57291666666666663</v>
      </c>
      <c r="E23" s="458">
        <v>0.83333333333333337</v>
      </c>
      <c r="F23" s="459">
        <v>0.38541666666666674</v>
      </c>
      <c r="G23" s="459"/>
    </row>
    <row r="24" spans="1:7" x14ac:dyDescent="0.25">
      <c r="A24" s="609">
        <v>42393</v>
      </c>
      <c r="B24" s="458">
        <v>0.28472222222222221</v>
      </c>
      <c r="C24" s="458">
        <v>0.5</v>
      </c>
      <c r="D24" s="458">
        <v>0.52083333333333337</v>
      </c>
      <c r="E24" s="458">
        <v>0.66666666666666663</v>
      </c>
      <c r="F24" s="459">
        <v>0.36111111111111105</v>
      </c>
      <c r="G24" s="459"/>
    </row>
    <row r="25" spans="1:7" x14ac:dyDescent="0.25">
      <c r="A25" s="609">
        <v>42394</v>
      </c>
      <c r="B25" s="458">
        <v>0.34722222222222227</v>
      </c>
      <c r="C25" s="458">
        <v>0.51041666666666663</v>
      </c>
      <c r="D25" s="458">
        <v>0.57291666666666663</v>
      </c>
      <c r="E25" s="458">
        <v>0.72916666666666663</v>
      </c>
      <c r="F25" s="459">
        <v>0.31944444444444431</v>
      </c>
      <c r="G25" s="459"/>
    </row>
    <row r="26" spans="1:7" x14ac:dyDescent="0.25">
      <c r="A26" s="609">
        <v>42395</v>
      </c>
      <c r="B26" s="458">
        <v>0.35416666666666669</v>
      </c>
      <c r="C26" s="458">
        <v>0.47916666666666669</v>
      </c>
      <c r="D26" s="458">
        <v>0.57291666666666663</v>
      </c>
      <c r="E26" s="458">
        <v>0.83333333333333337</v>
      </c>
      <c r="F26" s="459">
        <v>0.38541666666666674</v>
      </c>
      <c r="G26" s="459"/>
    </row>
    <row r="27" spans="1:7" x14ac:dyDescent="0.25">
      <c r="A27" s="609">
        <v>42396</v>
      </c>
      <c r="B27" s="458">
        <v>0.28472222222222221</v>
      </c>
      <c r="C27" s="458">
        <v>0.5</v>
      </c>
      <c r="D27" s="458">
        <v>0.52083333333333337</v>
      </c>
      <c r="E27" s="458">
        <v>0.66666666666666663</v>
      </c>
      <c r="F27" s="459">
        <v>0.36111111111111105</v>
      </c>
      <c r="G27" s="459"/>
    </row>
    <row r="28" spans="1:7" x14ac:dyDescent="0.25">
      <c r="A28" s="609">
        <v>42397</v>
      </c>
      <c r="B28" s="458">
        <v>0.34722222222222227</v>
      </c>
      <c r="C28" s="458">
        <v>0.51041666666666663</v>
      </c>
      <c r="D28" s="458">
        <v>0.57291666666666663</v>
      </c>
      <c r="E28" s="458">
        <v>0.72916666666666663</v>
      </c>
      <c r="F28" s="459">
        <v>0.31944444444444431</v>
      </c>
      <c r="G28" s="459"/>
    </row>
    <row r="29" spans="1:7" x14ac:dyDescent="0.25">
      <c r="A29" s="609">
        <v>42398</v>
      </c>
      <c r="B29" s="458">
        <v>0.33333333333333331</v>
      </c>
      <c r="C29" s="458">
        <v>0.5</v>
      </c>
      <c r="D29" s="458">
        <v>0.54166666666666663</v>
      </c>
      <c r="E29" s="458">
        <v>0.70833333333333337</v>
      </c>
      <c r="F29" s="459">
        <v>0.33333333333333337</v>
      </c>
      <c r="G29" s="459"/>
    </row>
    <row r="30" spans="1:7" x14ac:dyDescent="0.25">
      <c r="A30" s="609">
        <v>42399</v>
      </c>
      <c r="B30" s="458">
        <v>0.34722222222222227</v>
      </c>
      <c r="C30" s="458">
        <v>0.51041666666666663</v>
      </c>
      <c r="D30" s="458">
        <v>0.57291666666666663</v>
      </c>
      <c r="E30" s="458">
        <v>0.72916666666666663</v>
      </c>
      <c r="F30" s="459">
        <v>0.31944444444444431</v>
      </c>
      <c r="G30" s="459"/>
    </row>
    <row r="31" spans="1:7" x14ac:dyDescent="0.25">
      <c r="A31" s="609">
        <v>42400</v>
      </c>
      <c r="B31" s="458">
        <v>0.34722222222222227</v>
      </c>
      <c r="C31" s="458">
        <v>0.51041666666666663</v>
      </c>
      <c r="D31" s="458">
        <v>0.57291666666666663</v>
      </c>
      <c r="E31" s="458">
        <v>0.72916666666666663</v>
      </c>
      <c r="F31" s="459">
        <v>0.31944444444444431</v>
      </c>
      <c r="G31" s="459"/>
    </row>
    <row r="32" spans="1:7" x14ac:dyDescent="0.25">
      <c r="A32" t="s">
        <v>71</v>
      </c>
      <c r="F32" s="459">
        <f>SUBTOTAL(109,FormataçãoBancoDeHoras[Trabalhado])</f>
        <v>10.265972222222222</v>
      </c>
      <c r="G32" s="456"/>
    </row>
    <row r="33" spans="1:6" x14ac:dyDescent="0.25">
      <c r="A33" s="456"/>
      <c r="B33" s="456"/>
      <c r="C33" s="456"/>
      <c r="D33" s="456"/>
      <c r="E33" s="456"/>
      <c r="F33" s="459"/>
    </row>
  </sheetData>
  <pageMargins left="0.511811024" right="0.511811024" top="0.78740157499999996" bottom="0.78740157499999996" header="0.31496062000000002" footer="0.31496062000000002"/>
  <drawing r:id="rId1"/>
  <tableParts count="2">
    <tablePart r:id="rId2"/>
    <tablePart r:id="rId3"/>
  </tableParts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ilha100">
    <tabColor theme="9" tint="-0.249977111117893"/>
  </sheetPr>
  <dimension ref="A1:J20"/>
  <sheetViews>
    <sheetView showGridLines="0" topLeftCell="C1" workbookViewId="0"/>
  </sheetViews>
  <sheetFormatPr defaultRowHeight="15" x14ac:dyDescent="0.25"/>
  <cols>
    <col min="1" max="1" width="9.5703125" customWidth="1"/>
    <col min="2" max="2" width="16.5703125" customWidth="1"/>
    <col min="3" max="3" width="12.7109375" bestFit="1" customWidth="1"/>
    <col min="4" max="4" width="15.140625" customWidth="1"/>
    <col min="5" max="5" width="11.140625" bestFit="1" customWidth="1"/>
    <col min="6" max="6" width="12.28515625" bestFit="1" customWidth="1"/>
    <col min="7" max="7" width="14.7109375" bestFit="1" customWidth="1"/>
    <col min="8" max="8" width="15.42578125" customWidth="1"/>
    <col min="9" max="9" width="13.140625" customWidth="1"/>
    <col min="10" max="10" width="10" customWidth="1"/>
  </cols>
  <sheetData>
    <row r="1" spans="1:10" x14ac:dyDescent="0.25">
      <c r="A1" s="431" t="s">
        <v>399</v>
      </c>
      <c r="B1" s="431" t="s">
        <v>4377</v>
      </c>
      <c r="C1" s="432" t="s">
        <v>4378</v>
      </c>
      <c r="D1" s="430" t="s">
        <v>4394</v>
      </c>
      <c r="E1" s="432" t="s">
        <v>332</v>
      </c>
      <c r="F1" s="432" t="s">
        <v>405</v>
      </c>
      <c r="G1" s="432" t="s">
        <v>44</v>
      </c>
      <c r="H1" s="432" t="s">
        <v>4379</v>
      </c>
      <c r="I1" s="432" t="s">
        <v>86</v>
      </c>
      <c r="J1" s="432" t="s">
        <v>4395</v>
      </c>
    </row>
    <row r="2" spans="1:10" ht="15.75" x14ac:dyDescent="0.25">
      <c r="A2" s="426">
        <v>18</v>
      </c>
      <c r="B2" s="427">
        <v>42368</v>
      </c>
      <c r="C2" s="428">
        <v>45</v>
      </c>
      <c r="D2" s="429">
        <f ca="1">B2+RANDBETWEEN(40,70)</f>
        <v>42435</v>
      </c>
      <c r="E2" s="428" t="s">
        <v>4380</v>
      </c>
      <c r="F2" s="428" t="s">
        <v>474</v>
      </c>
      <c r="G2" s="428" t="s">
        <v>4381</v>
      </c>
      <c r="H2" s="428">
        <v>40</v>
      </c>
      <c r="I2" s="428" t="s">
        <v>444</v>
      </c>
      <c r="J2" s="140" t="str">
        <f ca="1">IF(D2-B2&lt;=C2,"Ok","Atrasado")</f>
        <v>Atrasado</v>
      </c>
    </row>
    <row r="3" spans="1:10" ht="15.75" x14ac:dyDescent="0.25">
      <c r="A3" s="426">
        <v>107</v>
      </c>
      <c r="B3" s="427">
        <v>42365</v>
      </c>
      <c r="C3" s="428">
        <v>45</v>
      </c>
      <c r="D3" s="429">
        <f t="shared" ref="D3:D20" ca="1" si="0">B3+RANDBETWEEN(40,70)</f>
        <v>42421</v>
      </c>
      <c r="E3" s="428" t="s">
        <v>4380</v>
      </c>
      <c r="F3" s="428" t="s">
        <v>474</v>
      </c>
      <c r="G3" s="428" t="s">
        <v>4381</v>
      </c>
      <c r="H3" s="428">
        <v>40</v>
      </c>
      <c r="I3" s="428" t="s">
        <v>444</v>
      </c>
      <c r="J3" s="140" t="str">
        <f t="shared" ref="J3:J20" ca="1" si="1">IF(D3-B3&lt;=C3,"Ok","Atrasado")</f>
        <v>Atrasado</v>
      </c>
    </row>
    <row r="4" spans="1:10" ht="15.75" x14ac:dyDescent="0.25">
      <c r="A4" s="426">
        <v>16</v>
      </c>
      <c r="B4" s="427">
        <v>42364</v>
      </c>
      <c r="C4" s="428">
        <v>45</v>
      </c>
      <c r="D4" s="429">
        <f t="shared" ca="1" si="0"/>
        <v>42420</v>
      </c>
      <c r="E4" s="428" t="s">
        <v>4382</v>
      </c>
      <c r="F4" s="428" t="s">
        <v>474</v>
      </c>
      <c r="G4" s="428" t="s">
        <v>4383</v>
      </c>
      <c r="H4" s="428">
        <v>50</v>
      </c>
      <c r="I4" s="428" t="s">
        <v>444</v>
      </c>
      <c r="J4" s="140" t="str">
        <f t="shared" ca="1" si="1"/>
        <v>Atrasado</v>
      </c>
    </row>
    <row r="5" spans="1:10" ht="15.75" x14ac:dyDescent="0.25">
      <c r="A5" s="426">
        <v>92</v>
      </c>
      <c r="B5" s="427">
        <v>42346</v>
      </c>
      <c r="C5" s="428">
        <v>45</v>
      </c>
      <c r="D5" s="429">
        <f t="shared" ca="1" si="0"/>
        <v>42409</v>
      </c>
      <c r="E5" s="428" t="s">
        <v>4382</v>
      </c>
      <c r="F5" s="428" t="s">
        <v>474</v>
      </c>
      <c r="G5" s="428" t="s">
        <v>4384</v>
      </c>
      <c r="H5" s="428">
        <v>50</v>
      </c>
      <c r="I5" s="428" t="s">
        <v>444</v>
      </c>
      <c r="J5" s="140" t="str">
        <f t="shared" ca="1" si="1"/>
        <v>Atrasado</v>
      </c>
    </row>
    <row r="6" spans="1:10" ht="15.75" x14ac:dyDescent="0.25">
      <c r="A6" s="426">
        <v>105</v>
      </c>
      <c r="B6" s="427">
        <v>42346</v>
      </c>
      <c r="C6" s="428">
        <v>45</v>
      </c>
      <c r="D6" s="429">
        <f t="shared" ca="1" si="0"/>
        <v>42404</v>
      </c>
      <c r="E6" s="428" t="s">
        <v>4382</v>
      </c>
      <c r="F6" s="428" t="s">
        <v>474</v>
      </c>
      <c r="G6" s="428" t="s">
        <v>4384</v>
      </c>
      <c r="H6" s="428">
        <v>50</v>
      </c>
      <c r="I6" s="428" t="s">
        <v>444</v>
      </c>
      <c r="J6" s="140" t="str">
        <f t="shared" ca="1" si="1"/>
        <v>Atrasado</v>
      </c>
    </row>
    <row r="7" spans="1:10" ht="15.75" x14ac:dyDescent="0.25">
      <c r="A7" s="426">
        <v>46</v>
      </c>
      <c r="B7" s="427">
        <v>42365</v>
      </c>
      <c r="C7" s="428">
        <v>30</v>
      </c>
      <c r="D7" s="429">
        <f t="shared" ca="1" si="0"/>
        <v>42426</v>
      </c>
      <c r="E7" s="428" t="s">
        <v>4380</v>
      </c>
      <c r="F7" s="428" t="s">
        <v>1423</v>
      </c>
      <c r="G7" s="428" t="s">
        <v>4385</v>
      </c>
      <c r="H7" s="428">
        <v>30</v>
      </c>
      <c r="I7" s="428" t="s">
        <v>444</v>
      </c>
      <c r="J7" s="140" t="str">
        <f t="shared" ca="1" si="1"/>
        <v>Atrasado</v>
      </c>
    </row>
    <row r="8" spans="1:10" ht="15.75" x14ac:dyDescent="0.25">
      <c r="A8" s="426">
        <v>99</v>
      </c>
      <c r="B8" s="427">
        <v>42365</v>
      </c>
      <c r="C8" s="428">
        <v>45</v>
      </c>
      <c r="D8" s="429">
        <f t="shared" ca="1" si="0"/>
        <v>42416</v>
      </c>
      <c r="E8" s="428" t="s">
        <v>4380</v>
      </c>
      <c r="F8" s="428" t="s">
        <v>4386</v>
      </c>
      <c r="G8" s="428" t="s">
        <v>4383</v>
      </c>
      <c r="H8" s="428">
        <v>100</v>
      </c>
      <c r="I8" s="428" t="s">
        <v>444</v>
      </c>
      <c r="J8" s="140" t="str">
        <f t="shared" ca="1" si="1"/>
        <v>Atrasado</v>
      </c>
    </row>
    <row r="9" spans="1:10" ht="15.75" x14ac:dyDescent="0.25">
      <c r="A9" s="426">
        <v>114</v>
      </c>
      <c r="B9" s="427">
        <v>42357</v>
      </c>
      <c r="C9" s="428">
        <v>45</v>
      </c>
      <c r="D9" s="429">
        <f t="shared" ca="1" si="0"/>
        <v>42422</v>
      </c>
      <c r="E9" s="428" t="s">
        <v>4380</v>
      </c>
      <c r="F9" s="428" t="s">
        <v>4386</v>
      </c>
      <c r="G9" s="428" t="s">
        <v>4383</v>
      </c>
      <c r="H9" s="428">
        <v>100</v>
      </c>
      <c r="I9" s="428" t="s">
        <v>444</v>
      </c>
      <c r="J9" s="140" t="str">
        <f t="shared" ca="1" si="1"/>
        <v>Atrasado</v>
      </c>
    </row>
    <row r="10" spans="1:10" ht="15.75" x14ac:dyDescent="0.25">
      <c r="A10" s="426">
        <v>45</v>
      </c>
      <c r="B10" s="427">
        <v>42369</v>
      </c>
      <c r="C10" s="428">
        <v>30</v>
      </c>
      <c r="D10" s="429">
        <f t="shared" ca="1" si="0"/>
        <v>42411</v>
      </c>
      <c r="E10" s="428" t="s">
        <v>4387</v>
      </c>
      <c r="F10" s="428" t="s">
        <v>474</v>
      </c>
      <c r="G10" s="428" t="s">
        <v>4383</v>
      </c>
      <c r="H10" s="428">
        <v>100</v>
      </c>
      <c r="I10" s="428" t="s">
        <v>444</v>
      </c>
      <c r="J10" s="140" t="str">
        <f t="shared" ca="1" si="1"/>
        <v>Atrasado</v>
      </c>
    </row>
    <row r="11" spans="1:10" ht="15.75" x14ac:dyDescent="0.25">
      <c r="A11" s="426">
        <v>10</v>
      </c>
      <c r="B11" s="427">
        <v>42370</v>
      </c>
      <c r="C11" s="428">
        <v>45</v>
      </c>
      <c r="D11" s="429">
        <f t="shared" ca="1" si="0"/>
        <v>42426</v>
      </c>
      <c r="E11" s="428" t="s">
        <v>4380</v>
      </c>
      <c r="F11" s="428" t="s">
        <v>4386</v>
      </c>
      <c r="G11" s="428" t="s">
        <v>4384</v>
      </c>
      <c r="H11" s="428">
        <v>100</v>
      </c>
      <c r="I11" s="428" t="s">
        <v>444</v>
      </c>
      <c r="J11" s="140" t="str">
        <f t="shared" ca="1" si="1"/>
        <v>Atrasado</v>
      </c>
    </row>
    <row r="12" spans="1:10" ht="15.75" x14ac:dyDescent="0.25">
      <c r="A12" s="426">
        <v>108</v>
      </c>
      <c r="B12" s="427">
        <v>42372</v>
      </c>
      <c r="C12" s="428">
        <v>30</v>
      </c>
      <c r="D12" s="429">
        <f t="shared" ca="1" si="0"/>
        <v>42419</v>
      </c>
      <c r="E12" s="428" t="s">
        <v>4380</v>
      </c>
      <c r="F12" s="428" t="s">
        <v>4386</v>
      </c>
      <c r="G12" s="428" t="s">
        <v>4384</v>
      </c>
      <c r="H12" s="428">
        <v>100</v>
      </c>
      <c r="I12" s="428" t="s">
        <v>444</v>
      </c>
      <c r="J12" s="140" t="str">
        <f t="shared" ca="1" si="1"/>
        <v>Atrasado</v>
      </c>
    </row>
    <row r="13" spans="1:10" ht="15.75" x14ac:dyDescent="0.25">
      <c r="A13" s="426">
        <v>29</v>
      </c>
      <c r="B13" s="427">
        <v>42369</v>
      </c>
      <c r="C13" s="428">
        <v>45</v>
      </c>
      <c r="D13" s="429">
        <f t="shared" ca="1" si="0"/>
        <v>42438</v>
      </c>
      <c r="E13" s="428" t="s">
        <v>4387</v>
      </c>
      <c r="F13" s="428" t="s">
        <v>474</v>
      </c>
      <c r="G13" s="428" t="s">
        <v>4381</v>
      </c>
      <c r="H13" s="428">
        <v>180</v>
      </c>
      <c r="I13" s="428" t="s">
        <v>4388</v>
      </c>
      <c r="J13" s="140" t="str">
        <f t="shared" ca="1" si="1"/>
        <v>Atrasado</v>
      </c>
    </row>
    <row r="14" spans="1:10" ht="15.75" x14ac:dyDescent="0.25">
      <c r="A14" s="426">
        <v>84</v>
      </c>
      <c r="B14" s="427">
        <v>42347</v>
      </c>
      <c r="C14" s="428">
        <v>45</v>
      </c>
      <c r="D14" s="429">
        <f t="shared" ca="1" si="0"/>
        <v>42395</v>
      </c>
      <c r="E14" s="428" t="s">
        <v>4387</v>
      </c>
      <c r="F14" s="428" t="s">
        <v>474</v>
      </c>
      <c r="G14" s="428" t="s">
        <v>4384</v>
      </c>
      <c r="H14" s="428">
        <v>180</v>
      </c>
      <c r="I14" s="428" t="s">
        <v>4388</v>
      </c>
      <c r="J14" s="140" t="str">
        <f t="shared" ca="1" si="1"/>
        <v>Atrasado</v>
      </c>
    </row>
    <row r="15" spans="1:10" ht="15.75" x14ac:dyDescent="0.25">
      <c r="A15" s="426">
        <v>44</v>
      </c>
      <c r="B15" s="427">
        <v>42352</v>
      </c>
      <c r="C15" s="428">
        <v>30</v>
      </c>
      <c r="D15" s="429">
        <f t="shared" ca="1" si="0"/>
        <v>42398</v>
      </c>
      <c r="E15" s="428" t="s">
        <v>4382</v>
      </c>
      <c r="F15" s="428" t="s">
        <v>4389</v>
      </c>
      <c r="G15" s="428" t="s">
        <v>4390</v>
      </c>
      <c r="H15" s="428">
        <v>200</v>
      </c>
      <c r="I15" s="428" t="s">
        <v>444</v>
      </c>
      <c r="J15" s="140" t="str">
        <f t="shared" ca="1" si="1"/>
        <v>Atrasado</v>
      </c>
    </row>
    <row r="16" spans="1:10" ht="15.75" x14ac:dyDescent="0.25">
      <c r="A16" s="426">
        <v>51</v>
      </c>
      <c r="B16" s="427">
        <v>42368</v>
      </c>
      <c r="C16" s="428">
        <v>45</v>
      </c>
      <c r="D16" s="429">
        <f t="shared" ca="1" si="0"/>
        <v>42429</v>
      </c>
      <c r="E16" s="428" t="s">
        <v>4387</v>
      </c>
      <c r="F16" s="428" t="s">
        <v>474</v>
      </c>
      <c r="G16" s="428" t="s">
        <v>4381</v>
      </c>
      <c r="H16" s="428">
        <v>200</v>
      </c>
      <c r="I16" s="428" t="s">
        <v>4388</v>
      </c>
      <c r="J16" s="140" t="str">
        <f t="shared" ca="1" si="1"/>
        <v>Atrasado</v>
      </c>
    </row>
    <row r="17" spans="1:10" ht="15.75" x14ac:dyDescent="0.25">
      <c r="A17" s="426">
        <v>61</v>
      </c>
      <c r="B17" s="427">
        <v>42373</v>
      </c>
      <c r="C17" s="428">
        <v>30</v>
      </c>
      <c r="D17" s="429">
        <f t="shared" ca="1" si="0"/>
        <v>42437</v>
      </c>
      <c r="E17" s="428" t="s">
        <v>4387</v>
      </c>
      <c r="F17" s="428" t="s">
        <v>474</v>
      </c>
      <c r="G17" s="428" t="s">
        <v>4381</v>
      </c>
      <c r="H17" s="428">
        <v>200</v>
      </c>
      <c r="I17" s="428" t="s">
        <v>444</v>
      </c>
      <c r="J17" s="140" t="str">
        <f t="shared" ca="1" si="1"/>
        <v>Atrasado</v>
      </c>
    </row>
    <row r="18" spans="1:10" ht="15.75" x14ac:dyDescent="0.25">
      <c r="A18" s="426">
        <v>15</v>
      </c>
      <c r="B18" s="427">
        <v>42358</v>
      </c>
      <c r="C18" s="428">
        <v>30</v>
      </c>
      <c r="D18" s="429">
        <f t="shared" ca="1" si="0"/>
        <v>42398</v>
      </c>
      <c r="E18" s="428" t="s">
        <v>4387</v>
      </c>
      <c r="F18" s="428" t="s">
        <v>4389</v>
      </c>
      <c r="G18" s="428" t="s">
        <v>4391</v>
      </c>
      <c r="H18" s="428">
        <v>100</v>
      </c>
      <c r="I18" s="428" t="s">
        <v>4388</v>
      </c>
      <c r="J18" s="140" t="str">
        <f t="shared" ca="1" si="1"/>
        <v>Atrasado</v>
      </c>
    </row>
    <row r="19" spans="1:10" ht="15.75" x14ac:dyDescent="0.25">
      <c r="A19" s="426">
        <v>91</v>
      </c>
      <c r="B19" s="427">
        <v>42355</v>
      </c>
      <c r="C19" s="428">
        <v>60</v>
      </c>
      <c r="D19" s="429">
        <f t="shared" ca="1" si="0"/>
        <v>42425</v>
      </c>
      <c r="E19" s="428" t="s">
        <v>4387</v>
      </c>
      <c r="F19" s="428" t="s">
        <v>4389</v>
      </c>
      <c r="G19" s="428" t="s">
        <v>4391</v>
      </c>
      <c r="H19" s="428">
        <v>100</v>
      </c>
      <c r="I19" s="428" t="s">
        <v>4388</v>
      </c>
      <c r="J19" s="140" t="str">
        <f t="shared" ca="1" si="1"/>
        <v>Atrasado</v>
      </c>
    </row>
    <row r="20" spans="1:10" ht="15.75" x14ac:dyDescent="0.25">
      <c r="A20" s="426">
        <v>104</v>
      </c>
      <c r="B20" s="427">
        <v>42372</v>
      </c>
      <c r="C20" s="428">
        <v>60</v>
      </c>
      <c r="D20" s="429">
        <f t="shared" ca="1" si="0"/>
        <v>42427</v>
      </c>
      <c r="E20" s="428" t="s">
        <v>4387</v>
      </c>
      <c r="F20" s="428" t="s">
        <v>4389</v>
      </c>
      <c r="G20" s="428" t="s">
        <v>4391</v>
      </c>
      <c r="H20" s="428">
        <v>100</v>
      </c>
      <c r="I20" s="428" t="s">
        <v>4388</v>
      </c>
      <c r="J20" s="140" t="str">
        <f t="shared" ca="1" si="1"/>
        <v>Ok</v>
      </c>
    </row>
  </sheetData>
  <pageMargins left="0.511811024" right="0.511811024" top="0.78740157499999996" bottom="0.78740157499999996" header="0.31496062000000002" footer="0.31496062000000002"/>
  <drawing r:id="rId1"/>
  <tableParts count="1">
    <tablePart r:id="rId2"/>
  </tableParts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ilha101">
    <tabColor theme="9" tint="-0.249977111117893"/>
  </sheetPr>
  <dimension ref="A1:E26"/>
  <sheetViews>
    <sheetView showGridLines="0" workbookViewId="0">
      <selection activeCell="E2" sqref="E2"/>
    </sheetView>
  </sheetViews>
  <sheetFormatPr defaultRowHeight="15" x14ac:dyDescent="0.25"/>
  <cols>
    <col min="1" max="1" width="27.28515625" bestFit="1" customWidth="1"/>
    <col min="2" max="2" width="10.7109375" bestFit="1" customWidth="1"/>
    <col min="4" max="4" width="10.7109375" bestFit="1" customWidth="1"/>
    <col min="5" max="5" width="41.7109375" bestFit="1" customWidth="1"/>
  </cols>
  <sheetData>
    <row r="1" spans="1:5" ht="15.75" thickBot="1" x14ac:dyDescent="0.3">
      <c r="A1" s="460" t="s">
        <v>4449</v>
      </c>
      <c r="B1" s="462" t="s">
        <v>88</v>
      </c>
      <c r="E1" s="463" t="s">
        <v>4450</v>
      </c>
    </row>
    <row r="2" spans="1:5" ht="15.75" thickBot="1" x14ac:dyDescent="0.3">
      <c r="A2" s="473" t="s">
        <v>479</v>
      </c>
      <c r="B2" s="465">
        <v>42516</v>
      </c>
      <c r="E2" s="467"/>
    </row>
    <row r="3" spans="1:5" x14ac:dyDescent="0.25">
      <c r="A3" s="473" t="s">
        <v>481</v>
      </c>
      <c r="B3" s="465">
        <v>42632</v>
      </c>
    </row>
    <row r="4" spans="1:5" x14ac:dyDescent="0.25">
      <c r="A4" s="473" t="s">
        <v>483</v>
      </c>
      <c r="B4" s="465">
        <f ca="1">TODAY()</f>
        <v>43188</v>
      </c>
      <c r="D4" s="472"/>
    </row>
    <row r="5" spans="1:5" x14ac:dyDescent="0.25">
      <c r="A5" s="473" t="s">
        <v>485</v>
      </c>
      <c r="B5" s="465">
        <v>42567</v>
      </c>
      <c r="D5" s="472"/>
    </row>
    <row r="6" spans="1:5" x14ac:dyDescent="0.25">
      <c r="A6" s="473" t="s">
        <v>486</v>
      </c>
      <c r="B6" s="465">
        <v>42422</v>
      </c>
    </row>
    <row r="7" spans="1:5" x14ac:dyDescent="0.25">
      <c r="A7" s="473" t="s">
        <v>488</v>
      </c>
      <c r="B7" s="465">
        <v>42384</v>
      </c>
    </row>
    <row r="8" spans="1:5" x14ac:dyDescent="0.25">
      <c r="A8" s="473" t="s">
        <v>490</v>
      </c>
      <c r="B8" s="465">
        <v>42419</v>
      </c>
    </row>
    <row r="9" spans="1:5" x14ac:dyDescent="0.25">
      <c r="A9" s="473" t="s">
        <v>492</v>
      </c>
      <c r="B9" s="465">
        <v>42482</v>
      </c>
    </row>
    <row r="10" spans="1:5" x14ac:dyDescent="0.25">
      <c r="A10" s="473" t="s">
        <v>494</v>
      </c>
      <c r="B10" s="465">
        <v>42672</v>
      </c>
    </row>
    <row r="11" spans="1:5" x14ac:dyDescent="0.25">
      <c r="A11" s="473" t="s">
        <v>496</v>
      </c>
      <c r="B11" s="465">
        <v>42673</v>
      </c>
    </row>
    <row r="12" spans="1:5" x14ac:dyDescent="0.25">
      <c r="A12" s="473" t="s">
        <v>497</v>
      </c>
      <c r="B12" s="465">
        <v>42575</v>
      </c>
    </row>
    <row r="13" spans="1:5" x14ac:dyDescent="0.25">
      <c r="A13" s="473" t="s">
        <v>4451</v>
      </c>
      <c r="B13" s="465">
        <f ca="1">TODAY()</f>
        <v>43188</v>
      </c>
    </row>
    <row r="14" spans="1:5" x14ac:dyDescent="0.25">
      <c r="A14" s="473" t="s">
        <v>499</v>
      </c>
      <c r="B14" s="465">
        <v>42428</v>
      </c>
    </row>
    <row r="15" spans="1:5" x14ac:dyDescent="0.25">
      <c r="A15" s="473" t="s">
        <v>512</v>
      </c>
      <c r="B15" s="465">
        <v>42581</v>
      </c>
    </row>
    <row r="16" spans="1:5" x14ac:dyDescent="0.25">
      <c r="A16" s="473" t="s">
        <v>4452</v>
      </c>
      <c r="B16" s="465">
        <v>42550</v>
      </c>
    </row>
    <row r="17" spans="1:2" x14ac:dyDescent="0.25">
      <c r="A17" s="473" t="s">
        <v>4453</v>
      </c>
      <c r="B17" s="465">
        <v>42397</v>
      </c>
    </row>
    <row r="18" spans="1:2" x14ac:dyDescent="0.25">
      <c r="A18" s="473" t="s">
        <v>4454</v>
      </c>
      <c r="B18" s="465">
        <v>42604</v>
      </c>
    </row>
    <row r="19" spans="1:2" x14ac:dyDescent="0.25">
      <c r="A19" s="473" t="s">
        <v>4455</v>
      </c>
      <c r="B19" s="465">
        <v>42441</v>
      </c>
    </row>
    <row r="20" spans="1:2" x14ac:dyDescent="0.25">
      <c r="A20" s="473" t="s">
        <v>4456</v>
      </c>
      <c r="B20" s="465">
        <v>42726</v>
      </c>
    </row>
    <row r="21" spans="1:2" x14ac:dyDescent="0.25">
      <c r="A21" s="473" t="s">
        <v>511</v>
      </c>
      <c r="B21" s="465">
        <v>42445</v>
      </c>
    </row>
    <row r="22" spans="1:2" x14ac:dyDescent="0.25">
      <c r="A22" s="473" t="s">
        <v>4457</v>
      </c>
      <c r="B22" s="465">
        <f ca="1">TODAY()</f>
        <v>43188</v>
      </c>
    </row>
    <row r="23" spans="1:2" x14ac:dyDescent="0.25">
      <c r="A23" s="473" t="s">
        <v>4458</v>
      </c>
      <c r="B23" s="465">
        <v>42675</v>
      </c>
    </row>
    <row r="24" spans="1:2" x14ac:dyDescent="0.25">
      <c r="A24" s="473" t="s">
        <v>4459</v>
      </c>
      <c r="B24" s="465">
        <v>42571</v>
      </c>
    </row>
    <row r="25" spans="1:2" x14ac:dyDescent="0.25">
      <c r="A25" s="473" t="s">
        <v>4460</v>
      </c>
      <c r="B25" s="465">
        <v>42550</v>
      </c>
    </row>
    <row r="26" spans="1:2" ht="15.75" thickBot="1" x14ac:dyDescent="0.3">
      <c r="A26" s="474" t="s">
        <v>4461</v>
      </c>
      <c r="B26" s="461">
        <v>42481</v>
      </c>
    </row>
  </sheetData>
  <pageMargins left="0.511811024" right="0.511811024" top="0.78740157499999996" bottom="0.78740157499999996" header="0.31496062000000002" footer="0.31496062000000002"/>
  <drawing r:id="rId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ilha102">
    <tabColor theme="9" tint="-0.249977111117893"/>
  </sheetPr>
  <dimension ref="A1:N22"/>
  <sheetViews>
    <sheetView showGridLines="0" workbookViewId="0"/>
  </sheetViews>
  <sheetFormatPr defaultRowHeight="15" x14ac:dyDescent="0.25"/>
  <cols>
    <col min="1" max="1" width="9.28515625" bestFit="1" customWidth="1"/>
    <col min="2" max="2" width="28" bestFit="1" customWidth="1"/>
    <col min="3" max="3" width="17.7109375" bestFit="1" customWidth="1"/>
    <col min="4" max="4" width="15.5703125" bestFit="1" customWidth="1"/>
    <col min="5" max="5" width="6.85546875" bestFit="1" customWidth="1"/>
    <col min="6" max="6" width="12.5703125" bestFit="1" customWidth="1"/>
    <col min="7" max="7" width="13.140625" style="469" bestFit="1" customWidth="1"/>
    <col min="8" max="8" width="9.140625" bestFit="1" customWidth="1"/>
    <col min="9" max="9" width="11.7109375" customWidth="1"/>
    <col min="10" max="10" width="28.7109375" bestFit="1" customWidth="1"/>
    <col min="11" max="11" width="11.140625" bestFit="1" customWidth="1"/>
    <col min="12" max="12" width="23.5703125" bestFit="1" customWidth="1"/>
    <col min="13" max="13" width="22.42578125" bestFit="1" customWidth="1"/>
    <col min="14" max="14" width="9.5703125" bestFit="1" customWidth="1"/>
  </cols>
  <sheetData>
    <row r="1" spans="1:14" x14ac:dyDescent="0.25">
      <c r="A1" s="464" t="s">
        <v>117</v>
      </c>
      <c r="B1" s="492"/>
    </row>
    <row r="2" spans="1:14" x14ac:dyDescent="0.25">
      <c r="A2" s="481" t="s">
        <v>56</v>
      </c>
      <c r="B2" s="479"/>
    </row>
    <row r="3" spans="1:14" ht="15.75" thickBot="1" x14ac:dyDescent="0.3">
      <c r="A3" s="480" t="s">
        <v>4513</v>
      </c>
      <c r="B3" s="483"/>
    </row>
    <row r="4" spans="1:14" s="493" customFormat="1" x14ac:dyDescent="0.25"/>
    <row r="5" spans="1:14" s="493" customFormat="1" x14ac:dyDescent="0.25"/>
    <row r="7" spans="1:14" x14ac:dyDescent="0.25">
      <c r="A7" s="482" t="s">
        <v>117</v>
      </c>
      <c r="B7" s="478" t="s">
        <v>4462</v>
      </c>
      <c r="C7" s="478" t="s">
        <v>4463</v>
      </c>
      <c r="D7" s="478" t="s">
        <v>405</v>
      </c>
      <c r="E7" s="478" t="s">
        <v>4464</v>
      </c>
      <c r="F7" s="478" t="s">
        <v>56</v>
      </c>
      <c r="G7" s="484" t="s">
        <v>4529</v>
      </c>
      <c r="H7" s="484" t="s">
        <v>4530</v>
      </c>
      <c r="I7" s="484" t="s">
        <v>4535</v>
      </c>
      <c r="J7" s="484" t="s">
        <v>387</v>
      </c>
      <c r="K7" s="484" t="s">
        <v>4536</v>
      </c>
      <c r="L7" s="478" t="s">
        <v>4513</v>
      </c>
      <c r="M7" s="490" t="s">
        <v>4537</v>
      </c>
      <c r="N7" s="471"/>
    </row>
    <row r="8" spans="1:14" x14ac:dyDescent="0.25">
      <c r="A8" s="475" t="s">
        <v>4465</v>
      </c>
      <c r="B8" s="495" t="s">
        <v>4466</v>
      </c>
      <c r="C8" s="495" t="s">
        <v>4467</v>
      </c>
      <c r="D8" s="495" t="s">
        <v>4468</v>
      </c>
      <c r="E8" s="495" t="s">
        <v>4469</v>
      </c>
      <c r="F8" s="468">
        <v>748898907</v>
      </c>
      <c r="G8" s="487">
        <v>3</v>
      </c>
      <c r="H8" s="495" t="s">
        <v>4531</v>
      </c>
      <c r="I8" s="496">
        <v>31164</v>
      </c>
      <c r="J8" s="494" t="s">
        <v>712</v>
      </c>
      <c r="K8" s="495">
        <v>2</v>
      </c>
      <c r="L8" s="495" t="s">
        <v>4514</v>
      </c>
      <c r="M8" s="488" t="s">
        <v>4538</v>
      </c>
    </row>
    <row r="9" spans="1:14" x14ac:dyDescent="0.25">
      <c r="A9" s="475" t="s">
        <v>4388</v>
      </c>
      <c r="B9" s="495" t="s">
        <v>4470</v>
      </c>
      <c r="C9" s="495" t="s">
        <v>4471</v>
      </c>
      <c r="D9" s="495" t="s">
        <v>4472</v>
      </c>
      <c r="E9" s="495" t="s">
        <v>473</v>
      </c>
      <c r="F9" s="468">
        <v>682881355</v>
      </c>
      <c r="G9" s="487">
        <v>2</v>
      </c>
      <c r="H9" s="495" t="s">
        <v>4532</v>
      </c>
      <c r="I9" s="496">
        <v>18903</v>
      </c>
      <c r="J9" s="494" t="s">
        <v>713</v>
      </c>
      <c r="K9" s="495">
        <v>4</v>
      </c>
      <c r="L9" s="495" t="s">
        <v>4515</v>
      </c>
      <c r="M9" s="488" t="s">
        <v>4539</v>
      </c>
    </row>
    <row r="10" spans="1:14" x14ac:dyDescent="0.25">
      <c r="A10" s="475" t="s">
        <v>4473</v>
      </c>
      <c r="B10" s="495" t="s">
        <v>4474</v>
      </c>
      <c r="C10" s="495" t="s">
        <v>3341</v>
      </c>
      <c r="D10" s="495" t="s">
        <v>4475</v>
      </c>
      <c r="E10" s="495" t="s">
        <v>413</v>
      </c>
      <c r="F10" s="468">
        <v>349544846</v>
      </c>
      <c r="G10" s="487">
        <v>4</v>
      </c>
      <c r="H10" s="495" t="s">
        <v>2747</v>
      </c>
      <c r="I10" s="496">
        <v>32868</v>
      </c>
      <c r="J10" s="494" t="s">
        <v>714</v>
      </c>
      <c r="K10" s="495">
        <v>1</v>
      </c>
      <c r="L10" s="495" t="s">
        <v>4527</v>
      </c>
      <c r="M10" s="488" t="s">
        <v>4540</v>
      </c>
    </row>
    <row r="11" spans="1:14" x14ac:dyDescent="0.25">
      <c r="A11" s="475" t="s">
        <v>4476</v>
      </c>
      <c r="B11" s="495" t="s">
        <v>4477</v>
      </c>
      <c r="C11" s="495" t="s">
        <v>4478</v>
      </c>
      <c r="D11" s="495" t="s">
        <v>602</v>
      </c>
      <c r="E11" s="495" t="s">
        <v>473</v>
      </c>
      <c r="F11" s="468">
        <v>436363883</v>
      </c>
      <c r="G11" s="487">
        <v>5</v>
      </c>
      <c r="H11" s="495" t="s">
        <v>4531</v>
      </c>
      <c r="I11" s="496">
        <v>38538</v>
      </c>
      <c r="J11" s="494" t="s">
        <v>715</v>
      </c>
      <c r="K11" s="495">
        <v>5</v>
      </c>
      <c r="L11" s="495" t="s">
        <v>4516</v>
      </c>
      <c r="M11" s="488" t="s">
        <v>4541</v>
      </c>
    </row>
    <row r="12" spans="1:14" x14ac:dyDescent="0.25">
      <c r="A12" s="475" t="s">
        <v>4479</v>
      </c>
      <c r="B12" s="495" t="s">
        <v>4480</v>
      </c>
      <c r="C12" s="495" t="s">
        <v>4481</v>
      </c>
      <c r="D12" s="495" t="s">
        <v>4482</v>
      </c>
      <c r="E12" s="495" t="s">
        <v>473</v>
      </c>
      <c r="F12" s="468">
        <v>203813285</v>
      </c>
      <c r="G12" s="487">
        <v>2</v>
      </c>
      <c r="H12" s="495" t="s">
        <v>4532</v>
      </c>
      <c r="I12" s="496">
        <v>20054</v>
      </c>
      <c r="J12" s="494" t="s">
        <v>716</v>
      </c>
      <c r="K12" s="495">
        <v>1</v>
      </c>
      <c r="L12" s="495" t="s">
        <v>4517</v>
      </c>
      <c r="M12" s="488" t="s">
        <v>3302</v>
      </c>
    </row>
    <row r="13" spans="1:14" x14ac:dyDescent="0.25">
      <c r="A13" s="475" t="s">
        <v>4483</v>
      </c>
      <c r="B13" s="495" t="s">
        <v>4484</v>
      </c>
      <c r="C13" s="495" t="s">
        <v>4467</v>
      </c>
      <c r="D13" s="495" t="s">
        <v>621</v>
      </c>
      <c r="E13" s="495" t="s">
        <v>429</v>
      </c>
      <c r="F13" s="468">
        <v>686881232</v>
      </c>
      <c r="G13" s="487">
        <v>5</v>
      </c>
      <c r="H13" s="495" t="s">
        <v>2747</v>
      </c>
      <c r="I13" s="496">
        <v>27154</v>
      </c>
      <c r="J13" s="494" t="s">
        <v>717</v>
      </c>
      <c r="K13" s="495">
        <v>5</v>
      </c>
      <c r="L13" s="495" t="s">
        <v>4518</v>
      </c>
      <c r="M13" s="488" t="s">
        <v>4542</v>
      </c>
    </row>
    <row r="14" spans="1:14" x14ac:dyDescent="0.25">
      <c r="A14" s="475" t="s">
        <v>4485</v>
      </c>
      <c r="B14" s="495" t="s">
        <v>4486</v>
      </c>
      <c r="C14" s="495" t="s">
        <v>4487</v>
      </c>
      <c r="D14" s="495" t="s">
        <v>4488</v>
      </c>
      <c r="E14" s="495" t="s">
        <v>473</v>
      </c>
      <c r="F14" s="468">
        <v>548296069</v>
      </c>
      <c r="G14" s="487">
        <v>5</v>
      </c>
      <c r="H14" s="495" t="s">
        <v>4533</v>
      </c>
      <c r="I14" s="496">
        <v>34027</v>
      </c>
      <c r="J14" s="494" t="s">
        <v>718</v>
      </c>
      <c r="K14" s="495">
        <v>5</v>
      </c>
      <c r="L14" s="495" t="s">
        <v>4519</v>
      </c>
      <c r="M14" s="488" t="s">
        <v>4543</v>
      </c>
    </row>
    <row r="15" spans="1:14" x14ac:dyDescent="0.25">
      <c r="A15" s="475" t="s">
        <v>4489</v>
      </c>
      <c r="B15" s="495" t="s">
        <v>4490</v>
      </c>
      <c r="C15" s="495" t="s">
        <v>4491</v>
      </c>
      <c r="D15" s="495" t="s">
        <v>622</v>
      </c>
      <c r="E15" s="495" t="s">
        <v>473</v>
      </c>
      <c r="F15" s="468">
        <v>33215031</v>
      </c>
      <c r="G15" s="487">
        <v>5</v>
      </c>
      <c r="H15" s="495" t="s">
        <v>4531</v>
      </c>
      <c r="I15" s="496">
        <v>18903</v>
      </c>
      <c r="J15" s="494" t="s">
        <v>719</v>
      </c>
      <c r="K15" s="495">
        <v>1</v>
      </c>
      <c r="L15" s="495" t="s">
        <v>4520</v>
      </c>
      <c r="M15" s="488" t="s">
        <v>4544</v>
      </c>
    </row>
    <row r="16" spans="1:14" x14ac:dyDescent="0.25">
      <c r="A16" s="475" t="s">
        <v>4492</v>
      </c>
      <c r="B16" s="495" t="s">
        <v>4493</v>
      </c>
      <c r="C16" s="495" t="s">
        <v>4494</v>
      </c>
      <c r="D16" s="495" t="s">
        <v>608</v>
      </c>
      <c r="E16" s="495" t="s">
        <v>418</v>
      </c>
      <c r="F16" s="468">
        <v>937818664</v>
      </c>
      <c r="G16" s="487">
        <v>2</v>
      </c>
      <c r="H16" s="495" t="s">
        <v>4532</v>
      </c>
      <c r="I16" s="496">
        <v>32868</v>
      </c>
      <c r="J16" s="494" t="s">
        <v>720</v>
      </c>
      <c r="K16" s="495">
        <v>1</v>
      </c>
      <c r="L16" s="495" t="s">
        <v>4521</v>
      </c>
      <c r="M16" s="488" t="s">
        <v>4545</v>
      </c>
    </row>
    <row r="17" spans="1:13" x14ac:dyDescent="0.25">
      <c r="A17" s="475" t="s">
        <v>330</v>
      </c>
      <c r="B17" s="495" t="s">
        <v>4495</v>
      </c>
      <c r="C17" s="495" t="s">
        <v>4496</v>
      </c>
      <c r="D17" s="495" t="s">
        <v>616</v>
      </c>
      <c r="E17" s="495" t="s">
        <v>974</v>
      </c>
      <c r="F17" s="468">
        <v>713864467</v>
      </c>
      <c r="G17" s="487">
        <v>2</v>
      </c>
      <c r="H17" s="495" t="s">
        <v>2747</v>
      </c>
      <c r="I17" s="496">
        <v>38538</v>
      </c>
      <c r="J17" s="494" t="s">
        <v>721</v>
      </c>
      <c r="K17" s="495">
        <v>1</v>
      </c>
      <c r="L17" s="495" t="s">
        <v>4522</v>
      </c>
      <c r="M17" s="488" t="s">
        <v>4546</v>
      </c>
    </row>
    <row r="18" spans="1:13" x14ac:dyDescent="0.25">
      <c r="A18" s="475" t="s">
        <v>80</v>
      </c>
      <c r="B18" s="495" t="s">
        <v>4497</v>
      </c>
      <c r="C18" s="495" t="s">
        <v>4498</v>
      </c>
      <c r="D18" s="495" t="s">
        <v>602</v>
      </c>
      <c r="E18" s="495" t="s">
        <v>473</v>
      </c>
      <c r="F18" s="468">
        <v>892856697</v>
      </c>
      <c r="G18" s="487">
        <v>1</v>
      </c>
      <c r="H18" s="495" t="s">
        <v>4533</v>
      </c>
      <c r="I18" s="496">
        <v>20054</v>
      </c>
      <c r="J18" s="494" t="s">
        <v>722</v>
      </c>
      <c r="K18" s="495">
        <v>4</v>
      </c>
      <c r="L18" s="495" t="s">
        <v>4523</v>
      </c>
      <c r="M18" s="488" t="s">
        <v>4547</v>
      </c>
    </row>
    <row r="19" spans="1:13" x14ac:dyDescent="0.25">
      <c r="A19" s="475" t="s">
        <v>4499</v>
      </c>
      <c r="B19" s="495" t="s">
        <v>4500</v>
      </c>
      <c r="C19" s="495" t="s">
        <v>4501</v>
      </c>
      <c r="D19" s="495" t="s">
        <v>4472</v>
      </c>
      <c r="E19" s="495" t="s">
        <v>473</v>
      </c>
      <c r="F19" s="468">
        <v>164029351</v>
      </c>
      <c r="G19" s="487">
        <v>1</v>
      </c>
      <c r="H19" s="495" t="s">
        <v>4534</v>
      </c>
      <c r="I19" s="496">
        <v>27154</v>
      </c>
      <c r="J19" s="494" t="s">
        <v>723</v>
      </c>
      <c r="K19" s="495">
        <v>2</v>
      </c>
      <c r="L19" s="495" t="s">
        <v>4524</v>
      </c>
      <c r="M19" s="488" t="s">
        <v>4548</v>
      </c>
    </row>
    <row r="20" spans="1:13" x14ac:dyDescent="0.25">
      <c r="A20" s="475" t="s">
        <v>4502</v>
      </c>
      <c r="B20" s="495" t="s">
        <v>4503</v>
      </c>
      <c r="C20" s="495" t="s">
        <v>4467</v>
      </c>
      <c r="D20" s="495" t="s">
        <v>4504</v>
      </c>
      <c r="E20" s="495" t="s">
        <v>803</v>
      </c>
      <c r="F20" s="468">
        <v>701106001</v>
      </c>
      <c r="G20" s="487">
        <v>1</v>
      </c>
      <c r="H20" s="495" t="s">
        <v>424</v>
      </c>
      <c r="I20" s="496">
        <v>33296</v>
      </c>
      <c r="J20" s="494" t="s">
        <v>749</v>
      </c>
      <c r="K20" s="495">
        <v>3</v>
      </c>
      <c r="L20" s="495" t="s">
        <v>4525</v>
      </c>
      <c r="M20" s="488" t="s">
        <v>4549</v>
      </c>
    </row>
    <row r="21" spans="1:13" x14ac:dyDescent="0.25">
      <c r="A21" s="475" t="s">
        <v>4505</v>
      </c>
      <c r="B21" s="495" t="s">
        <v>4506</v>
      </c>
      <c r="C21" s="495" t="s">
        <v>4507</v>
      </c>
      <c r="D21" s="495" t="s">
        <v>4508</v>
      </c>
      <c r="E21" s="495" t="s">
        <v>450</v>
      </c>
      <c r="F21" s="468">
        <v>437560402</v>
      </c>
      <c r="G21" s="487">
        <v>5</v>
      </c>
      <c r="H21" s="495" t="s">
        <v>4534</v>
      </c>
      <c r="I21" s="496">
        <v>18903</v>
      </c>
      <c r="J21" s="494" t="s">
        <v>750</v>
      </c>
      <c r="K21" s="495">
        <v>3</v>
      </c>
      <c r="L21" s="495" t="s">
        <v>4528</v>
      </c>
      <c r="M21" s="488" t="s">
        <v>4550</v>
      </c>
    </row>
    <row r="22" spans="1:13" x14ac:dyDescent="0.25">
      <c r="A22" s="491" t="s">
        <v>4509</v>
      </c>
      <c r="B22" s="486" t="s">
        <v>4510</v>
      </c>
      <c r="C22" s="486" t="s">
        <v>4511</v>
      </c>
      <c r="D22" s="486" t="s">
        <v>4512</v>
      </c>
      <c r="E22" s="486" t="s">
        <v>777</v>
      </c>
      <c r="F22" s="485">
        <v>127254099</v>
      </c>
      <c r="G22" s="476">
        <v>1</v>
      </c>
      <c r="H22" s="486" t="s">
        <v>424</v>
      </c>
      <c r="I22" s="477">
        <v>32868</v>
      </c>
      <c r="J22" s="305" t="s">
        <v>751</v>
      </c>
      <c r="K22" s="486">
        <v>1</v>
      </c>
      <c r="L22" s="486" t="s">
        <v>4526</v>
      </c>
      <c r="M22" s="489" t="s">
        <v>4551</v>
      </c>
    </row>
  </sheetData>
  <pageMargins left="0.511811024" right="0.511811024" top="0.78740157499999996" bottom="0.78740157499999996" header="0.31496062000000002" footer="0.31496062000000002"/>
  <drawing r:id="rId1"/>
  <tableParts count="1">
    <tablePart r:id="rId2"/>
  </tableParts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ilha103">
    <tabColor theme="1"/>
  </sheetPr>
  <dimension ref="A1"/>
  <sheetViews>
    <sheetView showRowColHeaders="0" workbookViewId="0">
      <selection activeCell="Q5" sqref="Q5"/>
    </sheetView>
  </sheetViews>
  <sheetFormatPr defaultRowHeight="15" x14ac:dyDescent="0.25"/>
  <cols>
    <col min="1" max="16384" width="9.140625" style="1"/>
  </cols>
  <sheetData/>
  <pageMargins left="0.511811024" right="0.511811024" top="0.78740157499999996" bottom="0.78740157499999996" header="0.31496062000000002" footer="0.31496062000000002"/>
  <drawing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ilha104">
    <tabColor rgb="FFFFC000"/>
  </sheetPr>
  <dimension ref="A1"/>
  <sheetViews>
    <sheetView showGridLines="0" showRowColHeaders="0" zoomScaleNormal="100" workbookViewId="0"/>
  </sheetViews>
  <sheetFormatPr defaultRowHeight="15" x14ac:dyDescent="0.25"/>
  <cols>
    <col min="1" max="16384" width="9.140625" style="2"/>
  </cols>
  <sheetData/>
  <pageMargins left="0.511811024" right="0.511811024" top="0.78740157499999996" bottom="0.78740157499999996" header="0.31496062000000002" footer="0.31496062000000002"/>
  <drawing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ilha105">
    <tabColor theme="7" tint="0.59999389629810485"/>
  </sheetPr>
  <dimension ref="A1"/>
  <sheetViews>
    <sheetView showGridLines="0" showRowColHeaders="0" workbookViewId="0"/>
  </sheetViews>
  <sheetFormatPr defaultRowHeight="15" x14ac:dyDescent="0.25"/>
  <cols>
    <col min="1" max="16384" width="9.140625" style="445"/>
  </cols>
  <sheetData/>
  <pageMargins left="0.511811024" right="0.511811024" top="0.78740157499999996" bottom="0.78740157499999996" header="0.31496062000000002" footer="0.31496062000000002"/>
  <drawing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ilha106">
    <tabColor rgb="FF002060"/>
  </sheetPr>
  <dimension ref="A1:K9"/>
  <sheetViews>
    <sheetView showGridLines="0" workbookViewId="0">
      <selection activeCell="E3" sqref="E3"/>
    </sheetView>
  </sheetViews>
  <sheetFormatPr defaultRowHeight="15" x14ac:dyDescent="0.25"/>
  <cols>
    <col min="1" max="1" width="10.140625" customWidth="1"/>
    <col min="7" max="7" width="12" customWidth="1"/>
  </cols>
  <sheetData>
    <row r="1" spans="1:11" x14ac:dyDescent="0.25">
      <c r="A1" s="506" t="s">
        <v>4556</v>
      </c>
      <c r="B1" s="504" t="s">
        <v>347</v>
      </c>
      <c r="C1" s="504" t="s">
        <v>348</v>
      </c>
      <c r="D1" s="504" t="s">
        <v>349</v>
      </c>
      <c r="E1" s="504" t="s">
        <v>586</v>
      </c>
      <c r="F1" s="504" t="s">
        <v>4552</v>
      </c>
      <c r="G1" s="504" t="s">
        <v>515</v>
      </c>
      <c r="H1" s="503"/>
      <c r="I1" s="503"/>
      <c r="J1" s="503"/>
      <c r="K1" s="503"/>
    </row>
    <row r="2" spans="1:11" x14ac:dyDescent="0.25">
      <c r="A2" s="503" t="s">
        <v>393</v>
      </c>
      <c r="B2" s="503">
        <v>144</v>
      </c>
      <c r="C2" s="503">
        <v>242</v>
      </c>
      <c r="D2" s="503">
        <v>310</v>
      </c>
      <c r="E2" s="498">
        <f>SUM(VendasDoTrimestre[[#This Row],[Jan]:[Mar]])</f>
        <v>696</v>
      </c>
      <c r="F2" s="503">
        <v>594</v>
      </c>
      <c r="G2" s="505" t="s">
        <v>353</v>
      </c>
      <c r="H2" s="503"/>
      <c r="I2" s="507"/>
      <c r="J2" s="503"/>
      <c r="K2" s="503"/>
    </row>
    <row r="3" spans="1:11" x14ac:dyDescent="0.25">
      <c r="A3" s="503" t="s">
        <v>4553</v>
      </c>
      <c r="B3" s="503">
        <v>186</v>
      </c>
      <c r="C3" s="503">
        <v>157</v>
      </c>
      <c r="D3" s="503">
        <v>220</v>
      </c>
      <c r="E3" s="498">
        <f>SUM(VendasDoTrimestre[[#This Row],[Jan]:[Mar]])</f>
        <v>563</v>
      </c>
      <c r="F3" s="503">
        <v>394</v>
      </c>
      <c r="G3" s="505" t="s">
        <v>353</v>
      </c>
      <c r="H3" s="503"/>
      <c r="I3" s="503"/>
      <c r="J3" s="503"/>
      <c r="K3" s="503"/>
    </row>
    <row r="4" spans="1:11" x14ac:dyDescent="0.25">
      <c r="A4" s="503" t="s">
        <v>4554</v>
      </c>
      <c r="B4" s="503">
        <v>217</v>
      </c>
      <c r="C4" s="503">
        <v>163</v>
      </c>
      <c r="D4" s="503">
        <v>202</v>
      </c>
      <c r="E4" s="498">
        <f>SUM(VendasDoTrimestre[[#This Row],[Jan]:[Mar]])</f>
        <v>582</v>
      </c>
      <c r="F4" s="503">
        <v>423</v>
      </c>
      <c r="G4" s="505" t="s">
        <v>353</v>
      </c>
      <c r="H4" s="503"/>
      <c r="I4" s="503"/>
      <c r="J4" s="503"/>
      <c r="K4" s="503"/>
    </row>
    <row r="5" spans="1:11" x14ac:dyDescent="0.25">
      <c r="A5" s="503" t="s">
        <v>4555</v>
      </c>
      <c r="B5" s="503">
        <v>102</v>
      </c>
      <c r="C5" s="503">
        <v>202</v>
      </c>
      <c r="D5" s="503">
        <v>195</v>
      </c>
      <c r="E5" s="498">
        <f>SUM(VendasDoTrimestre[[#This Row],[Jan]:[Mar]])</f>
        <v>499</v>
      </c>
      <c r="F5" s="503">
        <v>442</v>
      </c>
      <c r="G5" s="505" t="s">
        <v>353</v>
      </c>
      <c r="H5" s="503"/>
      <c r="I5" s="503"/>
      <c r="J5" s="503"/>
      <c r="K5" s="503"/>
    </row>
    <row r="9" spans="1:11" x14ac:dyDescent="0.25">
      <c r="A9" s="503"/>
      <c r="B9" s="503"/>
      <c r="C9" s="503"/>
      <c r="D9" s="503"/>
      <c r="E9" s="503"/>
      <c r="F9" s="503"/>
      <c r="G9" s="503"/>
      <c r="H9" s="503"/>
      <c r="I9" s="503"/>
      <c r="J9" s="503"/>
      <c r="K9" s="507"/>
    </row>
  </sheetData>
  <pageMargins left="0.511811024" right="0.511811024" top="0.78740157499999996" bottom="0.78740157499999996" header="0.31496062000000002" footer="0.31496062000000002"/>
  <drawing r:id="rId1"/>
  <tableParts count="1">
    <tablePart r:id="rId2"/>
  </tableParts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ilha107">
    <tabColor rgb="FF0070C0"/>
  </sheetPr>
  <dimension ref="A1:G5"/>
  <sheetViews>
    <sheetView showGridLines="0" workbookViewId="0"/>
  </sheetViews>
  <sheetFormatPr defaultRowHeight="15" x14ac:dyDescent="0.25"/>
  <cols>
    <col min="1" max="1" width="10.140625" customWidth="1"/>
    <col min="7" max="7" width="12" customWidth="1"/>
  </cols>
  <sheetData>
    <row r="1" spans="1:7" x14ac:dyDescent="0.25">
      <c r="A1" s="512" t="s">
        <v>596</v>
      </c>
      <c r="B1" s="510" t="s">
        <v>347</v>
      </c>
      <c r="C1" s="510" t="s">
        <v>348</v>
      </c>
      <c r="D1" s="510" t="s">
        <v>349</v>
      </c>
      <c r="E1" s="510" t="s">
        <v>586</v>
      </c>
      <c r="F1" s="510" t="s">
        <v>4552</v>
      </c>
      <c r="G1" s="510" t="s">
        <v>515</v>
      </c>
    </row>
    <row r="2" spans="1:7" x14ac:dyDescent="0.25">
      <c r="A2" s="509" t="s">
        <v>474</v>
      </c>
      <c r="B2" s="509">
        <v>144</v>
      </c>
      <c r="C2" s="509">
        <v>242</v>
      </c>
      <c r="D2" s="509">
        <v>310</v>
      </c>
      <c r="E2" s="498">
        <v>696</v>
      </c>
      <c r="F2" s="511">
        <v>594</v>
      </c>
      <c r="G2" s="511" t="s">
        <v>353</v>
      </c>
    </row>
    <row r="3" spans="1:7" x14ac:dyDescent="0.25">
      <c r="A3" s="509" t="s">
        <v>4557</v>
      </c>
      <c r="B3" s="509">
        <v>186</v>
      </c>
      <c r="C3" s="509">
        <v>157</v>
      </c>
      <c r="D3" s="509">
        <v>220</v>
      </c>
      <c r="E3" s="498">
        <v>563</v>
      </c>
      <c r="F3" s="511">
        <v>394</v>
      </c>
      <c r="G3" s="511" t="s">
        <v>353</v>
      </c>
    </row>
    <row r="4" spans="1:7" x14ac:dyDescent="0.25">
      <c r="A4" s="509" t="s">
        <v>602</v>
      </c>
      <c r="B4" s="509">
        <v>217</v>
      </c>
      <c r="C4" s="509">
        <v>163</v>
      </c>
      <c r="D4" s="509">
        <v>202</v>
      </c>
      <c r="E4" s="498">
        <v>582</v>
      </c>
      <c r="F4" s="511">
        <v>423</v>
      </c>
      <c r="G4" s="511" t="s">
        <v>353</v>
      </c>
    </row>
    <row r="5" spans="1:7" x14ac:dyDescent="0.25">
      <c r="A5" s="509" t="s">
        <v>625</v>
      </c>
      <c r="B5" s="509">
        <v>102</v>
      </c>
      <c r="C5" s="509">
        <v>202</v>
      </c>
      <c r="D5" s="509">
        <v>195</v>
      </c>
      <c r="E5" s="498">
        <v>499</v>
      </c>
      <c r="F5" s="511">
        <v>442</v>
      </c>
      <c r="G5" s="511" t="s">
        <v>353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ilha108">
    <tabColor rgb="FF0070C0"/>
  </sheetPr>
  <dimension ref="A1:G5"/>
  <sheetViews>
    <sheetView showGridLines="0" workbookViewId="0">
      <selection activeCell="E4" sqref="E4"/>
    </sheetView>
  </sheetViews>
  <sheetFormatPr defaultRowHeight="15" x14ac:dyDescent="0.25"/>
  <cols>
    <col min="1" max="1" width="10.140625" customWidth="1"/>
    <col min="7" max="7" width="12" customWidth="1"/>
  </cols>
  <sheetData>
    <row r="1" spans="1:7" x14ac:dyDescent="0.25">
      <c r="A1" s="520" t="s">
        <v>596</v>
      </c>
      <c r="B1" s="518" t="s">
        <v>347</v>
      </c>
      <c r="C1" s="518" t="s">
        <v>348</v>
      </c>
      <c r="D1" s="518" t="s">
        <v>349</v>
      </c>
      <c r="E1" s="518" t="s">
        <v>586</v>
      </c>
      <c r="F1" s="518" t="s">
        <v>4552</v>
      </c>
      <c r="G1" s="518" t="s">
        <v>515</v>
      </c>
    </row>
    <row r="2" spans="1:7" x14ac:dyDescent="0.25">
      <c r="A2" s="517" t="s">
        <v>474</v>
      </c>
      <c r="B2" s="517">
        <v>144</v>
      </c>
      <c r="C2" s="517">
        <v>142</v>
      </c>
      <c r="D2" s="517">
        <v>110</v>
      </c>
      <c r="E2" s="498">
        <v>696</v>
      </c>
      <c r="F2" s="519">
        <v>594</v>
      </c>
      <c r="G2" s="519" t="s">
        <v>4558</v>
      </c>
    </row>
    <row r="3" spans="1:7" x14ac:dyDescent="0.25">
      <c r="A3" s="517" t="s">
        <v>4557</v>
      </c>
      <c r="B3" s="517">
        <v>86</v>
      </c>
      <c r="C3" s="517">
        <v>57</v>
      </c>
      <c r="D3" s="517">
        <v>120</v>
      </c>
      <c r="E3" s="498">
        <v>363</v>
      </c>
      <c r="F3" s="519">
        <v>394</v>
      </c>
      <c r="G3" s="519" t="s">
        <v>4558</v>
      </c>
    </row>
    <row r="4" spans="1:7" x14ac:dyDescent="0.25">
      <c r="A4" s="517" t="s">
        <v>602</v>
      </c>
      <c r="B4" s="517">
        <v>117</v>
      </c>
      <c r="C4" s="517">
        <v>63</v>
      </c>
      <c r="D4" s="517">
        <v>102</v>
      </c>
      <c r="E4" s="498">
        <v>382</v>
      </c>
      <c r="F4" s="519">
        <v>423</v>
      </c>
      <c r="G4" s="519" t="s">
        <v>4558</v>
      </c>
    </row>
    <row r="5" spans="1:7" x14ac:dyDescent="0.25">
      <c r="A5" s="517" t="s">
        <v>625</v>
      </c>
      <c r="B5" s="517">
        <v>86</v>
      </c>
      <c r="C5" s="517">
        <v>102</v>
      </c>
      <c r="D5" s="517">
        <v>107</v>
      </c>
      <c r="E5" s="498">
        <v>495</v>
      </c>
      <c r="F5" s="519">
        <v>442</v>
      </c>
      <c r="G5" s="519" t="s">
        <v>4558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ilha109">
    <tabColor rgb="FF0070C0"/>
  </sheetPr>
  <dimension ref="A1:G5"/>
  <sheetViews>
    <sheetView showGridLines="0" workbookViewId="0">
      <selection activeCell="E3" sqref="E3"/>
    </sheetView>
  </sheetViews>
  <sheetFormatPr defaultRowHeight="15" x14ac:dyDescent="0.25"/>
  <cols>
    <col min="1" max="1" width="10.140625" customWidth="1"/>
    <col min="7" max="7" width="12" customWidth="1"/>
  </cols>
  <sheetData>
    <row r="1" spans="1:7" x14ac:dyDescent="0.25">
      <c r="A1" s="516" t="s">
        <v>596</v>
      </c>
      <c r="B1" s="514" t="s">
        <v>347</v>
      </c>
      <c r="C1" s="514" t="s">
        <v>348</v>
      </c>
      <c r="D1" s="514" t="s">
        <v>349</v>
      </c>
      <c r="E1" s="514" t="s">
        <v>586</v>
      </c>
      <c r="F1" s="514" t="s">
        <v>4552</v>
      </c>
      <c r="G1" s="514" t="s">
        <v>515</v>
      </c>
    </row>
    <row r="2" spans="1:7" x14ac:dyDescent="0.25">
      <c r="A2" s="513" t="s">
        <v>474</v>
      </c>
      <c r="B2" s="513">
        <v>144</v>
      </c>
      <c r="C2" s="513">
        <v>242</v>
      </c>
      <c r="D2" s="513">
        <v>310</v>
      </c>
      <c r="E2" s="498">
        <v>396</v>
      </c>
      <c r="F2" s="515">
        <v>594</v>
      </c>
      <c r="G2" s="515" t="s">
        <v>353</v>
      </c>
    </row>
    <row r="3" spans="1:7" x14ac:dyDescent="0.25">
      <c r="A3" s="513" t="s">
        <v>4557</v>
      </c>
      <c r="B3" s="513">
        <v>86</v>
      </c>
      <c r="C3" s="513">
        <v>57</v>
      </c>
      <c r="D3" s="513">
        <v>120</v>
      </c>
      <c r="E3" s="498">
        <v>263</v>
      </c>
      <c r="F3" s="515">
        <v>394</v>
      </c>
      <c r="G3" s="515" t="s">
        <v>4558</v>
      </c>
    </row>
    <row r="4" spans="1:7" x14ac:dyDescent="0.25">
      <c r="A4" s="513" t="s">
        <v>602</v>
      </c>
      <c r="B4" s="513">
        <v>117</v>
      </c>
      <c r="C4" s="513">
        <v>63</v>
      </c>
      <c r="D4" s="513">
        <v>102</v>
      </c>
      <c r="E4" s="498">
        <v>282</v>
      </c>
      <c r="F4" s="515">
        <v>423</v>
      </c>
      <c r="G4" s="515" t="s">
        <v>4558</v>
      </c>
    </row>
    <row r="5" spans="1:7" x14ac:dyDescent="0.25">
      <c r="A5" s="513" t="s">
        <v>625</v>
      </c>
      <c r="B5" s="513">
        <v>86</v>
      </c>
      <c r="C5" s="513">
        <v>102</v>
      </c>
      <c r="D5" s="513">
        <v>107</v>
      </c>
      <c r="E5" s="498">
        <v>295</v>
      </c>
      <c r="F5" s="515">
        <v>442</v>
      </c>
      <c r="G5" s="515" t="s">
        <v>4558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10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Planilha110">
    <tabColor theme="9" tint="-0.249977111117893"/>
  </sheetPr>
  <dimension ref="A1:B6"/>
  <sheetViews>
    <sheetView showGridLines="0" workbookViewId="0"/>
  </sheetViews>
  <sheetFormatPr defaultRowHeight="15" x14ac:dyDescent="0.25"/>
  <cols>
    <col min="1" max="1" width="18.5703125" bestFit="1" customWidth="1"/>
    <col min="2" max="2" width="20.7109375" customWidth="1"/>
  </cols>
  <sheetData>
    <row r="1" spans="1:2" x14ac:dyDescent="0.25">
      <c r="A1" s="521" t="s">
        <v>4559</v>
      </c>
      <c r="B1" s="521" t="s">
        <v>4560</v>
      </c>
    </row>
    <row r="2" spans="1:2" x14ac:dyDescent="0.25">
      <c r="A2" s="612" t="s">
        <v>48</v>
      </c>
      <c r="B2" s="521">
        <v>200</v>
      </c>
    </row>
    <row r="3" spans="1:2" x14ac:dyDescent="0.25">
      <c r="A3" s="612" t="s">
        <v>4853</v>
      </c>
      <c r="B3" s="521">
        <v>180</v>
      </c>
    </row>
    <row r="4" spans="1:2" x14ac:dyDescent="0.25">
      <c r="A4" s="612" t="s">
        <v>50</v>
      </c>
      <c r="B4" s="521">
        <v>170</v>
      </c>
    </row>
    <row r="5" spans="1:2" x14ac:dyDescent="0.25">
      <c r="A5" s="612" t="s">
        <v>51</v>
      </c>
      <c r="B5" s="521">
        <v>120</v>
      </c>
    </row>
    <row r="6" spans="1:2" ht="15.75" thickBot="1" x14ac:dyDescent="0.3">
      <c r="A6" s="613" t="s">
        <v>52</v>
      </c>
      <c r="B6" s="521">
        <v>100</v>
      </c>
    </row>
  </sheetData>
  <pageMargins left="0.511811024" right="0.511811024" top="0.78740157499999996" bottom="0.78740157499999996" header="0.31496062000000002" footer="0.31496062000000002"/>
  <drawing r:id="rId1"/>
  <legacyDrawing r:id="rId2"/>
  <tableParts count="1">
    <tablePart r:id="rId3"/>
  </tableParts>
</worksheet>
</file>

<file path=xl/worksheets/sheet1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Planilha111">
    <tabColor theme="9" tint="0.59999389629810485"/>
  </sheetPr>
  <dimension ref="A1:B6"/>
  <sheetViews>
    <sheetView showGridLines="0" workbookViewId="0">
      <selection activeCell="A2" sqref="A2"/>
    </sheetView>
  </sheetViews>
  <sheetFormatPr defaultRowHeight="15" x14ac:dyDescent="0.25"/>
  <cols>
    <col min="1" max="1" width="18.5703125" bestFit="1" customWidth="1"/>
    <col min="2" max="2" width="20.7109375" customWidth="1"/>
  </cols>
  <sheetData>
    <row r="1" spans="1:2" x14ac:dyDescent="0.25">
      <c r="A1" s="521" t="s">
        <v>4559</v>
      </c>
      <c r="B1" s="521" t="s">
        <v>4560</v>
      </c>
    </row>
    <row r="2" spans="1:2" x14ac:dyDescent="0.25">
      <c r="A2" s="612" t="s">
        <v>48</v>
      </c>
      <c r="B2" s="521">
        <v>167</v>
      </c>
    </row>
    <row r="3" spans="1:2" x14ac:dyDescent="0.25">
      <c r="A3" s="612" t="s">
        <v>4853</v>
      </c>
      <c r="B3" s="521">
        <v>105</v>
      </c>
    </row>
    <row r="4" spans="1:2" x14ac:dyDescent="0.25">
      <c r="A4" s="612" t="s">
        <v>50</v>
      </c>
      <c r="B4" s="521">
        <v>107</v>
      </c>
    </row>
    <row r="5" spans="1:2" x14ac:dyDescent="0.25">
      <c r="A5" s="612" t="s">
        <v>51</v>
      </c>
      <c r="B5" s="521">
        <v>193</v>
      </c>
    </row>
    <row r="6" spans="1:2" ht="15.75" thickBot="1" x14ac:dyDescent="0.3">
      <c r="A6" s="613" t="s">
        <v>52</v>
      </c>
      <c r="B6" s="521">
        <v>177</v>
      </c>
    </row>
  </sheetData>
  <pageMargins left="0.511811024" right="0.511811024" top="0.78740157499999996" bottom="0.78740157499999996" header="0.31496062000000002" footer="0.31496062000000002"/>
  <legacyDrawing r:id="rId1"/>
  <tableParts count="1">
    <tablePart r:id="rId2"/>
  </tableParts>
</worksheet>
</file>

<file path=xl/worksheets/sheet1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Planilha112">
    <tabColor theme="9" tint="0.59999389629810485"/>
  </sheetPr>
  <dimension ref="A1:B6"/>
  <sheetViews>
    <sheetView showGridLines="0" workbookViewId="0">
      <selection activeCell="A2" sqref="A2"/>
    </sheetView>
  </sheetViews>
  <sheetFormatPr defaultRowHeight="15" x14ac:dyDescent="0.25"/>
  <cols>
    <col min="1" max="1" width="18.5703125" bestFit="1" customWidth="1"/>
    <col min="2" max="2" width="20.7109375" customWidth="1"/>
  </cols>
  <sheetData>
    <row r="1" spans="1:2" x14ac:dyDescent="0.25">
      <c r="A1" s="521" t="s">
        <v>4559</v>
      </c>
      <c r="B1" s="521" t="s">
        <v>4560</v>
      </c>
    </row>
    <row r="2" spans="1:2" x14ac:dyDescent="0.25">
      <c r="A2" s="612" t="s">
        <v>48</v>
      </c>
      <c r="B2" s="521">
        <v>197</v>
      </c>
    </row>
    <row r="3" spans="1:2" x14ac:dyDescent="0.25">
      <c r="A3" s="612" t="s">
        <v>4853</v>
      </c>
      <c r="B3" s="521">
        <v>193</v>
      </c>
    </row>
    <row r="4" spans="1:2" x14ac:dyDescent="0.25">
      <c r="A4" s="612" t="s">
        <v>50</v>
      </c>
      <c r="B4" s="521">
        <v>144</v>
      </c>
    </row>
    <row r="5" spans="1:2" x14ac:dyDescent="0.25">
      <c r="A5" s="612" t="s">
        <v>51</v>
      </c>
      <c r="B5" s="521">
        <v>165</v>
      </c>
    </row>
    <row r="6" spans="1:2" ht="15.75" thickBot="1" x14ac:dyDescent="0.3">
      <c r="A6" s="613" t="s">
        <v>52</v>
      </c>
      <c r="B6" s="521">
        <v>170</v>
      </c>
    </row>
  </sheetData>
  <pageMargins left="0.511811024" right="0.511811024" top="0.78740157499999996" bottom="0.78740157499999996" header="0.31496062000000002" footer="0.31496062000000002"/>
  <legacyDrawing r:id="rId1"/>
  <tableParts count="1">
    <tablePart r:id="rId2"/>
  </tableParts>
</worksheet>
</file>

<file path=xl/worksheets/sheet1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Planilha113">
    <tabColor theme="9" tint="0.59999389629810485"/>
  </sheetPr>
  <dimension ref="A1:B6"/>
  <sheetViews>
    <sheetView showGridLines="0" workbookViewId="0">
      <selection activeCell="A2" sqref="A2"/>
    </sheetView>
  </sheetViews>
  <sheetFormatPr defaultRowHeight="15" x14ac:dyDescent="0.25"/>
  <cols>
    <col min="1" max="1" width="18.5703125" bestFit="1" customWidth="1"/>
    <col min="2" max="2" width="20.7109375" customWidth="1"/>
  </cols>
  <sheetData>
    <row r="1" spans="1:2" x14ac:dyDescent="0.25">
      <c r="A1" s="521" t="s">
        <v>4559</v>
      </c>
      <c r="B1" s="521" t="s">
        <v>4560</v>
      </c>
    </row>
    <row r="2" spans="1:2" x14ac:dyDescent="0.25">
      <c r="A2" s="612" t="s">
        <v>48</v>
      </c>
      <c r="B2" s="521">
        <v>178</v>
      </c>
    </row>
    <row r="3" spans="1:2" x14ac:dyDescent="0.25">
      <c r="A3" s="612" t="s">
        <v>4853</v>
      </c>
      <c r="B3" s="521">
        <v>165</v>
      </c>
    </row>
    <row r="4" spans="1:2" x14ac:dyDescent="0.25">
      <c r="A4" s="612" t="s">
        <v>50</v>
      </c>
      <c r="B4" s="521">
        <v>118</v>
      </c>
    </row>
    <row r="5" spans="1:2" x14ac:dyDescent="0.25">
      <c r="A5" s="612" t="s">
        <v>51</v>
      </c>
      <c r="B5" s="521">
        <v>144</v>
      </c>
    </row>
    <row r="6" spans="1:2" ht="15.75" thickBot="1" x14ac:dyDescent="0.3">
      <c r="A6" s="613" t="s">
        <v>52</v>
      </c>
      <c r="B6" s="521">
        <v>175</v>
      </c>
    </row>
  </sheetData>
  <pageMargins left="0.511811024" right="0.511811024" top="0.78740157499999996" bottom="0.78740157499999996" header="0.31496062000000002" footer="0.31496062000000002"/>
  <legacyDrawing r:id="rId1"/>
  <tableParts count="1">
    <tablePart r:id="rId2"/>
  </tableParts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ilha114">
    <tabColor theme="7" tint="0.59999389629810485"/>
  </sheetPr>
  <dimension ref="A1"/>
  <sheetViews>
    <sheetView showRowColHeaders="0" workbookViewId="0"/>
  </sheetViews>
  <sheetFormatPr defaultRowHeight="15" x14ac:dyDescent="0.25"/>
  <cols>
    <col min="1" max="16384" width="9.140625" style="2"/>
  </cols>
  <sheetData/>
  <pageMargins left="0.511811024" right="0.511811024" top="0.78740157499999996" bottom="0.78740157499999996" header="0.31496062000000002" footer="0.31496062000000002"/>
  <drawing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ilha115">
    <tabColor rgb="FF002060"/>
  </sheetPr>
  <dimension ref="A1:F4"/>
  <sheetViews>
    <sheetView showGridLines="0" workbookViewId="0">
      <selection activeCell="F2" sqref="F2"/>
    </sheetView>
  </sheetViews>
  <sheetFormatPr defaultRowHeight="15" x14ac:dyDescent="0.25"/>
  <cols>
    <col min="2" max="2" width="12.140625" bestFit="1" customWidth="1"/>
    <col min="5" max="5" width="12.140625" bestFit="1" customWidth="1"/>
    <col min="6" max="6" width="12.7109375" bestFit="1" customWidth="1"/>
  </cols>
  <sheetData>
    <row r="1" spans="1:6" ht="15.75" thickBot="1" x14ac:dyDescent="0.3">
      <c r="A1" s="460" t="s">
        <v>44</v>
      </c>
      <c r="B1" s="466" t="s">
        <v>4561</v>
      </c>
      <c r="C1" s="466" t="s">
        <v>4562</v>
      </c>
      <c r="D1" s="466" t="s">
        <v>4563</v>
      </c>
      <c r="E1" s="466" t="s">
        <v>71</v>
      </c>
      <c r="F1" s="501" t="s">
        <v>4567</v>
      </c>
    </row>
    <row r="2" spans="1:6" x14ac:dyDescent="0.25">
      <c r="A2" s="473" t="s">
        <v>4564</v>
      </c>
      <c r="B2" s="126">
        <v>1253.9000000000001</v>
      </c>
      <c r="C2" s="522">
        <v>7</v>
      </c>
      <c r="D2" s="502">
        <v>0.05</v>
      </c>
      <c r="E2" s="126">
        <f t="shared" ref="E2:E4" si="0">B2*C2</f>
        <v>8777.3000000000011</v>
      </c>
      <c r="F2" s="497">
        <f>E2-E2*D2</f>
        <v>8338.4350000000013</v>
      </c>
    </row>
    <row r="3" spans="1:6" x14ac:dyDescent="0.25">
      <c r="A3" s="473" t="s">
        <v>4565</v>
      </c>
      <c r="B3" s="126">
        <v>220.9</v>
      </c>
      <c r="C3" s="522">
        <v>4</v>
      </c>
      <c r="D3" s="502">
        <v>0.05</v>
      </c>
      <c r="E3" s="126">
        <f t="shared" si="0"/>
        <v>883.6</v>
      </c>
      <c r="F3" s="497">
        <f t="shared" ref="F3:F4" si="1">E3-E3*D3</f>
        <v>839.42000000000007</v>
      </c>
    </row>
    <row r="4" spans="1:6" ht="15.75" thickBot="1" x14ac:dyDescent="0.3">
      <c r="A4" s="474" t="s">
        <v>4566</v>
      </c>
      <c r="B4" s="508">
        <v>984.9</v>
      </c>
      <c r="C4" s="470">
        <v>3</v>
      </c>
      <c r="D4" s="499">
        <v>0.05</v>
      </c>
      <c r="E4" s="508">
        <f t="shared" si="0"/>
        <v>2954.7</v>
      </c>
      <c r="F4" s="500">
        <f t="shared" si="1"/>
        <v>2806.9649999999997</v>
      </c>
    </row>
  </sheetData>
  <pageMargins left="0.511811024" right="0.511811024" top="0.78740157499999996" bottom="0.78740157499999996" header="0.31496062000000002" footer="0.31496062000000002"/>
  <drawing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ilha116">
    <tabColor theme="9" tint="-0.249977111117893"/>
  </sheetPr>
  <dimension ref="A1:D8"/>
  <sheetViews>
    <sheetView showGridLines="0" workbookViewId="0">
      <selection activeCell="A2" sqref="A2"/>
    </sheetView>
  </sheetViews>
  <sheetFormatPr defaultRowHeight="15" x14ac:dyDescent="0.25"/>
  <cols>
    <col min="1" max="1" width="22.42578125" style="535" bestFit="1" customWidth="1"/>
    <col min="2" max="2" width="13.28515625" style="535" bestFit="1" customWidth="1"/>
    <col min="3" max="16384" width="9.140625" style="535"/>
  </cols>
  <sheetData>
    <row r="1" spans="1:4" x14ac:dyDescent="0.25">
      <c r="A1" s="635" t="s">
        <v>4852</v>
      </c>
      <c r="B1" s="635"/>
    </row>
    <row r="2" spans="1:4" x14ac:dyDescent="0.25">
      <c r="A2" s="535" t="s">
        <v>4850</v>
      </c>
      <c r="B2" s="535" t="s">
        <v>266</v>
      </c>
      <c r="D2" s="261"/>
    </row>
    <row r="3" spans="1:4" x14ac:dyDescent="0.25">
      <c r="A3" s="535" t="s">
        <v>279</v>
      </c>
      <c r="B3" s="179">
        <v>21000</v>
      </c>
    </row>
    <row r="4" spans="1:4" x14ac:dyDescent="0.25">
      <c r="A4" s="535" t="s">
        <v>164</v>
      </c>
      <c r="B4" s="168">
        <v>1.7899999999999999E-2</v>
      </c>
    </row>
    <row r="5" spans="1:4" x14ac:dyDescent="0.25">
      <c r="A5" s="535" t="s">
        <v>163</v>
      </c>
      <c r="B5" s="535">
        <v>24</v>
      </c>
    </row>
    <row r="6" spans="1:4" x14ac:dyDescent="0.25">
      <c r="A6" s="535" t="s">
        <v>4851</v>
      </c>
      <c r="B6" s="94">
        <f>PMT(B4,B5,B3)</f>
        <v>-1084.0561579645203</v>
      </c>
    </row>
    <row r="7" spans="1:4" x14ac:dyDescent="0.25">
      <c r="A7" s="535" t="s">
        <v>280</v>
      </c>
      <c r="B7" s="94">
        <f>B6*B5</f>
        <v>-26017.347791148488</v>
      </c>
    </row>
    <row r="8" spans="1:4" x14ac:dyDescent="0.25">
      <c r="A8" s="535" t="s">
        <v>281</v>
      </c>
      <c r="B8" s="338">
        <f>B3+B7</f>
        <v>-5017.3477911484879</v>
      </c>
    </row>
  </sheetData>
  <mergeCells count="1">
    <mergeCell ref="A1:B1"/>
  </mergeCells>
  <pageMargins left="0.511811024" right="0.511811024" top="0.78740157499999996" bottom="0.78740157499999996" header="0.31496062000000002" footer="0.31496062000000002"/>
  <pageSetup paperSize="9" orientation="portrait" r:id="rId1"/>
  <drawing r:id="rId2"/>
  <tableParts count="1">
    <tablePart r:id="rId3"/>
  </tableParts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ilha117">
    <tabColor theme="7" tint="0.59999389629810485"/>
  </sheetPr>
  <dimension ref="A1"/>
  <sheetViews>
    <sheetView showRowColHeaders="0" workbookViewId="0"/>
  </sheetViews>
  <sheetFormatPr defaultRowHeight="15" x14ac:dyDescent="0.25"/>
  <cols>
    <col min="1" max="16384" width="9.140625" style="2"/>
  </cols>
  <sheetData/>
  <pageMargins left="0.511811024" right="0.511811024" top="0.78740157499999996" bottom="0.78740157499999996" header="0.31496062000000002" footer="0.31496062000000002"/>
  <drawing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ilha118">
    <tabColor rgb="FF002060"/>
  </sheetPr>
  <dimension ref="A1:E13"/>
  <sheetViews>
    <sheetView showGridLines="0" workbookViewId="0">
      <selection sqref="A1:B1"/>
    </sheetView>
  </sheetViews>
  <sheetFormatPr defaultRowHeight="15" x14ac:dyDescent="0.25"/>
  <cols>
    <col min="1" max="1" width="18.28515625" bestFit="1" customWidth="1"/>
    <col min="2" max="2" width="12.140625" bestFit="1" customWidth="1"/>
    <col min="4" max="4" width="18.7109375" bestFit="1" customWidth="1"/>
    <col min="5" max="5" width="12.140625" bestFit="1" customWidth="1"/>
  </cols>
  <sheetData>
    <row r="1" spans="1:5" x14ac:dyDescent="0.25">
      <c r="A1" s="638" t="s">
        <v>4569</v>
      </c>
      <c r="B1" s="636"/>
      <c r="C1" s="539"/>
      <c r="D1" s="636" t="s">
        <v>4570</v>
      </c>
      <c r="E1" s="637"/>
    </row>
    <row r="2" spans="1:5" x14ac:dyDescent="0.25">
      <c r="A2" s="543" t="s">
        <v>4571</v>
      </c>
      <c r="B2" s="541" t="s">
        <v>73</v>
      </c>
      <c r="C2" s="539"/>
      <c r="D2" s="541" t="s">
        <v>4572</v>
      </c>
      <c r="E2" s="544">
        <v>1370</v>
      </c>
    </row>
    <row r="3" spans="1:5" x14ac:dyDescent="0.25">
      <c r="A3" s="538" t="s">
        <v>4573</v>
      </c>
      <c r="B3" s="537">
        <v>1874.3499999999899</v>
      </c>
      <c r="C3" s="539"/>
      <c r="D3" s="541" t="s">
        <v>4574</v>
      </c>
      <c r="E3" s="544">
        <v>2089</v>
      </c>
    </row>
    <row r="4" spans="1:5" x14ac:dyDescent="0.25">
      <c r="A4" s="538" t="s">
        <v>4575</v>
      </c>
      <c r="B4" s="537">
        <v>980</v>
      </c>
      <c r="C4" s="539"/>
      <c r="D4" s="528" t="s">
        <v>4576</v>
      </c>
      <c r="E4" s="526">
        <f>SUM(E2:E3)</f>
        <v>3459</v>
      </c>
    </row>
    <row r="5" spans="1:5" x14ac:dyDescent="0.25">
      <c r="A5" s="538" t="s">
        <v>4577</v>
      </c>
      <c r="B5" s="537">
        <v>1889</v>
      </c>
      <c r="C5" s="539"/>
      <c r="D5" s="545"/>
      <c r="E5" s="546"/>
    </row>
    <row r="6" spans="1:5" x14ac:dyDescent="0.25">
      <c r="A6" s="538" t="s">
        <v>4578</v>
      </c>
      <c r="B6" s="537">
        <v>182</v>
      </c>
      <c r="C6" s="539"/>
      <c r="D6" s="545"/>
      <c r="E6" s="546"/>
    </row>
    <row r="7" spans="1:5" x14ac:dyDescent="0.25">
      <c r="A7" s="538" t="s">
        <v>68</v>
      </c>
      <c r="B7" s="537">
        <v>512</v>
      </c>
      <c r="C7" s="539"/>
      <c r="D7" s="528" t="s">
        <v>4579</v>
      </c>
      <c r="E7" s="526">
        <v>3290.03</v>
      </c>
    </row>
    <row r="8" spans="1:5" x14ac:dyDescent="0.25">
      <c r="A8" s="538" t="s">
        <v>4580</v>
      </c>
      <c r="B8" s="537">
        <v>1432.97</v>
      </c>
      <c r="C8" s="539"/>
      <c r="D8" s="528" t="s">
        <v>4581</v>
      </c>
      <c r="E8" s="526">
        <f>E4+E7</f>
        <v>6749.0300000000007</v>
      </c>
    </row>
    <row r="9" spans="1:5" x14ac:dyDescent="0.25">
      <c r="A9" s="538" t="s">
        <v>4582</v>
      </c>
      <c r="B9" s="537">
        <v>115</v>
      </c>
      <c r="C9" s="539"/>
      <c r="D9" s="539"/>
      <c r="E9" s="546"/>
    </row>
    <row r="10" spans="1:5" x14ac:dyDescent="0.25">
      <c r="A10" s="538" t="s">
        <v>4583</v>
      </c>
      <c r="B10" s="537">
        <v>70</v>
      </c>
      <c r="C10" s="539"/>
      <c r="D10" s="528" t="s">
        <v>4584</v>
      </c>
      <c r="E10" s="525">
        <f>E8-B13</f>
        <v>-493.18999999998869</v>
      </c>
    </row>
    <row r="11" spans="1:5" x14ac:dyDescent="0.25">
      <c r="A11" s="538" t="s">
        <v>4585</v>
      </c>
      <c r="B11" s="537">
        <v>117</v>
      </c>
      <c r="C11" s="539"/>
      <c r="D11" s="539"/>
      <c r="E11" s="542"/>
    </row>
    <row r="12" spans="1:5" x14ac:dyDescent="0.25">
      <c r="A12" s="538" t="s">
        <v>4568</v>
      </c>
      <c r="B12" s="537">
        <v>69.900000000000006</v>
      </c>
      <c r="C12" s="539"/>
      <c r="D12" s="539"/>
      <c r="E12" s="542"/>
    </row>
    <row r="13" spans="1:5" ht="15.75" thickBot="1" x14ac:dyDescent="0.3">
      <c r="A13" s="527" t="s">
        <v>4586</v>
      </c>
      <c r="B13" s="524">
        <f>SUM(B3:B12)</f>
        <v>7242.2199999999893</v>
      </c>
      <c r="C13" s="547"/>
      <c r="D13" s="547"/>
      <c r="E13" s="548"/>
    </row>
  </sheetData>
  <mergeCells count="2">
    <mergeCell ref="D1:E1"/>
    <mergeCell ref="A1:B1"/>
  </mergeCells>
  <pageMargins left="0.511811024" right="0.511811024" top="0.78740157499999996" bottom="0.78740157499999996" header="0.31496062000000002" footer="0.31496062000000002"/>
  <drawing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ilha119">
    <tabColor theme="1"/>
  </sheetPr>
  <dimension ref="A1"/>
  <sheetViews>
    <sheetView showGridLines="0" showRowColHeaders="0" workbookViewId="0"/>
  </sheetViews>
  <sheetFormatPr defaultRowHeight="15" x14ac:dyDescent="0.25"/>
  <cols>
    <col min="1" max="16384" width="9.140625" style="1"/>
  </cols>
  <sheetData/>
  <pageMargins left="0.511811024" right="0.511811024" top="0.78740157499999996" bottom="0.78740157499999996" header="0.31496062000000002" footer="0.31496062000000002"/>
  <drawing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ilha142">
    <tabColor rgb="FF002060"/>
  </sheetPr>
  <dimension ref="A1"/>
  <sheetViews>
    <sheetView workbookViewId="0"/>
  </sheetViews>
  <sheetFormatPr defaultRowHeight="15" x14ac:dyDescent="0.25"/>
  <sheetData/>
  <pageMargins left="0.511811024" right="0.511811024" top="0.78740157499999996" bottom="0.78740157499999996" header="0.31496062000000002" footer="0.31496062000000002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ilha120">
    <tabColor rgb="FF002060"/>
  </sheetPr>
  <dimension ref="A1:AC65"/>
  <sheetViews>
    <sheetView showGridLines="0" workbookViewId="0">
      <selection activeCell="A2" sqref="A2"/>
    </sheetView>
  </sheetViews>
  <sheetFormatPr defaultRowHeight="15" x14ac:dyDescent="0.25"/>
  <cols>
    <col min="1" max="1" width="10" style="535" bestFit="1" customWidth="1"/>
    <col min="2" max="2" width="27.5703125" style="535" bestFit="1" customWidth="1"/>
    <col min="3" max="3" width="5.42578125" style="535" bestFit="1" customWidth="1"/>
    <col min="4" max="4" width="2.7109375" style="535" customWidth="1"/>
    <col min="5" max="5" width="10" style="535" bestFit="1" customWidth="1"/>
    <col min="6" max="6" width="9.140625" style="535"/>
    <col min="7" max="7" width="7.85546875" style="535" bestFit="1" customWidth="1"/>
    <col min="8" max="8" width="2.7109375" style="535" customWidth="1"/>
    <col min="9" max="9" width="10" style="535" bestFit="1" customWidth="1"/>
    <col min="10" max="10" width="12.85546875" style="535" bestFit="1" customWidth="1"/>
    <col min="11" max="11" width="5.42578125" style="535" bestFit="1" customWidth="1"/>
    <col min="12" max="12" width="2.7109375" style="535" customWidth="1"/>
    <col min="13" max="13" width="12.140625" style="535" bestFit="1" customWidth="1"/>
    <col min="14" max="14" width="12.42578125" style="535" bestFit="1" customWidth="1"/>
    <col min="15" max="15" width="5.42578125" style="535" bestFit="1" customWidth="1"/>
    <col min="16" max="16" width="2.7109375" style="535" customWidth="1"/>
    <col min="17" max="17" width="19.7109375" style="535" bestFit="1" customWidth="1"/>
    <col min="18" max="18" width="19.28515625" style="535" bestFit="1" customWidth="1"/>
    <col min="19" max="19" width="8" style="535" bestFit="1" customWidth="1"/>
    <col min="20" max="20" width="7.42578125" style="535" bestFit="1" customWidth="1"/>
    <col min="21" max="21" width="12.85546875" style="535" bestFit="1" customWidth="1"/>
    <col min="22" max="25" width="12.42578125" style="535" bestFit="1" customWidth="1"/>
    <col min="26" max="26" width="13.140625" style="535" bestFit="1" customWidth="1"/>
    <col min="27" max="27" width="7.7109375" style="535" bestFit="1" customWidth="1"/>
    <col min="28" max="28" width="11" style="535" bestFit="1" customWidth="1"/>
    <col min="29" max="29" width="8.140625" style="535" bestFit="1" customWidth="1"/>
    <col min="30" max="16384" width="9.140625" style="535"/>
  </cols>
  <sheetData>
    <row r="1" spans="1:29" x14ac:dyDescent="0.25">
      <c r="A1" s="535" t="s">
        <v>4602</v>
      </c>
      <c r="B1" s="535" t="s">
        <v>4603</v>
      </c>
      <c r="C1" s="535" t="s">
        <v>4604</v>
      </c>
      <c r="E1" s="535" t="s">
        <v>4602</v>
      </c>
      <c r="F1" s="535" t="s">
        <v>70</v>
      </c>
      <c r="G1" s="535" t="s">
        <v>4605</v>
      </c>
      <c r="I1" s="535" t="s">
        <v>4602</v>
      </c>
      <c r="J1" s="535" t="s">
        <v>4606</v>
      </c>
      <c r="K1" s="535" t="s">
        <v>4604</v>
      </c>
      <c r="N1" s="535" t="s">
        <v>4607</v>
      </c>
      <c r="O1" s="535" t="s">
        <v>4604</v>
      </c>
      <c r="Q1" s="535" t="s">
        <v>4608</v>
      </c>
      <c r="R1" s="535" t="s">
        <v>4603</v>
      </c>
      <c r="S1" s="535" t="s">
        <v>4609</v>
      </c>
      <c r="T1" s="535" t="s">
        <v>70</v>
      </c>
      <c r="U1" s="535" t="s">
        <v>4606</v>
      </c>
      <c r="V1" s="535" t="s">
        <v>4337</v>
      </c>
      <c r="W1" s="535" t="s">
        <v>4610</v>
      </c>
      <c r="X1" s="535" t="s">
        <v>4611</v>
      </c>
      <c r="Y1" s="535" t="s">
        <v>4612</v>
      </c>
      <c r="Z1" s="535" t="s">
        <v>4613</v>
      </c>
      <c r="AA1" s="535" t="s">
        <v>71</v>
      </c>
      <c r="AB1" s="535" t="s">
        <v>4614</v>
      </c>
      <c r="AC1" s="535" t="s">
        <v>4615</v>
      </c>
    </row>
    <row r="2" spans="1:29" x14ac:dyDescent="0.25">
      <c r="B2" s="535" t="str">
        <f>IFERROR(LOOKUP(SeleçãoSabores[Vínculo],Sabores[Ordem],Sabores[Sabor]),"")</f>
        <v/>
      </c>
      <c r="C2" s="530">
        <f>IFERROR(LOOKUP(SeleçãoSabores[Vínculo],Sabores[Ordem],Sabores[R$]),0)</f>
        <v>0</v>
      </c>
      <c r="F2" s="535" t="str">
        <f>IFERROR(LOOKUP(SeleçãoTipos[Vínculo],Tipos[Ordem],Tipos[Tipo]),"")</f>
        <v/>
      </c>
      <c r="G2" s="523">
        <f>IFERROR(LOOKUP(SeleçãoTipos[Vínculo],Tipos[Ordem],Tipos[Fator]),0)</f>
        <v>0</v>
      </c>
      <c r="J2" s="535" t="str">
        <f>IFERROR(LOOKUP(SeleçãoRecipientes[Vínculo],Recipientes[Ordem],Recipientes[Recipiente]),"")</f>
        <v/>
      </c>
      <c r="K2" s="530">
        <f>IFERROR(LOOKUP(SeleçãoRecipientes[Vínculo],Recipientes[Ordem],Recipientes[R$]),0)</f>
        <v>0</v>
      </c>
      <c r="N2" s="535" t="b">
        <v>1</v>
      </c>
      <c r="O2" s="530">
        <f>SUMIF(Coberturas[Vínculo],SeleçãoCoberturas[Critério],Coberturas[R$])</f>
        <v>0.94</v>
      </c>
      <c r="Q2" s="531"/>
      <c r="AA2" s="530"/>
      <c r="AB2" s="530"/>
      <c r="AC2" s="530"/>
    </row>
    <row r="4" spans="1:29" x14ac:dyDescent="0.25">
      <c r="A4" s="535" t="s">
        <v>587</v>
      </c>
      <c r="B4" s="535" t="s">
        <v>4603</v>
      </c>
      <c r="C4" s="535" t="s">
        <v>4604</v>
      </c>
      <c r="E4" s="535" t="s">
        <v>587</v>
      </c>
      <c r="F4" s="535" t="s">
        <v>70</v>
      </c>
      <c r="G4" s="535" t="s">
        <v>4605</v>
      </c>
      <c r="I4" s="535" t="s">
        <v>587</v>
      </c>
      <c r="J4" s="535" t="s">
        <v>4606</v>
      </c>
      <c r="K4" s="535" t="s">
        <v>4604</v>
      </c>
      <c r="M4" s="535" t="s">
        <v>66</v>
      </c>
      <c r="N4" s="535" t="s">
        <v>4602</v>
      </c>
      <c r="O4" s="535" t="s">
        <v>4604</v>
      </c>
    </row>
    <row r="5" spans="1:29" x14ac:dyDescent="0.25">
      <c r="A5" s="535">
        <v>1</v>
      </c>
      <c r="B5" s="535" t="s">
        <v>4616</v>
      </c>
      <c r="C5" s="530">
        <v>2.2400000000000002</v>
      </c>
      <c r="E5" s="535">
        <v>1</v>
      </c>
      <c r="F5" s="535" t="s">
        <v>4617</v>
      </c>
      <c r="G5" s="523">
        <v>1</v>
      </c>
      <c r="I5" s="535">
        <v>1</v>
      </c>
      <c r="J5" s="535" t="s">
        <v>4618</v>
      </c>
      <c r="K5" s="530">
        <v>0.25</v>
      </c>
      <c r="M5" s="535" t="s">
        <v>4337</v>
      </c>
      <c r="N5" s="535" t="b">
        <v>1</v>
      </c>
      <c r="O5" s="530">
        <v>0.25</v>
      </c>
    </row>
    <row r="6" spans="1:29" x14ac:dyDescent="0.25">
      <c r="A6" s="535">
        <v>2</v>
      </c>
      <c r="B6" s="535" t="s">
        <v>4619</v>
      </c>
      <c r="C6" s="530">
        <v>3.98</v>
      </c>
      <c r="E6" s="535">
        <v>2</v>
      </c>
      <c r="F6" s="535" t="s">
        <v>4620</v>
      </c>
      <c r="G6" s="523">
        <v>1.25</v>
      </c>
      <c r="I6" s="535">
        <v>2</v>
      </c>
      <c r="J6" s="535" t="s">
        <v>4621</v>
      </c>
      <c r="K6" s="530">
        <v>0.15</v>
      </c>
      <c r="M6" s="535" t="s">
        <v>4610</v>
      </c>
      <c r="N6" s="535" t="b">
        <v>1</v>
      </c>
      <c r="O6" s="530">
        <v>0.17</v>
      </c>
    </row>
    <row r="7" spans="1:29" x14ac:dyDescent="0.25">
      <c r="A7" s="535">
        <v>3</v>
      </c>
      <c r="B7" s="535" t="s">
        <v>4622</v>
      </c>
      <c r="C7" s="530">
        <v>3.98</v>
      </c>
      <c r="E7" s="535">
        <v>3</v>
      </c>
      <c r="F7" s="535" t="s">
        <v>4623</v>
      </c>
      <c r="G7" s="523">
        <v>1.45</v>
      </c>
      <c r="I7" s="535">
        <v>3</v>
      </c>
      <c r="J7" s="535" t="s">
        <v>4624</v>
      </c>
      <c r="K7" s="530">
        <v>0.35</v>
      </c>
      <c r="M7" s="535" t="s">
        <v>4611</v>
      </c>
      <c r="N7" s="535" t="b">
        <v>0</v>
      </c>
      <c r="O7" s="530">
        <v>0.35</v>
      </c>
    </row>
    <row r="8" spans="1:29" x14ac:dyDescent="0.25">
      <c r="A8" s="535">
        <v>4</v>
      </c>
      <c r="B8" s="535" t="s">
        <v>4625</v>
      </c>
      <c r="C8" s="530">
        <v>3.97</v>
      </c>
      <c r="I8" s="535">
        <v>4</v>
      </c>
      <c r="J8" s="535" t="s">
        <v>4626</v>
      </c>
      <c r="K8" s="530">
        <v>0.27</v>
      </c>
      <c r="M8" s="535" t="s">
        <v>4612</v>
      </c>
      <c r="N8" s="535" t="b">
        <v>1</v>
      </c>
      <c r="O8" s="530">
        <v>0.22</v>
      </c>
    </row>
    <row r="9" spans="1:29" x14ac:dyDescent="0.25">
      <c r="A9" s="535">
        <v>5</v>
      </c>
      <c r="B9" s="535" t="s">
        <v>4627</v>
      </c>
      <c r="C9" s="530">
        <v>2.23</v>
      </c>
      <c r="I9" s="535">
        <v>5</v>
      </c>
      <c r="J9" s="535" t="s">
        <v>4628</v>
      </c>
      <c r="K9" s="530">
        <v>0.42</v>
      </c>
      <c r="M9" s="535" t="s">
        <v>4613</v>
      </c>
      <c r="N9" s="535" t="b">
        <v>1</v>
      </c>
      <c r="O9" s="530">
        <v>0.3</v>
      </c>
    </row>
    <row r="10" spans="1:29" x14ac:dyDescent="0.25">
      <c r="A10" s="535">
        <v>6</v>
      </c>
      <c r="B10" s="535" t="s">
        <v>4613</v>
      </c>
      <c r="C10" s="530">
        <v>2.2000000000000002</v>
      </c>
    </row>
    <row r="11" spans="1:29" x14ac:dyDescent="0.25">
      <c r="A11" s="535">
        <v>7</v>
      </c>
      <c r="B11" s="535" t="s">
        <v>4629</v>
      </c>
      <c r="C11" s="530">
        <v>3.95</v>
      </c>
    </row>
    <row r="12" spans="1:29" x14ac:dyDescent="0.25">
      <c r="A12" s="535">
        <v>8</v>
      </c>
      <c r="B12" s="535" t="s">
        <v>4630</v>
      </c>
      <c r="C12" s="530">
        <v>2.2000000000000002</v>
      </c>
    </row>
    <row r="13" spans="1:29" x14ac:dyDescent="0.25">
      <c r="A13" s="535">
        <v>9</v>
      </c>
      <c r="B13" s="535" t="s">
        <v>4631</v>
      </c>
      <c r="C13" s="530">
        <v>2.13</v>
      </c>
    </row>
    <row r="14" spans="1:29" x14ac:dyDescent="0.25">
      <c r="A14" s="535">
        <v>10</v>
      </c>
      <c r="B14" s="535" t="s">
        <v>4632</v>
      </c>
      <c r="C14" s="530">
        <v>3.8</v>
      </c>
    </row>
    <row r="15" spans="1:29" x14ac:dyDescent="0.25">
      <c r="A15" s="535">
        <v>11</v>
      </c>
      <c r="B15" s="535" t="s">
        <v>4633</v>
      </c>
      <c r="C15" s="530">
        <v>3.78</v>
      </c>
    </row>
    <row r="16" spans="1:29" x14ac:dyDescent="0.25">
      <c r="A16" s="535">
        <v>12</v>
      </c>
      <c r="B16" s="535" t="s">
        <v>4634</v>
      </c>
      <c r="C16" s="530">
        <v>2.96</v>
      </c>
    </row>
    <row r="17" spans="1:3" x14ac:dyDescent="0.25">
      <c r="A17" s="535">
        <v>13</v>
      </c>
      <c r="B17" s="535" t="s">
        <v>4635</v>
      </c>
      <c r="C17" s="530">
        <v>2.12</v>
      </c>
    </row>
    <row r="18" spans="1:3" x14ac:dyDescent="0.25">
      <c r="A18" s="535">
        <v>14</v>
      </c>
      <c r="B18" s="535" t="s">
        <v>4636</v>
      </c>
      <c r="C18" s="530">
        <v>2.0699999999999998</v>
      </c>
    </row>
    <row r="19" spans="1:3" x14ac:dyDescent="0.25">
      <c r="A19" s="535">
        <v>15</v>
      </c>
      <c r="B19" s="535" t="s">
        <v>4637</v>
      </c>
      <c r="C19" s="530">
        <v>2.94</v>
      </c>
    </row>
    <row r="20" spans="1:3" x14ac:dyDescent="0.25">
      <c r="A20" s="535">
        <v>16</v>
      </c>
      <c r="B20" s="535" t="s">
        <v>4337</v>
      </c>
      <c r="C20" s="530">
        <v>2.92</v>
      </c>
    </row>
    <row r="21" spans="1:3" x14ac:dyDescent="0.25">
      <c r="A21" s="535">
        <v>17</v>
      </c>
      <c r="B21" s="535" t="s">
        <v>4638</v>
      </c>
      <c r="C21" s="530">
        <v>3.78</v>
      </c>
    </row>
    <row r="22" spans="1:3" x14ac:dyDescent="0.25">
      <c r="A22" s="535">
        <v>18</v>
      </c>
      <c r="B22" s="535" t="s">
        <v>4639</v>
      </c>
      <c r="C22" s="530">
        <v>2.81</v>
      </c>
    </row>
    <row r="23" spans="1:3" x14ac:dyDescent="0.25">
      <c r="A23" s="535">
        <v>19</v>
      </c>
      <c r="B23" s="535" t="s">
        <v>4640</v>
      </c>
      <c r="C23" s="530">
        <v>3.73</v>
      </c>
    </row>
    <row r="24" spans="1:3" x14ac:dyDescent="0.25">
      <c r="A24" s="535">
        <v>20</v>
      </c>
      <c r="B24" s="535" t="s">
        <v>4641</v>
      </c>
      <c r="C24" s="530">
        <v>1.93</v>
      </c>
    </row>
    <row r="25" spans="1:3" x14ac:dyDescent="0.25">
      <c r="A25" s="535">
        <v>21</v>
      </c>
      <c r="B25" s="535" t="s">
        <v>4642</v>
      </c>
      <c r="C25" s="530">
        <v>3.28</v>
      </c>
    </row>
    <row r="26" spans="1:3" x14ac:dyDescent="0.25">
      <c r="A26" s="535">
        <v>22</v>
      </c>
      <c r="B26" s="535" t="s">
        <v>4643</v>
      </c>
      <c r="C26" s="530">
        <v>3.68</v>
      </c>
    </row>
    <row r="27" spans="1:3" x14ac:dyDescent="0.25">
      <c r="A27" s="535">
        <v>23</v>
      </c>
      <c r="B27" s="535" t="s">
        <v>4644</v>
      </c>
      <c r="C27" s="530">
        <v>2.78</v>
      </c>
    </row>
    <row r="28" spans="1:3" x14ac:dyDescent="0.25">
      <c r="A28" s="535">
        <v>24</v>
      </c>
      <c r="B28" s="535" t="s">
        <v>4645</v>
      </c>
      <c r="C28" s="530">
        <v>3.54</v>
      </c>
    </row>
    <row r="29" spans="1:3" x14ac:dyDescent="0.25">
      <c r="A29" s="535">
        <v>25</v>
      </c>
      <c r="B29" s="535" t="s">
        <v>4646</v>
      </c>
      <c r="C29" s="530">
        <v>2.74</v>
      </c>
    </row>
    <row r="30" spans="1:3" x14ac:dyDescent="0.25">
      <c r="A30" s="535">
        <v>26</v>
      </c>
      <c r="B30" s="535" t="s">
        <v>4647</v>
      </c>
      <c r="C30" s="530">
        <v>2.65</v>
      </c>
    </row>
    <row r="31" spans="1:3" x14ac:dyDescent="0.25">
      <c r="A31" s="535">
        <v>27</v>
      </c>
      <c r="B31" s="535" t="s">
        <v>4648</v>
      </c>
      <c r="C31" s="530">
        <v>1.88</v>
      </c>
    </row>
    <row r="32" spans="1:3" x14ac:dyDescent="0.25">
      <c r="A32" s="535">
        <v>28</v>
      </c>
      <c r="B32" s="535" t="s">
        <v>4649</v>
      </c>
      <c r="C32" s="530">
        <v>2.61</v>
      </c>
    </row>
    <row r="33" spans="1:3" x14ac:dyDescent="0.25">
      <c r="A33" s="535">
        <v>29</v>
      </c>
      <c r="B33" s="535" t="s">
        <v>4650</v>
      </c>
      <c r="C33" s="530">
        <v>2.42</v>
      </c>
    </row>
    <row r="34" spans="1:3" x14ac:dyDescent="0.25">
      <c r="A34" s="535">
        <v>30</v>
      </c>
      <c r="B34" s="535" t="s">
        <v>4651</v>
      </c>
      <c r="C34" s="530">
        <v>3.4</v>
      </c>
    </row>
    <row r="35" spans="1:3" x14ac:dyDescent="0.25">
      <c r="A35" s="535">
        <v>31</v>
      </c>
      <c r="B35" s="535" t="s">
        <v>4652</v>
      </c>
      <c r="C35" s="530">
        <v>1.86</v>
      </c>
    </row>
    <row r="36" spans="1:3" x14ac:dyDescent="0.25">
      <c r="A36" s="535">
        <v>32</v>
      </c>
      <c r="B36" s="535" t="s">
        <v>4653</v>
      </c>
      <c r="C36" s="530">
        <v>1.74</v>
      </c>
    </row>
    <row r="37" spans="1:3" x14ac:dyDescent="0.25">
      <c r="A37" s="535">
        <v>33</v>
      </c>
      <c r="B37" s="535" t="s">
        <v>4654</v>
      </c>
      <c r="C37" s="530">
        <v>1.73</v>
      </c>
    </row>
    <row r="38" spans="1:3" x14ac:dyDescent="0.25">
      <c r="A38" s="535">
        <v>34</v>
      </c>
      <c r="B38" s="535" t="s">
        <v>4655</v>
      </c>
      <c r="C38" s="530">
        <v>3.32</v>
      </c>
    </row>
    <row r="39" spans="1:3" x14ac:dyDescent="0.25">
      <c r="A39" s="535">
        <v>35</v>
      </c>
      <c r="B39" s="535" t="s">
        <v>4656</v>
      </c>
      <c r="C39" s="530">
        <v>1.7</v>
      </c>
    </row>
    <row r="40" spans="1:3" x14ac:dyDescent="0.25">
      <c r="A40" s="535">
        <v>36</v>
      </c>
      <c r="B40" s="535" t="s">
        <v>4657</v>
      </c>
      <c r="C40" s="530">
        <v>3.2</v>
      </c>
    </row>
    <row r="41" spans="1:3" x14ac:dyDescent="0.25">
      <c r="A41" s="535">
        <v>37</v>
      </c>
      <c r="B41" s="535" t="s">
        <v>4658</v>
      </c>
      <c r="C41" s="530">
        <v>1.68</v>
      </c>
    </row>
    <row r="42" spans="1:3" x14ac:dyDescent="0.25">
      <c r="A42" s="535">
        <v>38</v>
      </c>
      <c r="B42" s="535" t="s">
        <v>4659</v>
      </c>
      <c r="C42" s="530">
        <v>1.68</v>
      </c>
    </row>
    <row r="43" spans="1:3" x14ac:dyDescent="0.25">
      <c r="A43" s="535">
        <v>39</v>
      </c>
      <c r="B43" s="535" t="s">
        <v>4660</v>
      </c>
      <c r="C43" s="530">
        <v>1.66</v>
      </c>
    </row>
    <row r="44" spans="1:3" x14ac:dyDescent="0.25">
      <c r="A44" s="535">
        <v>40</v>
      </c>
      <c r="B44" s="535" t="s">
        <v>4661</v>
      </c>
      <c r="C44" s="530">
        <v>1.66</v>
      </c>
    </row>
    <row r="45" spans="1:3" x14ac:dyDescent="0.25">
      <c r="A45" s="535">
        <v>41</v>
      </c>
      <c r="B45" s="535" t="s">
        <v>4662</v>
      </c>
      <c r="C45" s="530">
        <v>1.53</v>
      </c>
    </row>
    <row r="46" spans="1:3" x14ac:dyDescent="0.25">
      <c r="A46" s="535">
        <v>42</v>
      </c>
      <c r="B46" s="535" t="s">
        <v>4663</v>
      </c>
      <c r="C46" s="530">
        <v>2.41</v>
      </c>
    </row>
    <row r="47" spans="1:3" x14ac:dyDescent="0.25">
      <c r="A47" s="535">
        <v>43</v>
      </c>
      <c r="B47" s="535" t="s">
        <v>4664</v>
      </c>
      <c r="C47" s="530">
        <v>1.5</v>
      </c>
    </row>
    <row r="48" spans="1:3" x14ac:dyDescent="0.25">
      <c r="A48" s="535">
        <v>44</v>
      </c>
      <c r="B48" s="535" t="s">
        <v>4612</v>
      </c>
      <c r="C48" s="530">
        <v>1.44</v>
      </c>
    </row>
    <row r="49" spans="1:3" x14ac:dyDescent="0.25">
      <c r="A49" s="535">
        <v>45</v>
      </c>
      <c r="B49" s="535" t="s">
        <v>4665</v>
      </c>
      <c r="C49" s="530">
        <v>3.2</v>
      </c>
    </row>
    <row r="50" spans="1:3" x14ac:dyDescent="0.25">
      <c r="A50" s="535">
        <v>46</v>
      </c>
      <c r="B50" s="535" t="s">
        <v>4666</v>
      </c>
      <c r="C50" s="530">
        <v>1.37</v>
      </c>
    </row>
    <row r="51" spans="1:3" x14ac:dyDescent="0.25">
      <c r="A51" s="535">
        <v>47</v>
      </c>
      <c r="B51" s="535" t="s">
        <v>4667</v>
      </c>
      <c r="C51" s="530">
        <v>2.39</v>
      </c>
    </row>
    <row r="52" spans="1:3" x14ac:dyDescent="0.25">
      <c r="A52" s="535">
        <v>48</v>
      </c>
      <c r="B52" s="535" t="s">
        <v>4329</v>
      </c>
      <c r="C52" s="530">
        <v>2.38</v>
      </c>
    </row>
    <row r="53" spans="1:3" x14ac:dyDescent="0.25">
      <c r="A53" s="535">
        <v>49</v>
      </c>
      <c r="B53" s="535" t="s">
        <v>4668</v>
      </c>
      <c r="C53" s="530">
        <v>3.13</v>
      </c>
    </row>
    <row r="54" spans="1:3" x14ac:dyDescent="0.25">
      <c r="A54" s="535">
        <v>50</v>
      </c>
      <c r="B54" s="535" t="s">
        <v>4669</v>
      </c>
      <c r="C54" s="530">
        <v>3.12</v>
      </c>
    </row>
    <row r="55" spans="1:3" x14ac:dyDescent="0.25">
      <c r="A55" s="535">
        <v>51</v>
      </c>
      <c r="B55" s="535" t="s">
        <v>4670</v>
      </c>
      <c r="C55" s="530">
        <v>3.59</v>
      </c>
    </row>
    <row r="56" spans="1:3" x14ac:dyDescent="0.25">
      <c r="A56" s="535">
        <v>52</v>
      </c>
      <c r="B56" s="535" t="s">
        <v>4671</v>
      </c>
      <c r="C56" s="530">
        <v>3.07</v>
      </c>
    </row>
    <row r="57" spans="1:3" x14ac:dyDescent="0.25">
      <c r="A57" s="535">
        <v>53</v>
      </c>
      <c r="B57" s="535" t="s">
        <v>4672</v>
      </c>
      <c r="C57" s="530">
        <v>1.36</v>
      </c>
    </row>
    <row r="58" spans="1:3" x14ac:dyDescent="0.25">
      <c r="A58" s="535">
        <v>54</v>
      </c>
      <c r="B58" s="535" t="s">
        <v>4673</v>
      </c>
      <c r="C58" s="530">
        <v>2.25</v>
      </c>
    </row>
    <row r="59" spans="1:3" x14ac:dyDescent="0.25">
      <c r="A59" s="535">
        <v>55</v>
      </c>
      <c r="B59" s="535" t="s">
        <v>4674</v>
      </c>
      <c r="C59" s="530">
        <v>1.28</v>
      </c>
    </row>
    <row r="60" spans="1:3" x14ac:dyDescent="0.25">
      <c r="A60" s="535">
        <v>56</v>
      </c>
      <c r="B60" s="535" t="s">
        <v>4675</v>
      </c>
      <c r="C60" s="530">
        <v>1.27</v>
      </c>
    </row>
    <row r="61" spans="1:3" x14ac:dyDescent="0.25">
      <c r="A61" s="535">
        <v>57</v>
      </c>
      <c r="B61" s="535" t="s">
        <v>4676</v>
      </c>
      <c r="C61" s="530">
        <v>1.19</v>
      </c>
    </row>
    <row r="62" spans="1:3" x14ac:dyDescent="0.25">
      <c r="A62" s="535">
        <v>58</v>
      </c>
      <c r="B62" s="535" t="s">
        <v>4677</v>
      </c>
      <c r="C62" s="530">
        <v>1.08</v>
      </c>
    </row>
    <row r="63" spans="1:3" x14ac:dyDescent="0.25">
      <c r="A63" s="535">
        <v>59</v>
      </c>
      <c r="B63" s="535" t="s">
        <v>4678</v>
      </c>
      <c r="C63" s="530">
        <v>3.02</v>
      </c>
    </row>
    <row r="64" spans="1:3" x14ac:dyDescent="0.25">
      <c r="A64" s="535">
        <v>60</v>
      </c>
      <c r="B64" s="535" t="s">
        <v>4679</v>
      </c>
      <c r="C64" s="530">
        <v>2.99</v>
      </c>
    </row>
    <row r="65" spans="1:3" x14ac:dyDescent="0.25">
      <c r="A65" s="535">
        <v>61</v>
      </c>
      <c r="B65" s="535" t="s">
        <v>4680</v>
      </c>
      <c r="C65" s="530">
        <v>2.97</v>
      </c>
    </row>
  </sheetData>
  <pageMargins left="0.511811024" right="0.511811024" top="0.78740157499999996" bottom="0.78740157499999996" header="0.31496062000000002" footer="0.31496062000000002"/>
  <tableParts count="9">
    <tablePart r:id="rId1"/>
    <tablePart r:id="rId2"/>
    <tablePart r:id="rId3"/>
    <tablePart r:id="rId4"/>
    <tablePart r:id="rId5"/>
    <tablePart r:id="rId6"/>
    <tablePart r:id="rId7"/>
    <tablePart r:id="rId8"/>
    <tablePart r:id="rId9"/>
  </tableParts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ilha121">
    <tabColor rgb="FF002060"/>
  </sheetPr>
  <dimension ref="A1:M1"/>
  <sheetViews>
    <sheetView showGridLines="0" workbookViewId="0">
      <selection activeCell="G15" sqref="G15:G16"/>
    </sheetView>
  </sheetViews>
  <sheetFormatPr defaultRowHeight="15" x14ac:dyDescent="0.25"/>
  <cols>
    <col min="1" max="1" width="20.5703125" style="535" bestFit="1" customWidth="1"/>
    <col min="2" max="2" width="16.5703125" style="535" bestFit="1" customWidth="1"/>
    <col min="3" max="3" width="8" style="535" bestFit="1" customWidth="1"/>
    <col min="4" max="4" width="7.42578125" style="535" bestFit="1" customWidth="1"/>
    <col min="5" max="5" width="12.85546875" style="535" bestFit="1" customWidth="1"/>
    <col min="6" max="9" width="12.42578125" style="535" bestFit="1" customWidth="1"/>
    <col min="10" max="10" width="13.140625" style="535" bestFit="1" customWidth="1"/>
    <col min="11" max="11" width="7.7109375" style="535" bestFit="1" customWidth="1"/>
    <col min="12" max="12" width="11" style="535" bestFit="1" customWidth="1"/>
    <col min="13" max="13" width="8.140625" style="535" bestFit="1" customWidth="1"/>
    <col min="14" max="16384" width="9.140625" style="535"/>
  </cols>
  <sheetData>
    <row r="1" spans="1:13" x14ac:dyDescent="0.25">
      <c r="A1" s="535" t="s">
        <v>4608</v>
      </c>
      <c r="B1" s="535" t="s">
        <v>4603</v>
      </c>
      <c r="C1" s="535" t="s">
        <v>4609</v>
      </c>
      <c r="D1" s="535" t="s">
        <v>70</v>
      </c>
      <c r="E1" s="535" t="s">
        <v>4606</v>
      </c>
      <c r="F1" s="535" t="s">
        <v>4337</v>
      </c>
      <c r="G1" s="535" t="s">
        <v>4610</v>
      </c>
      <c r="H1" s="535" t="s">
        <v>4611</v>
      </c>
      <c r="I1" s="535" t="s">
        <v>4612</v>
      </c>
      <c r="J1" s="535" t="s">
        <v>4613</v>
      </c>
      <c r="K1" s="535" t="s">
        <v>71</v>
      </c>
      <c r="L1" s="535" t="s">
        <v>4614</v>
      </c>
      <c r="M1" s="535" t="s">
        <v>4615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1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Planilha122">
    <tabColor rgb="FFFFC000"/>
  </sheetPr>
  <dimension ref="A1"/>
  <sheetViews>
    <sheetView showGridLines="0" topLeftCell="A7" workbookViewId="0">
      <selection activeCell="K12" sqref="K12"/>
    </sheetView>
  </sheetViews>
  <sheetFormatPr defaultRowHeight="15" x14ac:dyDescent="0.25"/>
  <cols>
    <col min="1" max="16384" width="9.140625" style="535"/>
  </cols>
  <sheetData/>
  <pageMargins left="0.511811024" right="0.511811024" top="0.78740157499999996" bottom="0.78740157499999996" header="0.31496062000000002" footer="0.31496062000000002"/>
  <pageSetup paperSize="9" orientation="portrait" horizontalDpi="360" verticalDpi="360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77153" r:id="rId4" name="Group Box 1">
              <controlPr defaultSize="0" autoFill="0" autoPict="0">
                <anchor moveWithCells="1">
                  <from>
                    <xdr:col>11</xdr:col>
                    <xdr:colOff>438150</xdr:colOff>
                    <xdr:row>9</xdr:row>
                    <xdr:rowOff>38100</xdr:rowOff>
                  </from>
                  <to>
                    <xdr:col>14</xdr:col>
                    <xdr:colOff>457200</xdr:colOff>
                    <xdr:row>19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154" r:id="rId5" name="Check Box 2">
              <controlPr defaultSize="0" autoFill="0" autoLine="0" autoPict="0">
                <anchor moveWithCells="1">
                  <from>
                    <xdr:col>12</xdr:col>
                    <xdr:colOff>180975</xdr:colOff>
                    <xdr:row>10</xdr:row>
                    <xdr:rowOff>104775</xdr:rowOff>
                  </from>
                  <to>
                    <xdr:col>14</xdr:col>
                    <xdr:colOff>66675</xdr:colOff>
                    <xdr:row>11</xdr:row>
                    <xdr:rowOff>123825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155" r:id="rId6" name="Check Box 3">
              <controlPr defaultSize="0" autoFill="0" autoLine="0" autoPict="0">
                <anchor moveWithCells="1">
                  <from>
                    <xdr:col>12</xdr:col>
                    <xdr:colOff>180975</xdr:colOff>
                    <xdr:row>12</xdr:row>
                    <xdr:rowOff>19050</xdr:rowOff>
                  </from>
                  <to>
                    <xdr:col>14</xdr:col>
                    <xdr:colOff>66675</xdr:colOff>
                    <xdr:row>13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156" r:id="rId7" name="Check Box 4">
              <controlPr defaultSize="0" autoFill="0" autoLine="0" autoPict="0">
                <anchor moveWithCells="1">
                  <from>
                    <xdr:col>12</xdr:col>
                    <xdr:colOff>180975</xdr:colOff>
                    <xdr:row>13</xdr:row>
                    <xdr:rowOff>123825</xdr:rowOff>
                  </from>
                  <to>
                    <xdr:col>14</xdr:col>
                    <xdr:colOff>66675</xdr:colOff>
                    <xdr:row>14</xdr:row>
                    <xdr:rowOff>142875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157" r:id="rId8" name="Check Box 5">
              <controlPr defaultSize="0" autoFill="0" autoLine="0" autoPict="0">
                <anchor moveWithCells="1">
                  <from>
                    <xdr:col>12</xdr:col>
                    <xdr:colOff>180975</xdr:colOff>
                    <xdr:row>15</xdr:row>
                    <xdr:rowOff>38100</xdr:rowOff>
                  </from>
                  <to>
                    <xdr:col>14</xdr:col>
                    <xdr:colOff>66675</xdr:colOff>
                    <xdr:row>16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158" r:id="rId9" name="Check Box 6">
              <controlPr defaultSize="0" autoFill="0" autoLine="0" autoPict="0">
                <anchor moveWithCells="1">
                  <from>
                    <xdr:col>12</xdr:col>
                    <xdr:colOff>180975</xdr:colOff>
                    <xdr:row>16</xdr:row>
                    <xdr:rowOff>152400</xdr:rowOff>
                  </from>
                  <to>
                    <xdr:col>14</xdr:col>
                    <xdr:colOff>66675</xdr:colOff>
                    <xdr:row>17</xdr:row>
                    <xdr:rowOff>171450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159" r:id="rId10" name="Group Box 7">
              <controlPr defaultSize="0" autoFill="0" autoPict="0">
                <anchor moveWithCells="1">
                  <from>
                    <xdr:col>8</xdr:col>
                    <xdr:colOff>209550</xdr:colOff>
                    <xdr:row>9</xdr:row>
                    <xdr:rowOff>57150</xdr:rowOff>
                  </from>
                  <to>
                    <xdr:col>11</xdr:col>
                    <xdr:colOff>228600</xdr:colOff>
                    <xdr:row>19</xdr:row>
                    <xdr:rowOff>76200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160" r:id="rId11" name="Option Button 8">
              <controlPr defaultSize="0" autoFill="0" autoLine="0" autoPict="0">
                <anchor moveWithCells="1">
                  <from>
                    <xdr:col>8</xdr:col>
                    <xdr:colOff>581025</xdr:colOff>
                    <xdr:row>10</xdr:row>
                    <xdr:rowOff>114300</xdr:rowOff>
                  </from>
                  <to>
                    <xdr:col>10</xdr:col>
                    <xdr:colOff>447675</xdr:colOff>
                    <xdr:row>11</xdr:row>
                    <xdr:rowOff>133350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161" r:id="rId12" name="Option Button 9">
              <controlPr defaultSize="0" autoFill="0" autoLine="0" autoPict="0">
                <anchor moveWithCells="1">
                  <from>
                    <xdr:col>8</xdr:col>
                    <xdr:colOff>581025</xdr:colOff>
                    <xdr:row>12</xdr:row>
                    <xdr:rowOff>38100</xdr:rowOff>
                  </from>
                  <to>
                    <xdr:col>10</xdr:col>
                    <xdr:colOff>447675</xdr:colOff>
                    <xdr:row>13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162" r:id="rId13" name="Option Button 10">
              <controlPr defaultSize="0" autoFill="0" autoLine="0" autoPict="0">
                <anchor moveWithCells="1">
                  <from>
                    <xdr:col>8</xdr:col>
                    <xdr:colOff>581025</xdr:colOff>
                    <xdr:row>13</xdr:row>
                    <xdr:rowOff>161925</xdr:rowOff>
                  </from>
                  <to>
                    <xdr:col>10</xdr:col>
                    <xdr:colOff>447675</xdr:colOff>
                    <xdr:row>14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163" r:id="rId14" name="Option Button 11">
              <controlPr defaultSize="0" autoFill="0" autoLine="0" autoPict="0">
                <anchor moveWithCells="1">
                  <from>
                    <xdr:col>8</xdr:col>
                    <xdr:colOff>581025</xdr:colOff>
                    <xdr:row>15</xdr:row>
                    <xdr:rowOff>85725</xdr:rowOff>
                  </from>
                  <to>
                    <xdr:col>10</xdr:col>
                    <xdr:colOff>447675</xdr:colOff>
                    <xdr:row>16</xdr:row>
                    <xdr:rowOff>104775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164" r:id="rId15" name="Option Button 12">
              <controlPr defaultSize="0" autoFill="0" autoLine="0" autoPict="0">
                <anchor moveWithCells="1">
                  <from>
                    <xdr:col>8</xdr:col>
                    <xdr:colOff>581025</xdr:colOff>
                    <xdr:row>17</xdr:row>
                    <xdr:rowOff>19050</xdr:rowOff>
                  </from>
                  <to>
                    <xdr:col>10</xdr:col>
                    <xdr:colOff>447675</xdr:colOff>
                    <xdr:row>18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165" r:id="rId16" name="Group Box 13">
              <controlPr defaultSize="0" autoFill="0" autoPict="0">
                <anchor moveWithCells="1">
                  <from>
                    <xdr:col>5</xdr:col>
                    <xdr:colOff>428625</xdr:colOff>
                    <xdr:row>13</xdr:row>
                    <xdr:rowOff>9525</xdr:rowOff>
                  </from>
                  <to>
                    <xdr:col>7</xdr:col>
                    <xdr:colOff>542925</xdr:colOff>
                    <xdr:row>16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166" r:id="rId17" name="Spinner 14">
              <controlPr defaultSize="0" autoPict="0">
                <anchor moveWithCells="1" sizeWithCells="1">
                  <from>
                    <xdr:col>6</xdr:col>
                    <xdr:colOff>581025</xdr:colOff>
                    <xdr:row>13</xdr:row>
                    <xdr:rowOff>104775</xdr:rowOff>
                  </from>
                  <to>
                    <xdr:col>7</xdr:col>
                    <xdr:colOff>419100</xdr:colOff>
                    <xdr:row>15</xdr:row>
                    <xdr:rowOff>123825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167" r:id="rId18" name="Group Box 15">
              <controlPr defaultSize="0" autoFill="0" autoPict="0">
                <anchor moveWithCells="1">
                  <from>
                    <xdr:col>5</xdr:col>
                    <xdr:colOff>428625</xdr:colOff>
                    <xdr:row>9</xdr:row>
                    <xdr:rowOff>47625</xdr:rowOff>
                  </from>
                  <to>
                    <xdr:col>7</xdr:col>
                    <xdr:colOff>542925</xdr:colOff>
                    <xdr:row>12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168" r:id="rId19" name="Drop Down 16">
              <controlPr defaultSize="0" autoLine="0" autoPict="0">
                <anchor moveWithCells="1">
                  <from>
                    <xdr:col>5</xdr:col>
                    <xdr:colOff>561975</xdr:colOff>
                    <xdr:row>10</xdr:row>
                    <xdr:rowOff>57150</xdr:rowOff>
                  </from>
                  <to>
                    <xdr:col>7</xdr:col>
                    <xdr:colOff>352425</xdr:colOff>
                    <xdr:row>11</xdr:row>
                    <xdr:rowOff>66675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169" r:id="rId20" name="Group Box 17">
              <controlPr defaultSize="0" autoFill="0" autoPict="0">
                <anchor moveWithCells="1">
                  <from>
                    <xdr:col>2</xdr:col>
                    <xdr:colOff>209550</xdr:colOff>
                    <xdr:row>9</xdr:row>
                    <xdr:rowOff>47625</xdr:rowOff>
                  </from>
                  <to>
                    <xdr:col>5</xdr:col>
                    <xdr:colOff>228600</xdr:colOff>
                    <xdr:row>19</xdr:row>
                    <xdr:rowOff>66675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170" r:id="rId21" name="List Box 18">
              <controlPr defaultSize="0" autoLine="0" autoPict="0">
                <anchor moveWithCells="1">
                  <from>
                    <xdr:col>2</xdr:col>
                    <xdr:colOff>304800</xdr:colOff>
                    <xdr:row>10</xdr:row>
                    <xdr:rowOff>28575</xdr:rowOff>
                  </from>
                  <to>
                    <xdr:col>5</xdr:col>
                    <xdr:colOff>161925</xdr:colOff>
                    <xdr:row>18</xdr:row>
                    <xdr:rowOff>142875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171" r:id="rId22" name="Group Box 19">
              <controlPr defaultSize="0" autoFill="0" autoPict="0">
                <anchor moveWithCells="1">
                  <from>
                    <xdr:col>5</xdr:col>
                    <xdr:colOff>409575</xdr:colOff>
                    <xdr:row>16</xdr:row>
                    <xdr:rowOff>142875</xdr:rowOff>
                  </from>
                  <to>
                    <xdr:col>7</xdr:col>
                    <xdr:colOff>542925</xdr:colOff>
                    <xdr:row>20</xdr:row>
                    <xdr:rowOff>161925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172" r:id="rId23" name="Button 20">
              <controlPr defaultSize="0" autoFill="0" autoPict="0">
                <anchor moveWithCells="1" sizeWithCells="1">
                  <from>
                    <xdr:col>11</xdr:col>
                    <xdr:colOff>190500</xdr:colOff>
                    <xdr:row>22</xdr:row>
                    <xdr:rowOff>19050</xdr:rowOff>
                  </from>
                  <to>
                    <xdr:col>13</xdr:col>
                    <xdr:colOff>76200</xdr:colOff>
                    <xdr:row>24</xdr:row>
                    <xdr:rowOff>9525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ilha123">
    <tabColor theme="1"/>
  </sheetPr>
  <dimension ref="A1"/>
  <sheetViews>
    <sheetView showGridLines="0" showRowColHeaders="0" workbookViewId="0"/>
  </sheetViews>
  <sheetFormatPr defaultRowHeight="15" x14ac:dyDescent="0.25"/>
  <cols>
    <col min="1" max="16384" width="9.140625" style="1"/>
  </cols>
  <sheetData/>
  <pageMargins left="0.511811024" right="0.511811024" top="0.78740157499999996" bottom="0.78740157499999996" header="0.31496062000000002" footer="0.31496062000000002"/>
  <drawing r:id="rId1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ilha124">
    <tabColor rgb="FF002060"/>
  </sheetPr>
  <dimension ref="A1:D188"/>
  <sheetViews>
    <sheetView workbookViewId="0"/>
  </sheetViews>
  <sheetFormatPr defaultRowHeight="15" x14ac:dyDescent="0.25"/>
  <cols>
    <col min="1" max="1" width="9" customWidth="1"/>
    <col min="2" max="2" width="31" bestFit="1" customWidth="1"/>
    <col min="4" max="4" width="6.5703125" bestFit="1" customWidth="1"/>
  </cols>
  <sheetData>
    <row r="1" spans="1:4" x14ac:dyDescent="0.25">
      <c r="A1" t="s">
        <v>4828</v>
      </c>
      <c r="B1" t="s">
        <v>4827</v>
      </c>
      <c r="C1" s="535">
        <v>2013</v>
      </c>
      <c r="D1">
        <v>2014</v>
      </c>
    </row>
    <row r="2" spans="1:4" x14ac:dyDescent="0.25">
      <c r="A2">
        <v>1</v>
      </c>
      <c r="B2" t="s">
        <v>3881</v>
      </c>
      <c r="C2" s="197">
        <v>0.95499999999999996</v>
      </c>
      <c r="D2" s="197">
        <v>0.94399999999999995</v>
      </c>
    </row>
    <row r="3" spans="1:4" x14ac:dyDescent="0.25">
      <c r="A3">
        <v>2</v>
      </c>
      <c r="B3" t="s">
        <v>4691</v>
      </c>
      <c r="C3" s="197">
        <v>0.93799999999999994</v>
      </c>
      <c r="D3" s="197">
        <v>0.93300000000000005</v>
      </c>
    </row>
    <row r="4" spans="1:4" x14ac:dyDescent="0.25">
      <c r="A4">
        <v>3</v>
      </c>
      <c r="B4" t="s">
        <v>3447</v>
      </c>
      <c r="C4" s="197">
        <v>0.93700000000000006</v>
      </c>
      <c r="D4" s="197">
        <v>0.91700000000000004</v>
      </c>
    </row>
    <row r="5" spans="1:4" x14ac:dyDescent="0.25">
      <c r="A5">
        <v>4</v>
      </c>
      <c r="B5" t="s">
        <v>4829</v>
      </c>
      <c r="C5" s="197">
        <v>0.92100000000000004</v>
      </c>
      <c r="D5" s="197">
        <v>0.91500000000000004</v>
      </c>
    </row>
    <row r="6" spans="1:4" x14ac:dyDescent="0.25">
      <c r="A6">
        <v>5</v>
      </c>
      <c r="B6" t="s">
        <v>4729</v>
      </c>
      <c r="C6" s="197">
        <v>0.92</v>
      </c>
      <c r="D6" s="197">
        <v>0.91400000000000003</v>
      </c>
    </row>
    <row r="7" spans="1:4" x14ac:dyDescent="0.25">
      <c r="A7">
        <v>6</v>
      </c>
      <c r="B7" t="s">
        <v>3332</v>
      </c>
      <c r="C7" s="197">
        <v>0.91900000000000004</v>
      </c>
      <c r="D7" s="197">
        <v>0.91100000000000003</v>
      </c>
    </row>
    <row r="8" spans="1:4" x14ac:dyDescent="0.25">
      <c r="A8">
        <v>7</v>
      </c>
      <c r="B8" t="s">
        <v>4786</v>
      </c>
      <c r="C8" s="197">
        <v>0.91600000000000004</v>
      </c>
      <c r="D8" s="197">
        <v>0.91</v>
      </c>
    </row>
    <row r="9" spans="1:4" x14ac:dyDescent="0.25">
      <c r="A9">
        <v>8</v>
      </c>
      <c r="B9" t="s">
        <v>2826</v>
      </c>
      <c r="C9" s="197">
        <v>0.91600000000000004</v>
      </c>
      <c r="D9" s="197">
        <v>0.90200000000000002</v>
      </c>
    </row>
    <row r="10" spans="1:4" x14ac:dyDescent="0.25">
      <c r="A10">
        <v>9</v>
      </c>
      <c r="B10" t="s">
        <v>4714</v>
      </c>
      <c r="C10" s="197">
        <v>0.91300000000000003</v>
      </c>
      <c r="D10" s="197">
        <v>0.90100000000000002</v>
      </c>
    </row>
    <row r="11" spans="1:4" x14ac:dyDescent="0.25">
      <c r="A11">
        <v>10</v>
      </c>
      <c r="B11" t="s">
        <v>3905</v>
      </c>
      <c r="C11" s="197">
        <v>0.91200000000000003</v>
      </c>
      <c r="D11" s="197">
        <v>0.9</v>
      </c>
    </row>
    <row r="12" spans="1:4" x14ac:dyDescent="0.25">
      <c r="A12">
        <v>11</v>
      </c>
      <c r="B12" t="s">
        <v>3627</v>
      </c>
      <c r="C12" s="197">
        <v>0.91100000000000003</v>
      </c>
      <c r="D12" s="197">
        <v>0.89900000000000002</v>
      </c>
    </row>
    <row r="13" spans="1:4" x14ac:dyDescent="0.25">
      <c r="A13">
        <v>12</v>
      </c>
      <c r="B13" t="s">
        <v>3370</v>
      </c>
      <c r="C13" s="197">
        <v>0.90900000000000003</v>
      </c>
      <c r="D13" s="197">
        <v>0.89800000000000002</v>
      </c>
    </row>
    <row r="14" spans="1:4" x14ac:dyDescent="0.25">
      <c r="A14">
        <v>13</v>
      </c>
      <c r="B14" t="s">
        <v>4753</v>
      </c>
      <c r="C14" s="197">
        <v>0.90600000000000003</v>
      </c>
      <c r="D14" s="197">
        <v>0.89500000000000002</v>
      </c>
    </row>
    <row r="15" spans="1:4" x14ac:dyDescent="0.25">
      <c r="A15">
        <v>14</v>
      </c>
      <c r="B15" t="s">
        <v>3359</v>
      </c>
      <c r="C15" s="197">
        <v>0.90600000000000003</v>
      </c>
      <c r="D15" s="197">
        <v>0.89200000000000002</v>
      </c>
    </row>
    <row r="16" spans="1:4" x14ac:dyDescent="0.25">
      <c r="A16">
        <v>15</v>
      </c>
      <c r="B16" t="s">
        <v>4837</v>
      </c>
      <c r="C16" s="197">
        <v>0.90100000000000002</v>
      </c>
      <c r="D16" s="197">
        <v>0.89100000000000001</v>
      </c>
    </row>
    <row r="17" spans="1:4" x14ac:dyDescent="0.25">
      <c r="A17">
        <v>15</v>
      </c>
      <c r="B17" t="s">
        <v>4718</v>
      </c>
      <c r="C17" s="197">
        <v>0.9</v>
      </c>
      <c r="D17" s="197">
        <v>0.89100000000000001</v>
      </c>
    </row>
    <row r="18" spans="1:4" x14ac:dyDescent="0.25">
      <c r="A18">
        <v>17</v>
      </c>
      <c r="B18" t="s">
        <v>4756</v>
      </c>
      <c r="C18" s="197">
        <v>0.89700000000000002</v>
      </c>
      <c r="D18" s="197">
        <v>0.89</v>
      </c>
    </row>
    <row r="19" spans="1:4" x14ac:dyDescent="0.25">
      <c r="A19">
        <v>18</v>
      </c>
      <c r="B19" t="s">
        <v>4765</v>
      </c>
      <c r="C19" s="197">
        <v>0.89500000000000002</v>
      </c>
      <c r="D19" s="197">
        <v>0.89900000000000002</v>
      </c>
    </row>
    <row r="20" spans="1:4" x14ac:dyDescent="0.25">
      <c r="A20">
        <v>19</v>
      </c>
      <c r="B20" t="s">
        <v>4754</v>
      </c>
      <c r="C20" s="197">
        <v>0.89500000000000002</v>
      </c>
      <c r="D20" s="197">
        <v>0.88800000000000001</v>
      </c>
    </row>
    <row r="21" spans="1:4" x14ac:dyDescent="0.25">
      <c r="A21">
        <v>20</v>
      </c>
      <c r="B21" t="s">
        <v>2921</v>
      </c>
      <c r="C21" s="197">
        <v>0.89300000000000002</v>
      </c>
      <c r="D21" s="197">
        <v>0.88400000000000001</v>
      </c>
    </row>
    <row r="22" spans="1:4" x14ac:dyDescent="0.25">
      <c r="A22">
        <v>21</v>
      </c>
      <c r="B22" t="s">
        <v>3493</v>
      </c>
      <c r="C22" s="197">
        <v>0.89200000000000002</v>
      </c>
      <c r="D22" s="197">
        <v>0.88100000000000001</v>
      </c>
    </row>
    <row r="23" spans="1:4" x14ac:dyDescent="0.25">
      <c r="A23">
        <v>21</v>
      </c>
      <c r="B23" t="s">
        <v>3734</v>
      </c>
      <c r="C23" s="197">
        <v>0.89200000000000002</v>
      </c>
      <c r="D23" s="197">
        <v>0.88100000000000001</v>
      </c>
    </row>
    <row r="24" spans="1:4" x14ac:dyDescent="0.25">
      <c r="A24">
        <v>21</v>
      </c>
      <c r="B24" t="s">
        <v>4767</v>
      </c>
      <c r="C24" s="197">
        <v>0.88500000000000001</v>
      </c>
      <c r="D24" s="197">
        <v>0.88100000000000001</v>
      </c>
    </row>
    <row r="25" spans="1:4" x14ac:dyDescent="0.25">
      <c r="A25">
        <v>24</v>
      </c>
      <c r="B25" t="s">
        <v>4012</v>
      </c>
      <c r="C25" s="197">
        <v>0.88300000000000001</v>
      </c>
      <c r="D25" s="197">
        <v>0.879</v>
      </c>
    </row>
    <row r="26" spans="1:4" x14ac:dyDescent="0.25">
      <c r="A26">
        <v>25</v>
      </c>
      <c r="B26" t="s">
        <v>4728</v>
      </c>
      <c r="C26" s="197">
        <v>0.88100000000000001</v>
      </c>
      <c r="D26" s="197">
        <v>0.874</v>
      </c>
    </row>
    <row r="27" spans="1:4" x14ac:dyDescent="0.25">
      <c r="A27">
        <v>26</v>
      </c>
      <c r="B27" t="s">
        <v>3547</v>
      </c>
      <c r="C27" s="197">
        <v>0.875</v>
      </c>
      <c r="D27" s="197">
        <v>0.872</v>
      </c>
    </row>
    <row r="28" spans="1:4" x14ac:dyDescent="0.25">
      <c r="A28">
        <v>27</v>
      </c>
      <c r="B28" t="s">
        <v>3398</v>
      </c>
      <c r="C28" s="197">
        <v>0.875</v>
      </c>
      <c r="D28" s="197">
        <v>0.86899999999999999</v>
      </c>
    </row>
    <row r="29" spans="1:4" x14ac:dyDescent="0.25">
      <c r="A29">
        <v>28</v>
      </c>
      <c r="B29" t="s">
        <v>4796</v>
      </c>
      <c r="C29" s="197">
        <v>0.873</v>
      </c>
      <c r="D29" s="197">
        <v>0.86099999999999999</v>
      </c>
    </row>
    <row r="30" spans="1:4" x14ac:dyDescent="0.25">
      <c r="A30">
        <v>29</v>
      </c>
      <c r="B30" t="s">
        <v>4738</v>
      </c>
      <c r="C30" s="197">
        <v>0.86</v>
      </c>
      <c r="D30" s="197">
        <v>0.85299999999999998</v>
      </c>
    </row>
    <row r="31" spans="1:4" x14ac:dyDescent="0.25">
      <c r="A31">
        <v>30</v>
      </c>
      <c r="B31" t="s">
        <v>4700</v>
      </c>
      <c r="C31" s="197">
        <v>0.85499999999999998</v>
      </c>
      <c r="D31" s="197">
        <v>0.85199999999999998</v>
      </c>
    </row>
    <row r="32" spans="1:4" x14ac:dyDescent="0.25">
      <c r="A32">
        <v>31</v>
      </c>
      <c r="B32" t="s">
        <v>4709</v>
      </c>
      <c r="C32" s="197">
        <v>0.84799999999999998</v>
      </c>
      <c r="D32" s="197">
        <v>0.85099999999999998</v>
      </c>
    </row>
    <row r="33" spans="1:4" x14ac:dyDescent="0.25">
      <c r="A33">
        <v>32</v>
      </c>
      <c r="B33" t="s">
        <v>4713</v>
      </c>
      <c r="C33" s="197">
        <v>0.84699999999999998</v>
      </c>
      <c r="D33" s="197">
        <v>0.84499999999999997</v>
      </c>
    </row>
    <row r="34" spans="1:4" x14ac:dyDescent="0.25">
      <c r="A34">
        <v>33</v>
      </c>
      <c r="B34" t="s">
        <v>4730</v>
      </c>
      <c r="C34" s="197">
        <v>0.84599999999999997</v>
      </c>
      <c r="D34" s="197">
        <v>0.84</v>
      </c>
    </row>
    <row r="35" spans="1:4" x14ac:dyDescent="0.25">
      <c r="A35">
        <v>34</v>
      </c>
      <c r="B35" t="s">
        <v>4688</v>
      </c>
      <c r="C35" s="197">
        <v>0.84599999999999997</v>
      </c>
      <c r="D35" s="197">
        <v>0.83599999999999997</v>
      </c>
    </row>
    <row r="36" spans="1:4" x14ac:dyDescent="0.25">
      <c r="A36">
        <v>35</v>
      </c>
      <c r="B36" t="s">
        <v>4766</v>
      </c>
      <c r="C36" s="197">
        <v>0.84</v>
      </c>
      <c r="D36" s="197">
        <v>0.83399999999999996</v>
      </c>
    </row>
    <row r="37" spans="1:4" x14ac:dyDescent="0.25">
      <c r="A37">
        <v>35</v>
      </c>
      <c r="B37" t="s">
        <v>4042</v>
      </c>
      <c r="C37" s="197">
        <v>0.83399999999999996</v>
      </c>
      <c r="D37" s="197">
        <v>0.83399999999999996</v>
      </c>
    </row>
    <row r="38" spans="1:4" x14ac:dyDescent="0.25">
      <c r="A38">
        <v>37</v>
      </c>
      <c r="B38" t="s">
        <v>4685</v>
      </c>
      <c r="C38" s="197">
        <v>0.83099999999999996</v>
      </c>
      <c r="D38" s="197">
        <v>0.83</v>
      </c>
    </row>
    <row r="39" spans="1:4" x14ac:dyDescent="0.25">
      <c r="A39">
        <v>37</v>
      </c>
      <c r="B39" t="s">
        <v>4727</v>
      </c>
      <c r="C39" s="197">
        <v>0.82499999999999996</v>
      </c>
      <c r="D39" s="197">
        <v>0.83</v>
      </c>
    </row>
    <row r="40" spans="1:4" x14ac:dyDescent="0.25">
      <c r="A40">
        <v>39</v>
      </c>
      <c r="B40" t="s">
        <v>4773</v>
      </c>
      <c r="C40" s="197">
        <v>0.82099999999999995</v>
      </c>
      <c r="D40" s="197">
        <v>0.82899999999999996</v>
      </c>
    </row>
    <row r="41" spans="1:4" x14ac:dyDescent="0.25">
      <c r="A41">
        <v>40</v>
      </c>
      <c r="B41" t="s">
        <v>4725</v>
      </c>
      <c r="C41" s="197">
        <v>0.81899999999999995</v>
      </c>
      <c r="D41" s="197">
        <v>0.82699999999999996</v>
      </c>
    </row>
    <row r="42" spans="1:4" x14ac:dyDescent="0.25">
      <c r="A42">
        <v>41</v>
      </c>
      <c r="B42" t="s">
        <v>4711</v>
      </c>
      <c r="C42" s="197">
        <v>0.81799999999999995</v>
      </c>
      <c r="D42" s="197">
        <v>0.82199999999999995</v>
      </c>
    </row>
    <row r="43" spans="1:4" x14ac:dyDescent="0.25">
      <c r="A43">
        <v>41</v>
      </c>
      <c r="B43" t="s">
        <v>3556</v>
      </c>
      <c r="C43" s="197">
        <v>0.81799999999999995</v>
      </c>
      <c r="D43" s="197">
        <v>0.82199999999999995</v>
      </c>
    </row>
    <row r="44" spans="1:4" x14ac:dyDescent="0.25">
      <c r="A44">
        <v>43</v>
      </c>
      <c r="B44" t="s">
        <v>4746</v>
      </c>
      <c r="C44" s="197">
        <v>0.81599999999999995</v>
      </c>
      <c r="D44" s="197">
        <v>0.81799999999999995</v>
      </c>
    </row>
    <row r="45" spans="1:4" x14ac:dyDescent="0.25">
      <c r="A45">
        <v>44</v>
      </c>
      <c r="B45" t="s">
        <v>4838</v>
      </c>
      <c r="C45" s="197">
        <v>0.81399999999999995</v>
      </c>
      <c r="D45" s="197">
        <v>0.81499999999999995</v>
      </c>
    </row>
    <row r="46" spans="1:4" x14ac:dyDescent="0.25">
      <c r="A46">
        <v>44</v>
      </c>
      <c r="B46" t="s">
        <v>4722</v>
      </c>
      <c r="C46" s="197">
        <v>0.81100000000000005</v>
      </c>
      <c r="D46" s="197">
        <v>0.81499999999999995</v>
      </c>
    </row>
    <row r="47" spans="1:4" x14ac:dyDescent="0.25">
      <c r="A47">
        <v>46</v>
      </c>
      <c r="B47" t="s">
        <v>4758</v>
      </c>
      <c r="C47" s="197">
        <v>0.80600000000000005</v>
      </c>
      <c r="D47" s="197">
        <v>0.81399999999999995</v>
      </c>
    </row>
    <row r="48" spans="1:4" x14ac:dyDescent="0.25">
      <c r="A48">
        <v>47</v>
      </c>
      <c r="B48" t="s">
        <v>4721</v>
      </c>
      <c r="C48" s="197">
        <v>0.80500000000000005</v>
      </c>
      <c r="D48" s="197">
        <v>0.81200000000000006</v>
      </c>
    </row>
    <row r="49" spans="1:4" x14ac:dyDescent="0.25">
      <c r="A49">
        <v>48</v>
      </c>
      <c r="B49" t="s">
        <v>4761</v>
      </c>
      <c r="C49" s="197">
        <v>0.79600000000000004</v>
      </c>
      <c r="D49" s="197">
        <v>0.81</v>
      </c>
    </row>
    <row r="50" spans="1:4" x14ac:dyDescent="0.25">
      <c r="A50">
        <v>49</v>
      </c>
      <c r="B50" t="s">
        <v>3431</v>
      </c>
      <c r="C50" s="197">
        <v>0.79400000000000004</v>
      </c>
      <c r="D50" s="197">
        <v>0.80800000000000005</v>
      </c>
    </row>
    <row r="51" spans="1:4" x14ac:dyDescent="0.25">
      <c r="A51">
        <v>50</v>
      </c>
      <c r="B51" t="s">
        <v>4821</v>
      </c>
      <c r="C51" s="197">
        <v>0.79300000000000004</v>
      </c>
      <c r="D51" s="197">
        <v>0.79</v>
      </c>
    </row>
    <row r="52" spans="1:4" x14ac:dyDescent="0.25">
      <c r="A52">
        <v>51</v>
      </c>
      <c r="B52" t="s">
        <v>4693</v>
      </c>
      <c r="C52" s="197">
        <v>0.79200000000000004</v>
      </c>
      <c r="D52" s="197">
        <v>0.78900000000000003</v>
      </c>
    </row>
    <row r="53" spans="1:4" x14ac:dyDescent="0.25">
      <c r="A53">
        <v>51</v>
      </c>
      <c r="B53" t="s">
        <v>4830</v>
      </c>
      <c r="C53" s="197">
        <v>0.79100000000000004</v>
      </c>
      <c r="D53" s="197">
        <v>0.78900000000000003</v>
      </c>
    </row>
    <row r="54" spans="1:4" x14ac:dyDescent="0.25">
      <c r="A54">
        <v>53</v>
      </c>
      <c r="B54" t="s">
        <v>4696</v>
      </c>
      <c r="C54" s="197">
        <v>0.79100000000000004</v>
      </c>
      <c r="D54" s="197">
        <v>0.78600000000000003</v>
      </c>
    </row>
    <row r="55" spans="1:4" x14ac:dyDescent="0.25">
      <c r="A55">
        <v>54</v>
      </c>
      <c r="B55" t="s">
        <v>4797</v>
      </c>
      <c r="C55" s="197">
        <v>0.79</v>
      </c>
      <c r="D55" s="197">
        <v>0.78500000000000003</v>
      </c>
    </row>
    <row r="56" spans="1:4" x14ac:dyDescent="0.25">
      <c r="A56">
        <v>55</v>
      </c>
      <c r="B56" t="s">
        <v>4764</v>
      </c>
      <c r="C56" s="197">
        <v>0.78800000000000003</v>
      </c>
      <c r="D56" s="197">
        <v>0.78400000000000003</v>
      </c>
    </row>
    <row r="57" spans="1:4" x14ac:dyDescent="0.25">
      <c r="A57">
        <v>56</v>
      </c>
      <c r="B57" t="s">
        <v>4787</v>
      </c>
      <c r="C57" s="197">
        <v>0.78600000000000003</v>
      </c>
      <c r="D57" s="197">
        <v>0.78300000000000003</v>
      </c>
    </row>
    <row r="58" spans="1:4" x14ac:dyDescent="0.25">
      <c r="A58">
        <v>57</v>
      </c>
      <c r="B58" t="s">
        <v>4831</v>
      </c>
      <c r="C58" s="197">
        <v>0.78200000000000003</v>
      </c>
      <c r="D58" s="197">
        <v>0.77800000000000002</v>
      </c>
    </row>
    <row r="59" spans="1:4" x14ac:dyDescent="0.25">
      <c r="A59">
        <v>58</v>
      </c>
      <c r="B59" t="s">
        <v>4701</v>
      </c>
      <c r="C59" s="197">
        <v>0.78200000000000003</v>
      </c>
      <c r="D59" s="197">
        <v>0.77700000000000002</v>
      </c>
    </row>
    <row r="60" spans="1:4" x14ac:dyDescent="0.25">
      <c r="A60">
        <v>59</v>
      </c>
      <c r="B60" t="s">
        <v>4695</v>
      </c>
      <c r="C60" s="197">
        <v>0.78</v>
      </c>
      <c r="D60" s="197">
        <v>0.77600000000000002</v>
      </c>
    </row>
    <row r="61" spans="1:4" x14ac:dyDescent="0.25">
      <c r="A61">
        <v>60</v>
      </c>
      <c r="B61" t="s">
        <v>4788</v>
      </c>
      <c r="C61" s="197">
        <v>0.78</v>
      </c>
      <c r="D61" s="197">
        <v>0.77500000000000002</v>
      </c>
    </row>
    <row r="62" spans="1:4" x14ac:dyDescent="0.25">
      <c r="A62">
        <v>61</v>
      </c>
      <c r="B62" t="s">
        <v>4687</v>
      </c>
      <c r="C62" s="197">
        <v>0.77500000000000002</v>
      </c>
      <c r="D62" s="197">
        <v>0.77400000000000002</v>
      </c>
    </row>
    <row r="63" spans="1:4" x14ac:dyDescent="0.25">
      <c r="A63">
        <v>62</v>
      </c>
      <c r="B63" t="s">
        <v>4770</v>
      </c>
      <c r="C63" s="197">
        <v>0.77300000000000002</v>
      </c>
      <c r="D63" s="197">
        <v>0.77300000000000002</v>
      </c>
    </row>
    <row r="64" spans="1:4" x14ac:dyDescent="0.25">
      <c r="A64">
        <v>63</v>
      </c>
      <c r="B64" t="s">
        <v>4775</v>
      </c>
      <c r="C64" s="197">
        <v>0.77</v>
      </c>
      <c r="D64" s="197">
        <v>0.77100000000000002</v>
      </c>
    </row>
    <row r="65" spans="1:4" x14ac:dyDescent="0.25">
      <c r="A65">
        <v>64</v>
      </c>
      <c r="B65" t="s">
        <v>4815</v>
      </c>
      <c r="C65" s="197">
        <v>0.76900000000000002</v>
      </c>
      <c r="D65" s="197">
        <v>0.76600000000000001</v>
      </c>
    </row>
    <row r="66" spans="1:4" x14ac:dyDescent="0.25">
      <c r="A66">
        <v>65</v>
      </c>
      <c r="B66" t="s">
        <v>4762</v>
      </c>
      <c r="C66" s="197">
        <v>0.76900000000000002</v>
      </c>
      <c r="D66" s="197">
        <v>0.76500000000000001</v>
      </c>
    </row>
    <row r="67" spans="1:4" x14ac:dyDescent="0.25">
      <c r="A67">
        <v>65</v>
      </c>
      <c r="B67" t="s">
        <v>1321</v>
      </c>
      <c r="C67" s="197">
        <v>0.76900000000000002</v>
      </c>
      <c r="D67" s="197">
        <v>0.76500000000000001</v>
      </c>
    </row>
    <row r="68" spans="1:4" x14ac:dyDescent="0.25">
      <c r="A68">
        <v>67</v>
      </c>
      <c r="B68" t="s">
        <v>3594</v>
      </c>
      <c r="C68" s="197">
        <v>0.76</v>
      </c>
      <c r="D68" s="197">
        <v>0.76400000000000001</v>
      </c>
    </row>
    <row r="69" spans="1:4" x14ac:dyDescent="0.25">
      <c r="A69">
        <v>68</v>
      </c>
      <c r="B69" t="s">
        <v>4720</v>
      </c>
      <c r="C69" s="197">
        <v>0.76</v>
      </c>
      <c r="D69" s="197">
        <v>0.76300000000000001</v>
      </c>
    </row>
    <row r="70" spans="1:4" x14ac:dyDescent="0.25">
      <c r="A70">
        <v>69</v>
      </c>
      <c r="B70" t="s">
        <v>4818</v>
      </c>
      <c r="C70" s="197">
        <v>0.754</v>
      </c>
      <c r="D70" s="197">
        <v>0.75900000000000001</v>
      </c>
    </row>
    <row r="71" spans="1:4" x14ac:dyDescent="0.25">
      <c r="A71">
        <v>70</v>
      </c>
      <c r="B71" t="s">
        <v>4708</v>
      </c>
      <c r="C71" s="197">
        <v>0.749</v>
      </c>
      <c r="D71" s="197">
        <v>0.75700000000000001</v>
      </c>
    </row>
    <row r="72" spans="1:4" x14ac:dyDescent="0.25">
      <c r="A72">
        <v>71</v>
      </c>
      <c r="B72" t="s">
        <v>3343</v>
      </c>
      <c r="C72" s="197">
        <v>0.748</v>
      </c>
      <c r="D72" s="197">
        <v>0.75600000000000001</v>
      </c>
    </row>
    <row r="73" spans="1:4" x14ac:dyDescent="0.25">
      <c r="A73">
        <v>71</v>
      </c>
      <c r="B73" t="s">
        <v>4839</v>
      </c>
      <c r="C73" s="197">
        <v>0.745</v>
      </c>
      <c r="D73" s="197">
        <v>0.75600000000000001</v>
      </c>
    </row>
    <row r="74" spans="1:4" x14ac:dyDescent="0.25">
      <c r="A74">
        <v>73</v>
      </c>
      <c r="B74" t="s">
        <v>4832</v>
      </c>
      <c r="C74" s="197">
        <v>0.745</v>
      </c>
      <c r="D74" s="197">
        <v>0.75</v>
      </c>
    </row>
    <row r="75" spans="1:4" x14ac:dyDescent="0.25">
      <c r="A75">
        <v>73</v>
      </c>
      <c r="B75" t="s">
        <v>4806</v>
      </c>
      <c r="C75" s="197">
        <v>0.745</v>
      </c>
      <c r="D75" s="197">
        <v>0.75</v>
      </c>
    </row>
    <row r="76" spans="1:4" x14ac:dyDescent="0.25">
      <c r="A76">
        <v>75</v>
      </c>
      <c r="B76" t="s">
        <v>4751</v>
      </c>
      <c r="C76" s="197">
        <v>0.745</v>
      </c>
      <c r="D76" s="197">
        <v>0.749</v>
      </c>
    </row>
    <row r="77" spans="1:4" x14ac:dyDescent="0.25">
      <c r="A77">
        <v>76</v>
      </c>
      <c r="B77" t="s">
        <v>4692</v>
      </c>
      <c r="C77" s="197">
        <v>0.74199999999999999</v>
      </c>
      <c r="D77" s="197">
        <v>0.747</v>
      </c>
    </row>
    <row r="78" spans="1:4" x14ac:dyDescent="0.25">
      <c r="A78">
        <v>77</v>
      </c>
      <c r="B78" t="s">
        <v>4757</v>
      </c>
      <c r="C78" s="197">
        <v>0.74099999999999999</v>
      </c>
      <c r="D78" s="197">
        <v>0.745</v>
      </c>
    </row>
    <row r="79" spans="1:4" x14ac:dyDescent="0.25">
      <c r="A79">
        <v>77</v>
      </c>
      <c r="B79" t="s">
        <v>4804</v>
      </c>
      <c r="C79" s="197">
        <v>0.74</v>
      </c>
      <c r="D79" s="197">
        <v>0.745</v>
      </c>
    </row>
    <row r="80" spans="1:4" x14ac:dyDescent="0.25">
      <c r="A80">
        <v>79</v>
      </c>
      <c r="B80" t="s">
        <v>3454</v>
      </c>
      <c r="C80" s="197">
        <v>0.74</v>
      </c>
      <c r="D80" s="197">
        <v>0.74399999999999999</v>
      </c>
    </row>
    <row r="81" spans="1:4" x14ac:dyDescent="0.25">
      <c r="A81">
        <v>79</v>
      </c>
      <c r="B81" t="s">
        <v>4736</v>
      </c>
      <c r="C81" s="197">
        <v>0.73699999999999999</v>
      </c>
      <c r="D81" s="197">
        <v>0.74399999999999999</v>
      </c>
    </row>
    <row r="82" spans="1:4" x14ac:dyDescent="0.25">
      <c r="A82">
        <v>79</v>
      </c>
      <c r="B82" t="s">
        <v>4737</v>
      </c>
      <c r="C82" s="197">
        <v>0.73499999999999999</v>
      </c>
      <c r="D82" s="197">
        <v>0.74399999999999999</v>
      </c>
    </row>
    <row r="83" spans="1:4" x14ac:dyDescent="0.25">
      <c r="A83">
        <v>82</v>
      </c>
      <c r="B83" t="s">
        <v>4791</v>
      </c>
      <c r="C83" s="197">
        <v>0.73399999999999999</v>
      </c>
      <c r="D83" s="197">
        <v>0.73699999999999999</v>
      </c>
    </row>
    <row r="84" spans="1:4" x14ac:dyDescent="0.25">
      <c r="A84">
        <v>83</v>
      </c>
      <c r="B84" t="s">
        <v>4819</v>
      </c>
      <c r="C84" s="197">
        <v>0.73299999999999998</v>
      </c>
      <c r="D84" s="197">
        <v>0.73399999999999999</v>
      </c>
    </row>
    <row r="85" spans="1:4" x14ac:dyDescent="0.25">
      <c r="A85">
        <v>84</v>
      </c>
      <c r="B85" t="s">
        <v>4697</v>
      </c>
      <c r="C85" s="197">
        <v>0.73099999999999998</v>
      </c>
      <c r="D85" s="197">
        <v>0.73199999999999998</v>
      </c>
    </row>
    <row r="86" spans="1:4" x14ac:dyDescent="0.25">
      <c r="A86">
        <v>84</v>
      </c>
      <c r="B86" t="s">
        <v>4768</v>
      </c>
      <c r="C86" s="197">
        <v>0.73</v>
      </c>
      <c r="D86" s="197">
        <v>0.73199999999999998</v>
      </c>
    </row>
    <row r="87" spans="1:4" x14ac:dyDescent="0.25">
      <c r="A87">
        <v>86</v>
      </c>
      <c r="B87" t="s">
        <v>4840</v>
      </c>
      <c r="C87" s="197">
        <v>0.73</v>
      </c>
      <c r="D87" s="197">
        <v>0.73099999999999998</v>
      </c>
    </row>
    <row r="88" spans="1:4" x14ac:dyDescent="0.25">
      <c r="A88">
        <v>87</v>
      </c>
      <c r="B88" t="s">
        <v>4690</v>
      </c>
      <c r="C88" s="197">
        <v>0.72899999999999998</v>
      </c>
      <c r="D88" s="197">
        <v>0.73</v>
      </c>
    </row>
    <row r="89" spans="1:4" x14ac:dyDescent="0.25">
      <c r="A89">
        <v>88</v>
      </c>
      <c r="B89" t="s">
        <v>4841</v>
      </c>
      <c r="C89" s="197">
        <v>0.72499999999999998</v>
      </c>
      <c r="D89" s="197">
        <v>0.72399999999999998</v>
      </c>
    </row>
    <row r="90" spans="1:4" x14ac:dyDescent="0.25">
      <c r="A90">
        <v>89</v>
      </c>
      <c r="B90" t="s">
        <v>4810</v>
      </c>
      <c r="C90" s="197">
        <v>0.72399999999999998</v>
      </c>
      <c r="D90" s="197">
        <v>0.72199999999999998</v>
      </c>
    </row>
    <row r="91" spans="1:4" x14ac:dyDescent="0.25">
      <c r="A91">
        <v>90</v>
      </c>
      <c r="B91" t="s">
        <v>4816</v>
      </c>
      <c r="C91" s="197">
        <v>0.72199999999999998</v>
      </c>
      <c r="D91" s="197">
        <v>0.72099999999999997</v>
      </c>
    </row>
    <row r="92" spans="1:4" x14ac:dyDescent="0.25">
      <c r="A92">
        <v>91</v>
      </c>
      <c r="B92" t="s">
        <v>4712</v>
      </c>
      <c r="C92" s="197">
        <v>0.71899999999999997</v>
      </c>
      <c r="D92" s="197">
        <v>0.71899999999999997</v>
      </c>
    </row>
    <row r="93" spans="1:4" x14ac:dyDescent="0.25">
      <c r="A93">
        <v>91</v>
      </c>
      <c r="B93" t="s">
        <v>4801</v>
      </c>
      <c r="C93" s="197">
        <v>0.71499999999999997</v>
      </c>
      <c r="D93" s="197">
        <v>0.71899999999999997</v>
      </c>
    </row>
    <row r="94" spans="1:4" x14ac:dyDescent="0.25">
      <c r="A94">
        <v>93</v>
      </c>
      <c r="B94" t="s">
        <v>4689</v>
      </c>
      <c r="C94" s="197">
        <v>0.71299999999999997</v>
      </c>
      <c r="D94" s="197">
        <v>0.71699999999999997</v>
      </c>
    </row>
    <row r="95" spans="1:4" x14ac:dyDescent="0.25">
      <c r="A95">
        <v>93</v>
      </c>
      <c r="B95" t="s">
        <v>4842</v>
      </c>
      <c r="C95" s="197">
        <v>0.71199999999999997</v>
      </c>
      <c r="D95" s="197">
        <v>0.71699999999999997</v>
      </c>
    </row>
    <row r="96" spans="1:4" x14ac:dyDescent="0.25">
      <c r="A96">
        <v>95</v>
      </c>
      <c r="B96" t="s">
        <v>4684</v>
      </c>
      <c r="C96" s="197">
        <v>0.71</v>
      </c>
      <c r="D96" s="197">
        <v>0.71599999999999997</v>
      </c>
    </row>
    <row r="97" spans="1:4" x14ac:dyDescent="0.25">
      <c r="A97">
        <v>96</v>
      </c>
      <c r="B97" t="s">
        <v>4755</v>
      </c>
      <c r="C97" s="197">
        <v>0.70199999999999996</v>
      </c>
      <c r="D97" s="197">
        <v>0.71499999999999997</v>
      </c>
    </row>
    <row r="98" spans="1:4" x14ac:dyDescent="0.25">
      <c r="A98">
        <v>97</v>
      </c>
      <c r="B98" t="s">
        <v>910</v>
      </c>
      <c r="C98" s="197">
        <v>0.70199999999999996</v>
      </c>
      <c r="D98" s="197">
        <v>0.71399999999999997</v>
      </c>
    </row>
    <row r="99" spans="1:4" x14ac:dyDescent="0.25">
      <c r="A99">
        <v>98</v>
      </c>
      <c r="B99" t="s">
        <v>4715</v>
      </c>
      <c r="C99" s="197">
        <v>0.70199999999999996</v>
      </c>
      <c r="D99" s="197">
        <v>0.71099999999999997</v>
      </c>
    </row>
    <row r="100" spans="1:4" x14ac:dyDescent="0.25">
      <c r="A100">
        <v>98</v>
      </c>
      <c r="B100" t="s">
        <v>4726</v>
      </c>
      <c r="C100" s="197">
        <v>0.70199999999999996</v>
      </c>
      <c r="D100" s="197">
        <v>0.71099999999999997</v>
      </c>
    </row>
    <row r="101" spans="1:4" x14ac:dyDescent="0.25">
      <c r="A101">
        <v>100</v>
      </c>
      <c r="B101" t="s">
        <v>4809</v>
      </c>
      <c r="C101" s="197">
        <v>0.7</v>
      </c>
      <c r="D101" s="197">
        <v>0.70499999999999996</v>
      </c>
    </row>
    <row r="102" spans="1:4" x14ac:dyDescent="0.25">
      <c r="A102">
        <v>100</v>
      </c>
      <c r="B102" t="s">
        <v>4814</v>
      </c>
      <c r="C102" s="197">
        <v>0.69899999999999995</v>
      </c>
      <c r="D102" s="197">
        <v>0.70499999999999996</v>
      </c>
    </row>
    <row r="103" spans="1:4" x14ac:dyDescent="0.25">
      <c r="A103">
        <v>102</v>
      </c>
      <c r="B103" t="s">
        <v>4795</v>
      </c>
      <c r="C103" s="197">
        <v>0.69799999999999995</v>
      </c>
      <c r="D103" s="197">
        <v>0.7</v>
      </c>
    </row>
    <row r="104" spans="1:4" x14ac:dyDescent="0.25">
      <c r="A104">
        <v>103</v>
      </c>
      <c r="B104" t="s">
        <v>4771</v>
      </c>
      <c r="C104" s="197">
        <v>0.69</v>
      </c>
      <c r="D104" s="197">
        <v>0.69799999999999995</v>
      </c>
    </row>
    <row r="105" spans="1:4" x14ac:dyDescent="0.25">
      <c r="A105">
        <v>103</v>
      </c>
      <c r="B105" t="s">
        <v>4780</v>
      </c>
      <c r="C105" s="197">
        <v>0.68799999999999994</v>
      </c>
      <c r="D105" s="197">
        <v>0.69799999999999995</v>
      </c>
    </row>
    <row r="106" spans="1:4" x14ac:dyDescent="0.25">
      <c r="A106">
        <v>103</v>
      </c>
      <c r="B106" t="s">
        <v>4817</v>
      </c>
      <c r="C106" s="197">
        <v>0.68400000000000005</v>
      </c>
      <c r="D106" s="197">
        <v>0.69799999999999995</v>
      </c>
    </row>
    <row r="107" spans="1:4" x14ac:dyDescent="0.25">
      <c r="A107">
        <v>106</v>
      </c>
      <c r="B107" t="s">
        <v>4799</v>
      </c>
      <c r="C107" s="197">
        <v>0.68300000000000005</v>
      </c>
      <c r="D107" s="197">
        <v>0.69399999999999995</v>
      </c>
    </row>
    <row r="108" spans="1:4" x14ac:dyDescent="0.25">
      <c r="A108">
        <v>107</v>
      </c>
      <c r="B108" t="s">
        <v>863</v>
      </c>
      <c r="C108" s="197">
        <v>0.68</v>
      </c>
      <c r="D108" s="197">
        <v>0.68600000000000005</v>
      </c>
    </row>
    <row r="109" spans="1:4" x14ac:dyDescent="0.25">
      <c r="A109">
        <v>108</v>
      </c>
      <c r="B109" t="s">
        <v>4750</v>
      </c>
      <c r="C109" s="197">
        <v>0.67500000000000004</v>
      </c>
      <c r="D109" s="197">
        <v>0.68400000000000005</v>
      </c>
    </row>
    <row r="110" spans="1:4" x14ac:dyDescent="0.25">
      <c r="A110">
        <v>109</v>
      </c>
      <c r="B110" t="s">
        <v>4699</v>
      </c>
      <c r="C110" s="197">
        <v>0.67500000000000004</v>
      </c>
      <c r="D110" s="197">
        <v>0.68300000000000005</v>
      </c>
    </row>
    <row r="111" spans="1:4" x14ac:dyDescent="0.25">
      <c r="A111">
        <v>110</v>
      </c>
      <c r="B111" t="s">
        <v>4723</v>
      </c>
      <c r="C111" s="197">
        <v>0.67</v>
      </c>
      <c r="D111" s="197">
        <v>0.68200000000000005</v>
      </c>
    </row>
    <row r="112" spans="1:4" x14ac:dyDescent="0.25">
      <c r="A112">
        <v>111</v>
      </c>
      <c r="B112" t="s">
        <v>4790</v>
      </c>
      <c r="C112" s="197">
        <v>0.66900000000000004</v>
      </c>
      <c r="D112" s="197">
        <v>0.67600000000000005</v>
      </c>
    </row>
    <row r="113" spans="1:4" x14ac:dyDescent="0.25">
      <c r="A113">
        <v>112</v>
      </c>
      <c r="B113" t="s">
        <v>4733</v>
      </c>
      <c r="C113" s="197">
        <v>0.66200000000000003</v>
      </c>
      <c r="D113" s="197">
        <v>0.67400000000000004</v>
      </c>
    </row>
    <row r="114" spans="1:4" x14ac:dyDescent="0.25">
      <c r="A114">
        <v>113</v>
      </c>
      <c r="B114" t="s">
        <v>4698</v>
      </c>
      <c r="C114" s="197">
        <v>0.66</v>
      </c>
      <c r="D114" s="197">
        <v>0.66700000000000004</v>
      </c>
    </row>
    <row r="115" spans="1:4" x14ac:dyDescent="0.25">
      <c r="A115">
        <v>114</v>
      </c>
      <c r="B115" t="s">
        <v>4779</v>
      </c>
      <c r="C115" s="197">
        <v>0.65400000000000003</v>
      </c>
      <c r="D115" s="197">
        <v>0.66300000000000003</v>
      </c>
    </row>
    <row r="116" spans="1:4" x14ac:dyDescent="0.25">
      <c r="A116">
        <v>115</v>
      </c>
      <c r="B116" t="s">
        <v>4724</v>
      </c>
      <c r="C116" s="197">
        <v>0.65400000000000003</v>
      </c>
      <c r="D116" s="197">
        <v>0.66200000000000003</v>
      </c>
    </row>
    <row r="117" spans="1:4" x14ac:dyDescent="0.25">
      <c r="A117">
        <v>116</v>
      </c>
      <c r="B117" t="s">
        <v>4822</v>
      </c>
      <c r="C117" s="197">
        <v>0.64800000000000002</v>
      </c>
      <c r="D117" s="197">
        <v>0.66100000000000003</v>
      </c>
    </row>
    <row r="118" spans="1:4" x14ac:dyDescent="0.25">
      <c r="A118">
        <v>117</v>
      </c>
      <c r="B118" t="s">
        <v>4732</v>
      </c>
      <c r="C118" s="197">
        <v>0.64500000000000002</v>
      </c>
      <c r="D118" s="197">
        <v>0.66</v>
      </c>
    </row>
    <row r="119" spans="1:4" x14ac:dyDescent="0.25">
      <c r="A119">
        <v>118</v>
      </c>
      <c r="B119" t="s">
        <v>4683</v>
      </c>
      <c r="C119" s="197">
        <v>0.63600000000000001</v>
      </c>
      <c r="D119" s="197">
        <v>0.65800000000000003</v>
      </c>
    </row>
    <row r="120" spans="1:4" x14ac:dyDescent="0.25">
      <c r="A120">
        <v>118</v>
      </c>
      <c r="B120" t="s">
        <v>4805</v>
      </c>
      <c r="C120" s="197">
        <v>0.63400000000000001</v>
      </c>
      <c r="D120" s="197">
        <v>0.65800000000000003</v>
      </c>
    </row>
    <row r="121" spans="1:4" x14ac:dyDescent="0.25">
      <c r="A121">
        <v>120</v>
      </c>
      <c r="B121" t="s">
        <v>4752</v>
      </c>
      <c r="C121" s="197">
        <v>0.63200000000000001</v>
      </c>
      <c r="D121" s="197">
        <v>0.64200000000000002</v>
      </c>
    </row>
    <row r="122" spans="1:4" x14ac:dyDescent="0.25">
      <c r="A122">
        <v>121</v>
      </c>
      <c r="B122" t="s">
        <v>4740</v>
      </c>
      <c r="C122" s="197">
        <v>0.629</v>
      </c>
      <c r="D122" s="197">
        <v>0.63800000000000001</v>
      </c>
    </row>
    <row r="123" spans="1:4" x14ac:dyDescent="0.25">
      <c r="A123">
        <v>121</v>
      </c>
      <c r="B123" t="s">
        <v>4824</v>
      </c>
      <c r="C123" s="197">
        <v>0.629</v>
      </c>
      <c r="D123" s="197">
        <v>0.63800000000000001</v>
      </c>
    </row>
    <row r="124" spans="1:4" x14ac:dyDescent="0.25">
      <c r="A124">
        <v>123</v>
      </c>
      <c r="B124" t="s">
        <v>4705</v>
      </c>
      <c r="C124" s="197">
        <v>0.629</v>
      </c>
      <c r="D124" s="197">
        <v>0.63600000000000001</v>
      </c>
    </row>
    <row r="125" spans="1:4" x14ac:dyDescent="0.25">
      <c r="A125">
        <v>124</v>
      </c>
      <c r="B125" t="s">
        <v>4833</v>
      </c>
      <c r="C125" s="197">
        <v>0.626</v>
      </c>
      <c r="D125" s="197">
        <v>0.63</v>
      </c>
    </row>
    <row r="126" spans="1:4" x14ac:dyDescent="0.25">
      <c r="A126">
        <v>125</v>
      </c>
      <c r="B126" t="s">
        <v>4739</v>
      </c>
      <c r="C126" s="197">
        <v>0.622</v>
      </c>
      <c r="D126" s="197">
        <v>0.628</v>
      </c>
    </row>
    <row r="127" spans="1:4" x14ac:dyDescent="0.25">
      <c r="A127">
        <v>125</v>
      </c>
      <c r="B127" t="s">
        <v>4793</v>
      </c>
      <c r="C127" s="197">
        <v>0.622</v>
      </c>
      <c r="D127" s="197">
        <v>0.628</v>
      </c>
    </row>
    <row r="128" spans="1:4" x14ac:dyDescent="0.25">
      <c r="A128">
        <v>127</v>
      </c>
      <c r="B128" t="s">
        <v>4781</v>
      </c>
      <c r="C128" s="197">
        <v>0.61699999999999999</v>
      </c>
      <c r="D128" s="197">
        <v>0.624</v>
      </c>
    </row>
    <row r="129" spans="1:4" x14ac:dyDescent="0.25">
      <c r="A129">
        <v>128</v>
      </c>
      <c r="B129" t="s">
        <v>4834</v>
      </c>
      <c r="C129" s="197">
        <v>0.60799999999999998</v>
      </c>
      <c r="D129" s="197">
        <v>0.62</v>
      </c>
    </row>
    <row r="130" spans="1:4" x14ac:dyDescent="0.25">
      <c r="A130">
        <v>129</v>
      </c>
      <c r="B130" t="s">
        <v>4745</v>
      </c>
      <c r="C130" s="197">
        <v>0.59899999999999998</v>
      </c>
      <c r="D130" s="197">
        <v>0.61699999999999999</v>
      </c>
    </row>
    <row r="131" spans="1:4" x14ac:dyDescent="0.25">
      <c r="A131">
        <v>129</v>
      </c>
      <c r="B131" t="s">
        <v>4774</v>
      </c>
      <c r="C131" s="197">
        <v>0.59099999999999997</v>
      </c>
      <c r="D131" s="197">
        <v>0.61699999999999999</v>
      </c>
    </row>
    <row r="132" spans="1:4" x14ac:dyDescent="0.25">
      <c r="A132">
        <v>131</v>
      </c>
      <c r="B132" t="s">
        <v>4823</v>
      </c>
      <c r="C132" s="197">
        <v>0.59</v>
      </c>
      <c r="D132" s="197">
        <v>0.61599999999999999</v>
      </c>
    </row>
    <row r="133" spans="1:4" x14ac:dyDescent="0.25">
      <c r="A133">
        <v>132</v>
      </c>
      <c r="B133" t="s">
        <v>4783</v>
      </c>
      <c r="C133" s="197">
        <v>0.58599999999999997</v>
      </c>
      <c r="D133" s="197">
        <v>0.61399999999999999</v>
      </c>
    </row>
    <row r="134" spans="1:4" x14ac:dyDescent="0.25">
      <c r="A134">
        <v>133</v>
      </c>
      <c r="B134" t="s">
        <v>4843</v>
      </c>
      <c r="C134" s="197">
        <v>0.58099999999999996</v>
      </c>
      <c r="D134" s="197">
        <v>0.60699999999999998</v>
      </c>
    </row>
    <row r="135" spans="1:4" x14ac:dyDescent="0.25">
      <c r="A135">
        <v>133</v>
      </c>
      <c r="B135" t="s">
        <v>4811</v>
      </c>
      <c r="C135" s="197">
        <v>0.57599999999999996</v>
      </c>
      <c r="D135" s="197">
        <v>0.60699999999999998</v>
      </c>
    </row>
    <row r="136" spans="1:4" x14ac:dyDescent="0.25">
      <c r="A136">
        <v>135</v>
      </c>
      <c r="B136" t="s">
        <v>4749</v>
      </c>
      <c r="C136" s="197">
        <v>0.55800000000000005</v>
      </c>
      <c r="D136" s="197">
        <v>0.58599999999999997</v>
      </c>
    </row>
    <row r="137" spans="1:4" x14ac:dyDescent="0.25">
      <c r="A137">
        <v>136</v>
      </c>
      <c r="B137" t="s">
        <v>4704</v>
      </c>
      <c r="C137" s="197">
        <v>0.55400000000000005</v>
      </c>
      <c r="D137" s="197">
        <v>0.58399999999999996</v>
      </c>
    </row>
    <row r="138" spans="1:4" x14ac:dyDescent="0.25">
      <c r="A138">
        <v>136</v>
      </c>
      <c r="B138" t="s">
        <v>4707</v>
      </c>
      <c r="C138" s="197">
        <v>0.55400000000000005</v>
      </c>
      <c r="D138" s="197">
        <v>0.58399999999999996</v>
      </c>
    </row>
    <row r="139" spans="1:4" x14ac:dyDescent="0.25">
      <c r="A139">
        <v>138</v>
      </c>
      <c r="B139" t="s">
        <v>4735</v>
      </c>
      <c r="C139" s="197">
        <v>0.54300000000000004</v>
      </c>
      <c r="D139" s="197">
        <v>0.57299999999999995</v>
      </c>
    </row>
    <row r="140" spans="1:4" x14ac:dyDescent="0.25">
      <c r="A140">
        <v>139</v>
      </c>
      <c r="B140" t="s">
        <v>4759</v>
      </c>
      <c r="C140" s="197">
        <v>0.54300000000000004</v>
      </c>
      <c r="D140" s="197">
        <v>0.56899999999999995</v>
      </c>
    </row>
    <row r="141" spans="1:4" x14ac:dyDescent="0.25">
      <c r="A141">
        <v>140</v>
      </c>
      <c r="B141" t="s">
        <v>4717</v>
      </c>
      <c r="C141" s="197">
        <v>0.53800000000000003</v>
      </c>
      <c r="D141" s="197">
        <v>0.56399999999999995</v>
      </c>
    </row>
    <row r="142" spans="1:4" x14ac:dyDescent="0.25">
      <c r="A142">
        <v>141</v>
      </c>
      <c r="B142" t="s">
        <v>4825</v>
      </c>
      <c r="C142" s="197">
        <v>0.53600000000000003</v>
      </c>
      <c r="D142" s="197">
        <v>0.56100000000000005</v>
      </c>
    </row>
    <row r="143" spans="1:4" x14ac:dyDescent="0.25">
      <c r="A143">
        <v>142</v>
      </c>
      <c r="B143" t="s">
        <v>4694</v>
      </c>
      <c r="C143" s="197">
        <v>0.53400000000000003</v>
      </c>
      <c r="D143" s="197">
        <v>0.55800000000000005</v>
      </c>
    </row>
    <row r="144" spans="1:4" x14ac:dyDescent="0.25">
      <c r="A144">
        <v>142</v>
      </c>
      <c r="B144" t="s">
        <v>4800</v>
      </c>
      <c r="C144" s="197">
        <v>0.53</v>
      </c>
      <c r="D144" s="197">
        <v>0.55800000000000005</v>
      </c>
    </row>
    <row r="145" spans="1:4" x14ac:dyDescent="0.25">
      <c r="A145">
        <v>144</v>
      </c>
      <c r="B145" t="s">
        <v>4742</v>
      </c>
      <c r="C145" s="197">
        <v>0.52500000000000002</v>
      </c>
      <c r="D145" s="197">
        <v>0.55600000000000005</v>
      </c>
    </row>
    <row r="146" spans="1:4" x14ac:dyDescent="0.25">
      <c r="A146">
        <v>145</v>
      </c>
      <c r="B146" t="s">
        <v>4782</v>
      </c>
      <c r="C146" s="197">
        <v>0.51900000000000002</v>
      </c>
      <c r="D146" s="197">
        <v>0.54</v>
      </c>
    </row>
    <row r="147" spans="1:4" x14ac:dyDescent="0.25">
      <c r="A147">
        <v>146</v>
      </c>
      <c r="B147" t="s">
        <v>4789</v>
      </c>
      <c r="C147" s="197">
        <v>0.51500000000000001</v>
      </c>
      <c r="D147" s="197">
        <v>0.53700000000000003</v>
      </c>
    </row>
    <row r="148" spans="1:4" x14ac:dyDescent="0.25">
      <c r="A148">
        <v>147</v>
      </c>
      <c r="B148" t="s">
        <v>4792</v>
      </c>
      <c r="C148" s="197">
        <v>0.51500000000000001</v>
      </c>
      <c r="D148" s="197">
        <v>0.53500000000000003</v>
      </c>
    </row>
    <row r="149" spans="1:4" x14ac:dyDescent="0.25">
      <c r="A149">
        <v>148</v>
      </c>
      <c r="B149" t="s">
        <v>4807</v>
      </c>
      <c r="C149" s="197">
        <v>0.50800000000000001</v>
      </c>
      <c r="D149" s="197">
        <v>0.53</v>
      </c>
    </row>
    <row r="150" spans="1:4" x14ac:dyDescent="0.25">
      <c r="A150">
        <v>149</v>
      </c>
      <c r="B150" t="s">
        <v>4686</v>
      </c>
      <c r="C150" s="197">
        <v>0.498</v>
      </c>
      <c r="D150" s="197">
        <v>0.52600000000000002</v>
      </c>
    </row>
    <row r="151" spans="1:4" x14ac:dyDescent="0.25">
      <c r="A151">
        <v>150</v>
      </c>
      <c r="B151" t="s">
        <v>4777</v>
      </c>
      <c r="C151" s="197">
        <v>0.495</v>
      </c>
      <c r="D151" s="197">
        <v>0.52400000000000002</v>
      </c>
    </row>
    <row r="152" spans="1:4" x14ac:dyDescent="0.25">
      <c r="A152">
        <v>151</v>
      </c>
      <c r="B152" t="s">
        <v>4798</v>
      </c>
      <c r="C152" s="197">
        <v>0.48299999999999998</v>
      </c>
      <c r="D152" s="197">
        <v>0.50600000000000001</v>
      </c>
    </row>
    <row r="153" spans="1:4" x14ac:dyDescent="0.25">
      <c r="A153">
        <v>152</v>
      </c>
      <c r="B153" t="s">
        <v>4706</v>
      </c>
      <c r="C153" s="197">
        <v>0.47599999999999998</v>
      </c>
      <c r="D153" s="197">
        <v>0.504</v>
      </c>
    </row>
    <row r="154" spans="1:4" x14ac:dyDescent="0.25">
      <c r="A154">
        <v>152</v>
      </c>
      <c r="B154" t="s">
        <v>4785</v>
      </c>
      <c r="C154" s="197">
        <v>0.47099999999999997</v>
      </c>
      <c r="D154" s="197">
        <v>0.504</v>
      </c>
    </row>
    <row r="155" spans="1:4" x14ac:dyDescent="0.25">
      <c r="A155">
        <v>154</v>
      </c>
      <c r="B155" t="s">
        <v>4747</v>
      </c>
      <c r="C155" s="197">
        <v>0.47</v>
      </c>
      <c r="D155" s="197">
        <v>0.5</v>
      </c>
    </row>
    <row r="156" spans="1:4" x14ac:dyDescent="0.25">
      <c r="A156">
        <v>155</v>
      </c>
      <c r="B156" t="s">
        <v>4769</v>
      </c>
      <c r="C156" s="197">
        <v>0.46700000000000003</v>
      </c>
      <c r="D156" s="197">
        <v>0.498</v>
      </c>
    </row>
    <row r="157" spans="1:4" x14ac:dyDescent="0.25">
      <c r="A157">
        <v>156</v>
      </c>
      <c r="B157" t="s">
        <v>4826</v>
      </c>
      <c r="C157" s="197">
        <v>0.46600000000000003</v>
      </c>
      <c r="D157" s="197">
        <v>0.49199999999999999</v>
      </c>
    </row>
    <row r="158" spans="1:4" x14ac:dyDescent="0.25">
      <c r="A158">
        <v>157</v>
      </c>
      <c r="B158" t="s">
        <v>4844</v>
      </c>
      <c r="C158" s="197">
        <v>0.46300000000000002</v>
      </c>
      <c r="D158" s="197">
        <v>0.49099999999999999</v>
      </c>
    </row>
    <row r="159" spans="1:4" x14ac:dyDescent="0.25">
      <c r="A159">
        <v>157</v>
      </c>
      <c r="B159" t="s">
        <v>4748</v>
      </c>
      <c r="C159" s="197">
        <v>0.46100000000000002</v>
      </c>
      <c r="D159" s="197">
        <v>0.49099999999999999</v>
      </c>
    </row>
    <row r="160" spans="1:4" x14ac:dyDescent="0.25">
      <c r="A160">
        <v>159</v>
      </c>
      <c r="B160" t="s">
        <v>4716</v>
      </c>
      <c r="C160" s="197">
        <v>0.45900000000000002</v>
      </c>
      <c r="D160" s="197">
        <v>0.48799999999999999</v>
      </c>
    </row>
    <row r="161" spans="1:4" x14ac:dyDescent="0.25">
      <c r="A161">
        <v>159</v>
      </c>
      <c r="B161" t="s">
        <v>4812</v>
      </c>
      <c r="C161" s="197">
        <v>0.45800000000000002</v>
      </c>
      <c r="D161" s="197">
        <v>0.48799999999999999</v>
      </c>
    </row>
    <row r="162" spans="1:4" x14ac:dyDescent="0.25">
      <c r="A162">
        <v>161</v>
      </c>
      <c r="B162" t="s">
        <v>4776</v>
      </c>
      <c r="C162" s="197">
        <v>0.45600000000000002</v>
      </c>
      <c r="D162" s="197">
        <v>0.48699999999999999</v>
      </c>
    </row>
    <row r="163" spans="1:4" x14ac:dyDescent="0.25">
      <c r="A163">
        <v>162</v>
      </c>
      <c r="B163" t="s">
        <v>4760</v>
      </c>
      <c r="C163" s="197">
        <v>0.45600000000000002</v>
      </c>
      <c r="D163" s="197">
        <v>0.48599999999999999</v>
      </c>
    </row>
    <row r="164" spans="1:4" x14ac:dyDescent="0.25">
      <c r="A164">
        <v>163</v>
      </c>
      <c r="B164" t="s">
        <v>4802</v>
      </c>
      <c r="C164" s="197">
        <v>0.44800000000000001</v>
      </c>
      <c r="D164" s="197">
        <v>0.48499999999999999</v>
      </c>
    </row>
    <row r="165" spans="1:4" x14ac:dyDescent="0.25">
      <c r="A165">
        <v>164</v>
      </c>
      <c r="B165" t="s">
        <v>4820</v>
      </c>
      <c r="C165" s="197">
        <v>0.44500000000000001</v>
      </c>
      <c r="D165" s="197">
        <v>0.48399999999999999</v>
      </c>
    </row>
    <row r="166" spans="1:4" x14ac:dyDescent="0.25">
      <c r="A166">
        <v>165</v>
      </c>
      <c r="B166" t="s">
        <v>4845</v>
      </c>
      <c r="C166" s="197">
        <v>0.439</v>
      </c>
      <c r="D166" s="197">
        <v>0.47599999999999998</v>
      </c>
    </row>
    <row r="167" spans="1:4" x14ac:dyDescent="0.25">
      <c r="A167">
        <v>166</v>
      </c>
      <c r="B167" t="s">
        <v>4808</v>
      </c>
      <c r="C167" s="197">
        <v>0.436</v>
      </c>
      <c r="D167" s="197">
        <v>0.47299999999999998</v>
      </c>
    </row>
    <row r="168" spans="1:4" x14ac:dyDescent="0.25">
      <c r="A168">
        <v>166</v>
      </c>
      <c r="B168" t="s">
        <v>4813</v>
      </c>
      <c r="C168" s="197">
        <v>0.434</v>
      </c>
      <c r="D168" s="197">
        <v>0.47299999999999998</v>
      </c>
    </row>
    <row r="169" spans="1:4" x14ac:dyDescent="0.25">
      <c r="A169">
        <v>168</v>
      </c>
      <c r="B169" t="s">
        <v>4744</v>
      </c>
      <c r="C169" s="197">
        <v>0.432</v>
      </c>
      <c r="D169" s="197">
        <v>0.47099999999999997</v>
      </c>
    </row>
    <row r="170" spans="1:4" x14ac:dyDescent="0.25">
      <c r="A170">
        <v>169</v>
      </c>
      <c r="B170" t="s">
        <v>4682</v>
      </c>
      <c r="C170" s="197">
        <v>0.42899999999999999</v>
      </c>
      <c r="D170" s="197">
        <v>0.46800000000000003</v>
      </c>
    </row>
    <row r="171" spans="1:4" x14ac:dyDescent="0.25">
      <c r="A171">
        <v>170</v>
      </c>
      <c r="B171" t="s">
        <v>4835</v>
      </c>
      <c r="C171" s="197">
        <v>0.41799999999999998</v>
      </c>
      <c r="D171" s="197">
        <v>0.46700000000000003</v>
      </c>
    </row>
    <row r="172" spans="1:4" x14ac:dyDescent="0.25">
      <c r="A172">
        <v>171</v>
      </c>
      <c r="B172" t="s">
        <v>4719</v>
      </c>
      <c r="C172" s="197">
        <v>0.41399999999999998</v>
      </c>
      <c r="D172" s="197">
        <v>0.45200000000000001</v>
      </c>
    </row>
    <row r="173" spans="1:4" x14ac:dyDescent="0.25">
      <c r="A173">
        <v>172</v>
      </c>
      <c r="B173" t="s">
        <v>4734</v>
      </c>
      <c r="C173" s="197">
        <v>0.39700000000000002</v>
      </c>
      <c r="D173" s="197">
        <v>0.441</v>
      </c>
    </row>
    <row r="174" spans="1:4" x14ac:dyDescent="0.25">
      <c r="A174">
        <v>173</v>
      </c>
      <c r="B174" t="s">
        <v>4731</v>
      </c>
      <c r="C174" s="197">
        <v>0.39600000000000002</v>
      </c>
      <c r="D174" s="197">
        <v>0.435</v>
      </c>
    </row>
    <row r="175" spans="1:4" x14ac:dyDescent="0.25">
      <c r="A175">
        <v>174</v>
      </c>
      <c r="B175" t="s">
        <v>4846</v>
      </c>
      <c r="C175" s="197">
        <v>0.38800000000000001</v>
      </c>
      <c r="D175" s="197">
        <v>0.41399999999999998</v>
      </c>
    </row>
    <row r="176" spans="1:4" x14ac:dyDescent="0.25">
      <c r="A176">
        <v>175</v>
      </c>
      <c r="B176" t="s">
        <v>4763</v>
      </c>
      <c r="C176" s="197">
        <v>0.374</v>
      </c>
      <c r="D176" s="197">
        <v>0.41199999999999998</v>
      </c>
    </row>
    <row r="177" spans="1:4" x14ac:dyDescent="0.25">
      <c r="A177">
        <v>176</v>
      </c>
      <c r="B177" t="s">
        <v>4772</v>
      </c>
      <c r="C177" s="197">
        <v>0.36399999999999999</v>
      </c>
      <c r="D177" s="197">
        <v>0.40699999999999997</v>
      </c>
    </row>
    <row r="178" spans="1:4" x14ac:dyDescent="0.25">
      <c r="A178">
        <v>177</v>
      </c>
      <c r="B178" t="s">
        <v>4743</v>
      </c>
      <c r="C178" s="197">
        <v>0.35899999999999999</v>
      </c>
      <c r="D178" s="197">
        <v>0.39600000000000002</v>
      </c>
    </row>
    <row r="179" spans="1:4" x14ac:dyDescent="0.25">
      <c r="A179">
        <v>178</v>
      </c>
      <c r="B179" t="s">
        <v>4778</v>
      </c>
      <c r="C179" s="197">
        <v>0.35499999999999998</v>
      </c>
      <c r="D179" s="197">
        <v>0.39300000000000002</v>
      </c>
    </row>
    <row r="180" spans="1:4" x14ac:dyDescent="0.25">
      <c r="A180">
        <v>179</v>
      </c>
      <c r="B180" t="s">
        <v>4741</v>
      </c>
      <c r="C180" s="197">
        <v>0.35499999999999998</v>
      </c>
      <c r="D180" s="197">
        <v>0.39200000000000002</v>
      </c>
    </row>
    <row r="181" spans="1:4" x14ac:dyDescent="0.25">
      <c r="A181">
        <v>180</v>
      </c>
      <c r="B181" t="s">
        <v>4703</v>
      </c>
      <c r="C181" s="197">
        <v>0.35199999999999998</v>
      </c>
      <c r="D181" s="197">
        <v>0.38900000000000001</v>
      </c>
    </row>
    <row r="182" spans="1:4" x14ac:dyDescent="0.25">
      <c r="A182">
        <v>181</v>
      </c>
      <c r="B182" t="s">
        <v>4702</v>
      </c>
      <c r="C182" s="197">
        <v>0.35099999999999998</v>
      </c>
      <c r="D182" s="197">
        <v>0.38800000000000001</v>
      </c>
    </row>
    <row r="183" spans="1:4" x14ac:dyDescent="0.25">
      <c r="A183">
        <v>182</v>
      </c>
      <c r="B183" t="s">
        <v>4847</v>
      </c>
      <c r="C183" s="197">
        <v>0.34399999999999997</v>
      </c>
      <c r="D183" s="197">
        <v>0.38100000000000001</v>
      </c>
    </row>
    <row r="184" spans="1:4" x14ac:dyDescent="0.25">
      <c r="A184">
        <v>183</v>
      </c>
      <c r="B184" t="s">
        <v>4803</v>
      </c>
      <c r="C184" s="197">
        <v>0.34300000000000003</v>
      </c>
      <c r="D184" s="197">
        <v>0.374</v>
      </c>
    </row>
    <row r="185" spans="1:4" x14ac:dyDescent="0.25">
      <c r="A185">
        <v>184</v>
      </c>
      <c r="B185" t="s">
        <v>4710</v>
      </c>
      <c r="C185" s="197">
        <v>0.34</v>
      </c>
      <c r="D185" s="197">
        <v>0.372</v>
      </c>
    </row>
    <row r="186" spans="1:4" x14ac:dyDescent="0.25">
      <c r="A186">
        <v>185</v>
      </c>
      <c r="B186" t="s">
        <v>4836</v>
      </c>
      <c r="C186" s="197">
        <v>0.32700000000000001</v>
      </c>
      <c r="D186" s="197">
        <v>0.34100000000000003</v>
      </c>
    </row>
    <row r="187" spans="1:4" x14ac:dyDescent="0.25">
      <c r="A187">
        <v>186</v>
      </c>
      <c r="B187" t="s">
        <v>4794</v>
      </c>
      <c r="C187" s="197">
        <v>0.30399999999999999</v>
      </c>
      <c r="D187" s="197">
        <v>0.33800000000000002</v>
      </c>
    </row>
    <row r="188" spans="1:4" x14ac:dyDescent="0.25">
      <c r="A188">
        <v>187</v>
      </c>
      <c r="B188" t="s">
        <v>4784</v>
      </c>
      <c r="C188" s="197">
        <v>0.30399999999999999</v>
      </c>
      <c r="D188" s="197">
        <v>0.33700000000000002</v>
      </c>
    </row>
  </sheetData>
  <pageMargins left="0.511811024" right="0.511811024" top="0.78740157499999996" bottom="0.78740157499999996" header="0.31496062000000002" footer="0.31496062000000002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ilha125">
    <tabColor theme="9" tint="-0.249977111117893"/>
  </sheetPr>
  <dimension ref="A1:H636"/>
  <sheetViews>
    <sheetView showGridLines="0" workbookViewId="0"/>
  </sheetViews>
  <sheetFormatPr defaultRowHeight="15" x14ac:dyDescent="0.25"/>
  <cols>
    <col min="1" max="1" width="5.85546875" bestFit="1" customWidth="1"/>
    <col min="2" max="2" width="17.28515625" bestFit="1" customWidth="1"/>
    <col min="3" max="3" width="10.7109375" bestFit="1" customWidth="1"/>
    <col min="4" max="4" width="11.7109375" bestFit="1" customWidth="1"/>
    <col min="5" max="5" width="11.7109375" style="535" customWidth="1"/>
    <col min="6" max="6" width="12.7109375" bestFit="1" customWidth="1"/>
    <col min="7" max="7" width="4" bestFit="1" customWidth="1"/>
    <col min="8" max="8" width="30" bestFit="1" customWidth="1"/>
  </cols>
  <sheetData>
    <row r="1" spans="1:8" x14ac:dyDescent="0.25">
      <c r="A1" s="535" t="s">
        <v>4681</v>
      </c>
      <c r="B1" s="535" t="s">
        <v>86</v>
      </c>
      <c r="C1" s="535" t="s">
        <v>88</v>
      </c>
      <c r="D1" s="535" t="s">
        <v>73</v>
      </c>
      <c r="E1" s="535" t="s">
        <v>4552</v>
      </c>
      <c r="F1" s="535" t="s">
        <v>403</v>
      </c>
      <c r="G1" s="535" t="s">
        <v>404</v>
      </c>
      <c r="H1" s="535" t="s">
        <v>405</v>
      </c>
    </row>
    <row r="2" spans="1:8" x14ac:dyDescent="0.25">
      <c r="A2" s="535" t="s">
        <v>3454</v>
      </c>
      <c r="B2" s="535" t="s">
        <v>479</v>
      </c>
      <c r="C2" s="529">
        <v>41632</v>
      </c>
      <c r="D2" s="530">
        <v>1617953.36</v>
      </c>
      <c r="E2" s="530">
        <v>1423798.9568</v>
      </c>
      <c r="F2" s="535" t="s">
        <v>425</v>
      </c>
      <c r="G2" s="535" t="s">
        <v>426</v>
      </c>
      <c r="H2" s="535" t="s">
        <v>774</v>
      </c>
    </row>
    <row r="3" spans="1:8" x14ac:dyDescent="0.25">
      <c r="A3" s="535" t="s">
        <v>3454</v>
      </c>
      <c r="B3" s="535" t="s">
        <v>481</v>
      </c>
      <c r="C3" s="529">
        <v>41607</v>
      </c>
      <c r="D3" s="530">
        <v>1369508.39</v>
      </c>
      <c r="E3" s="530">
        <v>1232557.551</v>
      </c>
      <c r="F3" s="535" t="s">
        <v>425</v>
      </c>
      <c r="G3" s="535" t="s">
        <v>418</v>
      </c>
      <c r="H3" s="535" t="s">
        <v>775</v>
      </c>
    </row>
    <row r="4" spans="1:8" x14ac:dyDescent="0.25">
      <c r="A4" s="535" t="s">
        <v>3454</v>
      </c>
      <c r="B4" s="535" t="s">
        <v>483</v>
      </c>
      <c r="C4" s="529">
        <v>41552</v>
      </c>
      <c r="D4" s="530">
        <v>5474266.4400000004</v>
      </c>
      <c r="E4" s="530">
        <v>4653126.4740000004</v>
      </c>
      <c r="F4" s="535" t="s">
        <v>425</v>
      </c>
      <c r="G4" s="535" t="s">
        <v>426</v>
      </c>
      <c r="H4" s="535" t="s">
        <v>776</v>
      </c>
    </row>
    <row r="5" spans="1:8" x14ac:dyDescent="0.25">
      <c r="A5" s="535" t="s">
        <v>3454</v>
      </c>
      <c r="B5" s="531" t="s">
        <v>485</v>
      </c>
      <c r="C5" s="529">
        <v>41261</v>
      </c>
      <c r="D5" s="530">
        <v>4134562.77</v>
      </c>
      <c r="E5" s="530">
        <v>3514378.3544999999</v>
      </c>
      <c r="F5" s="535" t="s">
        <v>446</v>
      </c>
      <c r="G5" s="535" t="s">
        <v>777</v>
      </c>
      <c r="H5" s="535" t="s">
        <v>778</v>
      </c>
    </row>
    <row r="6" spans="1:8" x14ac:dyDescent="0.25">
      <c r="A6" s="535" t="s">
        <v>3454</v>
      </c>
      <c r="B6" s="535" t="s">
        <v>486</v>
      </c>
      <c r="C6" s="529">
        <v>41188</v>
      </c>
      <c r="D6" s="530">
        <v>3462350.97</v>
      </c>
      <c r="E6" s="530">
        <v>3116115.8730000001</v>
      </c>
      <c r="F6" s="535" t="s">
        <v>446</v>
      </c>
      <c r="G6" s="535" t="s">
        <v>473</v>
      </c>
      <c r="H6" s="535" t="s">
        <v>779</v>
      </c>
    </row>
    <row r="7" spans="1:8" x14ac:dyDescent="0.25">
      <c r="A7" s="535" t="s">
        <v>3454</v>
      </c>
      <c r="B7" s="531" t="s">
        <v>488</v>
      </c>
      <c r="C7" s="529">
        <v>41074</v>
      </c>
      <c r="D7" s="530">
        <v>5418331.7300000004</v>
      </c>
      <c r="E7" s="530">
        <v>4713948.6051000003</v>
      </c>
      <c r="F7" s="535" t="s">
        <v>412</v>
      </c>
      <c r="G7" s="535" t="s">
        <v>429</v>
      </c>
      <c r="H7" s="535" t="s">
        <v>780</v>
      </c>
    </row>
    <row r="8" spans="1:8" x14ac:dyDescent="0.25">
      <c r="A8" s="535" t="s">
        <v>3454</v>
      </c>
      <c r="B8" s="531" t="s">
        <v>490</v>
      </c>
      <c r="C8" s="529">
        <v>41004</v>
      </c>
      <c r="D8" s="530">
        <v>2161481.64</v>
      </c>
      <c r="E8" s="530">
        <v>1923718.6596000001</v>
      </c>
      <c r="F8" s="535" t="s">
        <v>425</v>
      </c>
      <c r="G8" s="535" t="s">
        <v>426</v>
      </c>
      <c r="H8" s="535" t="s">
        <v>781</v>
      </c>
    </row>
    <row r="9" spans="1:8" x14ac:dyDescent="0.25">
      <c r="A9" s="535" t="s">
        <v>3454</v>
      </c>
      <c r="B9" s="535" t="s">
        <v>492</v>
      </c>
      <c r="C9" s="529">
        <v>41159</v>
      </c>
      <c r="D9" s="530">
        <v>9566056.1199999992</v>
      </c>
      <c r="E9" s="530">
        <v>8322468.8243999993</v>
      </c>
      <c r="F9" s="535" t="s">
        <v>446</v>
      </c>
      <c r="G9" s="535" t="s">
        <v>782</v>
      </c>
      <c r="H9" s="535" t="s">
        <v>783</v>
      </c>
    </row>
    <row r="10" spans="1:8" x14ac:dyDescent="0.25">
      <c r="A10" s="535" t="s">
        <v>3454</v>
      </c>
      <c r="B10" s="535" t="s">
        <v>494</v>
      </c>
      <c r="C10" s="529">
        <v>41005</v>
      </c>
      <c r="D10" s="530">
        <v>4847737.32</v>
      </c>
      <c r="E10" s="530">
        <v>4120576.7220000001</v>
      </c>
      <c r="F10" s="535" t="s">
        <v>412</v>
      </c>
      <c r="G10" s="535" t="s">
        <v>413</v>
      </c>
      <c r="H10" s="535" t="s">
        <v>784</v>
      </c>
    </row>
    <row r="11" spans="1:8" x14ac:dyDescent="0.25">
      <c r="A11" s="535" t="s">
        <v>3454</v>
      </c>
      <c r="B11" s="531" t="s">
        <v>496</v>
      </c>
      <c r="C11" s="529">
        <v>41009</v>
      </c>
      <c r="D11" s="530">
        <v>2516710.85</v>
      </c>
      <c r="E11" s="530">
        <v>2139204.2225000001</v>
      </c>
      <c r="F11" s="535" t="s">
        <v>446</v>
      </c>
      <c r="G11" s="535" t="s">
        <v>473</v>
      </c>
      <c r="H11" s="535" t="s">
        <v>785</v>
      </c>
    </row>
    <row r="12" spans="1:8" x14ac:dyDescent="0.25">
      <c r="A12" s="535" t="s">
        <v>3454</v>
      </c>
      <c r="B12" s="535" t="s">
        <v>497</v>
      </c>
      <c r="C12" s="529">
        <v>41198</v>
      </c>
      <c r="D12" s="530">
        <v>9165293.9499999993</v>
      </c>
      <c r="E12" s="530">
        <v>8248764.5549999997</v>
      </c>
      <c r="F12" s="535" t="s">
        <v>412</v>
      </c>
      <c r="G12" s="535" t="s">
        <v>413</v>
      </c>
      <c r="H12" s="535" t="s">
        <v>786</v>
      </c>
    </row>
    <row r="13" spans="1:8" x14ac:dyDescent="0.25">
      <c r="A13" s="535" t="s">
        <v>3454</v>
      </c>
      <c r="B13" s="535" t="s">
        <v>4451</v>
      </c>
      <c r="C13" s="529">
        <v>41068</v>
      </c>
      <c r="D13" s="530">
        <v>3854133.21</v>
      </c>
      <c r="E13" s="530">
        <v>3314554.5606</v>
      </c>
      <c r="F13" s="535" t="s">
        <v>787</v>
      </c>
      <c r="G13" s="535" t="s">
        <v>788</v>
      </c>
      <c r="H13" s="535" t="s">
        <v>789</v>
      </c>
    </row>
    <row r="14" spans="1:8" x14ac:dyDescent="0.25">
      <c r="A14" s="535" t="s">
        <v>3454</v>
      </c>
      <c r="B14" s="531" t="s">
        <v>499</v>
      </c>
      <c r="C14" s="529">
        <v>41450</v>
      </c>
      <c r="D14" s="530">
        <v>4156519.64</v>
      </c>
      <c r="E14" s="530">
        <v>3574606.8903999999</v>
      </c>
      <c r="F14" s="535" t="s">
        <v>446</v>
      </c>
      <c r="G14" s="535" t="s">
        <v>777</v>
      </c>
      <c r="H14" s="535" t="s">
        <v>790</v>
      </c>
    </row>
    <row r="15" spans="1:8" x14ac:dyDescent="0.25">
      <c r="A15" s="535" t="s">
        <v>3454</v>
      </c>
      <c r="B15" s="535" t="s">
        <v>512</v>
      </c>
      <c r="C15" s="529">
        <v>41129</v>
      </c>
      <c r="D15" s="530">
        <v>3451195.68</v>
      </c>
      <c r="E15" s="530">
        <v>3002540.2416000003</v>
      </c>
      <c r="F15" s="535" t="s">
        <v>446</v>
      </c>
      <c r="G15" s="535" t="s">
        <v>777</v>
      </c>
      <c r="H15" s="535" t="s">
        <v>791</v>
      </c>
    </row>
    <row r="16" spans="1:8" x14ac:dyDescent="0.25">
      <c r="A16" s="535" t="s">
        <v>3454</v>
      </c>
      <c r="B16" s="535" t="s">
        <v>4452</v>
      </c>
      <c r="C16" s="529">
        <v>40952</v>
      </c>
      <c r="D16" s="530">
        <v>2469526.77</v>
      </c>
      <c r="E16" s="530">
        <v>2197878.8253000001</v>
      </c>
      <c r="F16" s="535" t="s">
        <v>417</v>
      </c>
      <c r="G16" s="535" t="s">
        <v>792</v>
      </c>
      <c r="H16" s="535" t="s">
        <v>793</v>
      </c>
    </row>
    <row r="17" spans="1:8" x14ac:dyDescent="0.25">
      <c r="A17" s="535" t="s">
        <v>3454</v>
      </c>
      <c r="B17" s="535" t="s">
        <v>4453</v>
      </c>
      <c r="C17" s="529">
        <v>41163</v>
      </c>
      <c r="D17" s="530">
        <v>2955936.58</v>
      </c>
      <c r="E17" s="530">
        <v>2660342.9220000003</v>
      </c>
      <c r="F17" s="535" t="s">
        <v>425</v>
      </c>
      <c r="G17" s="535" t="s">
        <v>426</v>
      </c>
      <c r="H17" s="535" t="s">
        <v>794</v>
      </c>
    </row>
    <row r="18" spans="1:8" x14ac:dyDescent="0.25">
      <c r="A18" s="535" t="s">
        <v>3454</v>
      </c>
      <c r="B18" s="531" t="s">
        <v>4454</v>
      </c>
      <c r="C18" s="529">
        <v>41211</v>
      </c>
      <c r="D18" s="530">
        <v>3450220.46</v>
      </c>
      <c r="E18" s="530">
        <v>3001691.8001999999</v>
      </c>
      <c r="F18" s="535" t="s">
        <v>417</v>
      </c>
      <c r="G18" s="535" t="s">
        <v>795</v>
      </c>
      <c r="H18" s="535" t="s">
        <v>796</v>
      </c>
    </row>
    <row r="19" spans="1:8" x14ac:dyDescent="0.25">
      <c r="A19" s="535" t="s">
        <v>3454</v>
      </c>
      <c r="B19" s="535" t="s">
        <v>4455</v>
      </c>
      <c r="C19" s="529">
        <v>41067</v>
      </c>
      <c r="D19" s="530">
        <v>4161330.22</v>
      </c>
      <c r="E19" s="530">
        <v>3661970.5936000003</v>
      </c>
      <c r="F19" s="535" t="s">
        <v>446</v>
      </c>
      <c r="G19" s="535" t="s">
        <v>777</v>
      </c>
      <c r="H19" s="535" t="s">
        <v>797</v>
      </c>
    </row>
    <row r="20" spans="1:8" x14ac:dyDescent="0.25">
      <c r="A20" s="535" t="s">
        <v>3454</v>
      </c>
      <c r="B20" s="535" t="s">
        <v>4456</v>
      </c>
      <c r="C20" s="529">
        <v>41017</v>
      </c>
      <c r="D20" s="530">
        <v>1317641.77</v>
      </c>
      <c r="E20" s="530">
        <v>1172701.1753</v>
      </c>
      <c r="F20" s="535" t="s">
        <v>412</v>
      </c>
      <c r="G20" s="535" t="s">
        <v>798</v>
      </c>
      <c r="H20" s="535" t="s">
        <v>799</v>
      </c>
    </row>
    <row r="21" spans="1:8" x14ac:dyDescent="0.25">
      <c r="A21" s="535" t="s">
        <v>3454</v>
      </c>
      <c r="B21" s="535" t="s">
        <v>511</v>
      </c>
      <c r="C21" s="529">
        <v>41033</v>
      </c>
      <c r="D21" s="530">
        <v>5958884.25</v>
      </c>
      <c r="E21" s="530">
        <v>5362995.8250000002</v>
      </c>
      <c r="F21" s="535" t="s">
        <v>412</v>
      </c>
      <c r="G21" s="535" t="s">
        <v>413</v>
      </c>
      <c r="H21" s="535" t="s">
        <v>800</v>
      </c>
    </row>
    <row r="22" spans="1:8" x14ac:dyDescent="0.25">
      <c r="A22" s="535" t="s">
        <v>3454</v>
      </c>
      <c r="B22" s="531" t="s">
        <v>4457</v>
      </c>
      <c r="C22" s="529">
        <v>40971</v>
      </c>
      <c r="D22" s="530">
        <v>5915070.9800000004</v>
      </c>
      <c r="E22" s="530">
        <v>5205262.4624000005</v>
      </c>
      <c r="F22" s="535" t="s">
        <v>446</v>
      </c>
      <c r="G22" s="535" t="s">
        <v>473</v>
      </c>
      <c r="H22" s="535" t="s">
        <v>801</v>
      </c>
    </row>
    <row r="23" spans="1:8" x14ac:dyDescent="0.25">
      <c r="A23" s="535" t="s">
        <v>3454</v>
      </c>
      <c r="B23" s="535" t="s">
        <v>4458</v>
      </c>
      <c r="C23" s="529">
        <v>41239</v>
      </c>
      <c r="D23" s="530">
        <v>6545421.1600000001</v>
      </c>
      <c r="E23" s="530">
        <v>5694516.4091999996</v>
      </c>
      <c r="F23" s="535" t="s">
        <v>425</v>
      </c>
      <c r="G23" s="535" t="s">
        <v>450</v>
      </c>
      <c r="H23" s="535" t="s">
        <v>802</v>
      </c>
    </row>
    <row r="24" spans="1:8" x14ac:dyDescent="0.25">
      <c r="A24" s="535" t="s">
        <v>3454</v>
      </c>
      <c r="B24" s="535" t="s">
        <v>4459</v>
      </c>
      <c r="C24" s="529">
        <v>41103</v>
      </c>
      <c r="D24" s="530">
        <v>5293677.8</v>
      </c>
      <c r="E24" s="530">
        <v>4552562.9079999998</v>
      </c>
      <c r="F24" s="535" t="s">
        <v>446</v>
      </c>
      <c r="G24" s="535" t="s">
        <v>803</v>
      </c>
      <c r="H24" s="535" t="s">
        <v>804</v>
      </c>
    </row>
    <row r="25" spans="1:8" x14ac:dyDescent="0.25">
      <c r="A25" s="535" t="s">
        <v>3454</v>
      </c>
      <c r="B25" s="535" t="s">
        <v>4460</v>
      </c>
      <c r="C25" s="529">
        <v>41332</v>
      </c>
      <c r="D25" s="530">
        <v>5686798.4800000004</v>
      </c>
      <c r="E25" s="530">
        <v>5061250.6472000005</v>
      </c>
      <c r="F25" s="535" t="s">
        <v>425</v>
      </c>
      <c r="G25" s="535" t="s">
        <v>450</v>
      </c>
      <c r="H25" s="535" t="s">
        <v>805</v>
      </c>
    </row>
    <row r="26" spans="1:8" x14ac:dyDescent="0.25">
      <c r="A26" s="535" t="s">
        <v>3454</v>
      </c>
      <c r="B26" s="535" t="s">
        <v>4461</v>
      </c>
      <c r="C26" s="529">
        <v>41470</v>
      </c>
      <c r="D26" s="530">
        <v>9732369.9499999993</v>
      </c>
      <c r="E26" s="530">
        <v>8369838.1569999997</v>
      </c>
      <c r="F26" s="535" t="s">
        <v>446</v>
      </c>
      <c r="G26" s="535" t="s">
        <v>473</v>
      </c>
      <c r="H26" s="535" t="s">
        <v>806</v>
      </c>
    </row>
    <row r="27" spans="1:8" x14ac:dyDescent="0.25">
      <c r="A27" s="535" t="s">
        <v>3454</v>
      </c>
      <c r="B27" s="535" t="s">
        <v>479</v>
      </c>
      <c r="C27" s="529">
        <v>41551</v>
      </c>
      <c r="D27" s="530">
        <v>4869279.9800000004</v>
      </c>
      <c r="E27" s="530">
        <v>4187580.7828000006</v>
      </c>
      <c r="F27" s="535" t="s">
        <v>446</v>
      </c>
      <c r="G27" s="535" t="s">
        <v>777</v>
      </c>
      <c r="H27" s="535" t="s">
        <v>807</v>
      </c>
    </row>
    <row r="28" spans="1:8" x14ac:dyDescent="0.25">
      <c r="A28" s="535" t="s">
        <v>3454</v>
      </c>
      <c r="B28" s="535" t="s">
        <v>481</v>
      </c>
      <c r="C28" s="529">
        <v>41554</v>
      </c>
      <c r="D28" s="530">
        <v>7952511.4100000001</v>
      </c>
      <c r="E28" s="530">
        <v>6839159.8125999998</v>
      </c>
      <c r="F28" s="535" t="s">
        <v>425</v>
      </c>
      <c r="G28" s="535" t="s">
        <v>450</v>
      </c>
      <c r="H28" s="535" t="s">
        <v>808</v>
      </c>
    </row>
    <row r="29" spans="1:8" x14ac:dyDescent="0.25">
      <c r="A29" s="535" t="s">
        <v>3454</v>
      </c>
      <c r="B29" s="535" t="s">
        <v>483</v>
      </c>
      <c r="C29" s="529">
        <v>41019</v>
      </c>
      <c r="D29" s="530">
        <v>2519526.6</v>
      </c>
      <c r="E29" s="530">
        <v>2217183.4079999998</v>
      </c>
      <c r="F29" s="535" t="s">
        <v>787</v>
      </c>
      <c r="G29" s="535" t="s">
        <v>809</v>
      </c>
      <c r="H29" s="535" t="s">
        <v>810</v>
      </c>
    </row>
    <row r="30" spans="1:8" x14ac:dyDescent="0.25">
      <c r="A30" s="535" t="s">
        <v>3454</v>
      </c>
      <c r="B30" s="531" t="s">
        <v>485</v>
      </c>
      <c r="C30" s="529">
        <v>41120</v>
      </c>
      <c r="D30" s="530">
        <v>4117987.17</v>
      </c>
      <c r="E30" s="530">
        <v>3582648.8378999997</v>
      </c>
      <c r="F30" s="535" t="s">
        <v>446</v>
      </c>
      <c r="G30" s="535" t="s">
        <v>473</v>
      </c>
      <c r="H30" s="535" t="s">
        <v>811</v>
      </c>
    </row>
    <row r="31" spans="1:8" x14ac:dyDescent="0.25">
      <c r="A31" s="535" t="s">
        <v>3454</v>
      </c>
      <c r="B31" s="535" t="s">
        <v>486</v>
      </c>
      <c r="C31" s="529">
        <v>40987</v>
      </c>
      <c r="D31" s="530">
        <v>4071428.9</v>
      </c>
      <c r="E31" s="530">
        <v>3664286.01</v>
      </c>
      <c r="F31" s="535" t="s">
        <v>425</v>
      </c>
      <c r="G31" s="535" t="s">
        <v>426</v>
      </c>
      <c r="H31" s="535" t="s">
        <v>812</v>
      </c>
    </row>
    <row r="32" spans="1:8" x14ac:dyDescent="0.25">
      <c r="A32" s="535" t="s">
        <v>3454</v>
      </c>
      <c r="B32" s="531" t="s">
        <v>488</v>
      </c>
      <c r="C32" s="529">
        <v>41018</v>
      </c>
      <c r="D32" s="530">
        <v>3652405.82</v>
      </c>
      <c r="E32" s="530">
        <v>3141069.0052</v>
      </c>
      <c r="F32" s="535" t="s">
        <v>425</v>
      </c>
      <c r="G32" s="535" t="s">
        <v>426</v>
      </c>
      <c r="H32" s="535" t="s">
        <v>813</v>
      </c>
    </row>
    <row r="33" spans="1:8" x14ac:dyDescent="0.25">
      <c r="A33" s="535" t="s">
        <v>3454</v>
      </c>
      <c r="B33" s="531" t="s">
        <v>490</v>
      </c>
      <c r="C33" s="529">
        <v>41269</v>
      </c>
      <c r="D33" s="530">
        <v>9543797.7599999998</v>
      </c>
      <c r="E33" s="530">
        <v>8493980.0064000003</v>
      </c>
      <c r="F33" s="535" t="s">
        <v>425</v>
      </c>
      <c r="G33" s="535" t="s">
        <v>426</v>
      </c>
      <c r="H33" s="535" t="s">
        <v>814</v>
      </c>
    </row>
    <row r="34" spans="1:8" x14ac:dyDescent="0.25">
      <c r="A34" s="535" t="s">
        <v>3454</v>
      </c>
      <c r="B34" s="535" t="s">
        <v>492</v>
      </c>
      <c r="C34" s="529">
        <v>41272</v>
      </c>
      <c r="D34" s="530">
        <v>9087110</v>
      </c>
      <c r="E34" s="530">
        <v>7996656.7999999998</v>
      </c>
      <c r="F34" s="535" t="s">
        <v>446</v>
      </c>
      <c r="G34" s="535" t="s">
        <v>473</v>
      </c>
      <c r="H34" s="535" t="s">
        <v>815</v>
      </c>
    </row>
    <row r="35" spans="1:8" x14ac:dyDescent="0.25">
      <c r="A35" s="535" t="s">
        <v>3454</v>
      </c>
      <c r="B35" s="535" t="s">
        <v>494</v>
      </c>
      <c r="C35" s="529">
        <v>41142</v>
      </c>
      <c r="D35" s="530">
        <v>4071161.29</v>
      </c>
      <c r="E35" s="530">
        <v>3501198.7094000001</v>
      </c>
      <c r="F35" s="535" t="s">
        <v>425</v>
      </c>
      <c r="G35" s="535" t="s">
        <v>426</v>
      </c>
      <c r="H35" s="535" t="s">
        <v>816</v>
      </c>
    </row>
    <row r="36" spans="1:8" x14ac:dyDescent="0.25">
      <c r="A36" s="535" t="s">
        <v>3454</v>
      </c>
      <c r="B36" s="531" t="s">
        <v>496</v>
      </c>
      <c r="C36" s="529">
        <v>40985</v>
      </c>
      <c r="D36" s="530">
        <v>5888638.2400000002</v>
      </c>
      <c r="E36" s="530">
        <v>5123115.2687999997</v>
      </c>
      <c r="F36" s="535" t="s">
        <v>412</v>
      </c>
      <c r="G36" s="535" t="s">
        <v>436</v>
      </c>
      <c r="H36" s="535" t="s">
        <v>817</v>
      </c>
    </row>
    <row r="37" spans="1:8" x14ac:dyDescent="0.25">
      <c r="A37" s="535" t="s">
        <v>3454</v>
      </c>
      <c r="B37" s="535" t="s">
        <v>497</v>
      </c>
      <c r="C37" s="529">
        <v>41257</v>
      </c>
      <c r="D37" s="530">
        <v>3805700.33</v>
      </c>
      <c r="E37" s="530">
        <v>3349016.2904000003</v>
      </c>
      <c r="F37" s="535" t="s">
        <v>446</v>
      </c>
      <c r="G37" s="535" t="s">
        <v>782</v>
      </c>
      <c r="H37" s="535" t="s">
        <v>818</v>
      </c>
    </row>
    <row r="38" spans="1:8" x14ac:dyDescent="0.25">
      <c r="A38" s="535" t="s">
        <v>3454</v>
      </c>
      <c r="B38" s="535" t="s">
        <v>4451</v>
      </c>
      <c r="C38" s="529">
        <v>41637</v>
      </c>
      <c r="D38" s="530">
        <v>3866697.91</v>
      </c>
      <c r="E38" s="530">
        <v>3286693.2235000003</v>
      </c>
      <c r="F38" s="535" t="s">
        <v>425</v>
      </c>
      <c r="G38" s="535" t="s">
        <v>426</v>
      </c>
      <c r="H38" s="535" t="s">
        <v>819</v>
      </c>
    </row>
    <row r="39" spans="1:8" x14ac:dyDescent="0.25">
      <c r="A39" s="535" t="s">
        <v>3454</v>
      </c>
      <c r="B39" s="531" t="s">
        <v>499</v>
      </c>
      <c r="C39" s="529">
        <v>40966</v>
      </c>
      <c r="D39" s="530">
        <v>5713501.5700000003</v>
      </c>
      <c r="E39" s="530">
        <v>5142151.4130000006</v>
      </c>
      <c r="F39" s="535" t="s">
        <v>425</v>
      </c>
      <c r="G39" s="535" t="s">
        <v>426</v>
      </c>
      <c r="H39" s="535" t="s">
        <v>820</v>
      </c>
    </row>
    <row r="40" spans="1:8" x14ac:dyDescent="0.25">
      <c r="A40" s="535" t="s">
        <v>3454</v>
      </c>
      <c r="B40" s="535" t="s">
        <v>512</v>
      </c>
      <c r="C40" s="529">
        <v>41387</v>
      </c>
      <c r="D40" s="530">
        <v>8975180.9100000001</v>
      </c>
      <c r="E40" s="530">
        <v>7987911.0098999999</v>
      </c>
      <c r="F40" s="535" t="s">
        <v>412</v>
      </c>
      <c r="G40" s="535" t="s">
        <v>413</v>
      </c>
      <c r="H40" s="535" t="s">
        <v>821</v>
      </c>
    </row>
    <row r="41" spans="1:8" x14ac:dyDescent="0.25">
      <c r="A41" s="535" t="s">
        <v>3454</v>
      </c>
      <c r="B41" s="535" t="s">
        <v>4452</v>
      </c>
      <c r="C41" s="529">
        <v>41169</v>
      </c>
      <c r="D41" s="530">
        <v>2950973.8</v>
      </c>
      <c r="E41" s="530">
        <v>2596856.9440000001</v>
      </c>
      <c r="F41" s="535" t="s">
        <v>446</v>
      </c>
      <c r="G41" s="535" t="s">
        <v>777</v>
      </c>
      <c r="H41" s="535" t="s">
        <v>822</v>
      </c>
    </row>
    <row r="42" spans="1:8" x14ac:dyDescent="0.25">
      <c r="A42" s="535" t="s">
        <v>3454</v>
      </c>
      <c r="B42" s="535" t="s">
        <v>4453</v>
      </c>
      <c r="C42" s="529">
        <v>41171</v>
      </c>
      <c r="D42" s="530">
        <v>8053421.4900000002</v>
      </c>
      <c r="E42" s="530">
        <v>7248079.341</v>
      </c>
      <c r="F42" s="535" t="s">
        <v>412</v>
      </c>
      <c r="G42" s="535" t="s">
        <v>823</v>
      </c>
      <c r="H42" s="535" t="s">
        <v>824</v>
      </c>
    </row>
    <row r="43" spans="1:8" x14ac:dyDescent="0.25">
      <c r="A43" s="535" t="s">
        <v>3454</v>
      </c>
      <c r="B43" s="531" t="s">
        <v>4454</v>
      </c>
      <c r="C43" s="529">
        <v>41283</v>
      </c>
      <c r="D43" s="530">
        <v>4625490.4400000004</v>
      </c>
      <c r="E43" s="530">
        <v>4024176.6828000005</v>
      </c>
      <c r="F43" s="535" t="s">
        <v>425</v>
      </c>
      <c r="G43" s="535" t="s">
        <v>450</v>
      </c>
      <c r="H43" s="535" t="s">
        <v>825</v>
      </c>
    </row>
    <row r="44" spans="1:8" x14ac:dyDescent="0.25">
      <c r="A44" s="535" t="s">
        <v>3454</v>
      </c>
      <c r="B44" s="535" t="s">
        <v>4455</v>
      </c>
      <c r="C44" s="529">
        <v>40977</v>
      </c>
      <c r="D44" s="530">
        <v>7720310.75</v>
      </c>
      <c r="E44" s="530">
        <v>6793873.46</v>
      </c>
      <c r="F44" s="535" t="s">
        <v>412</v>
      </c>
      <c r="G44" s="535" t="s">
        <v>413</v>
      </c>
      <c r="H44" s="535" t="s">
        <v>665</v>
      </c>
    </row>
    <row r="45" spans="1:8" x14ac:dyDescent="0.25">
      <c r="A45" s="535" t="s">
        <v>3454</v>
      </c>
      <c r="B45" s="535" t="s">
        <v>4456</v>
      </c>
      <c r="C45" s="529">
        <v>41195</v>
      </c>
      <c r="D45" s="530">
        <v>3086619.61</v>
      </c>
      <c r="E45" s="530">
        <v>2716225.2567999996</v>
      </c>
      <c r="F45" s="535" t="s">
        <v>412</v>
      </c>
      <c r="G45" s="535" t="s">
        <v>413</v>
      </c>
      <c r="H45" s="535" t="s">
        <v>624</v>
      </c>
    </row>
    <row r="46" spans="1:8" x14ac:dyDescent="0.25">
      <c r="A46" s="535" t="s">
        <v>3454</v>
      </c>
      <c r="B46" s="535" t="s">
        <v>511</v>
      </c>
      <c r="C46" s="529">
        <v>41332</v>
      </c>
      <c r="D46" s="530">
        <v>6848530.8799999999</v>
      </c>
      <c r="E46" s="530">
        <v>5889736.5568000004</v>
      </c>
      <c r="F46" s="535" t="s">
        <v>446</v>
      </c>
      <c r="G46" s="535" t="s">
        <v>777</v>
      </c>
      <c r="H46" s="535" t="s">
        <v>826</v>
      </c>
    </row>
    <row r="47" spans="1:8" x14ac:dyDescent="0.25">
      <c r="A47" s="535" t="s">
        <v>3454</v>
      </c>
      <c r="B47" s="531" t="s">
        <v>4457</v>
      </c>
      <c r="C47" s="529">
        <v>41152</v>
      </c>
      <c r="D47" s="530">
        <v>4126874.17</v>
      </c>
      <c r="E47" s="530">
        <v>3714186.753</v>
      </c>
      <c r="F47" s="535" t="s">
        <v>412</v>
      </c>
      <c r="G47" s="535" t="s">
        <v>429</v>
      </c>
      <c r="H47" s="535" t="s">
        <v>827</v>
      </c>
    </row>
    <row r="48" spans="1:8" x14ac:dyDescent="0.25">
      <c r="A48" s="535" t="s">
        <v>3454</v>
      </c>
      <c r="B48" s="535" t="s">
        <v>4458</v>
      </c>
      <c r="C48" s="529">
        <v>41537</v>
      </c>
      <c r="D48" s="530">
        <v>8760604.4399999995</v>
      </c>
      <c r="E48" s="530">
        <v>7621725.8627999993</v>
      </c>
      <c r="F48" s="535" t="s">
        <v>417</v>
      </c>
      <c r="G48" s="535" t="s">
        <v>828</v>
      </c>
      <c r="H48" s="535" t="s">
        <v>829</v>
      </c>
    </row>
    <row r="49" spans="1:8" x14ac:dyDescent="0.25">
      <c r="A49" s="535" t="s">
        <v>3454</v>
      </c>
      <c r="B49" s="535" t="s">
        <v>4459</v>
      </c>
      <c r="C49" s="529">
        <v>41278</v>
      </c>
      <c r="D49" s="530">
        <v>4987874.72</v>
      </c>
      <c r="E49" s="530">
        <v>4289572.2591999993</v>
      </c>
      <c r="F49" s="535" t="s">
        <v>446</v>
      </c>
      <c r="G49" s="535" t="s">
        <v>473</v>
      </c>
      <c r="H49" s="535" t="s">
        <v>830</v>
      </c>
    </row>
    <row r="50" spans="1:8" x14ac:dyDescent="0.25">
      <c r="A50" s="535" t="s">
        <v>3454</v>
      </c>
      <c r="B50" s="535" t="s">
        <v>4460</v>
      </c>
      <c r="C50" s="529">
        <v>41023</v>
      </c>
      <c r="D50" s="530">
        <v>9518578.1999999993</v>
      </c>
      <c r="E50" s="530">
        <v>8185977.2519999994</v>
      </c>
      <c r="F50" s="535" t="s">
        <v>446</v>
      </c>
      <c r="G50" s="535" t="s">
        <v>473</v>
      </c>
      <c r="H50" s="535" t="s">
        <v>831</v>
      </c>
    </row>
    <row r="51" spans="1:8" x14ac:dyDescent="0.25">
      <c r="A51" s="535" t="s">
        <v>3454</v>
      </c>
      <c r="B51" s="535" t="s">
        <v>4461</v>
      </c>
      <c r="C51" s="529">
        <v>40961</v>
      </c>
      <c r="D51" s="530">
        <v>2855636.85</v>
      </c>
      <c r="E51" s="530">
        <v>2455847.6910000001</v>
      </c>
      <c r="F51" s="535" t="s">
        <v>412</v>
      </c>
      <c r="G51" s="535" t="s">
        <v>459</v>
      </c>
      <c r="H51" s="535" t="s">
        <v>832</v>
      </c>
    </row>
    <row r="52" spans="1:8" x14ac:dyDescent="0.25">
      <c r="A52" s="535" t="s">
        <v>3454</v>
      </c>
      <c r="B52" s="535" t="s">
        <v>479</v>
      </c>
      <c r="C52" s="529">
        <v>41359</v>
      </c>
      <c r="D52" s="530">
        <v>2767704.43</v>
      </c>
      <c r="E52" s="530">
        <v>2352548.7655000002</v>
      </c>
      <c r="F52" s="535" t="s">
        <v>412</v>
      </c>
      <c r="G52" s="535" t="s">
        <v>422</v>
      </c>
      <c r="H52" s="535" t="s">
        <v>833</v>
      </c>
    </row>
    <row r="53" spans="1:8" x14ac:dyDescent="0.25">
      <c r="A53" s="535" t="s">
        <v>3454</v>
      </c>
      <c r="B53" s="535" t="s">
        <v>481</v>
      </c>
      <c r="C53" s="529">
        <v>41343</v>
      </c>
      <c r="D53" s="530">
        <v>9955570.9900000002</v>
      </c>
      <c r="E53" s="530">
        <v>8860458.1810999997</v>
      </c>
      <c r="F53" s="535" t="s">
        <v>446</v>
      </c>
      <c r="G53" s="535" t="s">
        <v>803</v>
      </c>
      <c r="H53" s="535" t="s">
        <v>834</v>
      </c>
    </row>
    <row r="54" spans="1:8" x14ac:dyDescent="0.25">
      <c r="A54" s="535" t="s">
        <v>3454</v>
      </c>
      <c r="B54" s="535" t="s">
        <v>483</v>
      </c>
      <c r="C54" s="529">
        <v>41569</v>
      </c>
      <c r="D54" s="530">
        <v>1653093.05</v>
      </c>
      <c r="E54" s="530">
        <v>1454721.8840000001</v>
      </c>
      <c r="F54" s="535" t="s">
        <v>412</v>
      </c>
      <c r="G54" s="535" t="s">
        <v>823</v>
      </c>
      <c r="H54" s="535" t="s">
        <v>835</v>
      </c>
    </row>
    <row r="55" spans="1:8" x14ac:dyDescent="0.25">
      <c r="A55" s="535" t="s">
        <v>3454</v>
      </c>
      <c r="B55" s="531" t="s">
        <v>485</v>
      </c>
      <c r="C55" s="529">
        <v>41516</v>
      </c>
      <c r="D55" s="530">
        <v>7445103.1699999999</v>
      </c>
      <c r="E55" s="530">
        <v>6402788.7261999995</v>
      </c>
      <c r="F55" s="535" t="s">
        <v>425</v>
      </c>
      <c r="G55" s="535" t="s">
        <v>450</v>
      </c>
      <c r="H55" s="535" t="s">
        <v>836</v>
      </c>
    </row>
    <row r="56" spans="1:8" x14ac:dyDescent="0.25">
      <c r="A56" s="535" t="s">
        <v>3454</v>
      </c>
      <c r="B56" s="535" t="s">
        <v>486</v>
      </c>
      <c r="C56" s="529">
        <v>41501</v>
      </c>
      <c r="D56" s="530">
        <v>5252195.68</v>
      </c>
      <c r="E56" s="530">
        <v>4621932.1984000001</v>
      </c>
      <c r="F56" s="535" t="s">
        <v>412</v>
      </c>
      <c r="G56" s="535" t="s">
        <v>798</v>
      </c>
      <c r="H56" s="535" t="s">
        <v>837</v>
      </c>
    </row>
    <row r="57" spans="1:8" x14ac:dyDescent="0.25">
      <c r="A57" s="535" t="s">
        <v>3454</v>
      </c>
      <c r="B57" s="531" t="s">
        <v>488</v>
      </c>
      <c r="C57" s="529">
        <v>41270</v>
      </c>
      <c r="D57" s="530">
        <v>4330692.87</v>
      </c>
      <c r="E57" s="530">
        <v>3811009.7256</v>
      </c>
      <c r="F57" s="535" t="s">
        <v>446</v>
      </c>
      <c r="G57" s="535" t="s">
        <v>473</v>
      </c>
      <c r="H57" s="535" t="s">
        <v>838</v>
      </c>
    </row>
    <row r="58" spans="1:8" x14ac:dyDescent="0.25">
      <c r="A58" s="535" t="s">
        <v>3454</v>
      </c>
      <c r="B58" s="531" t="s">
        <v>490</v>
      </c>
      <c r="C58" s="529">
        <v>41557</v>
      </c>
      <c r="D58" s="530">
        <v>1139239.97</v>
      </c>
      <c r="E58" s="530">
        <v>1013923.5732999999</v>
      </c>
      <c r="F58" s="535" t="s">
        <v>446</v>
      </c>
      <c r="G58" s="535" t="s">
        <v>473</v>
      </c>
      <c r="H58" s="535" t="s">
        <v>839</v>
      </c>
    </row>
    <row r="59" spans="1:8" x14ac:dyDescent="0.25">
      <c r="A59" s="535" t="s">
        <v>3454</v>
      </c>
      <c r="B59" s="535" t="s">
        <v>492</v>
      </c>
      <c r="C59" s="529">
        <v>41341</v>
      </c>
      <c r="D59" s="530">
        <v>7086723.3300000001</v>
      </c>
      <c r="E59" s="530">
        <v>6378050.9970000004</v>
      </c>
      <c r="F59" s="535" t="s">
        <v>446</v>
      </c>
      <c r="G59" s="535" t="s">
        <v>473</v>
      </c>
      <c r="H59" s="535" t="s">
        <v>840</v>
      </c>
    </row>
    <row r="60" spans="1:8" x14ac:dyDescent="0.25">
      <c r="A60" s="535" t="s">
        <v>3454</v>
      </c>
      <c r="B60" s="535" t="s">
        <v>494</v>
      </c>
      <c r="C60" s="529">
        <v>41272</v>
      </c>
      <c r="D60" s="530">
        <v>7939366.1699999999</v>
      </c>
      <c r="E60" s="530">
        <v>6907248.5679000001</v>
      </c>
      <c r="F60" s="535" t="s">
        <v>425</v>
      </c>
      <c r="G60" s="535" t="s">
        <v>426</v>
      </c>
      <c r="H60" s="535" t="s">
        <v>841</v>
      </c>
    </row>
    <row r="61" spans="1:8" x14ac:dyDescent="0.25">
      <c r="A61" s="535" t="s">
        <v>3454</v>
      </c>
      <c r="B61" s="531" t="s">
        <v>496</v>
      </c>
      <c r="C61" s="529">
        <v>41548</v>
      </c>
      <c r="D61" s="530">
        <v>1748553.02</v>
      </c>
      <c r="E61" s="530">
        <v>1521241.1274000001</v>
      </c>
      <c r="F61" s="535" t="s">
        <v>412</v>
      </c>
      <c r="G61" s="535" t="s">
        <v>413</v>
      </c>
      <c r="H61" s="535" t="s">
        <v>842</v>
      </c>
    </row>
    <row r="62" spans="1:8" x14ac:dyDescent="0.25">
      <c r="A62" s="535" t="s">
        <v>3454</v>
      </c>
      <c r="B62" s="535" t="s">
        <v>497</v>
      </c>
      <c r="C62" s="529">
        <v>41450</v>
      </c>
      <c r="D62" s="530">
        <v>1670041.25</v>
      </c>
      <c r="E62" s="530">
        <v>1469636.3</v>
      </c>
      <c r="F62" s="535" t="s">
        <v>425</v>
      </c>
      <c r="G62" s="535" t="s">
        <v>426</v>
      </c>
      <c r="H62" s="535" t="s">
        <v>843</v>
      </c>
    </row>
    <row r="63" spans="1:8" x14ac:dyDescent="0.25">
      <c r="A63" s="535" t="s">
        <v>3454</v>
      </c>
      <c r="B63" s="535" t="s">
        <v>4451</v>
      </c>
      <c r="C63" s="529">
        <v>41269</v>
      </c>
      <c r="D63" s="530">
        <v>1824044.92</v>
      </c>
      <c r="E63" s="530">
        <v>1586919.0803999999</v>
      </c>
      <c r="F63" s="535" t="s">
        <v>787</v>
      </c>
      <c r="G63" s="535" t="s">
        <v>844</v>
      </c>
      <c r="H63" s="535" t="s">
        <v>845</v>
      </c>
    </row>
    <row r="64" spans="1:8" x14ac:dyDescent="0.25">
      <c r="A64" s="535" t="s">
        <v>3454</v>
      </c>
      <c r="B64" s="531" t="s">
        <v>499</v>
      </c>
      <c r="C64" s="529">
        <v>41525</v>
      </c>
      <c r="D64" s="530">
        <v>5699063.4400000004</v>
      </c>
      <c r="E64" s="530">
        <v>4958185.1928000003</v>
      </c>
      <c r="F64" s="535" t="s">
        <v>412</v>
      </c>
      <c r="G64" s="535" t="s">
        <v>823</v>
      </c>
      <c r="H64" s="535" t="s">
        <v>846</v>
      </c>
    </row>
    <row r="65" spans="1:8" x14ac:dyDescent="0.25">
      <c r="A65" s="535" t="s">
        <v>3454</v>
      </c>
      <c r="B65" s="535" t="s">
        <v>512</v>
      </c>
      <c r="C65" s="529">
        <v>41174</v>
      </c>
      <c r="D65" s="530">
        <v>8570956.9399999995</v>
      </c>
      <c r="E65" s="530">
        <v>7713861.2459999993</v>
      </c>
      <c r="F65" s="535" t="s">
        <v>412</v>
      </c>
      <c r="G65" s="535" t="s">
        <v>823</v>
      </c>
      <c r="H65" s="535" t="s">
        <v>847</v>
      </c>
    </row>
    <row r="66" spans="1:8" x14ac:dyDescent="0.25">
      <c r="A66" s="535" t="s">
        <v>3454</v>
      </c>
      <c r="B66" s="535" t="s">
        <v>4452</v>
      </c>
      <c r="C66" s="529">
        <v>41459</v>
      </c>
      <c r="D66" s="530">
        <v>4876100.17</v>
      </c>
      <c r="E66" s="530">
        <v>4339729.1513</v>
      </c>
      <c r="F66" s="535" t="s">
        <v>417</v>
      </c>
      <c r="G66" s="535" t="s">
        <v>848</v>
      </c>
      <c r="H66" s="535" t="s">
        <v>849</v>
      </c>
    </row>
    <row r="67" spans="1:8" x14ac:dyDescent="0.25">
      <c r="A67" s="535" t="s">
        <v>3454</v>
      </c>
      <c r="B67" s="535" t="s">
        <v>4453</v>
      </c>
      <c r="C67" s="529">
        <v>41456</v>
      </c>
      <c r="D67" s="530">
        <v>5748319.5199999996</v>
      </c>
      <c r="E67" s="530">
        <v>5001037.9824000001</v>
      </c>
      <c r="F67" s="535" t="s">
        <v>425</v>
      </c>
      <c r="G67" s="535" t="s">
        <v>426</v>
      </c>
      <c r="H67" s="535" t="s">
        <v>850</v>
      </c>
    </row>
    <row r="68" spans="1:8" x14ac:dyDescent="0.25">
      <c r="A68" s="535" t="s">
        <v>3454</v>
      </c>
      <c r="B68" s="531" t="s">
        <v>4454</v>
      </c>
      <c r="C68" s="529">
        <v>41537</v>
      </c>
      <c r="D68" s="530">
        <v>1339069.6299999999</v>
      </c>
      <c r="E68" s="530">
        <v>1178381.2744</v>
      </c>
      <c r="F68" s="535" t="s">
        <v>412</v>
      </c>
      <c r="G68" s="535" t="s">
        <v>436</v>
      </c>
      <c r="H68" s="535" t="s">
        <v>851</v>
      </c>
    </row>
    <row r="69" spans="1:8" x14ac:dyDescent="0.25">
      <c r="A69" s="535" t="s">
        <v>3454</v>
      </c>
      <c r="B69" s="535" t="s">
        <v>4455</v>
      </c>
      <c r="C69" s="529">
        <v>41012</v>
      </c>
      <c r="D69" s="530">
        <v>3551918.32</v>
      </c>
      <c r="E69" s="530">
        <v>3090168.9383999999</v>
      </c>
      <c r="F69" s="535" t="s">
        <v>412</v>
      </c>
      <c r="G69" s="535" t="s">
        <v>823</v>
      </c>
      <c r="H69" s="535" t="s">
        <v>852</v>
      </c>
    </row>
    <row r="70" spans="1:8" x14ac:dyDescent="0.25">
      <c r="A70" s="535" t="s">
        <v>3454</v>
      </c>
      <c r="B70" s="535" t="s">
        <v>4456</v>
      </c>
      <c r="C70" s="529">
        <v>41530</v>
      </c>
      <c r="D70" s="530">
        <v>9913876.0399999991</v>
      </c>
      <c r="E70" s="530">
        <v>8426794.6339999996</v>
      </c>
      <c r="F70" s="535" t="s">
        <v>412</v>
      </c>
      <c r="G70" s="535" t="s">
        <v>413</v>
      </c>
      <c r="H70" s="535" t="s">
        <v>853</v>
      </c>
    </row>
    <row r="71" spans="1:8" x14ac:dyDescent="0.25">
      <c r="A71" s="535" t="s">
        <v>3454</v>
      </c>
      <c r="B71" s="535" t="s">
        <v>511</v>
      </c>
      <c r="C71" s="529">
        <v>41265</v>
      </c>
      <c r="D71" s="530">
        <v>2416838.2200000002</v>
      </c>
      <c r="E71" s="530">
        <v>2126817.6336000003</v>
      </c>
      <c r="F71" s="535" t="s">
        <v>425</v>
      </c>
      <c r="G71" s="535" t="s">
        <v>450</v>
      </c>
      <c r="H71" s="535" t="s">
        <v>854</v>
      </c>
    </row>
    <row r="72" spans="1:8" x14ac:dyDescent="0.25">
      <c r="A72" s="535" t="s">
        <v>3454</v>
      </c>
      <c r="B72" s="531" t="s">
        <v>4457</v>
      </c>
      <c r="C72" s="529">
        <v>41318</v>
      </c>
      <c r="D72" s="530">
        <v>6856861.4400000004</v>
      </c>
      <c r="E72" s="530">
        <v>6102606.6816000007</v>
      </c>
      <c r="F72" s="535" t="s">
        <v>412</v>
      </c>
      <c r="G72" s="535" t="s">
        <v>436</v>
      </c>
      <c r="H72" s="535" t="s">
        <v>855</v>
      </c>
    </row>
    <row r="73" spans="1:8" x14ac:dyDescent="0.25">
      <c r="A73" s="535" t="s">
        <v>3454</v>
      </c>
      <c r="B73" s="535" t="s">
        <v>4458</v>
      </c>
      <c r="C73" s="529">
        <v>40935</v>
      </c>
      <c r="D73" s="530">
        <v>6941459.6799999997</v>
      </c>
      <c r="E73" s="530">
        <v>6247313.7119999994</v>
      </c>
      <c r="F73" s="535" t="s">
        <v>425</v>
      </c>
      <c r="G73" s="535" t="s">
        <v>450</v>
      </c>
      <c r="H73" s="535" t="s">
        <v>856</v>
      </c>
    </row>
    <row r="74" spans="1:8" x14ac:dyDescent="0.25">
      <c r="A74" s="535" t="s">
        <v>3454</v>
      </c>
      <c r="B74" s="535" t="s">
        <v>4459</v>
      </c>
      <c r="C74" s="529">
        <v>41520</v>
      </c>
      <c r="D74" s="530">
        <v>8009504.96</v>
      </c>
      <c r="E74" s="530">
        <v>7048364.3647999996</v>
      </c>
      <c r="F74" s="535" t="s">
        <v>446</v>
      </c>
      <c r="G74" s="535" t="s">
        <v>803</v>
      </c>
      <c r="H74" s="535" t="s">
        <v>857</v>
      </c>
    </row>
    <row r="75" spans="1:8" x14ac:dyDescent="0.25">
      <c r="A75" s="535" t="s">
        <v>3454</v>
      </c>
      <c r="B75" s="535" t="s">
        <v>4460</v>
      </c>
      <c r="C75" s="529">
        <v>41405</v>
      </c>
      <c r="D75" s="530">
        <v>4409970</v>
      </c>
      <c r="E75" s="530">
        <v>3748474.5</v>
      </c>
      <c r="F75" s="535" t="s">
        <v>412</v>
      </c>
      <c r="G75" s="535" t="s">
        <v>436</v>
      </c>
      <c r="H75" s="535" t="s">
        <v>858</v>
      </c>
    </row>
    <row r="76" spans="1:8" x14ac:dyDescent="0.25">
      <c r="A76" s="535" t="s">
        <v>3454</v>
      </c>
      <c r="B76" s="535" t="s">
        <v>4461</v>
      </c>
      <c r="C76" s="529">
        <v>41408</v>
      </c>
      <c r="D76" s="530">
        <v>6479825.1699999999</v>
      </c>
      <c r="E76" s="530">
        <v>5507851.3945000004</v>
      </c>
      <c r="F76" s="535" t="s">
        <v>412</v>
      </c>
      <c r="G76" s="535" t="s">
        <v>413</v>
      </c>
      <c r="H76" s="535" t="s">
        <v>859</v>
      </c>
    </row>
    <row r="77" spans="1:8" x14ac:dyDescent="0.25">
      <c r="A77" s="535" t="s">
        <v>3454</v>
      </c>
      <c r="B77" s="535" t="s">
        <v>479</v>
      </c>
      <c r="C77" s="529">
        <v>41484</v>
      </c>
      <c r="D77" s="530">
        <v>3745222.03</v>
      </c>
      <c r="E77" s="530">
        <v>3183438.7254999997</v>
      </c>
      <c r="F77" s="535" t="s">
        <v>425</v>
      </c>
      <c r="G77" s="535" t="s">
        <v>426</v>
      </c>
      <c r="H77" s="535" t="s">
        <v>860</v>
      </c>
    </row>
    <row r="78" spans="1:8" x14ac:dyDescent="0.25">
      <c r="A78" s="535" t="s">
        <v>3454</v>
      </c>
      <c r="B78" s="535" t="s">
        <v>481</v>
      </c>
      <c r="C78" s="529">
        <v>41089</v>
      </c>
      <c r="D78" s="530">
        <v>7823773.6500000004</v>
      </c>
      <c r="E78" s="530">
        <v>6650207.6025</v>
      </c>
      <c r="F78" s="535" t="s">
        <v>425</v>
      </c>
      <c r="G78" s="535" t="s">
        <v>426</v>
      </c>
      <c r="H78" s="535" t="s">
        <v>861</v>
      </c>
    </row>
    <row r="79" spans="1:8" x14ac:dyDescent="0.25">
      <c r="A79" s="535" t="s">
        <v>3454</v>
      </c>
      <c r="B79" s="535" t="s">
        <v>483</v>
      </c>
      <c r="C79" s="529">
        <v>41171</v>
      </c>
      <c r="D79" s="530">
        <v>6778112.0700000003</v>
      </c>
      <c r="E79" s="530">
        <v>5964738.6216000002</v>
      </c>
      <c r="F79" s="535" t="s">
        <v>425</v>
      </c>
      <c r="G79" s="535" t="s">
        <v>426</v>
      </c>
      <c r="H79" s="535" t="s">
        <v>862</v>
      </c>
    </row>
    <row r="80" spans="1:8" x14ac:dyDescent="0.25">
      <c r="A80" s="535" t="s">
        <v>3454</v>
      </c>
      <c r="B80" s="531" t="s">
        <v>485</v>
      </c>
      <c r="C80" s="529">
        <v>40964</v>
      </c>
      <c r="D80" s="530">
        <v>9060974.5099999998</v>
      </c>
      <c r="E80" s="530">
        <v>7883047.8236999996</v>
      </c>
      <c r="F80" s="535" t="s">
        <v>412</v>
      </c>
      <c r="G80" s="535" t="s">
        <v>798</v>
      </c>
      <c r="H80" s="535" t="s">
        <v>863</v>
      </c>
    </row>
    <row r="81" spans="1:8" x14ac:dyDescent="0.25">
      <c r="A81" s="535" t="s">
        <v>3454</v>
      </c>
      <c r="B81" s="535" t="s">
        <v>486</v>
      </c>
      <c r="C81" s="529">
        <v>41568</v>
      </c>
      <c r="D81" s="530">
        <v>6778614.3099999996</v>
      </c>
      <c r="E81" s="530">
        <v>6032966.7358999997</v>
      </c>
      <c r="F81" s="535" t="s">
        <v>787</v>
      </c>
      <c r="G81" s="535" t="s">
        <v>788</v>
      </c>
      <c r="H81" s="535" t="s">
        <v>864</v>
      </c>
    </row>
    <row r="82" spans="1:8" x14ac:dyDescent="0.25">
      <c r="A82" s="535" t="s">
        <v>3454</v>
      </c>
      <c r="B82" s="531" t="s">
        <v>488</v>
      </c>
      <c r="C82" s="529">
        <v>41075</v>
      </c>
      <c r="D82" s="530">
        <v>4925128.8600000003</v>
      </c>
      <c r="E82" s="530">
        <v>4383364.6853999998</v>
      </c>
      <c r="F82" s="535" t="s">
        <v>446</v>
      </c>
      <c r="G82" s="535" t="s">
        <v>473</v>
      </c>
      <c r="H82" s="535" t="s">
        <v>865</v>
      </c>
    </row>
    <row r="83" spans="1:8" x14ac:dyDescent="0.25">
      <c r="A83" s="535" t="s">
        <v>3454</v>
      </c>
      <c r="B83" s="531" t="s">
        <v>490</v>
      </c>
      <c r="C83" s="529">
        <v>41545</v>
      </c>
      <c r="D83" s="530">
        <v>6211091.5499999998</v>
      </c>
      <c r="E83" s="530">
        <v>5403649.6485000001</v>
      </c>
      <c r="F83" s="535" t="s">
        <v>425</v>
      </c>
      <c r="G83" s="535" t="s">
        <v>450</v>
      </c>
      <c r="H83" s="535" t="s">
        <v>866</v>
      </c>
    </row>
    <row r="84" spans="1:8" x14ac:dyDescent="0.25">
      <c r="A84" s="535" t="s">
        <v>3454</v>
      </c>
      <c r="B84" s="535" t="s">
        <v>492</v>
      </c>
      <c r="C84" s="529">
        <v>41170</v>
      </c>
      <c r="D84" s="530">
        <v>5290224.07</v>
      </c>
      <c r="E84" s="530">
        <v>4655397.1816000007</v>
      </c>
      <c r="F84" s="535" t="s">
        <v>412</v>
      </c>
      <c r="G84" s="535" t="s">
        <v>429</v>
      </c>
      <c r="H84" s="535" t="s">
        <v>867</v>
      </c>
    </row>
    <row r="85" spans="1:8" x14ac:dyDescent="0.25">
      <c r="A85" s="535" t="s">
        <v>3454</v>
      </c>
      <c r="B85" s="535" t="s">
        <v>494</v>
      </c>
      <c r="C85" s="529">
        <v>41302</v>
      </c>
      <c r="D85" s="530">
        <v>8835543.5199999996</v>
      </c>
      <c r="E85" s="530">
        <v>7510211.9919999996</v>
      </c>
      <c r="F85" s="535" t="s">
        <v>446</v>
      </c>
      <c r="G85" s="535" t="s">
        <v>777</v>
      </c>
      <c r="H85" s="535" t="s">
        <v>868</v>
      </c>
    </row>
    <row r="86" spans="1:8" x14ac:dyDescent="0.25">
      <c r="A86" s="535" t="s">
        <v>3454</v>
      </c>
      <c r="B86" s="531" t="s">
        <v>496</v>
      </c>
      <c r="C86" s="529">
        <v>41233</v>
      </c>
      <c r="D86" s="530">
        <v>8175016.96</v>
      </c>
      <c r="E86" s="530">
        <v>7030514.5855999999</v>
      </c>
      <c r="F86" s="535" t="s">
        <v>412</v>
      </c>
      <c r="G86" s="535" t="s">
        <v>823</v>
      </c>
      <c r="H86" s="535" t="s">
        <v>869</v>
      </c>
    </row>
    <row r="87" spans="1:8" x14ac:dyDescent="0.25">
      <c r="A87" s="535" t="s">
        <v>3454</v>
      </c>
      <c r="B87" s="535" t="s">
        <v>497</v>
      </c>
      <c r="C87" s="529">
        <v>41258</v>
      </c>
      <c r="D87" s="530">
        <v>2516924.91</v>
      </c>
      <c r="E87" s="530">
        <v>2240063.1699000001</v>
      </c>
      <c r="F87" s="535" t="s">
        <v>425</v>
      </c>
      <c r="G87" s="535" t="s">
        <v>450</v>
      </c>
      <c r="H87" s="535" t="s">
        <v>870</v>
      </c>
    </row>
    <row r="88" spans="1:8" x14ac:dyDescent="0.25">
      <c r="A88" s="535" t="s">
        <v>3454</v>
      </c>
      <c r="B88" s="535" t="s">
        <v>4451</v>
      </c>
      <c r="C88" s="529">
        <v>41100</v>
      </c>
      <c r="D88" s="530">
        <v>1667012.2</v>
      </c>
      <c r="E88" s="530">
        <v>1500310.98</v>
      </c>
      <c r="F88" s="535" t="s">
        <v>446</v>
      </c>
      <c r="G88" s="535" t="s">
        <v>777</v>
      </c>
      <c r="H88" s="535" t="s">
        <v>871</v>
      </c>
    </row>
    <row r="89" spans="1:8" x14ac:dyDescent="0.25">
      <c r="A89" s="535" t="s">
        <v>3454</v>
      </c>
      <c r="B89" s="531" t="s">
        <v>499</v>
      </c>
      <c r="C89" s="529">
        <v>40998</v>
      </c>
      <c r="D89" s="530">
        <v>1560687.44</v>
      </c>
      <c r="E89" s="530">
        <v>1326584.324</v>
      </c>
      <c r="F89" s="535" t="s">
        <v>412</v>
      </c>
      <c r="G89" s="535" t="s">
        <v>429</v>
      </c>
      <c r="H89" s="535" t="s">
        <v>872</v>
      </c>
    </row>
    <row r="90" spans="1:8" x14ac:dyDescent="0.25">
      <c r="A90" s="535" t="s">
        <v>3454</v>
      </c>
      <c r="B90" s="535" t="s">
        <v>512</v>
      </c>
      <c r="C90" s="529">
        <v>41539</v>
      </c>
      <c r="D90" s="530">
        <v>2579915.2200000002</v>
      </c>
      <c r="E90" s="530">
        <v>2321923.6980000003</v>
      </c>
      <c r="F90" s="535" t="s">
        <v>446</v>
      </c>
      <c r="G90" s="535" t="s">
        <v>777</v>
      </c>
      <c r="H90" s="535" t="s">
        <v>663</v>
      </c>
    </row>
    <row r="91" spans="1:8" x14ac:dyDescent="0.25">
      <c r="A91" s="535" t="s">
        <v>3454</v>
      </c>
      <c r="B91" s="535" t="s">
        <v>4452</v>
      </c>
      <c r="C91" s="529">
        <v>41276</v>
      </c>
      <c r="D91" s="530">
        <v>4967622.95</v>
      </c>
      <c r="E91" s="530">
        <v>4272155.7369999997</v>
      </c>
      <c r="F91" s="535" t="s">
        <v>446</v>
      </c>
      <c r="G91" s="535" t="s">
        <v>777</v>
      </c>
      <c r="H91" s="535" t="s">
        <v>873</v>
      </c>
    </row>
    <row r="92" spans="1:8" x14ac:dyDescent="0.25">
      <c r="A92" s="535" t="s">
        <v>3454</v>
      </c>
      <c r="B92" s="535" t="s">
        <v>4453</v>
      </c>
      <c r="C92" s="529">
        <v>41459</v>
      </c>
      <c r="D92" s="530">
        <v>9890945.9299999997</v>
      </c>
      <c r="E92" s="530">
        <v>8802941.8776999991</v>
      </c>
      <c r="F92" s="535" t="s">
        <v>417</v>
      </c>
      <c r="G92" s="535" t="s">
        <v>874</v>
      </c>
      <c r="H92" s="535" t="s">
        <v>875</v>
      </c>
    </row>
    <row r="93" spans="1:8" x14ac:dyDescent="0.25">
      <c r="A93" s="535" t="s">
        <v>3454</v>
      </c>
      <c r="B93" s="531" t="s">
        <v>4454</v>
      </c>
      <c r="C93" s="529">
        <v>41355</v>
      </c>
      <c r="D93" s="530">
        <v>7228254.6600000001</v>
      </c>
      <c r="E93" s="530">
        <v>6288581.5542000001</v>
      </c>
      <c r="F93" s="535" t="s">
        <v>412</v>
      </c>
      <c r="G93" s="535" t="s">
        <v>876</v>
      </c>
      <c r="H93" s="535" t="s">
        <v>877</v>
      </c>
    </row>
    <row r="94" spans="1:8" x14ac:dyDescent="0.25">
      <c r="A94" s="535" t="s">
        <v>3454</v>
      </c>
      <c r="B94" s="535" t="s">
        <v>4455</v>
      </c>
      <c r="C94" s="529">
        <v>41142</v>
      </c>
      <c r="D94" s="530">
        <v>1835823</v>
      </c>
      <c r="E94" s="530">
        <v>1615524.24</v>
      </c>
      <c r="F94" s="535" t="s">
        <v>425</v>
      </c>
      <c r="G94" s="535" t="s">
        <v>450</v>
      </c>
      <c r="H94" s="535" t="s">
        <v>680</v>
      </c>
    </row>
    <row r="95" spans="1:8" x14ac:dyDescent="0.25">
      <c r="A95" s="535" t="s">
        <v>3454</v>
      </c>
      <c r="B95" s="535" t="s">
        <v>4456</v>
      </c>
      <c r="C95" s="529">
        <v>40971</v>
      </c>
      <c r="D95" s="530">
        <v>9808740.6400000006</v>
      </c>
      <c r="E95" s="530">
        <v>8435516.9504000004</v>
      </c>
      <c r="F95" s="535" t="s">
        <v>446</v>
      </c>
      <c r="G95" s="535" t="s">
        <v>473</v>
      </c>
      <c r="H95" s="535" t="s">
        <v>878</v>
      </c>
    </row>
    <row r="96" spans="1:8" x14ac:dyDescent="0.25">
      <c r="A96" s="535" t="s">
        <v>3454</v>
      </c>
      <c r="B96" s="535" t="s">
        <v>511</v>
      </c>
      <c r="C96" s="529">
        <v>41306</v>
      </c>
      <c r="D96" s="530">
        <v>6140571.9699999997</v>
      </c>
      <c r="E96" s="530">
        <v>5403703.3335999995</v>
      </c>
      <c r="F96" s="535" t="s">
        <v>446</v>
      </c>
      <c r="G96" s="535" t="s">
        <v>777</v>
      </c>
      <c r="H96" s="535" t="s">
        <v>879</v>
      </c>
    </row>
    <row r="97" spans="1:8" x14ac:dyDescent="0.25">
      <c r="A97" s="535" t="s">
        <v>3454</v>
      </c>
      <c r="B97" s="531" t="s">
        <v>4457</v>
      </c>
      <c r="C97" s="529">
        <v>41322</v>
      </c>
      <c r="D97" s="530">
        <v>2192716.85</v>
      </c>
      <c r="E97" s="530">
        <v>1863809.3225</v>
      </c>
      <c r="F97" s="535" t="s">
        <v>412</v>
      </c>
      <c r="G97" s="535" t="s">
        <v>823</v>
      </c>
      <c r="H97" s="535" t="s">
        <v>880</v>
      </c>
    </row>
    <row r="98" spans="1:8" x14ac:dyDescent="0.25">
      <c r="A98" s="535" t="s">
        <v>3454</v>
      </c>
      <c r="B98" s="535" t="s">
        <v>4458</v>
      </c>
      <c r="C98" s="529">
        <v>41341</v>
      </c>
      <c r="D98" s="530">
        <v>7421683.2000000002</v>
      </c>
      <c r="E98" s="530">
        <v>6456864.3839999996</v>
      </c>
      <c r="F98" s="535" t="s">
        <v>425</v>
      </c>
      <c r="G98" s="535" t="s">
        <v>418</v>
      </c>
      <c r="H98" s="535" t="s">
        <v>881</v>
      </c>
    </row>
    <row r="99" spans="1:8" x14ac:dyDescent="0.25">
      <c r="A99" s="535" t="s">
        <v>3454</v>
      </c>
      <c r="B99" s="535" t="s">
        <v>4459</v>
      </c>
      <c r="C99" s="529">
        <v>41061</v>
      </c>
      <c r="D99" s="530">
        <v>1776358.38</v>
      </c>
      <c r="E99" s="530">
        <v>1563195.3743999999</v>
      </c>
      <c r="F99" s="535" t="s">
        <v>425</v>
      </c>
      <c r="G99" s="535" t="s">
        <v>426</v>
      </c>
      <c r="H99" s="535" t="s">
        <v>882</v>
      </c>
    </row>
    <row r="100" spans="1:8" x14ac:dyDescent="0.25">
      <c r="A100" s="535" t="s">
        <v>3454</v>
      </c>
      <c r="B100" s="535" t="s">
        <v>4460</v>
      </c>
      <c r="C100" s="529">
        <v>41248</v>
      </c>
      <c r="D100" s="530">
        <v>9351359.7799999993</v>
      </c>
      <c r="E100" s="530">
        <v>8042169.4107999997</v>
      </c>
      <c r="F100" s="535" t="s">
        <v>412</v>
      </c>
      <c r="G100" s="535" t="s">
        <v>436</v>
      </c>
      <c r="H100" s="535" t="s">
        <v>883</v>
      </c>
    </row>
    <row r="101" spans="1:8" x14ac:dyDescent="0.25">
      <c r="A101" s="535" t="s">
        <v>3454</v>
      </c>
      <c r="B101" s="535" t="s">
        <v>4461</v>
      </c>
      <c r="C101" s="529">
        <v>41389</v>
      </c>
      <c r="D101" s="530">
        <v>2819166.53</v>
      </c>
      <c r="E101" s="530">
        <v>2480866.5463999999</v>
      </c>
      <c r="F101" s="535" t="s">
        <v>417</v>
      </c>
      <c r="G101" s="535" t="s">
        <v>828</v>
      </c>
      <c r="H101" s="535" t="s">
        <v>884</v>
      </c>
    </row>
    <row r="102" spans="1:8" x14ac:dyDescent="0.25">
      <c r="A102" s="535" t="s">
        <v>3454</v>
      </c>
      <c r="B102" s="535" t="s">
        <v>479</v>
      </c>
      <c r="C102" s="529">
        <v>41481</v>
      </c>
      <c r="D102" s="530">
        <v>7941892.7400000002</v>
      </c>
      <c r="E102" s="530">
        <v>6750608.8289999999</v>
      </c>
      <c r="F102" s="535" t="s">
        <v>425</v>
      </c>
      <c r="G102" s="535" t="s">
        <v>418</v>
      </c>
      <c r="H102" s="535" t="s">
        <v>885</v>
      </c>
    </row>
    <row r="103" spans="1:8" x14ac:dyDescent="0.25">
      <c r="A103" s="535" t="s">
        <v>3454</v>
      </c>
      <c r="B103" s="535" t="s">
        <v>481</v>
      </c>
      <c r="C103" s="529">
        <v>41484</v>
      </c>
      <c r="D103" s="530">
        <v>8773999.9100000001</v>
      </c>
      <c r="E103" s="530">
        <v>7457899.9234999996</v>
      </c>
      <c r="F103" s="535" t="s">
        <v>425</v>
      </c>
      <c r="G103" s="535" t="s">
        <v>418</v>
      </c>
      <c r="H103" s="535" t="s">
        <v>886</v>
      </c>
    </row>
    <row r="104" spans="1:8" x14ac:dyDescent="0.25">
      <c r="A104" s="535" t="s">
        <v>3454</v>
      </c>
      <c r="B104" s="535" t="s">
        <v>483</v>
      </c>
      <c r="C104" s="529">
        <v>41263</v>
      </c>
      <c r="D104" s="530">
        <v>7541124.46</v>
      </c>
      <c r="E104" s="530">
        <v>6560778.2801999999</v>
      </c>
      <c r="F104" s="535" t="s">
        <v>425</v>
      </c>
      <c r="G104" s="535" t="s">
        <v>418</v>
      </c>
      <c r="H104" s="535" t="s">
        <v>887</v>
      </c>
    </row>
    <row r="105" spans="1:8" x14ac:dyDescent="0.25">
      <c r="A105" s="535" t="s">
        <v>3454</v>
      </c>
      <c r="B105" s="531" t="s">
        <v>485</v>
      </c>
      <c r="C105" s="529">
        <v>41577</v>
      </c>
      <c r="D105" s="530">
        <v>2951291.92</v>
      </c>
      <c r="E105" s="530">
        <v>2656162.7280000001</v>
      </c>
      <c r="F105" s="535" t="s">
        <v>425</v>
      </c>
      <c r="G105" s="535" t="s">
        <v>450</v>
      </c>
      <c r="H105" s="535" t="s">
        <v>888</v>
      </c>
    </row>
    <row r="106" spans="1:8" x14ac:dyDescent="0.25">
      <c r="A106" s="535" t="s">
        <v>3454</v>
      </c>
      <c r="B106" s="535" t="s">
        <v>486</v>
      </c>
      <c r="C106" s="529">
        <v>41388</v>
      </c>
      <c r="D106" s="530">
        <v>6901508.9800000004</v>
      </c>
      <c r="E106" s="530">
        <v>6142342.9922000002</v>
      </c>
      <c r="F106" s="535" t="s">
        <v>446</v>
      </c>
      <c r="G106" s="535" t="s">
        <v>777</v>
      </c>
      <c r="H106" s="535" t="s">
        <v>889</v>
      </c>
    </row>
    <row r="107" spans="1:8" x14ac:dyDescent="0.25">
      <c r="A107" s="535" t="s">
        <v>3454</v>
      </c>
      <c r="B107" s="531" t="s">
        <v>488</v>
      </c>
      <c r="C107" s="529">
        <v>41165</v>
      </c>
      <c r="D107" s="530">
        <v>3577051.74</v>
      </c>
      <c r="E107" s="530">
        <v>3147805.5312000001</v>
      </c>
      <c r="F107" s="535" t="s">
        <v>412</v>
      </c>
      <c r="G107" s="535" t="s">
        <v>429</v>
      </c>
      <c r="H107" s="535" t="s">
        <v>890</v>
      </c>
    </row>
    <row r="108" spans="1:8" x14ac:dyDescent="0.25">
      <c r="A108" s="535" t="s">
        <v>3454</v>
      </c>
      <c r="B108" s="531" t="s">
        <v>490</v>
      </c>
      <c r="C108" s="529">
        <v>41509</v>
      </c>
      <c r="D108" s="530">
        <v>8630003.7100000009</v>
      </c>
      <c r="E108" s="530">
        <v>7421803.1906000003</v>
      </c>
      <c r="F108" s="535" t="s">
        <v>425</v>
      </c>
      <c r="G108" s="535" t="s">
        <v>450</v>
      </c>
      <c r="H108" s="535" t="s">
        <v>805</v>
      </c>
    </row>
    <row r="109" spans="1:8" x14ac:dyDescent="0.25">
      <c r="A109" s="535" t="s">
        <v>3454</v>
      </c>
      <c r="B109" s="535" t="s">
        <v>492</v>
      </c>
      <c r="C109" s="529">
        <v>41496</v>
      </c>
      <c r="D109" s="530">
        <v>2628864.2999999998</v>
      </c>
      <c r="E109" s="530">
        <v>2260823.298</v>
      </c>
      <c r="F109" s="535" t="s">
        <v>446</v>
      </c>
      <c r="G109" s="535" t="s">
        <v>803</v>
      </c>
      <c r="H109" s="535" t="s">
        <v>891</v>
      </c>
    </row>
    <row r="110" spans="1:8" x14ac:dyDescent="0.25">
      <c r="A110" s="535" t="s">
        <v>3454</v>
      </c>
      <c r="B110" s="535" t="s">
        <v>494</v>
      </c>
      <c r="C110" s="529">
        <v>40979</v>
      </c>
      <c r="D110" s="530">
        <v>4314348.68</v>
      </c>
      <c r="E110" s="530">
        <v>3839770.3251999998</v>
      </c>
      <c r="F110" s="535" t="s">
        <v>446</v>
      </c>
      <c r="G110" s="535" t="s">
        <v>777</v>
      </c>
      <c r="H110" s="535" t="s">
        <v>892</v>
      </c>
    </row>
    <row r="111" spans="1:8" x14ac:dyDescent="0.25">
      <c r="A111" s="535" t="s">
        <v>3454</v>
      </c>
      <c r="B111" s="531" t="s">
        <v>496</v>
      </c>
      <c r="C111" s="529">
        <v>41108</v>
      </c>
      <c r="D111" s="530">
        <v>6296611.4800000004</v>
      </c>
      <c r="E111" s="530">
        <v>5666950.3320000004</v>
      </c>
      <c r="F111" s="535" t="s">
        <v>412</v>
      </c>
      <c r="G111" s="535" t="s">
        <v>436</v>
      </c>
      <c r="H111" s="535" t="s">
        <v>893</v>
      </c>
    </row>
    <row r="112" spans="1:8" x14ac:dyDescent="0.25">
      <c r="A112" s="535" t="s">
        <v>3454</v>
      </c>
      <c r="B112" s="535" t="s">
        <v>497</v>
      </c>
      <c r="C112" s="529">
        <v>41174</v>
      </c>
      <c r="D112" s="530">
        <v>8218479.6100000003</v>
      </c>
      <c r="E112" s="530">
        <v>7150077.2607000005</v>
      </c>
      <c r="F112" s="535" t="s">
        <v>412</v>
      </c>
      <c r="G112" s="535" t="s">
        <v>429</v>
      </c>
      <c r="H112" s="535" t="s">
        <v>872</v>
      </c>
    </row>
    <row r="113" spans="1:8" x14ac:dyDescent="0.25">
      <c r="A113" s="535" t="s">
        <v>3454</v>
      </c>
      <c r="B113" s="535" t="s">
        <v>4451</v>
      </c>
      <c r="C113" s="529">
        <v>41385</v>
      </c>
      <c r="D113" s="530">
        <v>9711160.2100000009</v>
      </c>
      <c r="E113" s="530">
        <v>8545820.9847999997</v>
      </c>
      <c r="F113" s="535" t="s">
        <v>787</v>
      </c>
      <c r="G113" s="535" t="s">
        <v>809</v>
      </c>
      <c r="H113" s="535" t="s">
        <v>894</v>
      </c>
    </row>
    <row r="114" spans="1:8" x14ac:dyDescent="0.25">
      <c r="A114" s="535" t="s">
        <v>3454</v>
      </c>
      <c r="B114" s="531" t="s">
        <v>499</v>
      </c>
      <c r="C114" s="529">
        <v>41507</v>
      </c>
      <c r="D114" s="530">
        <v>4273507.6399999997</v>
      </c>
      <c r="E114" s="530">
        <v>3760686.7231999999</v>
      </c>
      <c r="F114" s="535" t="s">
        <v>425</v>
      </c>
      <c r="G114" s="535" t="s">
        <v>426</v>
      </c>
      <c r="H114" s="535" t="s">
        <v>693</v>
      </c>
    </row>
    <row r="115" spans="1:8" x14ac:dyDescent="0.25">
      <c r="A115" s="535" t="s">
        <v>3454</v>
      </c>
      <c r="B115" s="535" t="s">
        <v>512</v>
      </c>
      <c r="C115" s="529">
        <v>41565</v>
      </c>
      <c r="D115" s="530">
        <v>2144426.08</v>
      </c>
      <c r="E115" s="530">
        <v>1908539.2112</v>
      </c>
      <c r="F115" s="535" t="s">
        <v>417</v>
      </c>
      <c r="G115" s="535" t="s">
        <v>848</v>
      </c>
      <c r="H115" s="535" t="s">
        <v>895</v>
      </c>
    </row>
    <row r="116" spans="1:8" x14ac:dyDescent="0.25">
      <c r="A116" s="535" t="s">
        <v>3454</v>
      </c>
      <c r="B116" s="535" t="s">
        <v>4452</v>
      </c>
      <c r="C116" s="529">
        <v>41077</v>
      </c>
      <c r="D116" s="530">
        <v>7992575.9800000004</v>
      </c>
      <c r="E116" s="530">
        <v>7033466.8624000009</v>
      </c>
      <c r="F116" s="535" t="s">
        <v>446</v>
      </c>
      <c r="G116" s="535" t="s">
        <v>777</v>
      </c>
      <c r="H116" s="535" t="s">
        <v>896</v>
      </c>
    </row>
    <row r="117" spans="1:8" x14ac:dyDescent="0.25">
      <c r="A117" s="535" t="s">
        <v>3454</v>
      </c>
      <c r="B117" s="535" t="s">
        <v>4453</v>
      </c>
      <c r="C117" s="529">
        <v>41635</v>
      </c>
      <c r="D117" s="530">
        <v>2636582.21</v>
      </c>
      <c r="E117" s="530">
        <v>2372923.9890000001</v>
      </c>
      <c r="F117" s="535" t="s">
        <v>412</v>
      </c>
      <c r="G117" s="535" t="s">
        <v>429</v>
      </c>
      <c r="H117" s="535" t="s">
        <v>897</v>
      </c>
    </row>
    <row r="118" spans="1:8" x14ac:dyDescent="0.25">
      <c r="A118" s="535" t="s">
        <v>3454</v>
      </c>
      <c r="B118" s="531" t="s">
        <v>4454</v>
      </c>
      <c r="C118" s="529">
        <v>40927</v>
      </c>
      <c r="D118" s="530">
        <v>2785968.99</v>
      </c>
      <c r="E118" s="530">
        <v>2395933.3314000005</v>
      </c>
      <c r="F118" s="535" t="s">
        <v>425</v>
      </c>
      <c r="G118" s="535" t="s">
        <v>426</v>
      </c>
      <c r="H118" s="535" t="s">
        <v>898</v>
      </c>
    </row>
    <row r="119" spans="1:8" x14ac:dyDescent="0.25">
      <c r="A119" s="535" t="s">
        <v>3454</v>
      </c>
      <c r="B119" s="535" t="s">
        <v>4455</v>
      </c>
      <c r="C119" s="529">
        <v>41190</v>
      </c>
      <c r="D119" s="530">
        <v>6825344.7999999998</v>
      </c>
      <c r="E119" s="530">
        <v>5938049.9759999998</v>
      </c>
      <c r="F119" s="535" t="s">
        <v>787</v>
      </c>
      <c r="G119" s="535" t="s">
        <v>844</v>
      </c>
      <c r="H119" s="535" t="s">
        <v>899</v>
      </c>
    </row>
    <row r="120" spans="1:8" x14ac:dyDescent="0.25">
      <c r="A120" s="535" t="s">
        <v>3454</v>
      </c>
      <c r="B120" s="535" t="s">
        <v>4456</v>
      </c>
      <c r="C120" s="529">
        <v>41479</v>
      </c>
      <c r="D120" s="530">
        <v>6604063.9699999997</v>
      </c>
      <c r="E120" s="530">
        <v>5943657.5729999999</v>
      </c>
      <c r="F120" s="535" t="s">
        <v>412</v>
      </c>
      <c r="G120" s="535" t="s">
        <v>413</v>
      </c>
      <c r="H120" s="535" t="s">
        <v>900</v>
      </c>
    </row>
    <row r="121" spans="1:8" x14ac:dyDescent="0.25">
      <c r="A121" s="535" t="s">
        <v>3454</v>
      </c>
      <c r="B121" s="535" t="s">
        <v>511</v>
      </c>
      <c r="C121" s="529">
        <v>41043</v>
      </c>
      <c r="D121" s="530">
        <v>8534589.4100000001</v>
      </c>
      <c r="E121" s="530">
        <v>7510438.6808000002</v>
      </c>
      <c r="F121" s="535" t="s">
        <v>446</v>
      </c>
      <c r="G121" s="535" t="s">
        <v>473</v>
      </c>
      <c r="H121" s="535" t="s">
        <v>901</v>
      </c>
    </row>
    <row r="122" spans="1:8" x14ac:dyDescent="0.25">
      <c r="A122" s="535" t="s">
        <v>3454</v>
      </c>
      <c r="B122" s="531" t="s">
        <v>4457</v>
      </c>
      <c r="C122" s="529">
        <v>41424</v>
      </c>
      <c r="D122" s="530">
        <v>5833698.5099999998</v>
      </c>
      <c r="E122" s="530">
        <v>5191991.6738999998</v>
      </c>
      <c r="F122" s="535" t="s">
        <v>412</v>
      </c>
      <c r="G122" s="535" t="s">
        <v>823</v>
      </c>
      <c r="H122" s="535" t="s">
        <v>902</v>
      </c>
    </row>
    <row r="123" spans="1:8" x14ac:dyDescent="0.25">
      <c r="A123" s="535" t="s">
        <v>3454</v>
      </c>
      <c r="B123" s="535" t="s">
        <v>4458</v>
      </c>
      <c r="C123" s="529">
        <v>41596</v>
      </c>
      <c r="D123" s="530">
        <v>1155685.57</v>
      </c>
      <c r="E123" s="530">
        <v>1005446.4459</v>
      </c>
      <c r="F123" s="535" t="s">
        <v>446</v>
      </c>
      <c r="G123" s="535" t="s">
        <v>473</v>
      </c>
      <c r="H123" s="535" t="s">
        <v>903</v>
      </c>
    </row>
    <row r="124" spans="1:8" x14ac:dyDescent="0.25">
      <c r="A124" s="535" t="s">
        <v>3454</v>
      </c>
      <c r="B124" s="535" t="s">
        <v>4459</v>
      </c>
      <c r="C124" s="529">
        <v>41121</v>
      </c>
      <c r="D124" s="530">
        <v>6836649.2599999998</v>
      </c>
      <c r="E124" s="530">
        <v>6084617.8413999993</v>
      </c>
      <c r="F124" s="535" t="s">
        <v>446</v>
      </c>
      <c r="G124" s="535" t="s">
        <v>473</v>
      </c>
      <c r="H124" s="535" t="s">
        <v>904</v>
      </c>
    </row>
    <row r="125" spans="1:8" x14ac:dyDescent="0.25">
      <c r="A125" s="535" t="s">
        <v>3454</v>
      </c>
      <c r="B125" s="535" t="s">
        <v>4460</v>
      </c>
      <c r="C125" s="529">
        <v>41508</v>
      </c>
      <c r="D125" s="530">
        <v>1229584.71</v>
      </c>
      <c r="E125" s="530">
        <v>1069738.6976999999</v>
      </c>
      <c r="F125" s="535" t="s">
        <v>446</v>
      </c>
      <c r="G125" s="535" t="s">
        <v>473</v>
      </c>
      <c r="H125" s="535" t="s">
        <v>905</v>
      </c>
    </row>
    <row r="126" spans="1:8" x14ac:dyDescent="0.25">
      <c r="A126" s="535" t="s">
        <v>3454</v>
      </c>
      <c r="B126" s="535" t="s">
        <v>4461</v>
      </c>
      <c r="C126" s="529">
        <v>41490</v>
      </c>
      <c r="D126" s="530">
        <v>3339194.18</v>
      </c>
      <c r="E126" s="530">
        <v>2938490.8784000003</v>
      </c>
      <c r="F126" s="535" t="s">
        <v>425</v>
      </c>
      <c r="G126" s="535" t="s">
        <v>450</v>
      </c>
      <c r="H126" s="535" t="s">
        <v>906</v>
      </c>
    </row>
    <row r="127" spans="1:8" x14ac:dyDescent="0.25">
      <c r="A127" s="535" t="s">
        <v>3454</v>
      </c>
      <c r="B127" s="535" t="s">
        <v>479</v>
      </c>
      <c r="C127" s="529">
        <v>41053</v>
      </c>
      <c r="D127" s="530">
        <v>7592945.8700000001</v>
      </c>
      <c r="E127" s="530">
        <v>6681792.3656000001</v>
      </c>
      <c r="F127" s="535" t="s">
        <v>446</v>
      </c>
      <c r="G127" s="535" t="s">
        <v>473</v>
      </c>
      <c r="H127" s="535" t="s">
        <v>907</v>
      </c>
    </row>
    <row r="128" spans="1:8" x14ac:dyDescent="0.25">
      <c r="A128" s="535" t="s">
        <v>3454</v>
      </c>
      <c r="B128" s="535" t="s">
        <v>481</v>
      </c>
      <c r="C128" s="529">
        <v>41423</v>
      </c>
      <c r="D128" s="530">
        <v>9846646.2599999998</v>
      </c>
      <c r="E128" s="530">
        <v>8566582.246199999</v>
      </c>
      <c r="F128" s="535" t="s">
        <v>417</v>
      </c>
      <c r="G128" s="535" t="s">
        <v>828</v>
      </c>
      <c r="H128" s="535" t="s">
        <v>908</v>
      </c>
    </row>
    <row r="129" spans="1:8" x14ac:dyDescent="0.25">
      <c r="A129" s="535" t="s">
        <v>3454</v>
      </c>
      <c r="B129" s="535" t="s">
        <v>483</v>
      </c>
      <c r="C129" s="529">
        <v>40984</v>
      </c>
      <c r="D129" s="530">
        <v>7070855.4699999997</v>
      </c>
      <c r="E129" s="530">
        <v>6222352.8136</v>
      </c>
      <c r="F129" s="535" t="s">
        <v>425</v>
      </c>
      <c r="G129" s="535" t="s">
        <v>426</v>
      </c>
      <c r="H129" s="535" t="s">
        <v>909</v>
      </c>
    </row>
    <row r="130" spans="1:8" x14ac:dyDescent="0.25">
      <c r="A130" s="535" t="s">
        <v>3454</v>
      </c>
      <c r="B130" s="531" t="s">
        <v>485</v>
      </c>
      <c r="C130" s="529">
        <v>41581</v>
      </c>
      <c r="D130" s="530">
        <v>9918897.4900000002</v>
      </c>
      <c r="E130" s="530">
        <v>8530251.8413999993</v>
      </c>
      <c r="F130" s="535" t="s">
        <v>425</v>
      </c>
      <c r="G130" s="535" t="s">
        <v>426</v>
      </c>
      <c r="H130" s="535" t="s">
        <v>910</v>
      </c>
    </row>
    <row r="131" spans="1:8" x14ac:dyDescent="0.25">
      <c r="A131" s="535" t="s">
        <v>3454</v>
      </c>
      <c r="B131" s="535" t="s">
        <v>486</v>
      </c>
      <c r="C131" s="529">
        <v>41397</v>
      </c>
      <c r="D131" s="530">
        <v>1185490.26</v>
      </c>
      <c r="E131" s="530">
        <v>1019521.6236</v>
      </c>
      <c r="F131" s="535" t="s">
        <v>412</v>
      </c>
      <c r="G131" s="535" t="s">
        <v>422</v>
      </c>
      <c r="H131" s="535" t="s">
        <v>911</v>
      </c>
    </row>
    <row r="132" spans="1:8" x14ac:dyDescent="0.25">
      <c r="A132" s="535" t="s">
        <v>3454</v>
      </c>
      <c r="B132" s="531" t="s">
        <v>488</v>
      </c>
      <c r="C132" s="529">
        <v>41372</v>
      </c>
      <c r="D132" s="530">
        <v>6381927.1100000003</v>
      </c>
      <c r="E132" s="530">
        <v>5552276.5857000006</v>
      </c>
      <c r="F132" s="535" t="s">
        <v>446</v>
      </c>
      <c r="G132" s="535" t="s">
        <v>782</v>
      </c>
      <c r="H132" s="535" t="s">
        <v>912</v>
      </c>
    </row>
    <row r="133" spans="1:8" x14ac:dyDescent="0.25">
      <c r="A133" s="535" t="s">
        <v>3454</v>
      </c>
      <c r="B133" s="531" t="s">
        <v>490</v>
      </c>
      <c r="C133" s="529">
        <v>41228</v>
      </c>
      <c r="D133" s="530">
        <v>2981866.72</v>
      </c>
      <c r="E133" s="530">
        <v>2594224.0464000003</v>
      </c>
      <c r="F133" s="535" t="s">
        <v>412</v>
      </c>
      <c r="G133" s="535" t="s">
        <v>413</v>
      </c>
      <c r="H133" s="535" t="s">
        <v>913</v>
      </c>
    </row>
    <row r="134" spans="1:8" x14ac:dyDescent="0.25">
      <c r="A134" s="535" t="s">
        <v>3454</v>
      </c>
      <c r="B134" s="535" t="s">
        <v>492</v>
      </c>
      <c r="C134" s="529">
        <v>41295</v>
      </c>
      <c r="D134" s="530">
        <v>5042030.04</v>
      </c>
      <c r="E134" s="530">
        <v>4336145.8344000001</v>
      </c>
      <c r="F134" s="535" t="s">
        <v>425</v>
      </c>
      <c r="G134" s="535" t="s">
        <v>426</v>
      </c>
      <c r="H134" s="535" t="s">
        <v>914</v>
      </c>
    </row>
    <row r="135" spans="1:8" x14ac:dyDescent="0.25">
      <c r="A135" s="535" t="s">
        <v>3454</v>
      </c>
      <c r="B135" s="535" t="s">
        <v>494</v>
      </c>
      <c r="C135" s="529">
        <v>41425</v>
      </c>
      <c r="D135" s="530">
        <v>8650253.5999999996</v>
      </c>
      <c r="E135" s="530">
        <v>7525720.6319999993</v>
      </c>
      <c r="F135" s="535" t="s">
        <v>425</v>
      </c>
      <c r="G135" s="535" t="s">
        <v>450</v>
      </c>
      <c r="H135" s="535" t="s">
        <v>915</v>
      </c>
    </row>
    <row r="136" spans="1:8" x14ac:dyDescent="0.25">
      <c r="A136" s="535" t="s">
        <v>3454</v>
      </c>
      <c r="B136" s="531" t="s">
        <v>496</v>
      </c>
      <c r="C136" s="529">
        <v>40983</v>
      </c>
      <c r="D136" s="530">
        <v>7585734.8700000001</v>
      </c>
      <c r="E136" s="530">
        <v>6751304.0343000004</v>
      </c>
      <c r="F136" s="535" t="s">
        <v>446</v>
      </c>
      <c r="G136" s="535" t="s">
        <v>777</v>
      </c>
      <c r="H136" s="535" t="s">
        <v>916</v>
      </c>
    </row>
    <row r="137" spans="1:8" x14ac:dyDescent="0.25">
      <c r="A137" s="535" t="s">
        <v>3454</v>
      </c>
      <c r="B137" s="535" t="s">
        <v>497</v>
      </c>
      <c r="C137" s="529">
        <v>41638</v>
      </c>
      <c r="D137" s="530">
        <v>5329478.91</v>
      </c>
      <c r="E137" s="530">
        <v>4743236.2299000006</v>
      </c>
      <c r="F137" s="535" t="s">
        <v>446</v>
      </c>
      <c r="G137" s="535" t="s">
        <v>782</v>
      </c>
      <c r="H137" s="535" t="s">
        <v>917</v>
      </c>
    </row>
    <row r="138" spans="1:8" x14ac:dyDescent="0.25">
      <c r="A138" s="535" t="s">
        <v>3454</v>
      </c>
      <c r="B138" s="535" t="s">
        <v>4451</v>
      </c>
      <c r="C138" s="529">
        <v>40974</v>
      </c>
      <c r="D138" s="530">
        <v>4827390.92</v>
      </c>
      <c r="E138" s="530">
        <v>4248104.0096000005</v>
      </c>
      <c r="F138" s="535" t="s">
        <v>787</v>
      </c>
      <c r="G138" s="535" t="s">
        <v>844</v>
      </c>
      <c r="H138" s="535" t="s">
        <v>918</v>
      </c>
    </row>
    <row r="139" spans="1:8" x14ac:dyDescent="0.25">
      <c r="A139" s="535" t="s">
        <v>3454</v>
      </c>
      <c r="B139" s="531" t="s">
        <v>499</v>
      </c>
      <c r="C139" s="529">
        <v>41158</v>
      </c>
      <c r="D139" s="530">
        <v>6269284.2300000004</v>
      </c>
      <c r="E139" s="530">
        <v>5642355.807</v>
      </c>
      <c r="F139" s="535" t="s">
        <v>412</v>
      </c>
      <c r="G139" s="535" t="s">
        <v>459</v>
      </c>
      <c r="H139" s="535" t="s">
        <v>919</v>
      </c>
    </row>
    <row r="140" spans="1:8" x14ac:dyDescent="0.25">
      <c r="A140" s="535" t="s">
        <v>3454</v>
      </c>
      <c r="B140" s="535" t="s">
        <v>512</v>
      </c>
      <c r="C140" s="529">
        <v>41334</v>
      </c>
      <c r="D140" s="530">
        <v>6382240.8200000003</v>
      </c>
      <c r="E140" s="530">
        <v>5488727.1052000001</v>
      </c>
      <c r="F140" s="535" t="s">
        <v>417</v>
      </c>
      <c r="G140" s="535" t="s">
        <v>828</v>
      </c>
      <c r="H140" s="535" t="s">
        <v>414</v>
      </c>
    </row>
    <row r="141" spans="1:8" x14ac:dyDescent="0.25">
      <c r="A141" s="535" t="s">
        <v>3454</v>
      </c>
      <c r="B141" s="535" t="s">
        <v>4452</v>
      </c>
      <c r="C141" s="529">
        <v>41241</v>
      </c>
      <c r="D141" s="530">
        <v>7870782.4199999999</v>
      </c>
      <c r="E141" s="530">
        <v>6690165.057</v>
      </c>
      <c r="F141" s="535" t="s">
        <v>446</v>
      </c>
      <c r="G141" s="535" t="s">
        <v>473</v>
      </c>
      <c r="H141" s="535" t="s">
        <v>920</v>
      </c>
    </row>
    <row r="142" spans="1:8" x14ac:dyDescent="0.25">
      <c r="A142" s="535" t="s">
        <v>3454</v>
      </c>
      <c r="B142" s="535" t="s">
        <v>4453</v>
      </c>
      <c r="C142" s="529">
        <v>41068</v>
      </c>
      <c r="D142" s="530">
        <v>3832573.88</v>
      </c>
      <c r="E142" s="530">
        <v>3257687.798</v>
      </c>
      <c r="F142" s="535" t="s">
        <v>446</v>
      </c>
      <c r="G142" s="535" t="s">
        <v>777</v>
      </c>
      <c r="H142" s="535" t="s">
        <v>921</v>
      </c>
    </row>
    <row r="143" spans="1:8" x14ac:dyDescent="0.25">
      <c r="A143" s="535" t="s">
        <v>3454</v>
      </c>
      <c r="B143" s="531" t="s">
        <v>4454</v>
      </c>
      <c r="C143" s="529">
        <v>41266</v>
      </c>
      <c r="D143" s="530">
        <v>3994646.06</v>
      </c>
      <c r="E143" s="530">
        <v>3435395.6115999999</v>
      </c>
      <c r="F143" s="535" t="s">
        <v>446</v>
      </c>
      <c r="G143" s="535" t="s">
        <v>473</v>
      </c>
      <c r="H143" s="535" t="s">
        <v>922</v>
      </c>
    </row>
    <row r="144" spans="1:8" x14ac:dyDescent="0.25">
      <c r="A144" s="535" t="s">
        <v>3454</v>
      </c>
      <c r="B144" s="535" t="s">
        <v>4455</v>
      </c>
      <c r="C144" s="529">
        <v>41403</v>
      </c>
      <c r="D144" s="530">
        <v>1580610.86</v>
      </c>
      <c r="E144" s="530">
        <v>1422549.7740000002</v>
      </c>
      <c r="F144" s="535" t="s">
        <v>787</v>
      </c>
      <c r="G144" s="535" t="s">
        <v>844</v>
      </c>
      <c r="H144" s="535" t="s">
        <v>923</v>
      </c>
    </row>
    <row r="145" spans="1:8" x14ac:dyDescent="0.25">
      <c r="A145" s="535" t="s">
        <v>3454</v>
      </c>
      <c r="B145" s="535" t="s">
        <v>4456</v>
      </c>
      <c r="C145" s="529">
        <v>41542</v>
      </c>
      <c r="D145" s="530">
        <v>3629360.76</v>
      </c>
      <c r="E145" s="530">
        <v>3121250.2535999999</v>
      </c>
      <c r="F145" s="535" t="s">
        <v>417</v>
      </c>
      <c r="G145" s="535" t="s">
        <v>848</v>
      </c>
      <c r="H145" s="535" t="s">
        <v>924</v>
      </c>
    </row>
    <row r="146" spans="1:8" x14ac:dyDescent="0.25">
      <c r="A146" s="535" t="s">
        <v>3454</v>
      </c>
      <c r="B146" s="535" t="s">
        <v>511</v>
      </c>
      <c r="C146" s="529">
        <v>40929</v>
      </c>
      <c r="D146" s="530">
        <v>4115232.47</v>
      </c>
      <c r="E146" s="530">
        <v>3662556.8983</v>
      </c>
      <c r="F146" s="535" t="s">
        <v>412</v>
      </c>
      <c r="G146" s="535" t="s">
        <v>429</v>
      </c>
      <c r="H146" s="535" t="s">
        <v>925</v>
      </c>
    </row>
    <row r="147" spans="1:8" x14ac:dyDescent="0.25">
      <c r="A147" s="535" t="s">
        <v>3454</v>
      </c>
      <c r="B147" s="531" t="s">
        <v>4457</v>
      </c>
      <c r="C147" s="529">
        <v>41518</v>
      </c>
      <c r="D147" s="530">
        <v>7069949.4199999999</v>
      </c>
      <c r="E147" s="530">
        <v>6362954.4780000001</v>
      </c>
      <c r="F147" s="535" t="s">
        <v>787</v>
      </c>
      <c r="G147" s="535" t="s">
        <v>809</v>
      </c>
      <c r="H147" s="535" t="s">
        <v>926</v>
      </c>
    </row>
    <row r="148" spans="1:8" x14ac:dyDescent="0.25">
      <c r="A148" s="535" t="s">
        <v>3454</v>
      </c>
      <c r="B148" s="535" t="s">
        <v>4458</v>
      </c>
      <c r="C148" s="529">
        <v>40977</v>
      </c>
      <c r="D148" s="530">
        <v>4184178.75</v>
      </c>
      <c r="E148" s="530">
        <v>3682077.3</v>
      </c>
      <c r="F148" s="535" t="s">
        <v>425</v>
      </c>
      <c r="G148" s="535" t="s">
        <v>450</v>
      </c>
      <c r="H148" s="535" t="s">
        <v>927</v>
      </c>
    </row>
    <row r="149" spans="1:8" x14ac:dyDescent="0.25">
      <c r="A149" s="535" t="s">
        <v>3454</v>
      </c>
      <c r="B149" s="535" t="s">
        <v>4459</v>
      </c>
      <c r="C149" s="529">
        <v>40934</v>
      </c>
      <c r="D149" s="530">
        <v>3853119.49</v>
      </c>
      <c r="E149" s="530">
        <v>3429276.3461000002</v>
      </c>
      <c r="F149" s="535" t="s">
        <v>787</v>
      </c>
      <c r="G149" s="535" t="s">
        <v>788</v>
      </c>
      <c r="H149" s="535" t="s">
        <v>928</v>
      </c>
    </row>
    <row r="150" spans="1:8" x14ac:dyDescent="0.25">
      <c r="A150" s="535" t="s">
        <v>3454</v>
      </c>
      <c r="B150" s="535" t="s">
        <v>4460</v>
      </c>
      <c r="C150" s="529">
        <v>41341</v>
      </c>
      <c r="D150" s="530">
        <v>6074490.7400000002</v>
      </c>
      <c r="E150" s="530">
        <v>5163317.1290000007</v>
      </c>
      <c r="F150" s="535" t="s">
        <v>446</v>
      </c>
      <c r="G150" s="535" t="s">
        <v>803</v>
      </c>
      <c r="H150" s="535" t="s">
        <v>929</v>
      </c>
    </row>
    <row r="151" spans="1:8" x14ac:dyDescent="0.25">
      <c r="A151" s="535" t="s">
        <v>3454</v>
      </c>
      <c r="B151" s="535" t="s">
        <v>4461</v>
      </c>
      <c r="C151" s="529">
        <v>41030</v>
      </c>
      <c r="D151" s="530">
        <v>5905593.6500000004</v>
      </c>
      <c r="E151" s="530">
        <v>5078810.5390000008</v>
      </c>
      <c r="F151" s="535" t="s">
        <v>412</v>
      </c>
      <c r="G151" s="535" t="s">
        <v>413</v>
      </c>
      <c r="H151" s="535" t="s">
        <v>930</v>
      </c>
    </row>
    <row r="152" spans="1:8" x14ac:dyDescent="0.25">
      <c r="A152" s="535" t="s">
        <v>3454</v>
      </c>
      <c r="B152" s="535" t="s">
        <v>479</v>
      </c>
      <c r="C152" s="529">
        <v>41288</v>
      </c>
      <c r="D152" s="530">
        <v>3350521.11</v>
      </c>
      <c r="E152" s="530">
        <v>2914953.3657</v>
      </c>
      <c r="F152" s="535" t="s">
        <v>412</v>
      </c>
      <c r="G152" s="535" t="s">
        <v>429</v>
      </c>
      <c r="H152" s="535" t="s">
        <v>931</v>
      </c>
    </row>
    <row r="153" spans="1:8" x14ac:dyDescent="0.25">
      <c r="A153" s="535" t="s">
        <v>3454</v>
      </c>
      <c r="B153" s="535" t="s">
        <v>481</v>
      </c>
      <c r="C153" s="529">
        <v>41377</v>
      </c>
      <c r="D153" s="530">
        <v>1652038.65</v>
      </c>
      <c r="E153" s="530">
        <v>1404232.8525</v>
      </c>
      <c r="F153" s="535" t="s">
        <v>446</v>
      </c>
      <c r="G153" s="535" t="s">
        <v>803</v>
      </c>
      <c r="H153" s="535" t="s">
        <v>932</v>
      </c>
    </row>
    <row r="154" spans="1:8" x14ac:dyDescent="0.25">
      <c r="A154" s="535" t="s">
        <v>3454</v>
      </c>
      <c r="B154" s="535" t="s">
        <v>483</v>
      </c>
      <c r="C154" s="529">
        <v>41068</v>
      </c>
      <c r="D154" s="530">
        <v>6018129.4000000004</v>
      </c>
      <c r="E154" s="530">
        <v>5175591.284</v>
      </c>
      <c r="F154" s="535" t="s">
        <v>412</v>
      </c>
      <c r="G154" s="535" t="s">
        <v>459</v>
      </c>
      <c r="H154" s="535" t="s">
        <v>933</v>
      </c>
    </row>
    <row r="155" spans="1:8" x14ac:dyDescent="0.25">
      <c r="A155" s="535" t="s">
        <v>3454</v>
      </c>
      <c r="B155" s="531" t="s">
        <v>485</v>
      </c>
      <c r="C155" s="529">
        <v>41294</v>
      </c>
      <c r="D155" s="530">
        <v>7244998.6600000001</v>
      </c>
      <c r="E155" s="530">
        <v>6158248.8609999996</v>
      </c>
      <c r="F155" s="535" t="s">
        <v>787</v>
      </c>
      <c r="G155" s="535" t="s">
        <v>809</v>
      </c>
      <c r="H155" s="535" t="s">
        <v>934</v>
      </c>
    </row>
    <row r="156" spans="1:8" x14ac:dyDescent="0.25">
      <c r="A156" s="535" t="s">
        <v>3454</v>
      </c>
      <c r="B156" s="535" t="s">
        <v>486</v>
      </c>
      <c r="C156" s="529">
        <v>41194</v>
      </c>
      <c r="D156" s="530">
        <v>4288817.26</v>
      </c>
      <c r="E156" s="530">
        <v>3688382.8435999998</v>
      </c>
      <c r="F156" s="535" t="s">
        <v>446</v>
      </c>
      <c r="G156" s="535" t="s">
        <v>782</v>
      </c>
      <c r="H156" s="535" t="s">
        <v>935</v>
      </c>
    </row>
    <row r="157" spans="1:8" x14ac:dyDescent="0.25">
      <c r="A157" s="535" t="s">
        <v>3454</v>
      </c>
      <c r="B157" s="531" t="s">
        <v>488</v>
      </c>
      <c r="C157" s="529">
        <v>41547</v>
      </c>
      <c r="D157" s="530">
        <v>1134226.24</v>
      </c>
      <c r="E157" s="530">
        <v>964092.304</v>
      </c>
      <c r="F157" s="535" t="s">
        <v>425</v>
      </c>
      <c r="G157" s="535" t="s">
        <v>426</v>
      </c>
      <c r="H157" s="535" t="s">
        <v>936</v>
      </c>
    </row>
    <row r="158" spans="1:8" x14ac:dyDescent="0.25">
      <c r="A158" s="535" t="s">
        <v>3454</v>
      </c>
      <c r="B158" s="531" t="s">
        <v>490</v>
      </c>
      <c r="C158" s="529">
        <v>40992</v>
      </c>
      <c r="D158" s="530">
        <v>3875581.25</v>
      </c>
      <c r="E158" s="530">
        <v>3410511.5</v>
      </c>
      <c r="F158" s="535" t="s">
        <v>412</v>
      </c>
      <c r="G158" s="535" t="s">
        <v>429</v>
      </c>
      <c r="H158" s="535" t="s">
        <v>937</v>
      </c>
    </row>
    <row r="159" spans="1:8" x14ac:dyDescent="0.25">
      <c r="A159" s="535" t="s">
        <v>3454</v>
      </c>
      <c r="B159" s="535" t="s">
        <v>492</v>
      </c>
      <c r="C159" s="529">
        <v>41228</v>
      </c>
      <c r="D159" s="530">
        <v>9923399.9000000004</v>
      </c>
      <c r="E159" s="530">
        <v>8732591.9120000005</v>
      </c>
      <c r="F159" s="535" t="s">
        <v>412</v>
      </c>
      <c r="G159" s="535" t="s">
        <v>413</v>
      </c>
      <c r="H159" s="535" t="s">
        <v>812</v>
      </c>
    </row>
    <row r="160" spans="1:8" x14ac:dyDescent="0.25">
      <c r="A160" s="535" t="s">
        <v>3454</v>
      </c>
      <c r="B160" s="535" t="s">
        <v>494</v>
      </c>
      <c r="C160" s="529">
        <v>41445</v>
      </c>
      <c r="D160" s="530">
        <v>2798522.85</v>
      </c>
      <c r="E160" s="530">
        <v>2490685.3365000002</v>
      </c>
      <c r="F160" s="535" t="s">
        <v>446</v>
      </c>
      <c r="G160" s="535" t="s">
        <v>777</v>
      </c>
      <c r="H160" s="535" t="s">
        <v>938</v>
      </c>
    </row>
    <row r="161" spans="1:8" x14ac:dyDescent="0.25">
      <c r="A161" s="535" t="s">
        <v>3454</v>
      </c>
      <c r="B161" s="531" t="s">
        <v>496</v>
      </c>
      <c r="C161" s="529">
        <v>41273</v>
      </c>
      <c r="D161" s="530">
        <v>7901144.6200000001</v>
      </c>
      <c r="E161" s="530">
        <v>6873995.8194000004</v>
      </c>
      <c r="F161" s="535" t="s">
        <v>787</v>
      </c>
      <c r="G161" s="535" t="s">
        <v>844</v>
      </c>
      <c r="H161" s="535" t="s">
        <v>923</v>
      </c>
    </row>
    <row r="162" spans="1:8" x14ac:dyDescent="0.25">
      <c r="A162" s="535" t="s">
        <v>3454</v>
      </c>
      <c r="B162" s="535" t="s">
        <v>497</v>
      </c>
      <c r="C162" s="529">
        <v>41012</v>
      </c>
      <c r="D162" s="530">
        <v>5759238.1799999997</v>
      </c>
      <c r="E162" s="530">
        <v>4895352.4529999997</v>
      </c>
      <c r="F162" s="535" t="s">
        <v>787</v>
      </c>
      <c r="G162" s="535" t="s">
        <v>844</v>
      </c>
      <c r="H162" s="535" t="s">
        <v>939</v>
      </c>
    </row>
    <row r="163" spans="1:8" x14ac:dyDescent="0.25">
      <c r="A163" s="535" t="s">
        <v>3454</v>
      </c>
      <c r="B163" s="535" t="s">
        <v>4451</v>
      </c>
      <c r="C163" s="529">
        <v>41400</v>
      </c>
      <c r="D163" s="530">
        <v>3280280.26</v>
      </c>
      <c r="E163" s="530">
        <v>2853843.8262</v>
      </c>
      <c r="F163" s="535" t="s">
        <v>425</v>
      </c>
      <c r="G163" s="535" t="s">
        <v>426</v>
      </c>
      <c r="H163" s="535" t="s">
        <v>940</v>
      </c>
    </row>
    <row r="164" spans="1:8" x14ac:dyDescent="0.25">
      <c r="A164" s="535" t="s">
        <v>3454</v>
      </c>
      <c r="B164" s="531" t="s">
        <v>499</v>
      </c>
      <c r="C164" s="529">
        <v>41210</v>
      </c>
      <c r="D164" s="530">
        <v>9068049.5800000001</v>
      </c>
      <c r="E164" s="530">
        <v>7889203.1346000005</v>
      </c>
      <c r="F164" s="535" t="s">
        <v>787</v>
      </c>
      <c r="G164" s="535" t="s">
        <v>844</v>
      </c>
      <c r="H164" s="535" t="s">
        <v>941</v>
      </c>
    </row>
    <row r="165" spans="1:8" x14ac:dyDescent="0.25">
      <c r="A165" s="535" t="s">
        <v>3454</v>
      </c>
      <c r="B165" s="535" t="s">
        <v>512</v>
      </c>
      <c r="C165" s="529">
        <v>41623</v>
      </c>
      <c r="D165" s="530">
        <v>5072118.53</v>
      </c>
      <c r="E165" s="530">
        <v>4564906.6770000001</v>
      </c>
      <c r="F165" s="535" t="s">
        <v>446</v>
      </c>
      <c r="G165" s="535" t="s">
        <v>473</v>
      </c>
      <c r="H165" s="535" t="s">
        <v>942</v>
      </c>
    </row>
    <row r="166" spans="1:8" x14ac:dyDescent="0.25">
      <c r="A166" s="535" t="s">
        <v>3454</v>
      </c>
      <c r="B166" s="535" t="s">
        <v>4452</v>
      </c>
      <c r="C166" s="529">
        <v>41128</v>
      </c>
      <c r="D166" s="530">
        <v>4507186.2699999996</v>
      </c>
      <c r="E166" s="530">
        <v>4011395.7802999998</v>
      </c>
      <c r="F166" s="535" t="s">
        <v>446</v>
      </c>
      <c r="G166" s="535" t="s">
        <v>777</v>
      </c>
      <c r="H166" s="535" t="s">
        <v>943</v>
      </c>
    </row>
    <row r="167" spans="1:8" x14ac:dyDescent="0.25">
      <c r="A167" s="535" t="s">
        <v>3454</v>
      </c>
      <c r="B167" s="535" t="s">
        <v>4453</v>
      </c>
      <c r="C167" s="529">
        <v>41493</v>
      </c>
      <c r="D167" s="530">
        <v>3291166.11</v>
      </c>
      <c r="E167" s="530">
        <v>2863314.5156999999</v>
      </c>
      <c r="F167" s="535" t="s">
        <v>425</v>
      </c>
      <c r="G167" s="535" t="s">
        <v>450</v>
      </c>
      <c r="H167" s="535" t="s">
        <v>944</v>
      </c>
    </row>
    <row r="168" spans="1:8" x14ac:dyDescent="0.25">
      <c r="A168" s="535" t="s">
        <v>3454</v>
      </c>
      <c r="B168" s="531" t="s">
        <v>4454</v>
      </c>
      <c r="C168" s="529">
        <v>41214</v>
      </c>
      <c r="D168" s="530">
        <v>8177425.5999999996</v>
      </c>
      <c r="E168" s="530">
        <v>7114360.2719999999</v>
      </c>
      <c r="F168" s="535" t="s">
        <v>446</v>
      </c>
      <c r="G168" s="535" t="s">
        <v>777</v>
      </c>
      <c r="H168" s="535" t="s">
        <v>945</v>
      </c>
    </row>
    <row r="169" spans="1:8" x14ac:dyDescent="0.25">
      <c r="A169" s="535" t="s">
        <v>3454</v>
      </c>
      <c r="B169" s="535" t="s">
        <v>4455</v>
      </c>
      <c r="C169" s="529">
        <v>41244</v>
      </c>
      <c r="D169" s="530">
        <v>4416217.83</v>
      </c>
      <c r="E169" s="530">
        <v>3797947.3338000001</v>
      </c>
      <c r="F169" s="535" t="s">
        <v>446</v>
      </c>
      <c r="G169" s="535" t="s">
        <v>777</v>
      </c>
      <c r="H169" s="535" t="s">
        <v>946</v>
      </c>
    </row>
    <row r="170" spans="1:8" x14ac:dyDescent="0.25">
      <c r="A170" s="535" t="s">
        <v>3454</v>
      </c>
      <c r="B170" s="535" t="s">
        <v>4456</v>
      </c>
      <c r="C170" s="529">
        <v>40918</v>
      </c>
      <c r="D170" s="530">
        <v>5208010.26</v>
      </c>
      <c r="E170" s="530">
        <v>4687209.2340000002</v>
      </c>
      <c r="F170" s="535" t="s">
        <v>446</v>
      </c>
      <c r="G170" s="535" t="s">
        <v>473</v>
      </c>
      <c r="H170" s="535" t="s">
        <v>947</v>
      </c>
    </row>
    <row r="171" spans="1:8" x14ac:dyDescent="0.25">
      <c r="A171" s="535" t="s">
        <v>3454</v>
      </c>
      <c r="B171" s="535" t="s">
        <v>511</v>
      </c>
      <c r="C171" s="529">
        <v>41030</v>
      </c>
      <c r="D171" s="530">
        <v>6969556.1100000003</v>
      </c>
      <c r="E171" s="530">
        <v>6063513.8157000002</v>
      </c>
      <c r="F171" s="535" t="s">
        <v>425</v>
      </c>
      <c r="G171" s="535" t="s">
        <v>426</v>
      </c>
      <c r="H171" s="535" t="s">
        <v>948</v>
      </c>
    </row>
    <row r="172" spans="1:8" x14ac:dyDescent="0.25">
      <c r="A172" s="535" t="s">
        <v>3454</v>
      </c>
      <c r="B172" s="531" t="s">
        <v>4457</v>
      </c>
      <c r="C172" s="529">
        <v>41563</v>
      </c>
      <c r="D172" s="530">
        <v>6618949.5700000003</v>
      </c>
      <c r="E172" s="530">
        <v>5824675.6216000002</v>
      </c>
      <c r="F172" s="535" t="s">
        <v>412</v>
      </c>
      <c r="G172" s="535" t="s">
        <v>429</v>
      </c>
      <c r="H172" s="535" t="s">
        <v>949</v>
      </c>
    </row>
    <row r="173" spans="1:8" x14ac:dyDescent="0.25">
      <c r="A173" s="535" t="s">
        <v>3454</v>
      </c>
      <c r="B173" s="535" t="s">
        <v>4458</v>
      </c>
      <c r="C173" s="529">
        <v>41315</v>
      </c>
      <c r="D173" s="530">
        <v>7263521.6100000003</v>
      </c>
      <c r="E173" s="530">
        <v>6173993.3684999999</v>
      </c>
      <c r="F173" s="535" t="s">
        <v>425</v>
      </c>
      <c r="G173" s="535" t="s">
        <v>418</v>
      </c>
      <c r="H173" s="535" t="s">
        <v>950</v>
      </c>
    </row>
    <row r="174" spans="1:8" x14ac:dyDescent="0.25">
      <c r="A174" s="535" t="s">
        <v>3454</v>
      </c>
      <c r="B174" s="535" t="s">
        <v>4459</v>
      </c>
      <c r="C174" s="529">
        <v>41030</v>
      </c>
      <c r="D174" s="530">
        <v>1349992.5</v>
      </c>
      <c r="E174" s="530">
        <v>1187993.3999999999</v>
      </c>
      <c r="F174" s="535" t="s">
        <v>412</v>
      </c>
      <c r="G174" s="535" t="s">
        <v>413</v>
      </c>
      <c r="H174" s="535" t="s">
        <v>951</v>
      </c>
    </row>
    <row r="175" spans="1:8" x14ac:dyDescent="0.25">
      <c r="A175" s="535" t="s">
        <v>3454</v>
      </c>
      <c r="B175" s="535" t="s">
        <v>4460</v>
      </c>
      <c r="C175" s="529">
        <v>41452</v>
      </c>
      <c r="D175" s="530">
        <v>7808378.7599999998</v>
      </c>
      <c r="E175" s="530">
        <v>6637121.9459999995</v>
      </c>
      <c r="F175" s="535" t="s">
        <v>417</v>
      </c>
      <c r="G175" s="535" t="s">
        <v>848</v>
      </c>
      <c r="H175" s="535" t="s">
        <v>952</v>
      </c>
    </row>
    <row r="176" spans="1:8" x14ac:dyDescent="0.25">
      <c r="A176" s="535" t="s">
        <v>3454</v>
      </c>
      <c r="B176" s="535" t="s">
        <v>4461</v>
      </c>
      <c r="C176" s="529">
        <v>41253</v>
      </c>
      <c r="D176" s="530">
        <v>6235344.7000000002</v>
      </c>
      <c r="E176" s="530">
        <v>5362396.4419999998</v>
      </c>
      <c r="F176" s="535" t="s">
        <v>787</v>
      </c>
      <c r="G176" s="535" t="s">
        <v>809</v>
      </c>
      <c r="H176" s="535" t="s">
        <v>953</v>
      </c>
    </row>
    <row r="177" spans="1:8" x14ac:dyDescent="0.25">
      <c r="A177" s="535" t="s">
        <v>3454</v>
      </c>
      <c r="B177" s="535" t="s">
        <v>479</v>
      </c>
      <c r="C177" s="529">
        <v>40921</v>
      </c>
      <c r="D177" s="530">
        <v>4057353.4</v>
      </c>
      <c r="E177" s="530">
        <v>3529897.4580000001</v>
      </c>
      <c r="F177" s="535" t="s">
        <v>412</v>
      </c>
      <c r="G177" s="535" t="s">
        <v>413</v>
      </c>
      <c r="H177" s="535" t="s">
        <v>954</v>
      </c>
    </row>
    <row r="178" spans="1:8" x14ac:dyDescent="0.25">
      <c r="A178" s="535" t="s">
        <v>3454</v>
      </c>
      <c r="B178" s="535" t="s">
        <v>481</v>
      </c>
      <c r="C178" s="529">
        <v>41030</v>
      </c>
      <c r="D178" s="530">
        <v>1811246.47</v>
      </c>
      <c r="E178" s="530">
        <v>1593896.8936000001</v>
      </c>
      <c r="F178" s="535" t="s">
        <v>425</v>
      </c>
      <c r="G178" s="535" t="s">
        <v>426</v>
      </c>
      <c r="H178" s="535" t="s">
        <v>955</v>
      </c>
    </row>
    <row r="179" spans="1:8" x14ac:dyDescent="0.25">
      <c r="A179" s="535" t="s">
        <v>3454</v>
      </c>
      <c r="B179" s="535" t="s">
        <v>483</v>
      </c>
      <c r="C179" s="529">
        <v>41393</v>
      </c>
      <c r="D179" s="530">
        <v>3485574.01</v>
      </c>
      <c r="E179" s="530">
        <v>3137016.6089999997</v>
      </c>
      <c r="F179" s="535" t="s">
        <v>412</v>
      </c>
      <c r="G179" s="535" t="s">
        <v>823</v>
      </c>
      <c r="H179" s="535" t="s">
        <v>956</v>
      </c>
    </row>
    <row r="180" spans="1:8" x14ac:dyDescent="0.25">
      <c r="A180" s="535" t="s">
        <v>3454</v>
      </c>
      <c r="B180" s="531" t="s">
        <v>485</v>
      </c>
      <c r="C180" s="529">
        <v>40965</v>
      </c>
      <c r="D180" s="530">
        <v>4785639.79</v>
      </c>
      <c r="E180" s="530">
        <v>4307075.8109999998</v>
      </c>
      <c r="F180" s="535" t="s">
        <v>425</v>
      </c>
      <c r="G180" s="535" t="s">
        <v>450</v>
      </c>
      <c r="H180" s="535" t="s">
        <v>957</v>
      </c>
    </row>
    <row r="181" spans="1:8" x14ac:dyDescent="0.25">
      <c r="A181" s="535" t="s">
        <v>3454</v>
      </c>
      <c r="B181" s="535" t="s">
        <v>486</v>
      </c>
      <c r="C181" s="529">
        <v>41338</v>
      </c>
      <c r="D181" s="530">
        <v>4161660.38</v>
      </c>
      <c r="E181" s="530">
        <v>3579027.9268</v>
      </c>
      <c r="F181" s="535" t="s">
        <v>446</v>
      </c>
      <c r="G181" s="535" t="s">
        <v>473</v>
      </c>
      <c r="H181" s="535" t="s">
        <v>958</v>
      </c>
    </row>
    <row r="182" spans="1:8" x14ac:dyDescent="0.25">
      <c r="A182" s="535" t="s">
        <v>3454</v>
      </c>
      <c r="B182" s="531" t="s">
        <v>488</v>
      </c>
      <c r="C182" s="529">
        <v>41009</v>
      </c>
      <c r="D182" s="530">
        <v>9542062.25</v>
      </c>
      <c r="E182" s="530">
        <v>8397014.7799999993</v>
      </c>
      <c r="F182" s="535" t="s">
        <v>412</v>
      </c>
      <c r="G182" s="535" t="s">
        <v>413</v>
      </c>
      <c r="H182" s="535" t="s">
        <v>959</v>
      </c>
    </row>
    <row r="183" spans="1:8" x14ac:dyDescent="0.25">
      <c r="A183" s="535" t="s">
        <v>3454</v>
      </c>
      <c r="B183" s="531" t="s">
        <v>490</v>
      </c>
      <c r="C183" s="529">
        <v>41411</v>
      </c>
      <c r="D183" s="530">
        <v>7275036.7800000003</v>
      </c>
      <c r="E183" s="530">
        <v>6183781.2630000003</v>
      </c>
      <c r="F183" s="535" t="s">
        <v>446</v>
      </c>
      <c r="G183" s="535" t="s">
        <v>777</v>
      </c>
      <c r="H183" s="535" t="s">
        <v>960</v>
      </c>
    </row>
    <row r="184" spans="1:8" x14ac:dyDescent="0.25">
      <c r="A184" s="535" t="s">
        <v>3454</v>
      </c>
      <c r="B184" s="535" t="s">
        <v>492</v>
      </c>
      <c r="C184" s="529">
        <v>41184</v>
      </c>
      <c r="D184" s="530">
        <v>6806216</v>
      </c>
      <c r="E184" s="530">
        <v>5853345.7599999998</v>
      </c>
      <c r="F184" s="535" t="s">
        <v>412</v>
      </c>
      <c r="G184" s="535" t="s">
        <v>436</v>
      </c>
      <c r="H184" s="535" t="s">
        <v>961</v>
      </c>
    </row>
    <row r="185" spans="1:8" x14ac:dyDescent="0.25">
      <c r="A185" s="535" t="s">
        <v>3454</v>
      </c>
      <c r="B185" s="535" t="s">
        <v>494</v>
      </c>
      <c r="C185" s="529">
        <v>41162</v>
      </c>
      <c r="D185" s="530">
        <v>4515761.8899999997</v>
      </c>
      <c r="E185" s="530">
        <v>3973870.4631999996</v>
      </c>
      <c r="F185" s="535" t="s">
        <v>412</v>
      </c>
      <c r="G185" s="535" t="s">
        <v>429</v>
      </c>
      <c r="H185" s="535" t="s">
        <v>962</v>
      </c>
    </row>
    <row r="186" spans="1:8" x14ac:dyDescent="0.25">
      <c r="A186" s="535" t="s">
        <v>3454</v>
      </c>
      <c r="B186" s="531" t="s">
        <v>496</v>
      </c>
      <c r="C186" s="529">
        <v>41187</v>
      </c>
      <c r="D186" s="530">
        <v>2274447.21</v>
      </c>
      <c r="E186" s="530">
        <v>2024258.0168999999</v>
      </c>
      <c r="F186" s="535" t="s">
        <v>446</v>
      </c>
      <c r="G186" s="535" t="s">
        <v>473</v>
      </c>
      <c r="H186" s="535" t="s">
        <v>963</v>
      </c>
    </row>
    <row r="187" spans="1:8" x14ac:dyDescent="0.25">
      <c r="A187" s="535" t="s">
        <v>3454</v>
      </c>
      <c r="B187" s="535" t="s">
        <v>497</v>
      </c>
      <c r="C187" s="529">
        <v>41623</v>
      </c>
      <c r="D187" s="530">
        <v>7156211.6799999997</v>
      </c>
      <c r="E187" s="530">
        <v>6082779.9279999994</v>
      </c>
      <c r="F187" s="535" t="s">
        <v>412</v>
      </c>
      <c r="G187" s="535" t="s">
        <v>413</v>
      </c>
      <c r="H187" s="535" t="s">
        <v>964</v>
      </c>
    </row>
    <row r="188" spans="1:8" x14ac:dyDescent="0.25">
      <c r="A188" s="535" t="s">
        <v>3454</v>
      </c>
      <c r="B188" s="535" t="s">
        <v>4451</v>
      </c>
      <c r="C188" s="529">
        <v>40946</v>
      </c>
      <c r="D188" s="530">
        <v>7745247.8399999999</v>
      </c>
      <c r="E188" s="530">
        <v>6660913.1424000002</v>
      </c>
      <c r="F188" s="535" t="s">
        <v>446</v>
      </c>
      <c r="G188" s="535" t="s">
        <v>473</v>
      </c>
      <c r="H188" s="535" t="s">
        <v>965</v>
      </c>
    </row>
    <row r="189" spans="1:8" x14ac:dyDescent="0.25">
      <c r="A189" s="535" t="s">
        <v>3454</v>
      </c>
      <c r="B189" s="531" t="s">
        <v>499</v>
      </c>
      <c r="C189" s="529">
        <v>41529</v>
      </c>
      <c r="D189" s="530">
        <v>4722531.04</v>
      </c>
      <c r="E189" s="530">
        <v>4250277.9359999998</v>
      </c>
      <c r="F189" s="535" t="s">
        <v>425</v>
      </c>
      <c r="G189" s="535" t="s">
        <v>426</v>
      </c>
      <c r="H189" s="535" t="s">
        <v>966</v>
      </c>
    </row>
    <row r="190" spans="1:8" x14ac:dyDescent="0.25">
      <c r="A190" s="535" t="s">
        <v>3454</v>
      </c>
      <c r="B190" s="535" t="s">
        <v>512</v>
      </c>
      <c r="C190" s="529">
        <v>41440</v>
      </c>
      <c r="D190" s="530">
        <v>4118585.46</v>
      </c>
      <c r="E190" s="530">
        <v>3583169.3502000002</v>
      </c>
      <c r="F190" s="535" t="s">
        <v>417</v>
      </c>
      <c r="G190" s="535" t="s">
        <v>874</v>
      </c>
      <c r="H190" s="535" t="s">
        <v>967</v>
      </c>
    </row>
    <row r="191" spans="1:8" x14ac:dyDescent="0.25">
      <c r="A191" s="535" t="s">
        <v>3454</v>
      </c>
      <c r="B191" s="535" t="s">
        <v>4452</v>
      </c>
      <c r="C191" s="529">
        <v>41762</v>
      </c>
      <c r="D191" s="530">
        <v>2533286.9300000002</v>
      </c>
      <c r="E191" s="530">
        <v>2279958.2370000002</v>
      </c>
      <c r="F191" s="535" t="s">
        <v>412</v>
      </c>
      <c r="G191" s="535" t="s">
        <v>436</v>
      </c>
      <c r="H191" s="535" t="s">
        <v>968</v>
      </c>
    </row>
    <row r="192" spans="1:8" x14ac:dyDescent="0.25">
      <c r="A192" s="535" t="s">
        <v>3454</v>
      </c>
      <c r="B192" s="535" t="s">
        <v>4453</v>
      </c>
      <c r="C192" s="529">
        <v>41878</v>
      </c>
      <c r="D192" s="530">
        <v>7530488.4199999999</v>
      </c>
      <c r="E192" s="530">
        <v>6551524.9254000001</v>
      </c>
      <c r="F192" s="535" t="s">
        <v>446</v>
      </c>
      <c r="G192" s="535" t="s">
        <v>473</v>
      </c>
      <c r="H192" s="535" t="s">
        <v>969</v>
      </c>
    </row>
    <row r="193" spans="1:8" x14ac:dyDescent="0.25">
      <c r="A193" s="535" t="s">
        <v>3454</v>
      </c>
      <c r="B193" s="531" t="s">
        <v>4454</v>
      </c>
      <c r="C193" s="529">
        <v>41370</v>
      </c>
      <c r="D193" s="530">
        <v>7416903.7699999996</v>
      </c>
      <c r="E193" s="530">
        <v>6378537.2421999993</v>
      </c>
      <c r="F193" s="535" t="s">
        <v>446</v>
      </c>
      <c r="G193" s="535" t="s">
        <v>777</v>
      </c>
      <c r="H193" s="535" t="s">
        <v>970</v>
      </c>
    </row>
    <row r="194" spans="1:8" x14ac:dyDescent="0.25">
      <c r="A194" s="535" t="s">
        <v>3454</v>
      </c>
      <c r="B194" s="535" t="s">
        <v>4455</v>
      </c>
      <c r="C194" s="529">
        <v>41548</v>
      </c>
      <c r="D194" s="530">
        <v>3187672.56</v>
      </c>
      <c r="E194" s="530">
        <v>2773275.1272</v>
      </c>
      <c r="F194" s="535" t="s">
        <v>787</v>
      </c>
      <c r="G194" s="535" t="s">
        <v>788</v>
      </c>
      <c r="H194" s="535" t="s">
        <v>971</v>
      </c>
    </row>
    <row r="195" spans="1:8" x14ac:dyDescent="0.25">
      <c r="A195" s="535" t="s">
        <v>3454</v>
      </c>
      <c r="B195" s="535" t="s">
        <v>4456</v>
      </c>
      <c r="C195" s="529">
        <v>41429</v>
      </c>
      <c r="D195" s="530">
        <v>8212314.7999999998</v>
      </c>
      <c r="E195" s="530">
        <v>7391083.3200000003</v>
      </c>
      <c r="F195" s="535" t="s">
        <v>446</v>
      </c>
      <c r="G195" s="535" t="s">
        <v>777</v>
      </c>
      <c r="H195" s="535" t="s">
        <v>972</v>
      </c>
    </row>
    <row r="196" spans="1:8" x14ac:dyDescent="0.25">
      <c r="A196" s="535" t="s">
        <v>3454</v>
      </c>
      <c r="B196" s="535" t="s">
        <v>511</v>
      </c>
      <c r="C196" s="529">
        <v>41482</v>
      </c>
      <c r="D196" s="530">
        <v>4622462.7</v>
      </c>
      <c r="E196" s="530">
        <v>4160216.43</v>
      </c>
      <c r="F196" s="535" t="s">
        <v>446</v>
      </c>
      <c r="G196" s="535" t="s">
        <v>782</v>
      </c>
      <c r="H196" s="535" t="s">
        <v>973</v>
      </c>
    </row>
    <row r="197" spans="1:8" x14ac:dyDescent="0.25">
      <c r="A197" s="535" t="s">
        <v>3454</v>
      </c>
      <c r="B197" s="531" t="s">
        <v>4457</v>
      </c>
      <c r="C197" s="529">
        <v>41814</v>
      </c>
      <c r="D197" s="530">
        <v>6200645.8200000003</v>
      </c>
      <c r="E197" s="530">
        <v>5518574.7797999997</v>
      </c>
      <c r="F197" s="535" t="s">
        <v>417</v>
      </c>
      <c r="G197" s="535" t="s">
        <v>974</v>
      </c>
      <c r="H197" s="535" t="s">
        <v>975</v>
      </c>
    </row>
    <row r="198" spans="1:8" x14ac:dyDescent="0.25">
      <c r="A198" s="535" t="s">
        <v>3454</v>
      </c>
      <c r="B198" s="535" t="s">
        <v>4458</v>
      </c>
      <c r="C198" s="529">
        <v>41999</v>
      </c>
      <c r="D198" s="530">
        <v>6387631.54</v>
      </c>
      <c r="E198" s="530">
        <v>5684992.0706000002</v>
      </c>
      <c r="F198" s="535" t="s">
        <v>412</v>
      </c>
      <c r="G198" s="535" t="s">
        <v>413</v>
      </c>
      <c r="H198" s="535" t="s">
        <v>976</v>
      </c>
    </row>
    <row r="199" spans="1:8" x14ac:dyDescent="0.25">
      <c r="A199" s="535" t="s">
        <v>3454</v>
      </c>
      <c r="B199" s="535" t="s">
        <v>4459</v>
      </c>
      <c r="C199" s="529">
        <v>41742</v>
      </c>
      <c r="D199" s="530">
        <v>8334046.1200000001</v>
      </c>
      <c r="E199" s="530">
        <v>7500641.5080000004</v>
      </c>
      <c r="F199" s="535" t="s">
        <v>412</v>
      </c>
      <c r="G199" s="535" t="s">
        <v>459</v>
      </c>
      <c r="H199" s="535" t="s">
        <v>977</v>
      </c>
    </row>
    <row r="200" spans="1:8" x14ac:dyDescent="0.25">
      <c r="A200" s="535" t="s">
        <v>3454</v>
      </c>
      <c r="B200" s="535" t="s">
        <v>4460</v>
      </c>
      <c r="C200" s="529">
        <v>41936</v>
      </c>
      <c r="D200" s="530">
        <v>8986071.9800000004</v>
      </c>
      <c r="E200" s="530">
        <v>7907743.3424000004</v>
      </c>
      <c r="F200" s="535" t="s">
        <v>412</v>
      </c>
      <c r="G200" s="535" t="s">
        <v>798</v>
      </c>
      <c r="H200" s="535" t="s">
        <v>978</v>
      </c>
    </row>
    <row r="201" spans="1:8" x14ac:dyDescent="0.25">
      <c r="A201" s="535" t="s">
        <v>3454</v>
      </c>
      <c r="B201" s="535" t="s">
        <v>4461</v>
      </c>
      <c r="C201" s="529">
        <v>41530</v>
      </c>
      <c r="D201" s="530">
        <v>2503203.19</v>
      </c>
      <c r="E201" s="530">
        <v>2152754.7434</v>
      </c>
      <c r="F201" s="535" t="s">
        <v>417</v>
      </c>
      <c r="G201" s="535" t="s">
        <v>848</v>
      </c>
      <c r="H201" s="535" t="s">
        <v>979</v>
      </c>
    </row>
    <row r="202" spans="1:8" x14ac:dyDescent="0.25">
      <c r="A202" s="535" t="s">
        <v>3454</v>
      </c>
      <c r="B202" s="535" t="s">
        <v>479</v>
      </c>
      <c r="C202" s="529">
        <v>41703</v>
      </c>
      <c r="D202" s="530">
        <v>3543509.78</v>
      </c>
      <c r="E202" s="530">
        <v>3118288.6063999999</v>
      </c>
      <c r="F202" s="535" t="s">
        <v>425</v>
      </c>
      <c r="G202" s="535" t="s">
        <v>418</v>
      </c>
      <c r="H202" s="535" t="s">
        <v>640</v>
      </c>
    </row>
    <row r="203" spans="1:8" x14ac:dyDescent="0.25">
      <c r="A203" s="535" t="s">
        <v>3454</v>
      </c>
      <c r="B203" s="535" t="s">
        <v>481</v>
      </c>
      <c r="C203" s="529">
        <v>41471</v>
      </c>
      <c r="D203" s="530">
        <v>4578220.1900000004</v>
      </c>
      <c r="E203" s="530">
        <v>4028833.7672000006</v>
      </c>
      <c r="F203" s="535" t="s">
        <v>412</v>
      </c>
      <c r="G203" s="535" t="s">
        <v>798</v>
      </c>
      <c r="H203" s="535" t="s">
        <v>980</v>
      </c>
    </row>
    <row r="204" spans="1:8" x14ac:dyDescent="0.25">
      <c r="A204" s="535" t="s">
        <v>3454</v>
      </c>
      <c r="B204" s="535" t="s">
        <v>483</v>
      </c>
      <c r="C204" s="529">
        <v>41385</v>
      </c>
      <c r="D204" s="530">
        <v>1125182.98</v>
      </c>
      <c r="E204" s="530">
        <v>967657.3628</v>
      </c>
      <c r="F204" s="535" t="s">
        <v>425</v>
      </c>
      <c r="G204" s="535" t="s">
        <v>418</v>
      </c>
      <c r="H204" s="535" t="s">
        <v>981</v>
      </c>
    </row>
    <row r="205" spans="1:8" x14ac:dyDescent="0.25">
      <c r="A205" s="535" t="s">
        <v>3454</v>
      </c>
      <c r="B205" s="531" t="s">
        <v>485</v>
      </c>
      <c r="C205" s="529">
        <v>41447</v>
      </c>
      <c r="D205" s="530">
        <v>6100641.3600000003</v>
      </c>
      <c r="E205" s="530">
        <v>5307557.9832000006</v>
      </c>
      <c r="F205" s="535" t="s">
        <v>412</v>
      </c>
      <c r="G205" s="535" t="s">
        <v>413</v>
      </c>
      <c r="H205" s="535" t="s">
        <v>982</v>
      </c>
    </row>
    <row r="206" spans="1:8" x14ac:dyDescent="0.25">
      <c r="A206" s="535" t="s">
        <v>3454</v>
      </c>
      <c r="B206" s="535" t="s">
        <v>486</v>
      </c>
      <c r="C206" s="529">
        <v>41678</v>
      </c>
      <c r="D206" s="530">
        <v>7393433.5499999998</v>
      </c>
      <c r="E206" s="530">
        <v>6284418.5175000001</v>
      </c>
      <c r="F206" s="535" t="s">
        <v>417</v>
      </c>
      <c r="G206" s="535" t="s">
        <v>828</v>
      </c>
      <c r="H206" s="535" t="s">
        <v>983</v>
      </c>
    </row>
    <row r="207" spans="1:8" x14ac:dyDescent="0.25">
      <c r="A207" s="535" t="s">
        <v>3454</v>
      </c>
      <c r="B207" s="531" t="s">
        <v>488</v>
      </c>
      <c r="C207" s="529">
        <v>41572</v>
      </c>
      <c r="D207" s="530">
        <v>6255821.4500000002</v>
      </c>
      <c r="E207" s="530">
        <v>5567681.0904999999</v>
      </c>
      <c r="F207" s="535" t="s">
        <v>446</v>
      </c>
      <c r="G207" s="535" t="s">
        <v>777</v>
      </c>
      <c r="H207" s="535" t="s">
        <v>984</v>
      </c>
    </row>
    <row r="208" spans="1:8" x14ac:dyDescent="0.25">
      <c r="A208" s="535" t="s">
        <v>3454</v>
      </c>
      <c r="B208" s="531" t="s">
        <v>490</v>
      </c>
      <c r="C208" s="529">
        <v>41820</v>
      </c>
      <c r="D208" s="530">
        <v>6257386.9699999997</v>
      </c>
      <c r="E208" s="530">
        <v>5318778.9244999997</v>
      </c>
      <c r="F208" s="535" t="s">
        <v>425</v>
      </c>
      <c r="G208" s="535" t="s">
        <v>450</v>
      </c>
      <c r="H208" s="535" t="s">
        <v>985</v>
      </c>
    </row>
    <row r="209" spans="1:8" x14ac:dyDescent="0.25">
      <c r="A209" s="535" t="s">
        <v>3454</v>
      </c>
      <c r="B209" s="535" t="s">
        <v>492</v>
      </c>
      <c r="C209" s="529">
        <v>41470</v>
      </c>
      <c r="D209" s="530">
        <v>2209049.41</v>
      </c>
      <c r="E209" s="530">
        <v>1943963.4808</v>
      </c>
      <c r="F209" s="535" t="s">
        <v>425</v>
      </c>
      <c r="G209" s="535" t="s">
        <v>426</v>
      </c>
      <c r="H209" s="535" t="s">
        <v>986</v>
      </c>
    </row>
    <row r="210" spans="1:8" x14ac:dyDescent="0.25">
      <c r="A210" s="535" t="s">
        <v>3454</v>
      </c>
      <c r="B210" s="535" t="s">
        <v>494</v>
      </c>
      <c r="C210" s="529">
        <v>41487</v>
      </c>
      <c r="D210" s="530">
        <v>5589981.3200000003</v>
      </c>
      <c r="E210" s="530">
        <v>4807383.9352000002</v>
      </c>
      <c r="F210" s="535" t="s">
        <v>446</v>
      </c>
      <c r="G210" s="535" t="s">
        <v>777</v>
      </c>
      <c r="H210" s="535" t="s">
        <v>987</v>
      </c>
    </row>
    <row r="211" spans="1:8" x14ac:dyDescent="0.25">
      <c r="A211" s="535" t="s">
        <v>3454</v>
      </c>
      <c r="B211" s="531" t="s">
        <v>496</v>
      </c>
      <c r="C211" s="529">
        <v>41357</v>
      </c>
      <c r="D211" s="530">
        <v>8346711.6100000003</v>
      </c>
      <c r="E211" s="530">
        <v>7345106.2168000005</v>
      </c>
      <c r="F211" s="535" t="s">
        <v>425</v>
      </c>
      <c r="G211" s="535" t="s">
        <v>426</v>
      </c>
      <c r="H211" s="535" t="s">
        <v>988</v>
      </c>
    </row>
    <row r="212" spans="1:8" x14ac:dyDescent="0.25">
      <c r="A212" s="535" t="s">
        <v>3454</v>
      </c>
      <c r="B212" s="535" t="s">
        <v>497</v>
      </c>
      <c r="C212" s="529">
        <v>41308</v>
      </c>
      <c r="D212" s="530">
        <v>6396605.9699999997</v>
      </c>
      <c r="E212" s="530">
        <v>5629013.2535999995</v>
      </c>
      <c r="F212" s="535" t="s">
        <v>425</v>
      </c>
      <c r="G212" s="535" t="s">
        <v>450</v>
      </c>
      <c r="H212" s="535" t="s">
        <v>989</v>
      </c>
    </row>
    <row r="213" spans="1:8" x14ac:dyDescent="0.25">
      <c r="A213" s="535" t="s">
        <v>3454</v>
      </c>
      <c r="B213" s="535" t="s">
        <v>4451</v>
      </c>
      <c r="C213" s="529">
        <v>41760</v>
      </c>
      <c r="D213" s="530">
        <v>8894465.2400000002</v>
      </c>
      <c r="E213" s="530">
        <v>7916074.0636</v>
      </c>
      <c r="F213" s="535" t="s">
        <v>425</v>
      </c>
      <c r="G213" s="535" t="s">
        <v>450</v>
      </c>
      <c r="H213" s="535" t="s">
        <v>990</v>
      </c>
    </row>
    <row r="214" spans="1:8" x14ac:dyDescent="0.25">
      <c r="A214" s="535" t="s">
        <v>3454</v>
      </c>
      <c r="B214" s="531" t="s">
        <v>499</v>
      </c>
      <c r="C214" s="529">
        <v>41377</v>
      </c>
      <c r="D214" s="530">
        <v>8832185.5999999996</v>
      </c>
      <c r="E214" s="530">
        <v>7948967.0399999991</v>
      </c>
      <c r="F214" s="535" t="s">
        <v>412</v>
      </c>
      <c r="G214" s="535" t="s">
        <v>413</v>
      </c>
      <c r="H214" s="535" t="s">
        <v>991</v>
      </c>
    </row>
    <row r="215" spans="1:8" x14ac:dyDescent="0.25">
      <c r="A215" s="535" t="s">
        <v>3454</v>
      </c>
      <c r="B215" s="535" t="s">
        <v>512</v>
      </c>
      <c r="C215" s="529">
        <v>41734</v>
      </c>
      <c r="D215" s="530">
        <v>5187956.78</v>
      </c>
      <c r="E215" s="530">
        <v>4409763.2630000003</v>
      </c>
      <c r="F215" s="535" t="s">
        <v>412</v>
      </c>
      <c r="G215" s="535" t="s">
        <v>436</v>
      </c>
      <c r="H215" s="535" t="s">
        <v>992</v>
      </c>
    </row>
    <row r="216" spans="1:8" x14ac:dyDescent="0.25">
      <c r="A216" s="535" t="s">
        <v>3454</v>
      </c>
      <c r="B216" s="535" t="s">
        <v>4452</v>
      </c>
      <c r="C216" s="529">
        <v>41894</v>
      </c>
      <c r="D216" s="530">
        <v>5076187.6399999997</v>
      </c>
      <c r="E216" s="530">
        <v>4517806.9995999997</v>
      </c>
      <c r="F216" s="535" t="s">
        <v>446</v>
      </c>
      <c r="G216" s="535" t="s">
        <v>473</v>
      </c>
      <c r="H216" s="535" t="s">
        <v>993</v>
      </c>
    </row>
    <row r="217" spans="1:8" x14ac:dyDescent="0.25">
      <c r="A217" s="535" t="s">
        <v>3454</v>
      </c>
      <c r="B217" s="535" t="s">
        <v>4453</v>
      </c>
      <c r="C217" s="529">
        <v>41873</v>
      </c>
      <c r="D217" s="530">
        <v>4744451.4000000004</v>
      </c>
      <c r="E217" s="530">
        <v>4222561.7460000003</v>
      </c>
      <c r="F217" s="535" t="s">
        <v>412</v>
      </c>
      <c r="G217" s="535" t="s">
        <v>823</v>
      </c>
      <c r="H217" s="535" t="s">
        <v>994</v>
      </c>
    </row>
    <row r="218" spans="1:8" x14ac:dyDescent="0.25">
      <c r="A218" s="535" t="s">
        <v>3454</v>
      </c>
      <c r="B218" s="531" t="s">
        <v>4454</v>
      </c>
      <c r="C218" s="529">
        <v>41335</v>
      </c>
      <c r="D218" s="530">
        <v>5240448.59</v>
      </c>
      <c r="E218" s="530">
        <v>4611594.7592000002</v>
      </c>
      <c r="F218" s="535" t="s">
        <v>425</v>
      </c>
      <c r="G218" s="535" t="s">
        <v>426</v>
      </c>
      <c r="H218" s="535" t="s">
        <v>995</v>
      </c>
    </row>
    <row r="219" spans="1:8" x14ac:dyDescent="0.25">
      <c r="A219" s="535" t="s">
        <v>3454</v>
      </c>
      <c r="B219" s="535" t="s">
        <v>4455</v>
      </c>
      <c r="C219" s="529">
        <v>41816</v>
      </c>
      <c r="D219" s="530">
        <v>1937073.74</v>
      </c>
      <c r="E219" s="530">
        <v>1646512.679</v>
      </c>
      <c r="F219" s="535" t="s">
        <v>412</v>
      </c>
      <c r="G219" s="535" t="s">
        <v>413</v>
      </c>
      <c r="H219" s="535" t="s">
        <v>996</v>
      </c>
    </row>
    <row r="220" spans="1:8" x14ac:dyDescent="0.25">
      <c r="A220" s="535" t="s">
        <v>3454</v>
      </c>
      <c r="B220" s="535" t="s">
        <v>4456</v>
      </c>
      <c r="C220" s="529">
        <v>41391</v>
      </c>
      <c r="D220" s="530">
        <v>1692984.51</v>
      </c>
      <c r="E220" s="530">
        <v>1489826.3688000001</v>
      </c>
      <c r="F220" s="535" t="s">
        <v>417</v>
      </c>
      <c r="G220" s="535" t="s">
        <v>974</v>
      </c>
      <c r="H220" s="535" t="s">
        <v>997</v>
      </c>
    </row>
    <row r="221" spans="1:8" x14ac:dyDescent="0.25">
      <c r="A221" s="535" t="s">
        <v>3454</v>
      </c>
      <c r="B221" s="535" t="s">
        <v>511</v>
      </c>
      <c r="C221" s="529">
        <v>41937</v>
      </c>
      <c r="D221" s="530">
        <v>2608349.1</v>
      </c>
      <c r="E221" s="530">
        <v>2243180.2260000003</v>
      </c>
      <c r="F221" s="535" t="s">
        <v>446</v>
      </c>
      <c r="G221" s="535" t="s">
        <v>473</v>
      </c>
      <c r="H221" s="535" t="s">
        <v>998</v>
      </c>
    </row>
    <row r="222" spans="1:8" x14ac:dyDescent="0.25">
      <c r="A222" s="535" t="s">
        <v>3454</v>
      </c>
      <c r="B222" s="531" t="s">
        <v>4457</v>
      </c>
      <c r="C222" s="529">
        <v>41567</v>
      </c>
      <c r="D222" s="530">
        <v>5579198.2199999997</v>
      </c>
      <c r="E222" s="530">
        <v>4798110.4692000002</v>
      </c>
      <c r="F222" s="535" t="s">
        <v>417</v>
      </c>
      <c r="G222" s="535" t="s">
        <v>828</v>
      </c>
      <c r="H222" s="535" t="s">
        <v>999</v>
      </c>
    </row>
    <row r="223" spans="1:8" x14ac:dyDescent="0.25">
      <c r="A223" s="535" t="s">
        <v>3454</v>
      </c>
      <c r="B223" s="535" t="s">
        <v>4458</v>
      </c>
      <c r="C223" s="529">
        <v>41941</v>
      </c>
      <c r="D223" s="530">
        <v>3555545.52</v>
      </c>
      <c r="E223" s="530">
        <v>3057769.1472</v>
      </c>
      <c r="F223" s="535" t="s">
        <v>417</v>
      </c>
      <c r="G223" s="535" t="s">
        <v>848</v>
      </c>
      <c r="H223" s="535" t="s">
        <v>421</v>
      </c>
    </row>
    <row r="224" spans="1:8" x14ac:dyDescent="0.25">
      <c r="A224" s="535" t="s">
        <v>3454</v>
      </c>
      <c r="B224" s="535" t="s">
        <v>4459</v>
      </c>
      <c r="C224" s="529">
        <v>41598</v>
      </c>
      <c r="D224" s="530">
        <v>1234504.6399999999</v>
      </c>
      <c r="E224" s="530">
        <v>1061673.9904</v>
      </c>
      <c r="F224" s="535" t="s">
        <v>412</v>
      </c>
      <c r="G224" s="535" t="s">
        <v>413</v>
      </c>
      <c r="H224" s="535" t="s">
        <v>1000</v>
      </c>
    </row>
    <row r="225" spans="1:8" x14ac:dyDescent="0.25">
      <c r="A225" s="535" t="s">
        <v>3454</v>
      </c>
      <c r="B225" s="535" t="s">
        <v>4460</v>
      </c>
      <c r="C225" s="529">
        <v>41487</v>
      </c>
      <c r="D225" s="530">
        <v>8358089.3799999999</v>
      </c>
      <c r="E225" s="530">
        <v>7522280.4419999998</v>
      </c>
      <c r="F225" s="535" t="s">
        <v>412</v>
      </c>
      <c r="G225" s="535" t="s">
        <v>823</v>
      </c>
      <c r="H225" s="535" t="s">
        <v>1001</v>
      </c>
    </row>
    <row r="226" spans="1:8" x14ac:dyDescent="0.25">
      <c r="A226" s="535" t="s">
        <v>3454</v>
      </c>
      <c r="B226" s="535" t="s">
        <v>4461</v>
      </c>
      <c r="C226" s="529">
        <v>41429</v>
      </c>
      <c r="D226" s="530">
        <v>5340652.96</v>
      </c>
      <c r="E226" s="530">
        <v>4806587.6639999999</v>
      </c>
      <c r="F226" s="535" t="s">
        <v>787</v>
      </c>
      <c r="G226" s="535" t="s">
        <v>788</v>
      </c>
      <c r="H226" s="535" t="s">
        <v>1002</v>
      </c>
    </row>
    <row r="227" spans="1:8" x14ac:dyDescent="0.25">
      <c r="A227" s="535" t="s">
        <v>3454</v>
      </c>
      <c r="B227" s="535" t="s">
        <v>479</v>
      </c>
      <c r="C227" s="529">
        <v>42003</v>
      </c>
      <c r="D227" s="530">
        <v>1288574.02</v>
      </c>
      <c r="E227" s="530">
        <v>1108173.6572</v>
      </c>
      <c r="F227" s="535" t="s">
        <v>787</v>
      </c>
      <c r="G227" s="535" t="s">
        <v>788</v>
      </c>
      <c r="H227" s="535" t="s">
        <v>1003</v>
      </c>
    </row>
    <row r="228" spans="1:8" x14ac:dyDescent="0.25">
      <c r="A228" s="535" t="s">
        <v>3454</v>
      </c>
      <c r="B228" s="535" t="s">
        <v>481</v>
      </c>
      <c r="C228" s="529">
        <v>41910</v>
      </c>
      <c r="D228" s="530">
        <v>8497701.9100000001</v>
      </c>
      <c r="E228" s="530">
        <v>7562954.6999000004</v>
      </c>
      <c r="F228" s="535" t="s">
        <v>412</v>
      </c>
      <c r="G228" s="535" t="s">
        <v>798</v>
      </c>
      <c r="H228" s="535" t="s">
        <v>1004</v>
      </c>
    </row>
    <row r="229" spans="1:8" x14ac:dyDescent="0.25">
      <c r="A229" s="535" t="s">
        <v>3454</v>
      </c>
      <c r="B229" s="535" t="s">
        <v>483</v>
      </c>
      <c r="C229" s="529">
        <v>41425</v>
      </c>
      <c r="D229" s="530">
        <v>4552523.4400000004</v>
      </c>
      <c r="E229" s="530">
        <v>3960695.3928000005</v>
      </c>
      <c r="F229" s="535" t="s">
        <v>446</v>
      </c>
      <c r="G229" s="535" t="s">
        <v>473</v>
      </c>
      <c r="H229" s="535" t="s">
        <v>1005</v>
      </c>
    </row>
    <row r="230" spans="1:8" x14ac:dyDescent="0.25">
      <c r="A230" s="535" t="s">
        <v>3454</v>
      </c>
      <c r="B230" s="531" t="s">
        <v>485</v>
      </c>
      <c r="C230" s="529">
        <v>41829</v>
      </c>
      <c r="D230" s="530">
        <v>7933767.0999999996</v>
      </c>
      <c r="E230" s="530">
        <v>6981715.0479999995</v>
      </c>
      <c r="F230" s="535" t="s">
        <v>417</v>
      </c>
      <c r="G230" s="535" t="s">
        <v>828</v>
      </c>
      <c r="H230" s="535" t="s">
        <v>1006</v>
      </c>
    </row>
    <row r="231" spans="1:8" x14ac:dyDescent="0.25">
      <c r="A231" s="535" t="s">
        <v>3454</v>
      </c>
      <c r="B231" s="535" t="s">
        <v>486</v>
      </c>
      <c r="C231" s="529">
        <v>41534</v>
      </c>
      <c r="D231" s="530">
        <v>9422417.6699999999</v>
      </c>
      <c r="E231" s="530">
        <v>8103279.1962000001</v>
      </c>
      <c r="F231" s="535" t="s">
        <v>446</v>
      </c>
      <c r="G231" s="535" t="s">
        <v>777</v>
      </c>
      <c r="H231" s="535" t="s">
        <v>1007</v>
      </c>
    </row>
    <row r="232" spans="1:8" x14ac:dyDescent="0.25">
      <c r="A232" s="535" t="s">
        <v>3454</v>
      </c>
      <c r="B232" s="531" t="s">
        <v>488</v>
      </c>
      <c r="C232" s="529">
        <v>41821</v>
      </c>
      <c r="D232" s="530">
        <v>2049438.44</v>
      </c>
      <c r="E232" s="530">
        <v>1783011.4427999998</v>
      </c>
      <c r="F232" s="535" t="s">
        <v>412</v>
      </c>
      <c r="G232" s="535" t="s">
        <v>798</v>
      </c>
      <c r="H232" s="535" t="s">
        <v>1008</v>
      </c>
    </row>
    <row r="233" spans="1:8" x14ac:dyDescent="0.25">
      <c r="A233" s="535" t="s">
        <v>3454</v>
      </c>
      <c r="B233" s="531" t="s">
        <v>490</v>
      </c>
      <c r="C233" s="529">
        <v>41735</v>
      </c>
      <c r="D233" s="530">
        <v>9596802.8300000001</v>
      </c>
      <c r="E233" s="530">
        <v>8637122.5470000003</v>
      </c>
      <c r="F233" s="535" t="s">
        <v>446</v>
      </c>
      <c r="G233" s="535" t="s">
        <v>777</v>
      </c>
      <c r="H233" s="535" t="s">
        <v>1009</v>
      </c>
    </row>
    <row r="234" spans="1:8" x14ac:dyDescent="0.25">
      <c r="A234" s="535" t="s">
        <v>3454</v>
      </c>
      <c r="B234" s="535" t="s">
        <v>492</v>
      </c>
      <c r="C234" s="529">
        <v>41851</v>
      </c>
      <c r="D234" s="530">
        <v>9324350.9800000004</v>
      </c>
      <c r="E234" s="530">
        <v>8112185.3526000008</v>
      </c>
      <c r="F234" s="535" t="s">
        <v>446</v>
      </c>
      <c r="G234" s="535" t="s">
        <v>473</v>
      </c>
      <c r="H234" s="535" t="s">
        <v>1010</v>
      </c>
    </row>
    <row r="235" spans="1:8" x14ac:dyDescent="0.25">
      <c r="A235" s="535" t="s">
        <v>3454</v>
      </c>
      <c r="B235" s="535" t="s">
        <v>494</v>
      </c>
      <c r="C235" s="529">
        <v>41974</v>
      </c>
      <c r="D235" s="530">
        <v>3850492.86</v>
      </c>
      <c r="E235" s="530">
        <v>3388433.7168000001</v>
      </c>
      <c r="F235" s="535" t="s">
        <v>412</v>
      </c>
      <c r="G235" s="535" t="s">
        <v>1011</v>
      </c>
      <c r="H235" s="535" t="s">
        <v>1012</v>
      </c>
    </row>
    <row r="236" spans="1:8" x14ac:dyDescent="0.25">
      <c r="A236" s="535" t="s">
        <v>3454</v>
      </c>
      <c r="B236" s="531" t="s">
        <v>496</v>
      </c>
      <c r="C236" s="529">
        <v>41925</v>
      </c>
      <c r="D236" s="530">
        <v>4538107.5999999996</v>
      </c>
      <c r="E236" s="530">
        <v>3902772.5359999998</v>
      </c>
      <c r="F236" s="535" t="s">
        <v>787</v>
      </c>
      <c r="G236" s="535" t="s">
        <v>844</v>
      </c>
      <c r="H236" s="535" t="s">
        <v>1013</v>
      </c>
    </row>
    <row r="237" spans="1:8" x14ac:dyDescent="0.25">
      <c r="A237" s="535" t="s">
        <v>3454</v>
      </c>
      <c r="B237" s="535" t="s">
        <v>497</v>
      </c>
      <c r="C237" s="529">
        <v>41305</v>
      </c>
      <c r="D237" s="530">
        <v>9572048.0199999996</v>
      </c>
      <c r="E237" s="530">
        <v>8614843.2180000003</v>
      </c>
      <c r="F237" s="535" t="s">
        <v>412</v>
      </c>
      <c r="G237" s="535" t="s">
        <v>436</v>
      </c>
      <c r="H237" s="535" t="s">
        <v>1014</v>
      </c>
    </row>
    <row r="238" spans="1:8" x14ac:dyDescent="0.25">
      <c r="A238" s="535" t="s">
        <v>3454</v>
      </c>
      <c r="B238" s="535" t="s">
        <v>4451</v>
      </c>
      <c r="C238" s="529">
        <v>41406</v>
      </c>
      <c r="D238" s="530">
        <v>1333839.47</v>
      </c>
      <c r="E238" s="530">
        <v>1160440.3388999999</v>
      </c>
      <c r="F238" s="535" t="s">
        <v>412</v>
      </c>
      <c r="G238" s="535" t="s">
        <v>1011</v>
      </c>
      <c r="H238" s="535" t="s">
        <v>1015</v>
      </c>
    </row>
    <row r="239" spans="1:8" x14ac:dyDescent="0.25">
      <c r="A239" s="535" t="s">
        <v>3454</v>
      </c>
      <c r="B239" s="531" t="s">
        <v>499</v>
      </c>
      <c r="C239" s="529">
        <v>41852</v>
      </c>
      <c r="D239" s="530">
        <v>5905052.4000000004</v>
      </c>
      <c r="E239" s="530">
        <v>5078345.0640000002</v>
      </c>
      <c r="F239" s="535" t="s">
        <v>446</v>
      </c>
      <c r="G239" s="535" t="s">
        <v>782</v>
      </c>
      <c r="H239" s="535" t="s">
        <v>1016</v>
      </c>
    </row>
    <row r="240" spans="1:8" x14ac:dyDescent="0.25">
      <c r="A240" s="535" t="s">
        <v>3454</v>
      </c>
      <c r="B240" s="535" t="s">
        <v>512</v>
      </c>
      <c r="C240" s="529">
        <v>41783</v>
      </c>
      <c r="D240" s="530">
        <v>5711449.0300000003</v>
      </c>
      <c r="E240" s="530">
        <v>4911846.1658000005</v>
      </c>
      <c r="F240" s="535" t="s">
        <v>412</v>
      </c>
      <c r="G240" s="535" t="s">
        <v>798</v>
      </c>
      <c r="H240" s="535" t="s">
        <v>1017</v>
      </c>
    </row>
    <row r="241" spans="1:8" x14ac:dyDescent="0.25">
      <c r="A241" s="535" t="s">
        <v>3454</v>
      </c>
      <c r="B241" s="535" t="s">
        <v>4452</v>
      </c>
      <c r="C241" s="529">
        <v>41723</v>
      </c>
      <c r="D241" s="530">
        <v>8077529.2999999998</v>
      </c>
      <c r="E241" s="530">
        <v>6865899.9049999993</v>
      </c>
      <c r="F241" s="535" t="s">
        <v>412</v>
      </c>
      <c r="G241" s="535" t="s">
        <v>422</v>
      </c>
      <c r="H241" s="535" t="s">
        <v>1018</v>
      </c>
    </row>
    <row r="242" spans="1:8" x14ac:dyDescent="0.25">
      <c r="A242" s="535" t="s">
        <v>3454</v>
      </c>
      <c r="B242" s="535" t="s">
        <v>4453</v>
      </c>
      <c r="C242" s="529">
        <v>41982</v>
      </c>
      <c r="D242" s="530">
        <v>5906496.4800000004</v>
      </c>
      <c r="E242" s="530">
        <v>5256781.8672000002</v>
      </c>
      <c r="F242" s="535" t="s">
        <v>425</v>
      </c>
      <c r="G242" s="535" t="s">
        <v>426</v>
      </c>
      <c r="H242" s="535" t="s">
        <v>1019</v>
      </c>
    </row>
    <row r="243" spans="1:8" x14ac:dyDescent="0.25">
      <c r="A243" s="535" t="s">
        <v>3454</v>
      </c>
      <c r="B243" s="531" t="s">
        <v>4454</v>
      </c>
      <c r="C243" s="529">
        <v>41434</v>
      </c>
      <c r="D243" s="530">
        <v>6219616.7300000004</v>
      </c>
      <c r="E243" s="530">
        <v>5286674.2205000008</v>
      </c>
      <c r="F243" s="535" t="s">
        <v>412</v>
      </c>
      <c r="G243" s="535" t="s">
        <v>436</v>
      </c>
      <c r="H243" s="535" t="s">
        <v>1020</v>
      </c>
    </row>
    <row r="244" spans="1:8" x14ac:dyDescent="0.25">
      <c r="A244" s="535" t="s">
        <v>3454</v>
      </c>
      <c r="B244" s="535" t="s">
        <v>4455</v>
      </c>
      <c r="C244" s="529">
        <v>41862</v>
      </c>
      <c r="D244" s="530">
        <v>4140285.15</v>
      </c>
      <c r="E244" s="530">
        <v>3684853.7834999999</v>
      </c>
      <c r="F244" s="535" t="s">
        <v>787</v>
      </c>
      <c r="G244" s="535" t="s">
        <v>844</v>
      </c>
      <c r="H244" s="535" t="s">
        <v>1021</v>
      </c>
    </row>
    <row r="245" spans="1:8" x14ac:dyDescent="0.25">
      <c r="A245" s="535" t="s">
        <v>3454</v>
      </c>
      <c r="B245" s="535" t="s">
        <v>4456</v>
      </c>
      <c r="C245" s="529">
        <v>41960</v>
      </c>
      <c r="D245" s="530">
        <v>9244297.5999999996</v>
      </c>
      <c r="E245" s="530">
        <v>7950095.9359999998</v>
      </c>
      <c r="F245" s="535" t="s">
        <v>417</v>
      </c>
      <c r="G245" s="535" t="s">
        <v>848</v>
      </c>
      <c r="H245" s="535" t="s">
        <v>1022</v>
      </c>
    </row>
    <row r="246" spans="1:8" x14ac:dyDescent="0.25">
      <c r="A246" s="535" t="s">
        <v>3454</v>
      </c>
      <c r="B246" s="535" t="s">
        <v>511</v>
      </c>
      <c r="C246" s="529">
        <v>41383</v>
      </c>
      <c r="D246" s="530">
        <v>7022328.1699999999</v>
      </c>
      <c r="E246" s="530">
        <v>6039202.2261999995</v>
      </c>
      <c r="F246" s="535" t="s">
        <v>425</v>
      </c>
      <c r="G246" s="535" t="s">
        <v>450</v>
      </c>
      <c r="H246" s="535" t="s">
        <v>1023</v>
      </c>
    </row>
    <row r="247" spans="1:8" x14ac:dyDescent="0.25">
      <c r="A247" s="535" t="s">
        <v>3454</v>
      </c>
      <c r="B247" s="531" t="s">
        <v>4457</v>
      </c>
      <c r="C247" s="529">
        <v>41321</v>
      </c>
      <c r="D247" s="530">
        <v>2556727.37</v>
      </c>
      <c r="E247" s="530">
        <v>2275487.3593000001</v>
      </c>
      <c r="F247" s="535" t="s">
        <v>446</v>
      </c>
      <c r="G247" s="535" t="s">
        <v>777</v>
      </c>
      <c r="H247" s="535" t="s">
        <v>1024</v>
      </c>
    </row>
    <row r="248" spans="1:8" x14ac:dyDescent="0.25">
      <c r="A248" s="535" t="s">
        <v>3454</v>
      </c>
      <c r="B248" s="535" t="s">
        <v>4458</v>
      </c>
      <c r="C248" s="529">
        <v>41886</v>
      </c>
      <c r="D248" s="530">
        <v>4748423.1900000004</v>
      </c>
      <c r="E248" s="530">
        <v>4226096.6391000003</v>
      </c>
      <c r="F248" s="535" t="s">
        <v>446</v>
      </c>
      <c r="G248" s="535" t="s">
        <v>777</v>
      </c>
      <c r="H248" s="535" t="s">
        <v>1025</v>
      </c>
    </row>
    <row r="249" spans="1:8" x14ac:dyDescent="0.25">
      <c r="A249" s="535" t="s">
        <v>3454</v>
      </c>
      <c r="B249" s="535" t="s">
        <v>4459</v>
      </c>
      <c r="C249" s="529">
        <v>41542</v>
      </c>
      <c r="D249" s="530">
        <v>3223929.02</v>
      </c>
      <c r="E249" s="530">
        <v>2804818.2474000002</v>
      </c>
      <c r="F249" s="535" t="s">
        <v>412</v>
      </c>
      <c r="G249" s="535" t="s">
        <v>436</v>
      </c>
      <c r="H249" s="535" t="s">
        <v>1026</v>
      </c>
    </row>
    <row r="250" spans="1:8" x14ac:dyDescent="0.25">
      <c r="A250" s="535" t="s">
        <v>3454</v>
      </c>
      <c r="B250" s="535" t="s">
        <v>4460</v>
      </c>
      <c r="C250" s="529">
        <v>41770</v>
      </c>
      <c r="D250" s="530">
        <v>6834981.4500000002</v>
      </c>
      <c r="E250" s="530">
        <v>6083133.4905000003</v>
      </c>
      <c r="F250" s="535" t="s">
        <v>412</v>
      </c>
      <c r="G250" s="535" t="s">
        <v>436</v>
      </c>
      <c r="H250" s="535" t="s">
        <v>1027</v>
      </c>
    </row>
    <row r="251" spans="1:8" x14ac:dyDescent="0.25">
      <c r="A251" s="535" t="s">
        <v>3454</v>
      </c>
      <c r="B251" s="535" t="s">
        <v>4461</v>
      </c>
      <c r="C251" s="529">
        <v>41710</v>
      </c>
      <c r="D251" s="530">
        <v>2583498.02</v>
      </c>
      <c r="E251" s="530">
        <v>2273478.2576000001</v>
      </c>
      <c r="F251" s="535" t="s">
        <v>412</v>
      </c>
      <c r="G251" s="535" t="s">
        <v>436</v>
      </c>
      <c r="H251" s="535" t="s">
        <v>900</v>
      </c>
    </row>
    <row r="252" spans="1:8" x14ac:dyDescent="0.25">
      <c r="A252" s="535" t="s">
        <v>3454</v>
      </c>
      <c r="B252" s="535" t="s">
        <v>479</v>
      </c>
      <c r="C252" s="529">
        <v>41492</v>
      </c>
      <c r="D252" s="530">
        <v>3492661.58</v>
      </c>
      <c r="E252" s="530">
        <v>2968762.3429999999</v>
      </c>
      <c r="F252" s="535" t="s">
        <v>417</v>
      </c>
      <c r="G252" s="535" t="s">
        <v>828</v>
      </c>
      <c r="H252" s="535" t="s">
        <v>1028</v>
      </c>
    </row>
    <row r="253" spans="1:8" x14ac:dyDescent="0.25">
      <c r="A253" s="535" t="s">
        <v>3454</v>
      </c>
      <c r="B253" s="535" t="s">
        <v>481</v>
      </c>
      <c r="C253" s="529">
        <v>41412</v>
      </c>
      <c r="D253" s="530">
        <v>7678023.6200000001</v>
      </c>
      <c r="E253" s="530">
        <v>6756660.7856000001</v>
      </c>
      <c r="F253" s="535" t="s">
        <v>425</v>
      </c>
      <c r="G253" s="535" t="s">
        <v>426</v>
      </c>
      <c r="H253" s="535" t="s">
        <v>1029</v>
      </c>
    </row>
    <row r="254" spans="1:8" x14ac:dyDescent="0.25">
      <c r="A254" s="535" t="s">
        <v>3454</v>
      </c>
      <c r="B254" s="535" t="s">
        <v>483</v>
      </c>
      <c r="C254" s="529">
        <v>41940</v>
      </c>
      <c r="D254" s="530">
        <v>3869041.78</v>
      </c>
      <c r="E254" s="530">
        <v>3366066.3485999997</v>
      </c>
      <c r="F254" s="535" t="s">
        <v>446</v>
      </c>
      <c r="G254" s="535" t="s">
        <v>473</v>
      </c>
      <c r="H254" s="535" t="s">
        <v>1030</v>
      </c>
    </row>
    <row r="255" spans="1:8" x14ac:dyDescent="0.25">
      <c r="A255" s="535" t="s">
        <v>3454</v>
      </c>
      <c r="B255" s="531" t="s">
        <v>485</v>
      </c>
      <c r="C255" s="529">
        <v>41552</v>
      </c>
      <c r="D255" s="530">
        <v>1253239.29</v>
      </c>
      <c r="E255" s="530">
        <v>1127915.361</v>
      </c>
      <c r="F255" s="535" t="s">
        <v>446</v>
      </c>
      <c r="G255" s="535" t="s">
        <v>782</v>
      </c>
      <c r="H255" s="535" t="s">
        <v>1031</v>
      </c>
    </row>
    <row r="256" spans="1:8" x14ac:dyDescent="0.25">
      <c r="A256" s="535" t="s">
        <v>3454</v>
      </c>
      <c r="B256" s="535" t="s">
        <v>486</v>
      </c>
      <c r="C256" s="529">
        <v>41363</v>
      </c>
      <c r="D256" s="530">
        <v>9971253.4000000004</v>
      </c>
      <c r="E256" s="530">
        <v>8874415.5260000005</v>
      </c>
      <c r="F256" s="535" t="s">
        <v>425</v>
      </c>
      <c r="G256" s="535" t="s">
        <v>418</v>
      </c>
      <c r="H256" s="535" t="s">
        <v>1032</v>
      </c>
    </row>
    <row r="257" spans="1:8" x14ac:dyDescent="0.25">
      <c r="A257" s="535" t="s">
        <v>3454</v>
      </c>
      <c r="B257" s="531" t="s">
        <v>488</v>
      </c>
      <c r="C257" s="529">
        <v>41321</v>
      </c>
      <c r="D257" s="530">
        <v>8807631</v>
      </c>
      <c r="E257" s="530">
        <v>7574562.6600000001</v>
      </c>
      <c r="F257" s="535" t="s">
        <v>412</v>
      </c>
      <c r="G257" s="535" t="s">
        <v>413</v>
      </c>
      <c r="H257" s="535" t="s">
        <v>1033</v>
      </c>
    </row>
    <row r="258" spans="1:8" x14ac:dyDescent="0.25">
      <c r="A258" s="535" t="s">
        <v>3454</v>
      </c>
      <c r="B258" s="531" t="s">
        <v>490</v>
      </c>
      <c r="C258" s="529">
        <v>41981</v>
      </c>
      <c r="D258" s="530">
        <v>8146061.0099999998</v>
      </c>
      <c r="E258" s="530">
        <v>7005612.4685999993</v>
      </c>
      <c r="F258" s="535" t="s">
        <v>425</v>
      </c>
      <c r="G258" s="535" t="s">
        <v>418</v>
      </c>
      <c r="H258" s="535" t="s">
        <v>1034</v>
      </c>
    </row>
    <row r="259" spans="1:8" x14ac:dyDescent="0.25">
      <c r="A259" s="535" t="s">
        <v>3454</v>
      </c>
      <c r="B259" s="535" t="s">
        <v>492</v>
      </c>
      <c r="C259" s="529">
        <v>41575</v>
      </c>
      <c r="D259" s="530">
        <v>7512953.6600000001</v>
      </c>
      <c r="E259" s="530">
        <v>6686528.7574000005</v>
      </c>
      <c r="F259" s="535" t="s">
        <v>446</v>
      </c>
      <c r="G259" s="535" t="s">
        <v>777</v>
      </c>
      <c r="H259" s="535" t="s">
        <v>1035</v>
      </c>
    </row>
    <row r="260" spans="1:8" x14ac:dyDescent="0.25">
      <c r="A260" s="535" t="s">
        <v>3454</v>
      </c>
      <c r="B260" s="535" t="s">
        <v>494</v>
      </c>
      <c r="C260" s="529">
        <v>41871</v>
      </c>
      <c r="D260" s="530">
        <v>4189030.98</v>
      </c>
      <c r="E260" s="530">
        <v>3770127.8820000002</v>
      </c>
      <c r="F260" s="535" t="s">
        <v>425</v>
      </c>
      <c r="G260" s="535" t="s">
        <v>450</v>
      </c>
      <c r="H260" s="535" t="s">
        <v>1036</v>
      </c>
    </row>
    <row r="261" spans="1:8" x14ac:dyDescent="0.25">
      <c r="A261" s="535" t="s">
        <v>3454</v>
      </c>
      <c r="B261" s="531" t="s">
        <v>496</v>
      </c>
      <c r="C261" s="529">
        <v>41501</v>
      </c>
      <c r="D261" s="530">
        <v>8576044.0700000003</v>
      </c>
      <c r="E261" s="530">
        <v>7461158.3409000002</v>
      </c>
      <c r="F261" s="535" t="s">
        <v>787</v>
      </c>
      <c r="G261" s="535" t="s">
        <v>844</v>
      </c>
      <c r="H261" s="535" t="s">
        <v>1037</v>
      </c>
    </row>
    <row r="262" spans="1:8" x14ac:dyDescent="0.25">
      <c r="A262" s="535" t="s">
        <v>3454</v>
      </c>
      <c r="B262" s="535" t="s">
        <v>497</v>
      </c>
      <c r="C262" s="529">
        <v>41941</v>
      </c>
      <c r="D262" s="530">
        <v>3486521.12</v>
      </c>
      <c r="E262" s="530">
        <v>3137869.0079999999</v>
      </c>
      <c r="F262" s="535" t="s">
        <v>417</v>
      </c>
      <c r="G262" s="535" t="s">
        <v>848</v>
      </c>
      <c r="H262" s="535" t="s">
        <v>1038</v>
      </c>
    </row>
    <row r="263" spans="1:8" x14ac:dyDescent="0.25">
      <c r="A263" s="535" t="s">
        <v>3454</v>
      </c>
      <c r="B263" s="535" t="s">
        <v>4451</v>
      </c>
      <c r="C263" s="529">
        <v>41937</v>
      </c>
      <c r="D263" s="530">
        <v>1547720.63</v>
      </c>
      <c r="E263" s="530">
        <v>1346516.9480999999</v>
      </c>
      <c r="F263" s="535" t="s">
        <v>425</v>
      </c>
      <c r="G263" s="535" t="s">
        <v>450</v>
      </c>
      <c r="H263" s="535" t="s">
        <v>1039</v>
      </c>
    </row>
    <row r="264" spans="1:8" x14ac:dyDescent="0.25">
      <c r="A264" s="535" t="s">
        <v>3454</v>
      </c>
      <c r="B264" s="531" t="s">
        <v>499</v>
      </c>
      <c r="C264" s="529">
        <v>41977</v>
      </c>
      <c r="D264" s="530">
        <v>2142070.85</v>
      </c>
      <c r="E264" s="530">
        <v>1820760.2225000001</v>
      </c>
      <c r="F264" s="535" t="s">
        <v>787</v>
      </c>
      <c r="G264" s="535" t="s">
        <v>844</v>
      </c>
      <c r="H264" s="535" t="s">
        <v>1040</v>
      </c>
    </row>
    <row r="265" spans="1:8" x14ac:dyDescent="0.25">
      <c r="A265" s="535" t="s">
        <v>3454</v>
      </c>
      <c r="B265" s="535" t="s">
        <v>512</v>
      </c>
      <c r="C265" s="529">
        <v>41329</v>
      </c>
      <c r="D265" s="530">
        <v>6898410.3899999997</v>
      </c>
      <c r="E265" s="530">
        <v>6070601.1431999998</v>
      </c>
      <c r="F265" s="535" t="s">
        <v>412</v>
      </c>
      <c r="G265" s="535" t="s">
        <v>436</v>
      </c>
      <c r="H265" s="535" t="s">
        <v>1041</v>
      </c>
    </row>
    <row r="266" spans="1:8" x14ac:dyDescent="0.25">
      <c r="A266" s="535" t="s">
        <v>3454</v>
      </c>
      <c r="B266" s="535" t="s">
        <v>4452</v>
      </c>
      <c r="C266" s="529">
        <v>41658</v>
      </c>
      <c r="D266" s="530">
        <v>3142549.6</v>
      </c>
      <c r="E266" s="530">
        <v>2796869.1440000003</v>
      </c>
      <c r="F266" s="535" t="s">
        <v>446</v>
      </c>
      <c r="G266" s="535" t="s">
        <v>777</v>
      </c>
      <c r="H266" s="535" t="s">
        <v>1042</v>
      </c>
    </row>
    <row r="267" spans="1:8" x14ac:dyDescent="0.25">
      <c r="A267" s="535" t="s">
        <v>3454</v>
      </c>
      <c r="B267" s="535" t="s">
        <v>4453</v>
      </c>
      <c r="C267" s="529">
        <v>41958</v>
      </c>
      <c r="D267" s="530">
        <v>9805326.6999999993</v>
      </c>
      <c r="E267" s="530">
        <v>8432580.9619999994</v>
      </c>
      <c r="F267" s="535" t="s">
        <v>412</v>
      </c>
      <c r="G267" s="535" t="s">
        <v>413</v>
      </c>
      <c r="H267" s="535" t="s">
        <v>1043</v>
      </c>
    </row>
    <row r="268" spans="1:8" x14ac:dyDescent="0.25">
      <c r="A268" s="535" t="s">
        <v>3454</v>
      </c>
      <c r="B268" s="531" t="s">
        <v>4454</v>
      </c>
      <c r="C268" s="529">
        <v>41852</v>
      </c>
      <c r="D268" s="530">
        <v>1614349.86</v>
      </c>
      <c r="E268" s="530">
        <v>1388340.8796000001</v>
      </c>
      <c r="F268" s="535" t="s">
        <v>446</v>
      </c>
      <c r="G268" s="535" t="s">
        <v>777</v>
      </c>
      <c r="H268" s="535" t="s">
        <v>1044</v>
      </c>
    </row>
    <row r="269" spans="1:8" x14ac:dyDescent="0.25">
      <c r="A269" s="535" t="s">
        <v>3454</v>
      </c>
      <c r="B269" s="535" t="s">
        <v>4455</v>
      </c>
      <c r="C269" s="529">
        <v>41974</v>
      </c>
      <c r="D269" s="530">
        <v>6601933.4000000004</v>
      </c>
      <c r="E269" s="530">
        <v>5809701.392</v>
      </c>
      <c r="F269" s="535" t="s">
        <v>425</v>
      </c>
      <c r="G269" s="535" t="s">
        <v>450</v>
      </c>
      <c r="H269" s="535" t="s">
        <v>1045</v>
      </c>
    </row>
    <row r="270" spans="1:8" x14ac:dyDescent="0.25">
      <c r="A270" s="535" t="s">
        <v>3454</v>
      </c>
      <c r="B270" s="535" t="s">
        <v>4456</v>
      </c>
      <c r="C270" s="529">
        <v>41421</v>
      </c>
      <c r="D270" s="530">
        <v>2702459.38</v>
      </c>
      <c r="E270" s="530">
        <v>2405188.8481999999</v>
      </c>
      <c r="F270" s="535" t="s">
        <v>446</v>
      </c>
      <c r="G270" s="535" t="s">
        <v>473</v>
      </c>
      <c r="H270" s="535" t="s">
        <v>1046</v>
      </c>
    </row>
    <row r="271" spans="1:8" x14ac:dyDescent="0.25">
      <c r="A271" s="535" t="s">
        <v>3454</v>
      </c>
      <c r="B271" s="535" t="s">
        <v>511</v>
      </c>
      <c r="C271" s="529">
        <v>41749</v>
      </c>
      <c r="D271" s="530">
        <v>1338286.51</v>
      </c>
      <c r="E271" s="530">
        <v>1150926.3986</v>
      </c>
      <c r="F271" s="535" t="s">
        <v>425</v>
      </c>
      <c r="G271" s="535" t="s">
        <v>418</v>
      </c>
      <c r="H271" s="535" t="s">
        <v>1047</v>
      </c>
    </row>
    <row r="272" spans="1:8" x14ac:dyDescent="0.25">
      <c r="A272" s="535" t="s">
        <v>3454</v>
      </c>
      <c r="B272" s="531" t="s">
        <v>4457</v>
      </c>
      <c r="C272" s="529">
        <v>41660</v>
      </c>
      <c r="D272" s="530">
        <v>3709355.63</v>
      </c>
      <c r="E272" s="530">
        <v>3264232.9543999997</v>
      </c>
      <c r="F272" s="535" t="s">
        <v>412</v>
      </c>
      <c r="G272" s="535" t="s">
        <v>436</v>
      </c>
      <c r="H272" s="535" t="s">
        <v>1048</v>
      </c>
    </row>
    <row r="273" spans="1:8" x14ac:dyDescent="0.25">
      <c r="A273" s="535" t="s">
        <v>3454</v>
      </c>
      <c r="B273" s="535" t="s">
        <v>4458</v>
      </c>
      <c r="C273" s="529">
        <v>41500</v>
      </c>
      <c r="D273" s="530">
        <v>7642896.9299999997</v>
      </c>
      <c r="E273" s="530">
        <v>6878607.2369999997</v>
      </c>
      <c r="F273" s="535" t="s">
        <v>412</v>
      </c>
      <c r="G273" s="535" t="s">
        <v>436</v>
      </c>
      <c r="H273" s="535" t="s">
        <v>1049</v>
      </c>
    </row>
    <row r="274" spans="1:8" x14ac:dyDescent="0.25">
      <c r="A274" s="535" t="s">
        <v>3454</v>
      </c>
      <c r="B274" s="535" t="s">
        <v>4459</v>
      </c>
      <c r="C274" s="529">
        <v>41861</v>
      </c>
      <c r="D274" s="530">
        <v>2441084.23</v>
      </c>
      <c r="E274" s="530">
        <v>2196975.807</v>
      </c>
      <c r="F274" s="535" t="s">
        <v>446</v>
      </c>
      <c r="G274" s="535" t="s">
        <v>777</v>
      </c>
      <c r="H274" s="535" t="s">
        <v>1050</v>
      </c>
    </row>
    <row r="275" spans="1:8" x14ac:dyDescent="0.25">
      <c r="A275" s="535" t="s">
        <v>3454</v>
      </c>
      <c r="B275" s="535" t="s">
        <v>4460</v>
      </c>
      <c r="C275" s="529">
        <v>41595</v>
      </c>
      <c r="D275" s="530">
        <v>7440341.7800000003</v>
      </c>
      <c r="E275" s="530">
        <v>6398693.9308000002</v>
      </c>
      <c r="F275" s="535" t="s">
        <v>412</v>
      </c>
      <c r="G275" s="535" t="s">
        <v>436</v>
      </c>
      <c r="H275" s="535" t="s">
        <v>1051</v>
      </c>
    </row>
    <row r="276" spans="1:8" x14ac:dyDescent="0.25">
      <c r="A276" s="535" t="s">
        <v>3454</v>
      </c>
      <c r="B276" s="535" t="s">
        <v>4461</v>
      </c>
      <c r="C276" s="529">
        <v>41587</v>
      </c>
      <c r="D276" s="530">
        <v>8752550.3200000003</v>
      </c>
      <c r="E276" s="530">
        <v>7702244.2816000003</v>
      </c>
      <c r="F276" s="535" t="s">
        <v>425</v>
      </c>
      <c r="G276" s="535" t="s">
        <v>450</v>
      </c>
      <c r="H276" s="535" t="s">
        <v>1052</v>
      </c>
    </row>
    <row r="277" spans="1:8" x14ac:dyDescent="0.25">
      <c r="A277" s="535" t="s">
        <v>3454</v>
      </c>
      <c r="B277" s="535" t="s">
        <v>479</v>
      </c>
      <c r="C277" s="529">
        <v>41922</v>
      </c>
      <c r="D277" s="530">
        <v>6438340.7199999997</v>
      </c>
      <c r="E277" s="530">
        <v>5730123.2407999998</v>
      </c>
      <c r="F277" s="535" t="s">
        <v>425</v>
      </c>
      <c r="G277" s="535" t="s">
        <v>418</v>
      </c>
      <c r="H277" s="535" t="s">
        <v>1053</v>
      </c>
    </row>
    <row r="278" spans="1:8" x14ac:dyDescent="0.25">
      <c r="A278" s="535" t="s">
        <v>3454</v>
      </c>
      <c r="B278" s="535" t="s">
        <v>481</v>
      </c>
      <c r="C278" s="529">
        <v>41780</v>
      </c>
      <c r="D278" s="530">
        <v>3853718.31</v>
      </c>
      <c r="E278" s="530">
        <v>3468346.4790000003</v>
      </c>
      <c r="F278" s="535" t="s">
        <v>412</v>
      </c>
      <c r="G278" s="535" t="s">
        <v>429</v>
      </c>
      <c r="H278" s="535" t="s">
        <v>1054</v>
      </c>
    </row>
    <row r="279" spans="1:8" x14ac:dyDescent="0.25">
      <c r="A279" s="535" t="s">
        <v>3454</v>
      </c>
      <c r="B279" s="535" t="s">
        <v>483</v>
      </c>
      <c r="C279" s="529">
        <v>41680</v>
      </c>
      <c r="D279" s="530">
        <v>8263790.7400000002</v>
      </c>
      <c r="E279" s="530">
        <v>7189497.9438000005</v>
      </c>
      <c r="F279" s="535" t="s">
        <v>417</v>
      </c>
      <c r="G279" s="535" t="s">
        <v>848</v>
      </c>
      <c r="H279" s="535" t="s">
        <v>1055</v>
      </c>
    </row>
    <row r="280" spans="1:8" x14ac:dyDescent="0.25">
      <c r="A280" s="535" t="s">
        <v>3454</v>
      </c>
      <c r="B280" s="531" t="s">
        <v>485</v>
      </c>
      <c r="C280" s="529">
        <v>41699</v>
      </c>
      <c r="D280" s="530">
        <v>7609411.2400000002</v>
      </c>
      <c r="E280" s="530">
        <v>6772376.0036000004</v>
      </c>
      <c r="F280" s="535" t="s">
        <v>425</v>
      </c>
      <c r="G280" s="535" t="s">
        <v>426</v>
      </c>
      <c r="H280" s="535" t="s">
        <v>1056</v>
      </c>
    </row>
    <row r="281" spans="1:8" x14ac:dyDescent="0.25">
      <c r="A281" s="535" t="s">
        <v>3454</v>
      </c>
      <c r="B281" s="535" t="s">
        <v>486</v>
      </c>
      <c r="C281" s="529">
        <v>41713</v>
      </c>
      <c r="D281" s="530">
        <v>2208924.77</v>
      </c>
      <c r="E281" s="530">
        <v>1943853.7975999999</v>
      </c>
      <c r="F281" s="535" t="s">
        <v>412</v>
      </c>
      <c r="G281" s="535" t="s">
        <v>798</v>
      </c>
      <c r="H281" s="535" t="s">
        <v>1057</v>
      </c>
    </row>
    <row r="282" spans="1:8" x14ac:dyDescent="0.25">
      <c r="A282" s="535" t="s">
        <v>3454</v>
      </c>
      <c r="B282" s="531" t="s">
        <v>488</v>
      </c>
      <c r="C282" s="529">
        <v>41337</v>
      </c>
      <c r="D282" s="530">
        <v>4197336.87</v>
      </c>
      <c r="E282" s="530">
        <v>3651683.0769000002</v>
      </c>
      <c r="F282" s="535" t="s">
        <v>425</v>
      </c>
      <c r="G282" s="535" t="s">
        <v>426</v>
      </c>
      <c r="H282" s="535" t="s">
        <v>1058</v>
      </c>
    </row>
    <row r="283" spans="1:8" x14ac:dyDescent="0.25">
      <c r="A283" s="535" t="s">
        <v>3454</v>
      </c>
      <c r="B283" s="531" t="s">
        <v>490</v>
      </c>
      <c r="C283" s="529">
        <v>41342</v>
      </c>
      <c r="D283" s="530">
        <v>1643415.31</v>
      </c>
      <c r="E283" s="530">
        <v>1446205.4728000001</v>
      </c>
      <c r="F283" s="535" t="s">
        <v>412</v>
      </c>
      <c r="G283" s="535" t="s">
        <v>436</v>
      </c>
      <c r="H283" s="535" t="s">
        <v>1059</v>
      </c>
    </row>
    <row r="284" spans="1:8" x14ac:dyDescent="0.25">
      <c r="A284" s="535" t="s">
        <v>3454</v>
      </c>
      <c r="B284" s="535" t="s">
        <v>492</v>
      </c>
      <c r="C284" s="529">
        <v>41473</v>
      </c>
      <c r="D284" s="530">
        <v>4287293.41</v>
      </c>
      <c r="E284" s="530">
        <v>3858564.0690000001</v>
      </c>
      <c r="F284" s="535" t="s">
        <v>412</v>
      </c>
      <c r="G284" s="535" t="s">
        <v>413</v>
      </c>
      <c r="H284" s="535" t="s">
        <v>1060</v>
      </c>
    </row>
    <row r="285" spans="1:8" x14ac:dyDescent="0.25">
      <c r="A285" s="535" t="s">
        <v>3454</v>
      </c>
      <c r="B285" s="535" t="s">
        <v>494</v>
      </c>
      <c r="C285" s="529">
        <v>41471</v>
      </c>
      <c r="D285" s="530">
        <v>5193669.62</v>
      </c>
      <c r="E285" s="530">
        <v>4518492.5694000004</v>
      </c>
      <c r="F285" s="535" t="s">
        <v>412</v>
      </c>
      <c r="G285" s="535" t="s">
        <v>1011</v>
      </c>
      <c r="H285" s="535" t="s">
        <v>1061</v>
      </c>
    </row>
    <row r="286" spans="1:8" x14ac:dyDescent="0.25">
      <c r="A286" s="535" t="s">
        <v>3454</v>
      </c>
      <c r="B286" s="531" t="s">
        <v>496</v>
      </c>
      <c r="C286" s="529">
        <v>41604</v>
      </c>
      <c r="D286" s="530">
        <v>9159067.3399999999</v>
      </c>
      <c r="E286" s="530">
        <v>7968388.5857999995</v>
      </c>
      <c r="F286" s="535" t="s">
        <v>425</v>
      </c>
      <c r="G286" s="535" t="s">
        <v>450</v>
      </c>
      <c r="H286" s="535" t="s">
        <v>1062</v>
      </c>
    </row>
    <row r="287" spans="1:8" x14ac:dyDescent="0.25">
      <c r="A287" s="535" t="s">
        <v>3454</v>
      </c>
      <c r="B287" s="535" t="s">
        <v>497</v>
      </c>
      <c r="C287" s="529">
        <v>41647</v>
      </c>
      <c r="D287" s="530">
        <v>7175704.4100000001</v>
      </c>
      <c r="E287" s="530">
        <v>6314619.8808000004</v>
      </c>
      <c r="F287" s="535" t="s">
        <v>446</v>
      </c>
      <c r="G287" s="535" t="s">
        <v>473</v>
      </c>
      <c r="H287" s="535" t="s">
        <v>1063</v>
      </c>
    </row>
    <row r="288" spans="1:8" x14ac:dyDescent="0.25">
      <c r="A288" s="535" t="s">
        <v>3454</v>
      </c>
      <c r="B288" s="535" t="s">
        <v>4451</v>
      </c>
      <c r="C288" s="529">
        <v>41865</v>
      </c>
      <c r="D288" s="530">
        <v>7125147.8200000003</v>
      </c>
      <c r="E288" s="530">
        <v>6198878.6034000004</v>
      </c>
      <c r="F288" s="535" t="s">
        <v>412</v>
      </c>
      <c r="G288" s="535" t="s">
        <v>876</v>
      </c>
      <c r="H288" s="535" t="s">
        <v>1064</v>
      </c>
    </row>
    <row r="289" spans="1:8" x14ac:dyDescent="0.25">
      <c r="A289" s="535" t="s">
        <v>3454</v>
      </c>
      <c r="B289" s="531" t="s">
        <v>499</v>
      </c>
      <c r="C289" s="529">
        <v>41766</v>
      </c>
      <c r="D289" s="530">
        <v>4764041.58</v>
      </c>
      <c r="E289" s="530">
        <v>4097075.7588</v>
      </c>
      <c r="F289" s="535" t="s">
        <v>446</v>
      </c>
      <c r="G289" s="535" t="s">
        <v>777</v>
      </c>
      <c r="H289" s="535" t="s">
        <v>1065</v>
      </c>
    </row>
    <row r="290" spans="1:8" x14ac:dyDescent="0.25">
      <c r="A290" s="535" t="s">
        <v>3454</v>
      </c>
      <c r="B290" s="535" t="s">
        <v>512</v>
      </c>
      <c r="C290" s="529">
        <v>41608</v>
      </c>
      <c r="D290" s="530">
        <v>8755535.9000000004</v>
      </c>
      <c r="E290" s="530">
        <v>7442205.5150000006</v>
      </c>
      <c r="F290" s="535" t="s">
        <v>425</v>
      </c>
      <c r="G290" s="535" t="s">
        <v>426</v>
      </c>
      <c r="H290" s="535" t="s">
        <v>1066</v>
      </c>
    </row>
    <row r="291" spans="1:8" x14ac:dyDescent="0.25">
      <c r="A291" s="535" t="s">
        <v>3454</v>
      </c>
      <c r="B291" s="535" t="s">
        <v>4452</v>
      </c>
      <c r="C291" s="529">
        <v>41335</v>
      </c>
      <c r="D291" s="530">
        <v>4355294.18</v>
      </c>
      <c r="E291" s="530">
        <v>3702000.0529999998</v>
      </c>
      <c r="F291" s="535" t="s">
        <v>417</v>
      </c>
      <c r="G291" s="535" t="s">
        <v>848</v>
      </c>
      <c r="H291" s="535" t="s">
        <v>1067</v>
      </c>
    </row>
    <row r="292" spans="1:8" x14ac:dyDescent="0.25">
      <c r="A292" s="535" t="s">
        <v>3454</v>
      </c>
      <c r="B292" s="535" t="s">
        <v>4453</v>
      </c>
      <c r="C292" s="529">
        <v>41644</v>
      </c>
      <c r="D292" s="530">
        <v>1577416.05</v>
      </c>
      <c r="E292" s="530">
        <v>1388126.1240000001</v>
      </c>
      <c r="F292" s="535" t="s">
        <v>412</v>
      </c>
      <c r="G292" s="535" t="s">
        <v>429</v>
      </c>
      <c r="H292" s="535" t="s">
        <v>1068</v>
      </c>
    </row>
    <row r="293" spans="1:8" x14ac:dyDescent="0.25">
      <c r="A293" s="535" t="s">
        <v>3454</v>
      </c>
      <c r="B293" s="531" t="s">
        <v>4454</v>
      </c>
      <c r="C293" s="529">
        <v>41435</v>
      </c>
      <c r="D293" s="530">
        <v>4398334.7699999996</v>
      </c>
      <c r="E293" s="530">
        <v>3914517.9452999998</v>
      </c>
      <c r="F293" s="535" t="s">
        <v>446</v>
      </c>
      <c r="G293" s="535" t="s">
        <v>777</v>
      </c>
      <c r="H293" s="535" t="s">
        <v>1069</v>
      </c>
    </row>
    <row r="294" spans="1:8" x14ac:dyDescent="0.25">
      <c r="A294" s="535" t="s">
        <v>3454</v>
      </c>
      <c r="B294" s="535" t="s">
        <v>4455</v>
      </c>
      <c r="C294" s="529">
        <v>41849</v>
      </c>
      <c r="D294" s="530">
        <v>2778048.47</v>
      </c>
      <c r="E294" s="530">
        <v>2500243.6230000001</v>
      </c>
      <c r="F294" s="535" t="s">
        <v>787</v>
      </c>
      <c r="G294" s="535" t="s">
        <v>844</v>
      </c>
      <c r="H294" s="535" t="s">
        <v>1070</v>
      </c>
    </row>
    <row r="295" spans="1:8" x14ac:dyDescent="0.25">
      <c r="A295" s="535" t="s">
        <v>3454</v>
      </c>
      <c r="B295" s="535" t="s">
        <v>4456</v>
      </c>
      <c r="C295" s="529">
        <v>41368</v>
      </c>
      <c r="D295" s="530">
        <v>4316619.82</v>
      </c>
      <c r="E295" s="530">
        <v>3755459.2434</v>
      </c>
      <c r="F295" s="535" t="s">
        <v>446</v>
      </c>
      <c r="G295" s="535" t="s">
        <v>473</v>
      </c>
      <c r="H295" s="535" t="s">
        <v>1071</v>
      </c>
    </row>
    <row r="296" spans="1:8" x14ac:dyDescent="0.25">
      <c r="A296" s="535" t="s">
        <v>3454</v>
      </c>
      <c r="B296" s="535" t="s">
        <v>511</v>
      </c>
      <c r="C296" s="529">
        <v>41870</v>
      </c>
      <c r="D296" s="530">
        <v>5052796.88</v>
      </c>
      <c r="E296" s="530">
        <v>4395933.2856000001</v>
      </c>
      <c r="F296" s="535" t="s">
        <v>412</v>
      </c>
      <c r="G296" s="535" t="s">
        <v>459</v>
      </c>
      <c r="H296" s="535" t="s">
        <v>1072</v>
      </c>
    </row>
    <row r="297" spans="1:8" x14ac:dyDescent="0.25">
      <c r="A297" s="535" t="s">
        <v>3454</v>
      </c>
      <c r="B297" s="531" t="s">
        <v>4457</v>
      </c>
      <c r="C297" s="529">
        <v>42003</v>
      </c>
      <c r="D297" s="530">
        <v>2931202.56</v>
      </c>
      <c r="E297" s="530">
        <v>2491522.176</v>
      </c>
      <c r="F297" s="535" t="s">
        <v>787</v>
      </c>
      <c r="G297" s="535" t="s">
        <v>809</v>
      </c>
      <c r="H297" s="535" t="s">
        <v>1073</v>
      </c>
    </row>
    <row r="298" spans="1:8" x14ac:dyDescent="0.25">
      <c r="A298" s="535" t="s">
        <v>3454</v>
      </c>
      <c r="B298" s="535" t="s">
        <v>4458</v>
      </c>
      <c r="C298" s="529">
        <v>41997</v>
      </c>
      <c r="D298" s="530">
        <v>5466459.7000000002</v>
      </c>
      <c r="E298" s="530">
        <v>4646490.7450000001</v>
      </c>
      <c r="F298" s="535" t="s">
        <v>412</v>
      </c>
      <c r="G298" s="535" t="s">
        <v>413</v>
      </c>
      <c r="H298" s="535" t="s">
        <v>1074</v>
      </c>
    </row>
    <row r="299" spans="1:8" x14ac:dyDescent="0.25">
      <c r="A299" s="535" t="s">
        <v>3454</v>
      </c>
      <c r="B299" s="535" t="s">
        <v>4459</v>
      </c>
      <c r="C299" s="529">
        <v>41384</v>
      </c>
      <c r="D299" s="530">
        <v>6956225.6500000004</v>
      </c>
      <c r="E299" s="530">
        <v>6260603.0850000009</v>
      </c>
      <c r="F299" s="535" t="s">
        <v>446</v>
      </c>
      <c r="G299" s="535" t="s">
        <v>777</v>
      </c>
      <c r="H299" s="535" t="s">
        <v>1075</v>
      </c>
    </row>
    <row r="300" spans="1:8" x14ac:dyDescent="0.25">
      <c r="A300" s="535" t="s">
        <v>3454</v>
      </c>
      <c r="B300" s="535" t="s">
        <v>4460</v>
      </c>
      <c r="C300" s="529">
        <v>41895</v>
      </c>
      <c r="D300" s="530">
        <v>4805081.62</v>
      </c>
      <c r="E300" s="530">
        <v>4180421.0093999999</v>
      </c>
      <c r="F300" s="535" t="s">
        <v>425</v>
      </c>
      <c r="G300" s="535" t="s">
        <v>426</v>
      </c>
      <c r="H300" s="535" t="s">
        <v>1076</v>
      </c>
    </row>
    <row r="301" spans="1:8" x14ac:dyDescent="0.25">
      <c r="A301" s="535" t="s">
        <v>3454</v>
      </c>
      <c r="B301" s="535" t="s">
        <v>4461</v>
      </c>
      <c r="C301" s="529">
        <v>41873</v>
      </c>
      <c r="D301" s="530">
        <v>9551015.6899999995</v>
      </c>
      <c r="E301" s="530">
        <v>8118363.3364999993</v>
      </c>
      <c r="F301" s="535" t="s">
        <v>412</v>
      </c>
      <c r="G301" s="535" t="s">
        <v>1011</v>
      </c>
      <c r="H301" s="535" t="s">
        <v>1077</v>
      </c>
    </row>
    <row r="302" spans="1:8" x14ac:dyDescent="0.25">
      <c r="A302" s="535" t="s">
        <v>3454</v>
      </c>
      <c r="B302" s="535" t="s">
        <v>479</v>
      </c>
      <c r="C302" s="529">
        <v>41278</v>
      </c>
      <c r="D302" s="530">
        <v>5952145.3700000001</v>
      </c>
      <c r="E302" s="530">
        <v>5118845.0181999998</v>
      </c>
      <c r="F302" s="535" t="s">
        <v>446</v>
      </c>
      <c r="G302" s="535" t="s">
        <v>473</v>
      </c>
      <c r="H302" s="535" t="s">
        <v>1078</v>
      </c>
    </row>
    <row r="303" spans="1:8" x14ac:dyDescent="0.25">
      <c r="A303" s="535" t="s">
        <v>3454</v>
      </c>
      <c r="B303" s="535" t="s">
        <v>481</v>
      </c>
      <c r="C303" s="529">
        <v>41639</v>
      </c>
      <c r="D303" s="530">
        <v>4596589.71</v>
      </c>
      <c r="E303" s="530">
        <v>4090964.8418999999</v>
      </c>
      <c r="F303" s="535" t="s">
        <v>446</v>
      </c>
      <c r="G303" s="535" t="s">
        <v>473</v>
      </c>
      <c r="H303" s="535" t="s">
        <v>1079</v>
      </c>
    </row>
    <row r="304" spans="1:8" x14ac:dyDescent="0.25">
      <c r="A304" s="535" t="s">
        <v>3454</v>
      </c>
      <c r="B304" s="535" t="s">
        <v>483</v>
      </c>
      <c r="C304" s="529">
        <v>41940</v>
      </c>
      <c r="D304" s="530">
        <v>8072923.9400000004</v>
      </c>
      <c r="E304" s="530">
        <v>7023443.8278000001</v>
      </c>
      <c r="F304" s="535" t="s">
        <v>412</v>
      </c>
      <c r="G304" s="535" t="s">
        <v>876</v>
      </c>
      <c r="H304" s="535" t="s">
        <v>1080</v>
      </c>
    </row>
    <row r="305" spans="1:8" x14ac:dyDescent="0.25">
      <c r="A305" s="535" t="s">
        <v>3454</v>
      </c>
      <c r="B305" s="531" t="s">
        <v>485</v>
      </c>
      <c r="C305" s="529">
        <v>41276</v>
      </c>
      <c r="D305" s="530">
        <v>9525266.9299999997</v>
      </c>
      <c r="E305" s="530">
        <v>8096476.8904999997</v>
      </c>
      <c r="F305" s="535" t="s">
        <v>446</v>
      </c>
      <c r="G305" s="535" t="s">
        <v>777</v>
      </c>
      <c r="H305" s="535" t="s">
        <v>1081</v>
      </c>
    </row>
    <row r="306" spans="1:8" x14ac:dyDescent="0.25">
      <c r="A306" s="535" t="s">
        <v>3454</v>
      </c>
      <c r="B306" s="535" t="s">
        <v>486</v>
      </c>
      <c r="C306" s="529">
        <v>41525</v>
      </c>
      <c r="D306" s="530">
        <v>2092790.31</v>
      </c>
      <c r="E306" s="530">
        <v>1862583.3759000001</v>
      </c>
      <c r="F306" s="535" t="s">
        <v>446</v>
      </c>
      <c r="G306" s="535" t="s">
        <v>777</v>
      </c>
      <c r="H306" s="535" t="s">
        <v>1082</v>
      </c>
    </row>
    <row r="307" spans="1:8" x14ac:dyDescent="0.25">
      <c r="A307" s="535" t="s">
        <v>3454</v>
      </c>
      <c r="B307" s="531" t="s">
        <v>488</v>
      </c>
      <c r="C307" s="529">
        <v>41552</v>
      </c>
      <c r="D307" s="530">
        <v>5609173.9500000002</v>
      </c>
      <c r="E307" s="530">
        <v>4992164.8155000005</v>
      </c>
      <c r="F307" s="535" t="s">
        <v>446</v>
      </c>
      <c r="G307" s="535" t="s">
        <v>803</v>
      </c>
      <c r="H307" s="535" t="s">
        <v>1083</v>
      </c>
    </row>
    <row r="308" spans="1:8" x14ac:dyDescent="0.25">
      <c r="A308" s="535" t="s">
        <v>3454</v>
      </c>
      <c r="B308" s="531" t="s">
        <v>490</v>
      </c>
      <c r="C308" s="529">
        <v>41986</v>
      </c>
      <c r="D308" s="530">
        <v>2396216.77</v>
      </c>
      <c r="E308" s="530">
        <v>2084708.5899</v>
      </c>
      <c r="F308" s="535" t="s">
        <v>787</v>
      </c>
      <c r="G308" s="535" t="s">
        <v>844</v>
      </c>
      <c r="H308" s="535" t="s">
        <v>1084</v>
      </c>
    </row>
    <row r="309" spans="1:8" x14ac:dyDescent="0.25">
      <c r="A309" s="535" t="s">
        <v>3454</v>
      </c>
      <c r="B309" s="535" t="s">
        <v>492</v>
      </c>
      <c r="C309" s="529">
        <v>41735</v>
      </c>
      <c r="D309" s="530">
        <v>6973449.96</v>
      </c>
      <c r="E309" s="530">
        <v>6206370.4643999999</v>
      </c>
      <c r="F309" s="535" t="s">
        <v>787</v>
      </c>
      <c r="G309" s="535" t="s">
        <v>844</v>
      </c>
      <c r="H309" s="535" t="s">
        <v>1085</v>
      </c>
    </row>
    <row r="310" spans="1:8" x14ac:dyDescent="0.25">
      <c r="A310" s="535" t="s">
        <v>3454</v>
      </c>
      <c r="B310" s="535" t="s">
        <v>494</v>
      </c>
      <c r="C310" s="529">
        <v>41399</v>
      </c>
      <c r="D310" s="530">
        <v>2827527.99</v>
      </c>
      <c r="E310" s="530">
        <v>2544775.1910000001</v>
      </c>
      <c r="F310" s="535" t="s">
        <v>412</v>
      </c>
      <c r="G310" s="535" t="s">
        <v>798</v>
      </c>
      <c r="H310" s="535" t="s">
        <v>1086</v>
      </c>
    </row>
    <row r="311" spans="1:8" x14ac:dyDescent="0.25">
      <c r="A311" s="535" t="s">
        <v>3454</v>
      </c>
      <c r="B311" s="531" t="s">
        <v>496</v>
      </c>
      <c r="C311" s="529">
        <v>41618</v>
      </c>
      <c r="D311" s="530">
        <v>7719400.6100000003</v>
      </c>
      <c r="E311" s="530">
        <v>6715878.5307</v>
      </c>
      <c r="F311" s="535" t="s">
        <v>412</v>
      </c>
      <c r="G311" s="535" t="s">
        <v>459</v>
      </c>
      <c r="H311" s="535" t="s">
        <v>977</v>
      </c>
    </row>
    <row r="312" spans="1:8" x14ac:dyDescent="0.25">
      <c r="A312" s="535" t="s">
        <v>3454</v>
      </c>
      <c r="B312" s="535" t="s">
        <v>497</v>
      </c>
      <c r="C312" s="529">
        <v>41341</v>
      </c>
      <c r="D312" s="530">
        <v>6026070.96</v>
      </c>
      <c r="E312" s="530">
        <v>5182421.0256000003</v>
      </c>
      <c r="F312" s="535" t="s">
        <v>417</v>
      </c>
      <c r="G312" s="535" t="s">
        <v>848</v>
      </c>
      <c r="H312" s="535" t="s">
        <v>1087</v>
      </c>
    </row>
    <row r="313" spans="1:8" x14ac:dyDescent="0.25">
      <c r="A313" s="535" t="s">
        <v>3454</v>
      </c>
      <c r="B313" s="535" t="s">
        <v>4451</v>
      </c>
      <c r="C313" s="529">
        <v>41476</v>
      </c>
      <c r="D313" s="530">
        <v>5012585.01</v>
      </c>
      <c r="E313" s="530">
        <v>4310823.1085999999</v>
      </c>
      <c r="F313" s="535" t="s">
        <v>446</v>
      </c>
      <c r="G313" s="535" t="s">
        <v>777</v>
      </c>
      <c r="H313" s="535" t="s">
        <v>1088</v>
      </c>
    </row>
    <row r="314" spans="1:8" x14ac:dyDescent="0.25">
      <c r="A314" s="535" t="s">
        <v>3454</v>
      </c>
      <c r="B314" s="531" t="s">
        <v>499</v>
      </c>
      <c r="C314" s="529">
        <v>41432</v>
      </c>
      <c r="D314" s="530">
        <v>6020112.1200000001</v>
      </c>
      <c r="E314" s="530">
        <v>5177296.4232000001</v>
      </c>
      <c r="F314" s="535" t="s">
        <v>412</v>
      </c>
      <c r="G314" s="535" t="s">
        <v>436</v>
      </c>
      <c r="H314" s="535" t="s">
        <v>1089</v>
      </c>
    </row>
    <row r="315" spans="1:8" x14ac:dyDescent="0.25">
      <c r="A315" s="535" t="s">
        <v>3454</v>
      </c>
      <c r="B315" s="535" t="s">
        <v>512</v>
      </c>
      <c r="C315" s="529">
        <v>41427</v>
      </c>
      <c r="D315" s="530">
        <v>1577671.05</v>
      </c>
      <c r="E315" s="530">
        <v>1341020.3925000001</v>
      </c>
      <c r="F315" s="535" t="s">
        <v>446</v>
      </c>
      <c r="G315" s="535" t="s">
        <v>473</v>
      </c>
      <c r="H315" s="535" t="s">
        <v>1090</v>
      </c>
    </row>
    <row r="316" spans="1:8" x14ac:dyDescent="0.25">
      <c r="A316" s="535" t="s">
        <v>3454</v>
      </c>
      <c r="B316" s="535" t="s">
        <v>4452</v>
      </c>
      <c r="C316" s="529">
        <v>41716</v>
      </c>
      <c r="D316" s="530">
        <v>6557551.4299999997</v>
      </c>
      <c r="E316" s="530">
        <v>5705069.7440999998</v>
      </c>
      <c r="F316" s="535" t="s">
        <v>446</v>
      </c>
      <c r="G316" s="535" t="s">
        <v>473</v>
      </c>
      <c r="H316" s="535" t="s">
        <v>1091</v>
      </c>
    </row>
    <row r="317" spans="1:8" x14ac:dyDescent="0.25">
      <c r="A317" s="535" t="s">
        <v>3454</v>
      </c>
      <c r="B317" s="535" t="s">
        <v>4453</v>
      </c>
      <c r="C317" s="529">
        <v>41426</v>
      </c>
      <c r="D317" s="530">
        <v>6735423.6699999999</v>
      </c>
      <c r="E317" s="530">
        <v>6061881.3029999994</v>
      </c>
      <c r="F317" s="535" t="s">
        <v>446</v>
      </c>
      <c r="G317" s="535" t="s">
        <v>777</v>
      </c>
      <c r="H317" s="535" t="s">
        <v>1092</v>
      </c>
    </row>
    <row r="318" spans="1:8" x14ac:dyDescent="0.25">
      <c r="A318" s="535" t="s">
        <v>3454</v>
      </c>
      <c r="B318" s="531" t="s">
        <v>4454</v>
      </c>
      <c r="C318" s="529">
        <v>41324</v>
      </c>
      <c r="D318" s="530">
        <v>5469662.2800000003</v>
      </c>
      <c r="E318" s="530">
        <v>4703909.5608000001</v>
      </c>
      <c r="F318" s="535" t="s">
        <v>425</v>
      </c>
      <c r="G318" s="535" t="s">
        <v>450</v>
      </c>
      <c r="H318" s="535" t="s">
        <v>1093</v>
      </c>
    </row>
    <row r="319" spans="1:8" x14ac:dyDescent="0.25">
      <c r="A319" s="535" t="s">
        <v>3454</v>
      </c>
      <c r="B319" s="535" t="s">
        <v>4455</v>
      </c>
      <c r="C319" s="529">
        <v>41907</v>
      </c>
      <c r="D319" s="530">
        <v>4656379.93</v>
      </c>
      <c r="E319" s="530">
        <v>3957922.9404999996</v>
      </c>
      <c r="F319" s="535" t="s">
        <v>446</v>
      </c>
      <c r="G319" s="535" t="s">
        <v>777</v>
      </c>
      <c r="H319" s="535" t="s">
        <v>1094</v>
      </c>
    </row>
    <row r="320" spans="1:8" x14ac:dyDescent="0.25">
      <c r="A320" s="535" t="s">
        <v>3454</v>
      </c>
      <c r="B320" s="535" t="s">
        <v>4456</v>
      </c>
      <c r="C320" s="529">
        <v>41691</v>
      </c>
      <c r="D320" s="530">
        <v>3390987.76</v>
      </c>
      <c r="E320" s="530">
        <v>2950159.3511999999</v>
      </c>
      <c r="F320" s="535" t="s">
        <v>787</v>
      </c>
      <c r="G320" s="535" t="s">
        <v>788</v>
      </c>
      <c r="H320" s="535" t="s">
        <v>1095</v>
      </c>
    </row>
    <row r="321" spans="1:8" x14ac:dyDescent="0.25">
      <c r="A321" s="535" t="s">
        <v>3454</v>
      </c>
      <c r="B321" s="535" t="s">
        <v>511</v>
      </c>
      <c r="C321" s="529">
        <v>41327</v>
      </c>
      <c r="D321" s="530">
        <v>6709698.8099999996</v>
      </c>
      <c r="E321" s="530">
        <v>5971631.9408999998</v>
      </c>
      <c r="F321" s="535" t="s">
        <v>412</v>
      </c>
      <c r="G321" s="535" t="s">
        <v>413</v>
      </c>
      <c r="H321" s="535" t="s">
        <v>1096</v>
      </c>
    </row>
    <row r="322" spans="1:8" x14ac:dyDescent="0.25">
      <c r="A322" s="535" t="s">
        <v>3454</v>
      </c>
      <c r="B322" s="531" t="s">
        <v>4457</v>
      </c>
      <c r="C322" s="529">
        <v>41965</v>
      </c>
      <c r="D322" s="530">
        <v>6611450.21</v>
      </c>
      <c r="E322" s="530">
        <v>5751961.6826999998</v>
      </c>
      <c r="F322" s="535" t="s">
        <v>425</v>
      </c>
      <c r="G322" s="535" t="s">
        <v>426</v>
      </c>
      <c r="H322" s="535" t="s">
        <v>1097</v>
      </c>
    </row>
    <row r="323" spans="1:8" x14ac:dyDescent="0.25">
      <c r="A323" s="535" t="s">
        <v>3454</v>
      </c>
      <c r="B323" s="535" t="s">
        <v>4458</v>
      </c>
      <c r="C323" s="529">
        <v>41899</v>
      </c>
      <c r="D323" s="530">
        <v>4054612.2</v>
      </c>
      <c r="E323" s="530">
        <v>3649150.9800000004</v>
      </c>
      <c r="F323" s="535" t="s">
        <v>446</v>
      </c>
      <c r="G323" s="535" t="s">
        <v>777</v>
      </c>
      <c r="H323" s="535" t="s">
        <v>1098</v>
      </c>
    </row>
    <row r="324" spans="1:8" x14ac:dyDescent="0.25">
      <c r="A324" s="535" t="s">
        <v>3454</v>
      </c>
      <c r="B324" s="535" t="s">
        <v>4459</v>
      </c>
      <c r="C324" s="529">
        <v>41552</v>
      </c>
      <c r="D324" s="530">
        <v>7784693.6299999999</v>
      </c>
      <c r="E324" s="530">
        <v>6772683.4581000004</v>
      </c>
      <c r="F324" s="535" t="s">
        <v>446</v>
      </c>
      <c r="G324" s="535" t="s">
        <v>777</v>
      </c>
      <c r="H324" s="535" t="s">
        <v>1099</v>
      </c>
    </row>
    <row r="325" spans="1:8" x14ac:dyDescent="0.25">
      <c r="A325" s="535" t="s">
        <v>3454</v>
      </c>
      <c r="B325" s="535" t="s">
        <v>4460</v>
      </c>
      <c r="C325" s="529">
        <v>41838</v>
      </c>
      <c r="D325" s="530">
        <v>5609912.2199999997</v>
      </c>
      <c r="E325" s="530">
        <v>5048920.9979999997</v>
      </c>
      <c r="F325" s="535" t="s">
        <v>412</v>
      </c>
      <c r="G325" s="535" t="s">
        <v>422</v>
      </c>
      <c r="H325" s="535" t="s">
        <v>1100</v>
      </c>
    </row>
    <row r="326" spans="1:8" x14ac:dyDescent="0.25">
      <c r="A326" s="535" t="s">
        <v>3454</v>
      </c>
      <c r="B326" s="535" t="s">
        <v>4461</v>
      </c>
      <c r="C326" s="529">
        <v>41911</v>
      </c>
      <c r="D326" s="530">
        <v>5411775.9699999997</v>
      </c>
      <c r="E326" s="530">
        <v>4762362.8536</v>
      </c>
      <c r="F326" s="535" t="s">
        <v>412</v>
      </c>
      <c r="G326" s="535" t="s">
        <v>823</v>
      </c>
      <c r="H326" s="535" t="s">
        <v>1101</v>
      </c>
    </row>
    <row r="327" spans="1:8" x14ac:dyDescent="0.25">
      <c r="A327" s="535" t="s">
        <v>3454</v>
      </c>
      <c r="B327" s="535" t="s">
        <v>479</v>
      </c>
      <c r="C327" s="529">
        <v>41292</v>
      </c>
      <c r="D327" s="530">
        <v>9021156.3300000001</v>
      </c>
      <c r="E327" s="530">
        <v>7848406.0071</v>
      </c>
      <c r="F327" s="535" t="s">
        <v>412</v>
      </c>
      <c r="G327" s="535" t="s">
        <v>436</v>
      </c>
      <c r="H327" s="535" t="s">
        <v>1102</v>
      </c>
    </row>
    <row r="328" spans="1:8" x14ac:dyDescent="0.25">
      <c r="A328" s="535" t="s">
        <v>3454</v>
      </c>
      <c r="B328" s="535" t="s">
        <v>481</v>
      </c>
      <c r="C328" s="529">
        <v>41715</v>
      </c>
      <c r="D328" s="530">
        <v>9521848.0600000005</v>
      </c>
      <c r="E328" s="530">
        <v>8093570.8510000007</v>
      </c>
      <c r="F328" s="535" t="s">
        <v>425</v>
      </c>
      <c r="G328" s="535" t="s">
        <v>426</v>
      </c>
      <c r="H328" s="535" t="s">
        <v>1103</v>
      </c>
    </row>
    <row r="329" spans="1:8" x14ac:dyDescent="0.25">
      <c r="A329" s="535" t="s">
        <v>3454</v>
      </c>
      <c r="B329" s="535" t="s">
        <v>483</v>
      </c>
      <c r="C329" s="529">
        <v>41458</v>
      </c>
      <c r="D329" s="530">
        <v>5171320.46</v>
      </c>
      <c r="E329" s="530">
        <v>4654188.4139999999</v>
      </c>
      <c r="F329" s="535" t="s">
        <v>425</v>
      </c>
      <c r="G329" s="535" t="s">
        <v>450</v>
      </c>
      <c r="H329" s="535" t="s">
        <v>1104</v>
      </c>
    </row>
    <row r="330" spans="1:8" x14ac:dyDescent="0.25">
      <c r="A330" s="535" t="s">
        <v>3454</v>
      </c>
      <c r="B330" s="531" t="s">
        <v>485</v>
      </c>
      <c r="C330" s="529">
        <v>41631</v>
      </c>
      <c r="D330" s="530">
        <v>9013871.6500000004</v>
      </c>
      <c r="E330" s="530">
        <v>8112484.4850000003</v>
      </c>
      <c r="F330" s="535" t="s">
        <v>412</v>
      </c>
      <c r="G330" s="535" t="s">
        <v>429</v>
      </c>
      <c r="H330" s="535" t="s">
        <v>1105</v>
      </c>
    </row>
    <row r="331" spans="1:8" x14ac:dyDescent="0.25">
      <c r="A331" s="535" t="s">
        <v>3454</v>
      </c>
      <c r="B331" s="535" t="s">
        <v>486</v>
      </c>
      <c r="C331" s="529">
        <v>41480</v>
      </c>
      <c r="D331" s="530">
        <v>9197924.3200000003</v>
      </c>
      <c r="E331" s="530">
        <v>7818235.6720000003</v>
      </c>
      <c r="F331" s="535" t="s">
        <v>446</v>
      </c>
      <c r="G331" s="535" t="s">
        <v>473</v>
      </c>
      <c r="H331" s="535" t="s">
        <v>1106</v>
      </c>
    </row>
    <row r="332" spans="1:8" x14ac:dyDescent="0.25">
      <c r="A332" s="535" t="s">
        <v>3454</v>
      </c>
      <c r="B332" s="531" t="s">
        <v>488</v>
      </c>
      <c r="C332" s="529">
        <v>41504</v>
      </c>
      <c r="D332" s="530">
        <v>3061221.82</v>
      </c>
      <c r="E332" s="530">
        <v>2755099.6379999998</v>
      </c>
      <c r="F332" s="535" t="s">
        <v>425</v>
      </c>
      <c r="G332" s="535" t="s">
        <v>450</v>
      </c>
      <c r="H332" s="535" t="s">
        <v>1107</v>
      </c>
    </row>
    <row r="333" spans="1:8" x14ac:dyDescent="0.25">
      <c r="A333" s="535" t="s">
        <v>3454</v>
      </c>
      <c r="B333" s="531" t="s">
        <v>490</v>
      </c>
      <c r="C333" s="529">
        <v>41345</v>
      </c>
      <c r="D333" s="530">
        <v>1751924.27</v>
      </c>
      <c r="E333" s="530">
        <v>1489135.6295</v>
      </c>
      <c r="F333" s="535" t="s">
        <v>446</v>
      </c>
      <c r="G333" s="535" t="s">
        <v>777</v>
      </c>
      <c r="H333" s="535" t="s">
        <v>1108</v>
      </c>
    </row>
    <row r="334" spans="1:8" x14ac:dyDescent="0.25">
      <c r="A334" s="535" t="s">
        <v>3454</v>
      </c>
      <c r="B334" s="535" t="s">
        <v>492</v>
      </c>
      <c r="C334" s="529">
        <v>41903</v>
      </c>
      <c r="D334" s="530">
        <v>7475733.3799999999</v>
      </c>
      <c r="E334" s="530">
        <v>6429130.7067999998</v>
      </c>
      <c r="F334" s="535" t="s">
        <v>446</v>
      </c>
      <c r="G334" s="535" t="s">
        <v>777</v>
      </c>
      <c r="H334" s="535" t="s">
        <v>663</v>
      </c>
    </row>
    <row r="335" spans="1:8" x14ac:dyDescent="0.25">
      <c r="A335" s="535" t="s">
        <v>3454</v>
      </c>
      <c r="B335" s="535" t="s">
        <v>494</v>
      </c>
      <c r="C335" s="529">
        <v>41671</v>
      </c>
      <c r="D335" s="530">
        <v>1636387.87</v>
      </c>
      <c r="E335" s="530">
        <v>1423657.4469000001</v>
      </c>
      <c r="F335" s="535" t="s">
        <v>425</v>
      </c>
      <c r="G335" s="535" t="s">
        <v>450</v>
      </c>
      <c r="H335" s="535" t="s">
        <v>1109</v>
      </c>
    </row>
    <row r="336" spans="1:8" x14ac:dyDescent="0.25">
      <c r="A336" s="535" t="s">
        <v>3454</v>
      </c>
      <c r="B336" s="531" t="s">
        <v>496</v>
      </c>
      <c r="C336" s="529">
        <v>41523</v>
      </c>
      <c r="D336" s="530">
        <v>2499801.5699999998</v>
      </c>
      <c r="E336" s="530">
        <v>2224823.3972999998</v>
      </c>
      <c r="F336" s="535" t="s">
        <v>446</v>
      </c>
      <c r="G336" s="535" t="s">
        <v>473</v>
      </c>
      <c r="H336" s="535" t="s">
        <v>1110</v>
      </c>
    </row>
    <row r="337" spans="1:8" x14ac:dyDescent="0.25">
      <c r="A337" s="535" t="s">
        <v>3454</v>
      </c>
      <c r="B337" s="535" t="s">
        <v>497</v>
      </c>
      <c r="C337" s="529">
        <v>41214</v>
      </c>
      <c r="D337" s="530">
        <v>6918853.79</v>
      </c>
      <c r="E337" s="530">
        <v>6157779.8731000004</v>
      </c>
      <c r="F337" s="535" t="s">
        <v>417</v>
      </c>
      <c r="G337" s="535" t="s">
        <v>828</v>
      </c>
      <c r="H337" s="535" t="s">
        <v>1111</v>
      </c>
    </row>
    <row r="338" spans="1:8" x14ac:dyDescent="0.25">
      <c r="A338" s="535" t="s">
        <v>3454</v>
      </c>
      <c r="B338" s="535" t="s">
        <v>4451</v>
      </c>
      <c r="C338" s="529">
        <v>42221</v>
      </c>
      <c r="D338" s="530">
        <v>1144704.25</v>
      </c>
      <c r="E338" s="530">
        <v>972998.61250000005</v>
      </c>
      <c r="F338" s="535" t="s">
        <v>446</v>
      </c>
      <c r="G338" s="535" t="s">
        <v>777</v>
      </c>
      <c r="H338" s="535" t="s">
        <v>1112</v>
      </c>
    </row>
    <row r="339" spans="1:8" x14ac:dyDescent="0.25">
      <c r="A339" s="535" t="s">
        <v>3454</v>
      </c>
      <c r="B339" s="531" t="s">
        <v>499</v>
      </c>
      <c r="C339" s="529">
        <v>41137</v>
      </c>
      <c r="D339" s="530">
        <v>4785182.7300000004</v>
      </c>
      <c r="E339" s="530">
        <v>4067405.3205000004</v>
      </c>
      <c r="F339" s="535" t="s">
        <v>446</v>
      </c>
      <c r="G339" s="535" t="s">
        <v>473</v>
      </c>
      <c r="H339" s="535" t="s">
        <v>1113</v>
      </c>
    </row>
    <row r="340" spans="1:8" x14ac:dyDescent="0.25">
      <c r="A340" s="535" t="s">
        <v>3454</v>
      </c>
      <c r="B340" s="535" t="s">
        <v>512</v>
      </c>
      <c r="C340" s="529">
        <v>42072</v>
      </c>
      <c r="D340" s="530">
        <v>3532144.02</v>
      </c>
      <c r="E340" s="530">
        <v>3143608.1778000002</v>
      </c>
      <c r="F340" s="535" t="s">
        <v>412</v>
      </c>
      <c r="G340" s="535" t="s">
        <v>413</v>
      </c>
      <c r="H340" s="535" t="s">
        <v>1114</v>
      </c>
    </row>
    <row r="341" spans="1:8" x14ac:dyDescent="0.25">
      <c r="A341" s="535" t="s">
        <v>3454</v>
      </c>
      <c r="B341" s="535" t="s">
        <v>4452</v>
      </c>
      <c r="C341" s="529">
        <v>41273</v>
      </c>
      <c r="D341" s="530">
        <v>5715373.2199999997</v>
      </c>
      <c r="E341" s="530">
        <v>4858067.2369999997</v>
      </c>
      <c r="F341" s="535" t="s">
        <v>425</v>
      </c>
      <c r="G341" s="535" t="s">
        <v>426</v>
      </c>
      <c r="H341" s="535" t="s">
        <v>1115</v>
      </c>
    </row>
    <row r="342" spans="1:8" x14ac:dyDescent="0.25">
      <c r="A342" s="535" t="s">
        <v>3454</v>
      </c>
      <c r="B342" s="535" t="s">
        <v>4453</v>
      </c>
      <c r="C342" s="529">
        <v>41184</v>
      </c>
      <c r="D342" s="530">
        <v>9444626.3599999994</v>
      </c>
      <c r="E342" s="530">
        <v>8311271.1967999991</v>
      </c>
      <c r="F342" s="535" t="s">
        <v>787</v>
      </c>
      <c r="G342" s="535" t="s">
        <v>844</v>
      </c>
      <c r="H342" s="535" t="s">
        <v>1116</v>
      </c>
    </row>
    <row r="343" spans="1:8" x14ac:dyDescent="0.25">
      <c r="A343" s="535" t="s">
        <v>3454</v>
      </c>
      <c r="B343" s="531" t="s">
        <v>4454</v>
      </c>
      <c r="C343" s="529">
        <v>41215</v>
      </c>
      <c r="D343" s="530">
        <v>1694039.4</v>
      </c>
      <c r="E343" s="530">
        <v>1490754.672</v>
      </c>
      <c r="F343" s="535" t="s">
        <v>425</v>
      </c>
      <c r="G343" s="535" t="s">
        <v>418</v>
      </c>
      <c r="H343" s="535" t="s">
        <v>1117</v>
      </c>
    </row>
    <row r="344" spans="1:8" x14ac:dyDescent="0.25">
      <c r="A344" s="535" t="s">
        <v>3454</v>
      </c>
      <c r="B344" s="535" t="s">
        <v>4455</v>
      </c>
      <c r="C344" s="529">
        <v>41116</v>
      </c>
      <c r="D344" s="530">
        <v>8060401.4900000002</v>
      </c>
      <c r="E344" s="530">
        <v>6851341.2664999999</v>
      </c>
      <c r="F344" s="535" t="s">
        <v>446</v>
      </c>
      <c r="G344" s="535" t="s">
        <v>473</v>
      </c>
      <c r="H344" s="535" t="s">
        <v>1118</v>
      </c>
    </row>
    <row r="345" spans="1:8" x14ac:dyDescent="0.25">
      <c r="A345" s="535" t="s">
        <v>3454</v>
      </c>
      <c r="B345" s="535" t="s">
        <v>4456</v>
      </c>
      <c r="C345" s="529">
        <v>41033</v>
      </c>
      <c r="D345" s="530">
        <v>9375743.4000000004</v>
      </c>
      <c r="E345" s="530">
        <v>8344411.6260000002</v>
      </c>
      <c r="F345" s="535" t="s">
        <v>787</v>
      </c>
      <c r="G345" s="535" t="s">
        <v>788</v>
      </c>
      <c r="H345" s="535" t="s">
        <v>1119</v>
      </c>
    </row>
    <row r="346" spans="1:8" x14ac:dyDescent="0.25">
      <c r="A346" s="535" t="s">
        <v>3454</v>
      </c>
      <c r="B346" s="535" t="s">
        <v>511</v>
      </c>
      <c r="C346" s="529">
        <v>42249</v>
      </c>
      <c r="D346" s="530">
        <v>3605568.65</v>
      </c>
      <c r="E346" s="530">
        <v>3100789.0389999999</v>
      </c>
      <c r="F346" s="535" t="s">
        <v>425</v>
      </c>
      <c r="G346" s="535" t="s">
        <v>426</v>
      </c>
      <c r="H346" s="535" t="s">
        <v>1120</v>
      </c>
    </row>
    <row r="347" spans="1:8" x14ac:dyDescent="0.25">
      <c r="A347" s="535" t="s">
        <v>3454</v>
      </c>
      <c r="B347" s="531" t="s">
        <v>4457</v>
      </c>
      <c r="C347" s="529">
        <v>41050</v>
      </c>
      <c r="D347" s="530">
        <v>9966149.0999999996</v>
      </c>
      <c r="E347" s="530">
        <v>8969534.1899999995</v>
      </c>
      <c r="F347" s="535" t="s">
        <v>446</v>
      </c>
      <c r="G347" s="535" t="s">
        <v>777</v>
      </c>
      <c r="H347" s="535" t="s">
        <v>1121</v>
      </c>
    </row>
    <row r="348" spans="1:8" x14ac:dyDescent="0.25">
      <c r="A348" s="535" t="s">
        <v>3454</v>
      </c>
      <c r="B348" s="535" t="s">
        <v>4458</v>
      </c>
      <c r="C348" s="529">
        <v>42276</v>
      </c>
      <c r="D348" s="530">
        <v>1484616.77</v>
      </c>
      <c r="E348" s="530">
        <v>1291616.5899</v>
      </c>
      <c r="F348" s="535" t="s">
        <v>446</v>
      </c>
      <c r="G348" s="535" t="s">
        <v>777</v>
      </c>
      <c r="H348" s="535" t="s">
        <v>1122</v>
      </c>
    </row>
    <row r="349" spans="1:8" x14ac:dyDescent="0.25">
      <c r="A349" s="535" t="s">
        <v>3454</v>
      </c>
      <c r="B349" s="535" t="s">
        <v>4459</v>
      </c>
      <c r="C349" s="529">
        <v>42183</v>
      </c>
      <c r="D349" s="530">
        <v>2697394.34</v>
      </c>
      <c r="E349" s="530">
        <v>2292785.1889999998</v>
      </c>
      <c r="F349" s="535" t="s">
        <v>446</v>
      </c>
      <c r="G349" s="535" t="s">
        <v>777</v>
      </c>
      <c r="H349" s="535" t="s">
        <v>1123</v>
      </c>
    </row>
    <row r="350" spans="1:8" x14ac:dyDescent="0.25">
      <c r="A350" s="535" t="s">
        <v>3454</v>
      </c>
      <c r="B350" s="535" t="s">
        <v>4460</v>
      </c>
      <c r="C350" s="529">
        <v>42337</v>
      </c>
      <c r="D350" s="530">
        <v>8059124.1900000004</v>
      </c>
      <c r="E350" s="530">
        <v>6930846.8034000006</v>
      </c>
      <c r="F350" s="535" t="s">
        <v>412</v>
      </c>
      <c r="G350" s="535" t="s">
        <v>436</v>
      </c>
      <c r="H350" s="535" t="s">
        <v>1124</v>
      </c>
    </row>
    <row r="351" spans="1:8" x14ac:dyDescent="0.25">
      <c r="A351" s="535" t="s">
        <v>3454</v>
      </c>
      <c r="B351" s="535" t="s">
        <v>4461</v>
      </c>
      <c r="C351" s="529">
        <v>41221</v>
      </c>
      <c r="D351" s="530">
        <v>8201289.9299999997</v>
      </c>
      <c r="E351" s="530">
        <v>7381160.9369999999</v>
      </c>
      <c r="F351" s="535" t="s">
        <v>417</v>
      </c>
      <c r="G351" s="535" t="s">
        <v>848</v>
      </c>
      <c r="H351" s="535" t="s">
        <v>1125</v>
      </c>
    </row>
    <row r="352" spans="1:8" x14ac:dyDescent="0.25">
      <c r="A352" s="535" t="s">
        <v>3454</v>
      </c>
      <c r="B352" s="535" t="s">
        <v>479</v>
      </c>
      <c r="C352" s="529">
        <v>42267</v>
      </c>
      <c r="D352" s="530">
        <v>9763160.8499999996</v>
      </c>
      <c r="E352" s="530">
        <v>8298686.7225000001</v>
      </c>
      <c r="F352" s="535" t="s">
        <v>417</v>
      </c>
      <c r="G352" s="535" t="s">
        <v>828</v>
      </c>
      <c r="H352" s="535" t="s">
        <v>1126</v>
      </c>
    </row>
    <row r="353" spans="1:8" x14ac:dyDescent="0.25">
      <c r="A353" s="535" t="s">
        <v>3454</v>
      </c>
      <c r="B353" s="535" t="s">
        <v>481</v>
      </c>
      <c r="C353" s="529">
        <v>42365</v>
      </c>
      <c r="D353" s="530">
        <v>8517755.1699999999</v>
      </c>
      <c r="E353" s="530">
        <v>7495624.5495999996</v>
      </c>
      <c r="F353" s="535" t="s">
        <v>425</v>
      </c>
      <c r="G353" s="535" t="s">
        <v>426</v>
      </c>
      <c r="H353" s="535" t="s">
        <v>1127</v>
      </c>
    </row>
    <row r="354" spans="1:8" x14ac:dyDescent="0.25">
      <c r="A354" s="535" t="s">
        <v>3454</v>
      </c>
      <c r="B354" s="535" t="s">
        <v>483</v>
      </c>
      <c r="C354" s="529">
        <v>42096</v>
      </c>
      <c r="D354" s="530">
        <v>9053739.7400000002</v>
      </c>
      <c r="E354" s="530">
        <v>8148365.7659999998</v>
      </c>
      <c r="F354" s="535" t="s">
        <v>446</v>
      </c>
      <c r="G354" s="535" t="s">
        <v>777</v>
      </c>
      <c r="H354" s="535" t="s">
        <v>1128</v>
      </c>
    </row>
    <row r="355" spans="1:8" x14ac:dyDescent="0.25">
      <c r="A355" s="535" t="s">
        <v>3454</v>
      </c>
      <c r="B355" s="531" t="s">
        <v>485</v>
      </c>
      <c r="C355" s="529">
        <v>42271</v>
      </c>
      <c r="D355" s="530">
        <v>8052375.2400000002</v>
      </c>
      <c r="E355" s="530">
        <v>7166613.9636000004</v>
      </c>
      <c r="F355" s="535" t="s">
        <v>412</v>
      </c>
      <c r="G355" s="535" t="s">
        <v>413</v>
      </c>
      <c r="H355" s="535" t="s">
        <v>1129</v>
      </c>
    </row>
    <row r="356" spans="1:8" x14ac:dyDescent="0.25">
      <c r="A356" s="535" t="s">
        <v>3454</v>
      </c>
      <c r="B356" s="535" t="s">
        <v>486</v>
      </c>
      <c r="C356" s="529">
        <v>42193</v>
      </c>
      <c r="D356" s="530">
        <v>7448268.6299999999</v>
      </c>
      <c r="E356" s="530">
        <v>6703441.767</v>
      </c>
      <c r="F356" s="535" t="s">
        <v>446</v>
      </c>
      <c r="G356" s="535" t="s">
        <v>473</v>
      </c>
      <c r="H356" s="535" t="s">
        <v>626</v>
      </c>
    </row>
    <row r="357" spans="1:8" x14ac:dyDescent="0.25">
      <c r="A357" s="535" t="s">
        <v>3454</v>
      </c>
      <c r="B357" s="531" t="s">
        <v>488</v>
      </c>
      <c r="C357" s="529">
        <v>42215</v>
      </c>
      <c r="D357" s="530">
        <v>2622939</v>
      </c>
      <c r="E357" s="530">
        <v>2308186.3199999998</v>
      </c>
      <c r="F357" s="535" t="s">
        <v>412</v>
      </c>
      <c r="G357" s="535" t="s">
        <v>413</v>
      </c>
      <c r="H357" s="535" t="s">
        <v>1130</v>
      </c>
    </row>
    <row r="358" spans="1:8" x14ac:dyDescent="0.25">
      <c r="A358" s="535" t="s">
        <v>3454</v>
      </c>
      <c r="B358" s="531" t="s">
        <v>490</v>
      </c>
      <c r="C358" s="529">
        <v>42344</v>
      </c>
      <c r="D358" s="530">
        <v>9619321.5899999999</v>
      </c>
      <c r="E358" s="530">
        <v>8176423.3514999999</v>
      </c>
      <c r="F358" s="535" t="s">
        <v>446</v>
      </c>
      <c r="G358" s="535" t="s">
        <v>473</v>
      </c>
      <c r="H358" s="535" t="s">
        <v>1131</v>
      </c>
    </row>
    <row r="359" spans="1:8" x14ac:dyDescent="0.25">
      <c r="A359" s="535" t="s">
        <v>3454</v>
      </c>
      <c r="B359" s="535" t="s">
        <v>492</v>
      </c>
      <c r="C359" s="529">
        <v>42354</v>
      </c>
      <c r="D359" s="530">
        <v>6383071.5999999996</v>
      </c>
      <c r="E359" s="530">
        <v>5553272.2919999994</v>
      </c>
      <c r="F359" s="535" t="s">
        <v>446</v>
      </c>
      <c r="G359" s="535" t="s">
        <v>777</v>
      </c>
      <c r="H359" s="535" t="s">
        <v>1132</v>
      </c>
    </row>
    <row r="360" spans="1:8" x14ac:dyDescent="0.25">
      <c r="A360" s="535" t="s">
        <v>3454</v>
      </c>
      <c r="B360" s="535" t="s">
        <v>494</v>
      </c>
      <c r="C360" s="529">
        <v>42050</v>
      </c>
      <c r="D360" s="530">
        <v>4652443.3600000003</v>
      </c>
      <c r="E360" s="530">
        <v>4001101.2896000003</v>
      </c>
      <c r="F360" s="535" t="s">
        <v>425</v>
      </c>
      <c r="G360" s="535" t="s">
        <v>450</v>
      </c>
      <c r="H360" s="535" t="s">
        <v>1133</v>
      </c>
    </row>
    <row r="361" spans="1:8" x14ac:dyDescent="0.25">
      <c r="A361" s="535" t="s">
        <v>3454</v>
      </c>
      <c r="B361" s="531" t="s">
        <v>496</v>
      </c>
      <c r="C361" s="529">
        <v>42256</v>
      </c>
      <c r="D361" s="530">
        <v>8286794.7599999998</v>
      </c>
      <c r="E361" s="530">
        <v>7126643.4935999997</v>
      </c>
      <c r="F361" s="535" t="s">
        <v>446</v>
      </c>
      <c r="G361" s="535" t="s">
        <v>473</v>
      </c>
      <c r="H361" s="535" t="s">
        <v>1134</v>
      </c>
    </row>
    <row r="362" spans="1:8" x14ac:dyDescent="0.25">
      <c r="A362" s="535" t="s">
        <v>3454</v>
      </c>
      <c r="B362" s="535" t="s">
        <v>497</v>
      </c>
      <c r="C362" s="529">
        <v>41174</v>
      </c>
      <c r="D362" s="530">
        <v>3191790.8</v>
      </c>
      <c r="E362" s="530">
        <v>2713022.1799999997</v>
      </c>
      <c r="F362" s="535" t="s">
        <v>446</v>
      </c>
      <c r="G362" s="535" t="s">
        <v>777</v>
      </c>
      <c r="H362" s="535" t="s">
        <v>1135</v>
      </c>
    </row>
    <row r="363" spans="1:8" x14ac:dyDescent="0.25">
      <c r="A363" s="535" t="s">
        <v>3454</v>
      </c>
      <c r="B363" s="535" t="s">
        <v>4451</v>
      </c>
      <c r="C363" s="529">
        <v>42099</v>
      </c>
      <c r="D363" s="530">
        <v>5176966.8899999997</v>
      </c>
      <c r="E363" s="530">
        <v>4555730.8631999996</v>
      </c>
      <c r="F363" s="535" t="s">
        <v>787</v>
      </c>
      <c r="G363" s="535" t="s">
        <v>844</v>
      </c>
      <c r="H363" s="535" t="s">
        <v>1136</v>
      </c>
    </row>
    <row r="364" spans="1:8" x14ac:dyDescent="0.25">
      <c r="A364" s="535" t="s">
        <v>3454</v>
      </c>
      <c r="B364" s="531" t="s">
        <v>499</v>
      </c>
      <c r="C364" s="529">
        <v>42358</v>
      </c>
      <c r="D364" s="530">
        <v>9561068.0099999998</v>
      </c>
      <c r="E364" s="530">
        <v>8222518.4885999998</v>
      </c>
      <c r="F364" s="535" t="s">
        <v>446</v>
      </c>
      <c r="G364" s="535" t="s">
        <v>777</v>
      </c>
      <c r="H364" s="535" t="s">
        <v>1137</v>
      </c>
    </row>
    <row r="365" spans="1:8" x14ac:dyDescent="0.25">
      <c r="A365" s="535" t="s">
        <v>3454</v>
      </c>
      <c r="B365" s="535" t="s">
        <v>512</v>
      </c>
      <c r="C365" s="529">
        <v>42048</v>
      </c>
      <c r="D365" s="530">
        <v>1969937.59</v>
      </c>
      <c r="E365" s="530">
        <v>1733545.0792</v>
      </c>
      <c r="F365" s="535" t="s">
        <v>446</v>
      </c>
      <c r="G365" s="535" t="s">
        <v>782</v>
      </c>
      <c r="H365" s="535" t="s">
        <v>1138</v>
      </c>
    </row>
    <row r="366" spans="1:8" x14ac:dyDescent="0.25">
      <c r="A366" s="535" t="s">
        <v>3454</v>
      </c>
      <c r="B366" s="535" t="s">
        <v>4452</v>
      </c>
      <c r="C366" s="529">
        <v>42248</v>
      </c>
      <c r="D366" s="530">
        <v>9641043.6199999992</v>
      </c>
      <c r="E366" s="530">
        <v>8580528.8217999991</v>
      </c>
      <c r="F366" s="535" t="s">
        <v>412</v>
      </c>
      <c r="G366" s="535" t="s">
        <v>876</v>
      </c>
      <c r="H366" s="535" t="s">
        <v>1139</v>
      </c>
    </row>
    <row r="367" spans="1:8" x14ac:dyDescent="0.25">
      <c r="A367" s="535" t="s">
        <v>3454</v>
      </c>
      <c r="B367" s="535" t="s">
        <v>4453</v>
      </c>
      <c r="C367" s="529">
        <v>41151</v>
      </c>
      <c r="D367" s="530">
        <v>8771469.5600000005</v>
      </c>
      <c r="E367" s="530">
        <v>7543463.8216000004</v>
      </c>
      <c r="F367" s="535" t="s">
        <v>425</v>
      </c>
      <c r="G367" s="535" t="s">
        <v>426</v>
      </c>
      <c r="H367" s="535" t="s">
        <v>948</v>
      </c>
    </row>
    <row r="368" spans="1:8" x14ac:dyDescent="0.25">
      <c r="A368" s="535" t="s">
        <v>3454</v>
      </c>
      <c r="B368" s="531" t="s">
        <v>4454</v>
      </c>
      <c r="C368" s="529">
        <v>42059</v>
      </c>
      <c r="D368" s="530">
        <v>6348477.6600000001</v>
      </c>
      <c r="E368" s="530">
        <v>5586660.3408000004</v>
      </c>
      <c r="F368" s="535" t="s">
        <v>412</v>
      </c>
      <c r="G368" s="535" t="s">
        <v>436</v>
      </c>
      <c r="H368" s="535" t="s">
        <v>1140</v>
      </c>
    </row>
    <row r="369" spans="1:8" x14ac:dyDescent="0.25">
      <c r="A369" s="535" t="s">
        <v>3454</v>
      </c>
      <c r="B369" s="535" t="s">
        <v>4455</v>
      </c>
      <c r="C369" s="529">
        <v>42168</v>
      </c>
      <c r="D369" s="530">
        <v>4670430.55</v>
      </c>
      <c r="E369" s="530">
        <v>4016570.273</v>
      </c>
      <c r="F369" s="535" t="s">
        <v>446</v>
      </c>
      <c r="G369" s="535" t="s">
        <v>803</v>
      </c>
      <c r="H369" s="535" t="s">
        <v>1141</v>
      </c>
    </row>
    <row r="370" spans="1:8" x14ac:dyDescent="0.25">
      <c r="A370" s="535" t="s">
        <v>3454</v>
      </c>
      <c r="B370" s="535" t="s">
        <v>4456</v>
      </c>
      <c r="C370" s="529">
        <v>42356</v>
      </c>
      <c r="D370" s="530">
        <v>9149452.1999999993</v>
      </c>
      <c r="E370" s="530">
        <v>7960023.4139999989</v>
      </c>
      <c r="F370" s="535" t="s">
        <v>412</v>
      </c>
      <c r="G370" s="535" t="s">
        <v>459</v>
      </c>
      <c r="H370" s="535" t="s">
        <v>1142</v>
      </c>
    </row>
    <row r="371" spans="1:8" x14ac:dyDescent="0.25">
      <c r="A371" s="535" t="s">
        <v>3454</v>
      </c>
      <c r="B371" s="535" t="s">
        <v>511</v>
      </c>
      <c r="C371" s="529">
        <v>42355</v>
      </c>
      <c r="D371" s="530">
        <v>7067307.6399999997</v>
      </c>
      <c r="E371" s="530">
        <v>6289903.7995999996</v>
      </c>
      <c r="F371" s="535" t="s">
        <v>425</v>
      </c>
      <c r="G371" s="535" t="s">
        <v>450</v>
      </c>
      <c r="H371" s="535" t="s">
        <v>1143</v>
      </c>
    </row>
    <row r="372" spans="1:8" x14ac:dyDescent="0.25">
      <c r="A372" s="535" t="s">
        <v>3454</v>
      </c>
      <c r="B372" s="531" t="s">
        <v>4457</v>
      </c>
      <c r="C372" s="529">
        <v>41083</v>
      </c>
      <c r="D372" s="530">
        <v>7958218.1399999997</v>
      </c>
      <c r="E372" s="530">
        <v>6923649.7818</v>
      </c>
      <c r="F372" s="535" t="s">
        <v>412</v>
      </c>
      <c r="G372" s="535" t="s">
        <v>459</v>
      </c>
      <c r="H372" s="535" t="s">
        <v>1144</v>
      </c>
    </row>
    <row r="373" spans="1:8" x14ac:dyDescent="0.25">
      <c r="A373" s="535" t="s">
        <v>3454</v>
      </c>
      <c r="B373" s="535" t="s">
        <v>4458</v>
      </c>
      <c r="C373" s="529">
        <v>41015</v>
      </c>
      <c r="D373" s="530">
        <v>6692262.4000000004</v>
      </c>
      <c r="E373" s="530">
        <v>5889190.9120000005</v>
      </c>
      <c r="F373" s="535" t="s">
        <v>425</v>
      </c>
      <c r="G373" s="535" t="s">
        <v>450</v>
      </c>
      <c r="H373" s="535" t="s">
        <v>1145</v>
      </c>
    </row>
    <row r="374" spans="1:8" x14ac:dyDescent="0.25">
      <c r="A374" s="535" t="s">
        <v>3454</v>
      </c>
      <c r="B374" s="535" t="s">
        <v>4459</v>
      </c>
      <c r="C374" s="529">
        <v>42220</v>
      </c>
      <c r="D374" s="530">
        <v>5983893.2800000003</v>
      </c>
      <c r="E374" s="530">
        <v>5146148.2208000002</v>
      </c>
      <c r="F374" s="535" t="s">
        <v>787</v>
      </c>
      <c r="G374" s="535" t="s">
        <v>809</v>
      </c>
      <c r="H374" s="535" t="s">
        <v>1146</v>
      </c>
    </row>
    <row r="375" spans="1:8" x14ac:dyDescent="0.25">
      <c r="A375" s="535" t="s">
        <v>3454</v>
      </c>
      <c r="B375" s="535" t="s">
        <v>4460</v>
      </c>
      <c r="C375" s="529">
        <v>41164</v>
      </c>
      <c r="D375" s="530">
        <v>9797201.0899999999</v>
      </c>
      <c r="E375" s="530">
        <v>8523564.9483000003</v>
      </c>
      <c r="F375" s="535" t="s">
        <v>425</v>
      </c>
      <c r="G375" s="535" t="s">
        <v>450</v>
      </c>
      <c r="H375" s="535" t="s">
        <v>1147</v>
      </c>
    </row>
    <row r="376" spans="1:8" x14ac:dyDescent="0.25">
      <c r="A376" s="535" t="s">
        <v>3454</v>
      </c>
      <c r="B376" s="535" t="s">
        <v>4461</v>
      </c>
      <c r="C376" s="529">
        <v>41155</v>
      </c>
      <c r="D376" s="530">
        <v>7564678.3499999996</v>
      </c>
      <c r="E376" s="530">
        <v>6429976.5975000001</v>
      </c>
      <c r="F376" s="535" t="s">
        <v>417</v>
      </c>
      <c r="G376" s="535" t="s">
        <v>792</v>
      </c>
      <c r="H376" s="535" t="s">
        <v>1148</v>
      </c>
    </row>
    <row r="377" spans="1:8" x14ac:dyDescent="0.25">
      <c r="A377" s="535" t="s">
        <v>3454</v>
      </c>
      <c r="B377" s="535" t="s">
        <v>479</v>
      </c>
      <c r="C377" s="529">
        <v>41046</v>
      </c>
      <c r="D377" s="530">
        <v>9128605.2100000009</v>
      </c>
      <c r="E377" s="530">
        <v>8033172.5848000012</v>
      </c>
      <c r="F377" s="535" t="s">
        <v>787</v>
      </c>
      <c r="G377" s="535" t="s">
        <v>788</v>
      </c>
      <c r="H377" s="535" t="s">
        <v>1149</v>
      </c>
    </row>
    <row r="378" spans="1:8" x14ac:dyDescent="0.25">
      <c r="A378" s="535" t="s">
        <v>3454</v>
      </c>
      <c r="B378" s="535" t="s">
        <v>481</v>
      </c>
      <c r="C378" s="529">
        <v>42323</v>
      </c>
      <c r="D378" s="530">
        <v>2509045.1</v>
      </c>
      <c r="E378" s="530">
        <v>2182869.2370000002</v>
      </c>
      <c r="F378" s="535" t="s">
        <v>446</v>
      </c>
      <c r="G378" s="535" t="s">
        <v>473</v>
      </c>
      <c r="H378" s="535" t="s">
        <v>1150</v>
      </c>
    </row>
    <row r="379" spans="1:8" x14ac:dyDescent="0.25">
      <c r="A379" s="535" t="s">
        <v>3454</v>
      </c>
      <c r="B379" s="535" t="s">
        <v>483</v>
      </c>
      <c r="C379" s="529">
        <v>41187</v>
      </c>
      <c r="D379" s="530">
        <v>7546651.2599999998</v>
      </c>
      <c r="E379" s="530">
        <v>6565586.5961999996</v>
      </c>
      <c r="F379" s="535" t="s">
        <v>412</v>
      </c>
      <c r="G379" s="535" t="s">
        <v>1011</v>
      </c>
      <c r="H379" s="535" t="s">
        <v>1151</v>
      </c>
    </row>
    <row r="380" spans="1:8" x14ac:dyDescent="0.25">
      <c r="A380" s="535" t="s">
        <v>3454</v>
      </c>
      <c r="B380" s="531" t="s">
        <v>485</v>
      </c>
      <c r="C380" s="529">
        <v>41272</v>
      </c>
      <c r="D380" s="530">
        <v>3295761.93</v>
      </c>
      <c r="E380" s="530">
        <v>2834355.2598000001</v>
      </c>
      <c r="F380" s="535" t="s">
        <v>446</v>
      </c>
      <c r="G380" s="535" t="s">
        <v>803</v>
      </c>
      <c r="H380" s="535" t="s">
        <v>1152</v>
      </c>
    </row>
    <row r="381" spans="1:8" x14ac:dyDescent="0.25">
      <c r="A381" s="535" t="s">
        <v>3454</v>
      </c>
      <c r="B381" s="535" t="s">
        <v>486</v>
      </c>
      <c r="C381" s="529">
        <v>41204</v>
      </c>
      <c r="D381" s="530">
        <v>5327069.33</v>
      </c>
      <c r="E381" s="530">
        <v>4528008.9304999998</v>
      </c>
      <c r="F381" s="535" t="s">
        <v>446</v>
      </c>
      <c r="G381" s="535" t="s">
        <v>473</v>
      </c>
      <c r="H381" s="535" t="s">
        <v>1153</v>
      </c>
    </row>
    <row r="382" spans="1:8" x14ac:dyDescent="0.25">
      <c r="A382" s="535" t="s">
        <v>3454</v>
      </c>
      <c r="B382" s="531" t="s">
        <v>488</v>
      </c>
      <c r="C382" s="529">
        <v>41183</v>
      </c>
      <c r="D382" s="530">
        <v>7433201.8300000001</v>
      </c>
      <c r="E382" s="530">
        <v>6689881.6469999999</v>
      </c>
      <c r="F382" s="535" t="s">
        <v>412</v>
      </c>
      <c r="G382" s="535" t="s">
        <v>1011</v>
      </c>
      <c r="H382" s="535" t="s">
        <v>1154</v>
      </c>
    </row>
    <row r="383" spans="1:8" x14ac:dyDescent="0.25">
      <c r="A383" s="535" t="s">
        <v>3454</v>
      </c>
      <c r="B383" s="531" t="s">
        <v>490</v>
      </c>
      <c r="C383" s="529">
        <v>41157</v>
      </c>
      <c r="D383" s="530">
        <v>3152764.72</v>
      </c>
      <c r="E383" s="530">
        <v>2805960.6008000001</v>
      </c>
      <c r="F383" s="535" t="s">
        <v>412</v>
      </c>
      <c r="G383" s="535" t="s">
        <v>413</v>
      </c>
      <c r="H383" s="535" t="s">
        <v>1155</v>
      </c>
    </row>
    <row r="384" spans="1:8" x14ac:dyDescent="0.25">
      <c r="A384" s="535" t="s">
        <v>3454</v>
      </c>
      <c r="B384" s="535" t="s">
        <v>492</v>
      </c>
      <c r="C384" s="529">
        <v>42168</v>
      </c>
      <c r="D384" s="530">
        <v>1124933.5</v>
      </c>
      <c r="E384" s="530">
        <v>1012440.15</v>
      </c>
      <c r="F384" s="535" t="s">
        <v>425</v>
      </c>
      <c r="G384" s="535" t="s">
        <v>418</v>
      </c>
      <c r="H384" s="535" t="s">
        <v>1156</v>
      </c>
    </row>
    <row r="385" spans="1:8" x14ac:dyDescent="0.25">
      <c r="A385" s="535" t="s">
        <v>3454</v>
      </c>
      <c r="B385" s="535" t="s">
        <v>494</v>
      </c>
      <c r="C385" s="529">
        <v>42339</v>
      </c>
      <c r="D385" s="530">
        <v>3052310.93</v>
      </c>
      <c r="E385" s="530">
        <v>2686033.6184</v>
      </c>
      <c r="F385" s="535" t="s">
        <v>412</v>
      </c>
      <c r="G385" s="535" t="s">
        <v>798</v>
      </c>
      <c r="H385" s="535" t="s">
        <v>1157</v>
      </c>
    </row>
    <row r="386" spans="1:8" x14ac:dyDescent="0.25">
      <c r="A386" s="535" t="s">
        <v>3454</v>
      </c>
      <c r="B386" s="531" t="s">
        <v>496</v>
      </c>
      <c r="C386" s="529">
        <v>42077</v>
      </c>
      <c r="D386" s="530">
        <v>3921446.11</v>
      </c>
      <c r="E386" s="530">
        <v>3372443.6546</v>
      </c>
      <c r="F386" s="535" t="s">
        <v>446</v>
      </c>
      <c r="G386" s="535" t="s">
        <v>782</v>
      </c>
      <c r="H386" s="535" t="s">
        <v>1158</v>
      </c>
    </row>
    <row r="387" spans="1:8" x14ac:dyDescent="0.25">
      <c r="A387" s="535" t="s">
        <v>3454</v>
      </c>
      <c r="B387" s="535" t="s">
        <v>497</v>
      </c>
      <c r="C387" s="529">
        <v>42193</v>
      </c>
      <c r="D387" s="530">
        <v>1996533.39</v>
      </c>
      <c r="E387" s="530">
        <v>1736984.0492999998</v>
      </c>
      <c r="F387" s="535" t="s">
        <v>446</v>
      </c>
      <c r="G387" s="535" t="s">
        <v>777</v>
      </c>
      <c r="H387" s="535" t="s">
        <v>1159</v>
      </c>
    </row>
    <row r="388" spans="1:8" x14ac:dyDescent="0.25">
      <c r="A388" s="535" t="s">
        <v>3454</v>
      </c>
      <c r="B388" s="535" t="s">
        <v>4451</v>
      </c>
      <c r="C388" s="529">
        <v>42069</v>
      </c>
      <c r="D388" s="530">
        <v>1429904.29</v>
      </c>
      <c r="E388" s="530">
        <v>1258315.7752</v>
      </c>
      <c r="F388" s="535" t="s">
        <v>425</v>
      </c>
      <c r="G388" s="535" t="s">
        <v>426</v>
      </c>
      <c r="H388" s="535" t="s">
        <v>1160</v>
      </c>
    </row>
    <row r="389" spans="1:8" x14ac:dyDescent="0.25">
      <c r="A389" s="535" t="s">
        <v>3454</v>
      </c>
      <c r="B389" s="531" t="s">
        <v>499</v>
      </c>
      <c r="C389" s="529">
        <v>42183</v>
      </c>
      <c r="D389" s="530">
        <v>5663280.1100000003</v>
      </c>
      <c r="E389" s="530">
        <v>4927053.6957</v>
      </c>
      <c r="F389" s="535" t="s">
        <v>417</v>
      </c>
      <c r="G389" s="535" t="s">
        <v>848</v>
      </c>
      <c r="H389" s="535" t="s">
        <v>1161</v>
      </c>
    </row>
    <row r="390" spans="1:8" x14ac:dyDescent="0.25">
      <c r="A390" s="535" t="s">
        <v>3454</v>
      </c>
      <c r="B390" s="535" t="s">
        <v>512</v>
      </c>
      <c r="C390" s="529">
        <v>41060</v>
      </c>
      <c r="D390" s="530">
        <v>6240164.3600000003</v>
      </c>
      <c r="E390" s="530">
        <v>5616147.9240000006</v>
      </c>
      <c r="F390" s="535" t="s">
        <v>446</v>
      </c>
      <c r="G390" s="535" t="s">
        <v>473</v>
      </c>
      <c r="H390" s="535" t="s">
        <v>1162</v>
      </c>
    </row>
    <row r="391" spans="1:8" x14ac:dyDescent="0.25">
      <c r="A391" s="535" t="s">
        <v>3454</v>
      </c>
      <c r="B391" s="535" t="s">
        <v>4452</v>
      </c>
      <c r="C391" s="529">
        <v>41136</v>
      </c>
      <c r="D391" s="530">
        <v>2727473.96</v>
      </c>
      <c r="E391" s="530">
        <v>2345627.6055999999</v>
      </c>
      <c r="F391" s="535" t="s">
        <v>425</v>
      </c>
      <c r="G391" s="535" t="s">
        <v>450</v>
      </c>
      <c r="H391" s="535" t="s">
        <v>1163</v>
      </c>
    </row>
    <row r="392" spans="1:8" x14ac:dyDescent="0.25">
      <c r="A392" s="535" t="s">
        <v>3454</v>
      </c>
      <c r="B392" s="535" t="s">
        <v>4453</v>
      </c>
      <c r="C392" s="529">
        <v>42234</v>
      </c>
      <c r="D392" s="530">
        <v>2255149.25</v>
      </c>
      <c r="E392" s="530">
        <v>2007082.8325</v>
      </c>
      <c r="F392" s="535" t="s">
        <v>417</v>
      </c>
      <c r="G392" s="535" t="s">
        <v>874</v>
      </c>
      <c r="H392" s="535" t="s">
        <v>1164</v>
      </c>
    </row>
    <row r="393" spans="1:8" x14ac:dyDescent="0.25">
      <c r="A393" s="535" t="s">
        <v>3454</v>
      </c>
      <c r="B393" s="531" t="s">
        <v>4454</v>
      </c>
      <c r="C393" s="529">
        <v>41223</v>
      </c>
      <c r="D393" s="530">
        <v>2596417.81</v>
      </c>
      <c r="E393" s="530">
        <v>2310811.8509</v>
      </c>
      <c r="F393" s="535" t="s">
        <v>417</v>
      </c>
      <c r="G393" s="535" t="s">
        <v>848</v>
      </c>
      <c r="H393" s="535" t="s">
        <v>1165</v>
      </c>
    </row>
    <row r="394" spans="1:8" x14ac:dyDescent="0.25">
      <c r="A394" s="535" t="s">
        <v>3454</v>
      </c>
      <c r="B394" s="535" t="s">
        <v>4455</v>
      </c>
      <c r="C394" s="529">
        <v>42023</v>
      </c>
      <c r="D394" s="530">
        <v>5595486.54</v>
      </c>
      <c r="E394" s="530">
        <v>5035937.8859999999</v>
      </c>
      <c r="F394" s="535" t="s">
        <v>412</v>
      </c>
      <c r="G394" s="535" t="s">
        <v>429</v>
      </c>
      <c r="H394" s="535" t="s">
        <v>1166</v>
      </c>
    </row>
    <row r="395" spans="1:8" x14ac:dyDescent="0.25">
      <c r="A395" s="535" t="s">
        <v>3454</v>
      </c>
      <c r="B395" s="535" t="s">
        <v>4456</v>
      </c>
      <c r="C395" s="529">
        <v>42321</v>
      </c>
      <c r="D395" s="530">
        <v>6017085.5999999996</v>
      </c>
      <c r="E395" s="530">
        <v>5234864.4719999991</v>
      </c>
      <c r="F395" s="535" t="s">
        <v>446</v>
      </c>
      <c r="G395" s="535" t="s">
        <v>473</v>
      </c>
      <c r="H395" s="535" t="s">
        <v>1167</v>
      </c>
    </row>
    <row r="396" spans="1:8" x14ac:dyDescent="0.25">
      <c r="A396" s="535" t="s">
        <v>3454</v>
      </c>
      <c r="B396" s="535" t="s">
        <v>511</v>
      </c>
      <c r="C396" s="529">
        <v>42124</v>
      </c>
      <c r="D396" s="530">
        <v>8766569.8800000008</v>
      </c>
      <c r="E396" s="530">
        <v>7889912.8920000009</v>
      </c>
      <c r="F396" s="535" t="s">
        <v>446</v>
      </c>
      <c r="G396" s="535" t="s">
        <v>803</v>
      </c>
      <c r="H396" s="535" t="s">
        <v>1168</v>
      </c>
    </row>
    <row r="397" spans="1:8" x14ac:dyDescent="0.25">
      <c r="A397" s="535" t="s">
        <v>3454</v>
      </c>
      <c r="B397" s="531" t="s">
        <v>4457</v>
      </c>
      <c r="C397" s="529">
        <v>41126</v>
      </c>
      <c r="D397" s="530">
        <v>8706583.1600000001</v>
      </c>
      <c r="E397" s="530">
        <v>7835924.8440000005</v>
      </c>
      <c r="F397" s="535" t="s">
        <v>446</v>
      </c>
      <c r="G397" s="535" t="s">
        <v>803</v>
      </c>
      <c r="H397" s="535" t="s">
        <v>1169</v>
      </c>
    </row>
    <row r="398" spans="1:8" x14ac:dyDescent="0.25">
      <c r="A398" s="535" t="s">
        <v>3454</v>
      </c>
      <c r="B398" s="535" t="s">
        <v>4458</v>
      </c>
      <c r="C398" s="529">
        <v>41179</v>
      </c>
      <c r="D398" s="530">
        <v>1386711.57</v>
      </c>
      <c r="E398" s="530">
        <v>1206439.0659</v>
      </c>
      <c r="F398" s="535" t="s">
        <v>787</v>
      </c>
      <c r="G398" s="535" t="s">
        <v>844</v>
      </c>
      <c r="H398" s="535" t="s">
        <v>1170</v>
      </c>
    </row>
    <row r="399" spans="1:8" x14ac:dyDescent="0.25">
      <c r="A399" s="535" t="s">
        <v>3454</v>
      </c>
      <c r="B399" s="535" t="s">
        <v>4459</v>
      </c>
      <c r="C399" s="529">
        <v>40928</v>
      </c>
      <c r="D399" s="530">
        <v>3640618.96</v>
      </c>
      <c r="E399" s="530">
        <v>3203744.6847999999</v>
      </c>
      <c r="F399" s="535" t="s">
        <v>446</v>
      </c>
      <c r="G399" s="535" t="s">
        <v>777</v>
      </c>
      <c r="H399" s="535" t="s">
        <v>1171</v>
      </c>
    </row>
    <row r="400" spans="1:8" x14ac:dyDescent="0.25">
      <c r="A400" s="535" t="s">
        <v>3454</v>
      </c>
      <c r="B400" s="535" t="s">
        <v>4460</v>
      </c>
      <c r="C400" s="529">
        <v>41082</v>
      </c>
      <c r="D400" s="530">
        <v>6125459.4699999997</v>
      </c>
      <c r="E400" s="530">
        <v>5451658.9282999998</v>
      </c>
      <c r="F400" s="535" t="s">
        <v>425</v>
      </c>
      <c r="G400" s="535" t="s">
        <v>418</v>
      </c>
      <c r="H400" s="535" t="s">
        <v>1172</v>
      </c>
    </row>
    <row r="401" spans="1:8" x14ac:dyDescent="0.25">
      <c r="A401" s="535" t="s">
        <v>3454</v>
      </c>
      <c r="B401" s="535" t="s">
        <v>4461</v>
      </c>
      <c r="C401" s="529">
        <v>42115</v>
      </c>
      <c r="D401" s="530">
        <v>3057827.44</v>
      </c>
      <c r="E401" s="530">
        <v>2599153.324</v>
      </c>
      <c r="F401" s="535" t="s">
        <v>425</v>
      </c>
      <c r="G401" s="535" t="s">
        <v>426</v>
      </c>
      <c r="H401" s="535" t="s">
        <v>1173</v>
      </c>
    </row>
    <row r="402" spans="1:8" x14ac:dyDescent="0.25">
      <c r="A402" s="535" t="s">
        <v>3454</v>
      </c>
      <c r="B402" s="535" t="s">
        <v>479</v>
      </c>
      <c r="C402" s="529">
        <v>42064</v>
      </c>
      <c r="D402" s="530">
        <v>6054959.3600000003</v>
      </c>
      <c r="E402" s="530">
        <v>5267814.6432000007</v>
      </c>
      <c r="F402" s="535" t="s">
        <v>446</v>
      </c>
      <c r="G402" s="535" t="s">
        <v>777</v>
      </c>
      <c r="H402" s="535" t="s">
        <v>1174</v>
      </c>
    </row>
    <row r="403" spans="1:8" x14ac:dyDescent="0.25">
      <c r="A403" s="535" t="s">
        <v>3454</v>
      </c>
      <c r="B403" s="535" t="s">
        <v>481</v>
      </c>
      <c r="C403" s="529">
        <v>40933</v>
      </c>
      <c r="D403" s="530">
        <v>3699368.25</v>
      </c>
      <c r="E403" s="530">
        <v>3218450.3774999999</v>
      </c>
      <c r="F403" s="535" t="s">
        <v>446</v>
      </c>
      <c r="G403" s="535" t="s">
        <v>777</v>
      </c>
      <c r="H403" s="535" t="s">
        <v>1175</v>
      </c>
    </row>
    <row r="404" spans="1:8" x14ac:dyDescent="0.25">
      <c r="A404" s="535" t="s">
        <v>3454</v>
      </c>
      <c r="B404" s="535" t="s">
        <v>483</v>
      </c>
      <c r="C404" s="529">
        <v>42290</v>
      </c>
      <c r="D404" s="530">
        <v>7055178.0800000001</v>
      </c>
      <c r="E404" s="530">
        <v>6279108.4912</v>
      </c>
      <c r="F404" s="535" t="s">
        <v>412</v>
      </c>
      <c r="G404" s="535" t="s">
        <v>436</v>
      </c>
      <c r="H404" s="535" t="s">
        <v>1124</v>
      </c>
    </row>
    <row r="405" spans="1:8" x14ac:dyDescent="0.25">
      <c r="A405" s="535" t="s">
        <v>3454</v>
      </c>
      <c r="B405" s="531" t="s">
        <v>485</v>
      </c>
      <c r="C405" s="529">
        <v>42269</v>
      </c>
      <c r="D405" s="530">
        <v>7169679.1399999997</v>
      </c>
      <c r="E405" s="530">
        <v>6094227.2689999994</v>
      </c>
      <c r="F405" s="535" t="s">
        <v>446</v>
      </c>
      <c r="G405" s="535" t="s">
        <v>803</v>
      </c>
      <c r="H405" s="535" t="s">
        <v>1176</v>
      </c>
    </row>
    <row r="406" spans="1:8" x14ac:dyDescent="0.25">
      <c r="A406" s="535" t="s">
        <v>3454</v>
      </c>
      <c r="B406" s="535" t="s">
        <v>486</v>
      </c>
      <c r="C406" s="529">
        <v>42086</v>
      </c>
      <c r="D406" s="530">
        <v>5608952.4299999997</v>
      </c>
      <c r="E406" s="530">
        <v>4767609.5654999996</v>
      </c>
      <c r="F406" s="535" t="s">
        <v>412</v>
      </c>
      <c r="G406" s="535" t="s">
        <v>459</v>
      </c>
      <c r="H406" s="535" t="s">
        <v>1177</v>
      </c>
    </row>
    <row r="407" spans="1:8" x14ac:dyDescent="0.25">
      <c r="A407" s="535" t="s">
        <v>3454</v>
      </c>
      <c r="B407" s="531" t="s">
        <v>488</v>
      </c>
      <c r="C407" s="529">
        <v>42303</v>
      </c>
      <c r="D407" s="530">
        <v>2348187.63</v>
      </c>
      <c r="E407" s="530">
        <v>2066405.1143999998</v>
      </c>
      <c r="F407" s="535" t="s">
        <v>425</v>
      </c>
      <c r="G407" s="535" t="s">
        <v>426</v>
      </c>
      <c r="H407" s="535" t="s">
        <v>1178</v>
      </c>
    </row>
    <row r="408" spans="1:8" x14ac:dyDescent="0.25">
      <c r="A408" s="535" t="s">
        <v>3454</v>
      </c>
      <c r="B408" s="531" t="s">
        <v>490</v>
      </c>
      <c r="C408" s="529">
        <v>41240</v>
      </c>
      <c r="D408" s="530">
        <v>2314201.7599999998</v>
      </c>
      <c r="E408" s="530">
        <v>2059639.5663999999</v>
      </c>
      <c r="F408" s="535" t="s">
        <v>417</v>
      </c>
      <c r="G408" s="535" t="s">
        <v>848</v>
      </c>
      <c r="H408" s="535" t="s">
        <v>1179</v>
      </c>
    </row>
    <row r="409" spans="1:8" x14ac:dyDescent="0.25">
      <c r="A409" s="535" t="s">
        <v>3454</v>
      </c>
      <c r="B409" s="535" t="s">
        <v>492</v>
      </c>
      <c r="C409" s="529">
        <v>42291</v>
      </c>
      <c r="D409" s="530">
        <v>3499651.98</v>
      </c>
      <c r="E409" s="530">
        <v>3009700.7028000001</v>
      </c>
      <c r="F409" s="535" t="s">
        <v>446</v>
      </c>
      <c r="G409" s="535" t="s">
        <v>473</v>
      </c>
      <c r="H409" s="535" t="s">
        <v>1180</v>
      </c>
    </row>
    <row r="410" spans="1:8" x14ac:dyDescent="0.25">
      <c r="A410" s="535" t="s">
        <v>3454</v>
      </c>
      <c r="B410" s="535" t="s">
        <v>494</v>
      </c>
      <c r="C410" s="529">
        <v>42310</v>
      </c>
      <c r="D410" s="530">
        <v>7180299.6500000004</v>
      </c>
      <c r="E410" s="530">
        <v>6175057.699</v>
      </c>
      <c r="F410" s="535" t="s">
        <v>425</v>
      </c>
      <c r="G410" s="535" t="s">
        <v>418</v>
      </c>
      <c r="H410" s="535" t="s">
        <v>1181</v>
      </c>
    </row>
    <row r="411" spans="1:8" x14ac:dyDescent="0.25">
      <c r="A411" s="535" t="s">
        <v>3454</v>
      </c>
      <c r="B411" s="531" t="s">
        <v>496</v>
      </c>
      <c r="C411" s="529">
        <v>41064</v>
      </c>
      <c r="D411" s="530">
        <v>1263685.8</v>
      </c>
      <c r="E411" s="530">
        <v>1112043.504</v>
      </c>
      <c r="F411" s="535" t="s">
        <v>446</v>
      </c>
      <c r="G411" s="535" t="s">
        <v>803</v>
      </c>
      <c r="H411" s="535" t="s">
        <v>1182</v>
      </c>
    </row>
    <row r="412" spans="1:8" x14ac:dyDescent="0.25">
      <c r="A412" s="535" t="s">
        <v>3454</v>
      </c>
      <c r="B412" s="535" t="s">
        <v>497</v>
      </c>
      <c r="C412" s="529">
        <v>41229</v>
      </c>
      <c r="D412" s="530">
        <v>7481457.8499999996</v>
      </c>
      <c r="E412" s="530">
        <v>6733312.0649999995</v>
      </c>
      <c r="F412" s="535" t="s">
        <v>787</v>
      </c>
      <c r="G412" s="535" t="s">
        <v>809</v>
      </c>
      <c r="H412" s="535" t="s">
        <v>1183</v>
      </c>
    </row>
    <row r="413" spans="1:8" x14ac:dyDescent="0.25">
      <c r="A413" s="535" t="s">
        <v>3454</v>
      </c>
      <c r="B413" s="535" t="s">
        <v>4451</v>
      </c>
      <c r="C413" s="529">
        <v>42289</v>
      </c>
      <c r="D413" s="530">
        <v>7186702.1900000004</v>
      </c>
      <c r="E413" s="530">
        <v>6108696.8615000006</v>
      </c>
      <c r="F413" s="535" t="s">
        <v>425</v>
      </c>
      <c r="G413" s="535" t="s">
        <v>450</v>
      </c>
      <c r="H413" s="535" t="s">
        <v>1184</v>
      </c>
    </row>
    <row r="414" spans="1:8" x14ac:dyDescent="0.25">
      <c r="A414" s="535" t="s">
        <v>3454</v>
      </c>
      <c r="B414" s="531" t="s">
        <v>499</v>
      </c>
      <c r="C414" s="529">
        <v>41232</v>
      </c>
      <c r="D414" s="530">
        <v>9666482.25</v>
      </c>
      <c r="E414" s="530">
        <v>8313174.7350000003</v>
      </c>
      <c r="F414" s="535" t="s">
        <v>446</v>
      </c>
      <c r="G414" s="535" t="s">
        <v>777</v>
      </c>
      <c r="H414" s="535" t="s">
        <v>1185</v>
      </c>
    </row>
    <row r="415" spans="1:8" x14ac:dyDescent="0.25">
      <c r="A415" s="535" t="s">
        <v>3454</v>
      </c>
      <c r="B415" s="535" t="s">
        <v>512</v>
      </c>
      <c r="C415" s="529">
        <v>42320</v>
      </c>
      <c r="D415" s="530">
        <v>8929313.5099999998</v>
      </c>
      <c r="E415" s="530">
        <v>7947089.0238999994</v>
      </c>
      <c r="F415" s="535" t="s">
        <v>417</v>
      </c>
      <c r="G415" s="535" t="s">
        <v>828</v>
      </c>
      <c r="H415" s="535" t="s">
        <v>1186</v>
      </c>
    </row>
    <row r="416" spans="1:8" x14ac:dyDescent="0.25">
      <c r="A416" s="535" t="s">
        <v>3454</v>
      </c>
      <c r="B416" s="535" t="s">
        <v>4452</v>
      </c>
      <c r="C416" s="529">
        <v>42128</v>
      </c>
      <c r="D416" s="530">
        <v>4297001.5999999996</v>
      </c>
      <c r="E416" s="530">
        <v>3781361.4079999998</v>
      </c>
      <c r="F416" s="535" t="s">
        <v>446</v>
      </c>
      <c r="G416" s="535" t="s">
        <v>782</v>
      </c>
      <c r="H416" s="535" t="s">
        <v>1187</v>
      </c>
    </row>
    <row r="417" spans="1:8" x14ac:dyDescent="0.25">
      <c r="A417" s="535" t="s">
        <v>3454</v>
      </c>
      <c r="B417" s="535" t="s">
        <v>4453</v>
      </c>
      <c r="C417" s="529">
        <v>42055</v>
      </c>
      <c r="D417" s="530">
        <v>9396744.6600000001</v>
      </c>
      <c r="E417" s="530">
        <v>8457070.1940000001</v>
      </c>
      <c r="F417" s="535" t="s">
        <v>425</v>
      </c>
      <c r="G417" s="535" t="s">
        <v>450</v>
      </c>
      <c r="H417" s="535" t="s">
        <v>1188</v>
      </c>
    </row>
    <row r="418" spans="1:8" x14ac:dyDescent="0.25">
      <c r="A418" s="535" t="s">
        <v>3454</v>
      </c>
      <c r="B418" s="531" t="s">
        <v>4454</v>
      </c>
      <c r="C418" s="529">
        <v>41164</v>
      </c>
      <c r="D418" s="530">
        <v>4601913.26</v>
      </c>
      <c r="E418" s="530">
        <v>3957645.4035999998</v>
      </c>
      <c r="F418" s="535" t="s">
        <v>425</v>
      </c>
      <c r="G418" s="535" t="s">
        <v>450</v>
      </c>
      <c r="H418" s="535" t="s">
        <v>1189</v>
      </c>
    </row>
    <row r="419" spans="1:8" x14ac:dyDescent="0.25">
      <c r="A419" s="535" t="s">
        <v>3454</v>
      </c>
      <c r="B419" s="535" t="s">
        <v>4455</v>
      </c>
      <c r="C419" s="529">
        <v>42050</v>
      </c>
      <c r="D419" s="530">
        <v>5678450.7699999996</v>
      </c>
      <c r="E419" s="530">
        <v>4940252.1699000001</v>
      </c>
      <c r="F419" s="535" t="s">
        <v>446</v>
      </c>
      <c r="G419" s="535" t="s">
        <v>473</v>
      </c>
      <c r="H419" s="535" t="s">
        <v>474</v>
      </c>
    </row>
    <row r="420" spans="1:8" x14ac:dyDescent="0.25">
      <c r="A420" s="535" t="s">
        <v>3454</v>
      </c>
      <c r="B420" s="535" t="s">
        <v>4456</v>
      </c>
      <c r="C420" s="529">
        <v>40974</v>
      </c>
      <c r="D420" s="530">
        <v>9826197.2599999998</v>
      </c>
      <c r="E420" s="530">
        <v>8647053.5888</v>
      </c>
      <c r="F420" s="535" t="s">
        <v>425</v>
      </c>
      <c r="G420" s="535" t="s">
        <v>450</v>
      </c>
      <c r="H420" s="535" t="s">
        <v>1190</v>
      </c>
    </row>
    <row r="421" spans="1:8" x14ac:dyDescent="0.25">
      <c r="A421" s="535" t="s">
        <v>3454</v>
      </c>
      <c r="B421" s="535" t="s">
        <v>511</v>
      </c>
      <c r="C421" s="529">
        <v>42367</v>
      </c>
      <c r="D421" s="530">
        <v>9005225.4399999995</v>
      </c>
      <c r="E421" s="530">
        <v>8014650.6415999997</v>
      </c>
      <c r="F421" s="535" t="s">
        <v>425</v>
      </c>
      <c r="G421" s="535" t="s">
        <v>418</v>
      </c>
      <c r="H421" s="535" t="s">
        <v>1191</v>
      </c>
    </row>
    <row r="422" spans="1:8" x14ac:dyDescent="0.25">
      <c r="A422" s="535" t="s">
        <v>3454</v>
      </c>
      <c r="B422" s="531" t="s">
        <v>4457</v>
      </c>
      <c r="C422" s="529">
        <v>41255</v>
      </c>
      <c r="D422" s="530">
        <v>7921412.6200000001</v>
      </c>
      <c r="E422" s="530">
        <v>6891628.9793999996</v>
      </c>
      <c r="F422" s="535" t="s">
        <v>446</v>
      </c>
      <c r="G422" s="535" t="s">
        <v>473</v>
      </c>
      <c r="H422" s="535" t="s">
        <v>1192</v>
      </c>
    </row>
    <row r="423" spans="1:8" x14ac:dyDescent="0.25">
      <c r="A423" s="535" t="s">
        <v>3454</v>
      </c>
      <c r="B423" s="535" t="s">
        <v>4458</v>
      </c>
      <c r="C423" s="529">
        <v>41032</v>
      </c>
      <c r="D423" s="530">
        <v>8080543.5099999998</v>
      </c>
      <c r="E423" s="530">
        <v>7191683.7238999996</v>
      </c>
      <c r="F423" s="535" t="s">
        <v>425</v>
      </c>
      <c r="G423" s="535" t="s">
        <v>426</v>
      </c>
      <c r="H423" s="535" t="s">
        <v>1193</v>
      </c>
    </row>
    <row r="424" spans="1:8" x14ac:dyDescent="0.25">
      <c r="A424" s="535" t="s">
        <v>3454</v>
      </c>
      <c r="B424" s="535" t="s">
        <v>4459</v>
      </c>
      <c r="C424" s="529">
        <v>41183</v>
      </c>
      <c r="D424" s="530">
        <v>9917068.9600000009</v>
      </c>
      <c r="E424" s="530">
        <v>8925362.0640000012</v>
      </c>
      <c r="F424" s="535" t="s">
        <v>412</v>
      </c>
      <c r="G424" s="535" t="s">
        <v>436</v>
      </c>
      <c r="H424" s="535" t="s">
        <v>1194</v>
      </c>
    </row>
    <row r="425" spans="1:8" x14ac:dyDescent="0.25">
      <c r="A425" s="535" t="s">
        <v>3454</v>
      </c>
      <c r="B425" s="535" t="s">
        <v>4460</v>
      </c>
      <c r="C425" s="529">
        <v>42306</v>
      </c>
      <c r="D425" s="530">
        <v>4839128.57</v>
      </c>
      <c r="E425" s="530">
        <v>4113259.2845000001</v>
      </c>
      <c r="F425" s="535" t="s">
        <v>425</v>
      </c>
      <c r="G425" s="535" t="s">
        <v>418</v>
      </c>
      <c r="H425" s="535" t="s">
        <v>1195</v>
      </c>
    </row>
    <row r="426" spans="1:8" x14ac:dyDescent="0.25">
      <c r="A426" s="535" t="s">
        <v>3454</v>
      </c>
      <c r="B426" s="535" t="s">
        <v>4461</v>
      </c>
      <c r="C426" s="529">
        <v>42099</v>
      </c>
      <c r="D426" s="530">
        <v>4140002.96</v>
      </c>
      <c r="E426" s="530">
        <v>3519002.5159999998</v>
      </c>
      <c r="F426" s="535" t="s">
        <v>425</v>
      </c>
      <c r="G426" s="535" t="s">
        <v>450</v>
      </c>
      <c r="H426" s="535" t="s">
        <v>1196</v>
      </c>
    </row>
    <row r="427" spans="1:8" x14ac:dyDescent="0.25">
      <c r="A427" s="535" t="s">
        <v>3454</v>
      </c>
      <c r="B427" s="535" t="s">
        <v>479</v>
      </c>
      <c r="C427" s="529">
        <v>40946</v>
      </c>
      <c r="D427" s="530">
        <v>3577953.64</v>
      </c>
      <c r="E427" s="530">
        <v>3112819.6668000002</v>
      </c>
      <c r="F427" s="535" t="s">
        <v>412</v>
      </c>
      <c r="G427" s="535" t="s">
        <v>876</v>
      </c>
      <c r="H427" s="535" t="s">
        <v>1197</v>
      </c>
    </row>
    <row r="428" spans="1:8" x14ac:dyDescent="0.25">
      <c r="A428" s="535" t="s">
        <v>3454</v>
      </c>
      <c r="B428" s="535" t="s">
        <v>481</v>
      </c>
      <c r="C428" s="529">
        <v>42273</v>
      </c>
      <c r="D428" s="530">
        <v>9846462.9299999997</v>
      </c>
      <c r="E428" s="530">
        <v>8369493.4904999994</v>
      </c>
      <c r="F428" s="535" t="s">
        <v>425</v>
      </c>
      <c r="G428" s="535" t="s">
        <v>426</v>
      </c>
      <c r="H428" s="535" t="s">
        <v>1198</v>
      </c>
    </row>
    <row r="429" spans="1:8" x14ac:dyDescent="0.25">
      <c r="A429" s="535" t="s">
        <v>3454</v>
      </c>
      <c r="B429" s="535" t="s">
        <v>483</v>
      </c>
      <c r="C429" s="529">
        <v>42181</v>
      </c>
      <c r="D429" s="530">
        <v>8364195.4299999997</v>
      </c>
      <c r="E429" s="530">
        <v>7109566.1154999994</v>
      </c>
      <c r="F429" s="535" t="s">
        <v>425</v>
      </c>
      <c r="G429" s="535" t="s">
        <v>426</v>
      </c>
      <c r="H429" s="535" t="s">
        <v>1199</v>
      </c>
    </row>
    <row r="430" spans="1:8" x14ac:dyDescent="0.25">
      <c r="A430" s="535" t="s">
        <v>3454</v>
      </c>
      <c r="B430" s="531" t="s">
        <v>485</v>
      </c>
      <c r="C430" s="529">
        <v>41148</v>
      </c>
      <c r="D430" s="530">
        <v>1501136.4</v>
      </c>
      <c r="E430" s="530">
        <v>1336011.3959999999</v>
      </c>
      <c r="F430" s="535" t="s">
        <v>446</v>
      </c>
      <c r="G430" s="535" t="s">
        <v>803</v>
      </c>
      <c r="H430" s="535" t="s">
        <v>1200</v>
      </c>
    </row>
    <row r="431" spans="1:8" x14ac:dyDescent="0.25">
      <c r="A431" s="535" t="s">
        <v>3454</v>
      </c>
      <c r="B431" s="535" t="s">
        <v>486</v>
      </c>
      <c r="C431" s="529">
        <v>42132</v>
      </c>
      <c r="D431" s="530">
        <v>6333913.4299999997</v>
      </c>
      <c r="E431" s="530">
        <v>5447165.5497999992</v>
      </c>
      <c r="F431" s="535" t="s">
        <v>787</v>
      </c>
      <c r="G431" s="535" t="s">
        <v>788</v>
      </c>
      <c r="H431" s="535" t="s">
        <v>1201</v>
      </c>
    </row>
    <row r="432" spans="1:8" x14ac:dyDescent="0.25">
      <c r="A432" s="535" t="s">
        <v>3454</v>
      </c>
      <c r="B432" s="531" t="s">
        <v>488</v>
      </c>
      <c r="C432" s="529">
        <v>42237</v>
      </c>
      <c r="D432" s="530">
        <v>5778526.2699999996</v>
      </c>
      <c r="E432" s="530">
        <v>5027317.8548999997</v>
      </c>
      <c r="F432" s="535" t="s">
        <v>425</v>
      </c>
      <c r="G432" s="535" t="s">
        <v>450</v>
      </c>
      <c r="H432" s="535" t="s">
        <v>1202</v>
      </c>
    </row>
    <row r="433" spans="1:8" x14ac:dyDescent="0.25">
      <c r="A433" s="535" t="s">
        <v>3454</v>
      </c>
      <c r="B433" s="531" t="s">
        <v>490</v>
      </c>
      <c r="C433" s="529">
        <v>41144</v>
      </c>
      <c r="D433" s="530">
        <v>2971737.9</v>
      </c>
      <c r="E433" s="530">
        <v>2615129.352</v>
      </c>
      <c r="F433" s="535" t="s">
        <v>412</v>
      </c>
      <c r="G433" s="535" t="s">
        <v>429</v>
      </c>
      <c r="H433" s="535" t="s">
        <v>1203</v>
      </c>
    </row>
    <row r="434" spans="1:8" x14ac:dyDescent="0.25">
      <c r="A434" s="535" t="s">
        <v>3454</v>
      </c>
      <c r="B434" s="535" t="s">
        <v>492</v>
      </c>
      <c r="C434" s="529">
        <v>40958</v>
      </c>
      <c r="D434" s="530">
        <v>4685214.6399999997</v>
      </c>
      <c r="E434" s="530">
        <v>4216693.176</v>
      </c>
      <c r="F434" s="535" t="s">
        <v>412</v>
      </c>
      <c r="G434" s="535" t="s">
        <v>429</v>
      </c>
      <c r="H434" s="535" t="s">
        <v>1204</v>
      </c>
    </row>
    <row r="435" spans="1:8" x14ac:dyDescent="0.25">
      <c r="A435" s="535" t="s">
        <v>3454</v>
      </c>
      <c r="B435" s="535" t="s">
        <v>494</v>
      </c>
      <c r="C435" s="529">
        <v>42341</v>
      </c>
      <c r="D435" s="530">
        <v>8038446.5800000001</v>
      </c>
      <c r="E435" s="530">
        <v>7073832.9903999995</v>
      </c>
      <c r="F435" s="535" t="s">
        <v>417</v>
      </c>
      <c r="G435" s="535" t="s">
        <v>828</v>
      </c>
      <c r="H435" s="535" t="s">
        <v>1205</v>
      </c>
    </row>
    <row r="436" spans="1:8" x14ac:dyDescent="0.25">
      <c r="A436" s="535" t="s">
        <v>3454</v>
      </c>
      <c r="B436" s="531" t="s">
        <v>496</v>
      </c>
      <c r="C436" s="529">
        <v>42357</v>
      </c>
      <c r="D436" s="530">
        <v>6219220.1200000001</v>
      </c>
      <c r="E436" s="530">
        <v>5286337.102</v>
      </c>
      <c r="F436" s="535" t="s">
        <v>425</v>
      </c>
      <c r="G436" s="535" t="s">
        <v>418</v>
      </c>
      <c r="H436" s="535" t="s">
        <v>1206</v>
      </c>
    </row>
    <row r="437" spans="1:8" x14ac:dyDescent="0.25">
      <c r="A437" s="535" t="s">
        <v>3454</v>
      </c>
      <c r="B437" s="535" t="s">
        <v>497</v>
      </c>
      <c r="C437" s="529">
        <v>41007</v>
      </c>
      <c r="D437" s="530">
        <v>9991036.8499999996</v>
      </c>
      <c r="E437" s="530">
        <v>8692202.0594999995</v>
      </c>
      <c r="F437" s="535" t="s">
        <v>412</v>
      </c>
      <c r="G437" s="535" t="s">
        <v>798</v>
      </c>
      <c r="H437" s="535" t="s">
        <v>1207</v>
      </c>
    </row>
    <row r="438" spans="1:8" x14ac:dyDescent="0.25">
      <c r="A438" s="535" t="s">
        <v>3454</v>
      </c>
      <c r="B438" s="535" t="s">
        <v>4451</v>
      </c>
      <c r="C438" s="529">
        <v>42344</v>
      </c>
      <c r="D438" s="530">
        <v>3352142.43</v>
      </c>
      <c r="E438" s="530">
        <v>3016928.1869999999</v>
      </c>
      <c r="F438" s="535" t="s">
        <v>787</v>
      </c>
      <c r="G438" s="535" t="s">
        <v>844</v>
      </c>
      <c r="H438" s="535" t="s">
        <v>923</v>
      </c>
    </row>
    <row r="439" spans="1:8" x14ac:dyDescent="0.25">
      <c r="A439" s="535" t="s">
        <v>3454</v>
      </c>
      <c r="B439" s="531" t="s">
        <v>499</v>
      </c>
      <c r="C439" s="529">
        <v>41158</v>
      </c>
      <c r="D439" s="530">
        <v>8116116.04</v>
      </c>
      <c r="E439" s="530">
        <v>7223343.2756000003</v>
      </c>
      <c r="F439" s="535" t="s">
        <v>425</v>
      </c>
      <c r="G439" s="535" t="s">
        <v>426</v>
      </c>
      <c r="H439" s="535" t="s">
        <v>1208</v>
      </c>
    </row>
    <row r="440" spans="1:8" x14ac:dyDescent="0.25">
      <c r="A440" s="535" t="s">
        <v>3454</v>
      </c>
      <c r="B440" s="535" t="s">
        <v>512</v>
      </c>
      <c r="C440" s="529">
        <v>42043</v>
      </c>
      <c r="D440" s="530">
        <v>8755208.8800000008</v>
      </c>
      <c r="E440" s="530">
        <v>7704583.8144000005</v>
      </c>
      <c r="F440" s="535" t="s">
        <v>425</v>
      </c>
      <c r="G440" s="535" t="s">
        <v>426</v>
      </c>
      <c r="H440" s="535" t="s">
        <v>1209</v>
      </c>
    </row>
    <row r="441" spans="1:8" x14ac:dyDescent="0.25">
      <c r="A441" s="535" t="s">
        <v>3454</v>
      </c>
      <c r="B441" s="535" t="s">
        <v>4452</v>
      </c>
      <c r="C441" s="529">
        <v>42064</v>
      </c>
      <c r="D441" s="530">
        <v>7643720.0099999998</v>
      </c>
      <c r="E441" s="530">
        <v>6726473.6087999996</v>
      </c>
      <c r="F441" s="535" t="s">
        <v>412</v>
      </c>
      <c r="G441" s="535" t="s">
        <v>429</v>
      </c>
      <c r="H441" s="535" t="s">
        <v>1210</v>
      </c>
    </row>
    <row r="442" spans="1:8" x14ac:dyDescent="0.25">
      <c r="A442" s="535" t="s">
        <v>3454</v>
      </c>
      <c r="B442" s="535" t="s">
        <v>4453</v>
      </c>
      <c r="C442" s="529">
        <v>41209</v>
      </c>
      <c r="D442" s="530">
        <v>4168236.32</v>
      </c>
      <c r="E442" s="530">
        <v>3709730.3248000001</v>
      </c>
      <c r="F442" s="535" t="s">
        <v>787</v>
      </c>
      <c r="G442" s="535" t="s">
        <v>844</v>
      </c>
      <c r="H442" s="535" t="s">
        <v>1211</v>
      </c>
    </row>
    <row r="443" spans="1:8" x14ac:dyDescent="0.25">
      <c r="A443" s="535" t="s">
        <v>3454</v>
      </c>
      <c r="B443" s="531" t="s">
        <v>4454</v>
      </c>
      <c r="C443" s="529">
        <v>42111</v>
      </c>
      <c r="D443" s="530">
        <v>8514643.4100000001</v>
      </c>
      <c r="E443" s="530">
        <v>7663179.0690000001</v>
      </c>
      <c r="F443" s="535" t="s">
        <v>446</v>
      </c>
      <c r="G443" s="535" t="s">
        <v>777</v>
      </c>
      <c r="H443" s="535" t="s">
        <v>1212</v>
      </c>
    </row>
    <row r="444" spans="1:8" x14ac:dyDescent="0.25">
      <c r="A444" s="535" t="s">
        <v>3454</v>
      </c>
      <c r="B444" s="535" t="s">
        <v>4455</v>
      </c>
      <c r="C444" s="529">
        <v>42103</v>
      </c>
      <c r="D444" s="530">
        <v>1330743.8700000001</v>
      </c>
      <c r="E444" s="530">
        <v>1131132.2895000002</v>
      </c>
      <c r="F444" s="535" t="s">
        <v>425</v>
      </c>
      <c r="G444" s="535" t="s">
        <v>418</v>
      </c>
      <c r="H444" s="535" t="s">
        <v>1213</v>
      </c>
    </row>
    <row r="445" spans="1:8" x14ac:dyDescent="0.25">
      <c r="A445" s="535" t="s">
        <v>3454</v>
      </c>
      <c r="B445" s="535" t="s">
        <v>4456</v>
      </c>
      <c r="C445" s="529">
        <v>42091</v>
      </c>
      <c r="D445" s="530">
        <v>9654930.6600000001</v>
      </c>
      <c r="E445" s="530">
        <v>8689437.5940000005</v>
      </c>
      <c r="F445" s="535" t="s">
        <v>446</v>
      </c>
      <c r="G445" s="535" t="s">
        <v>473</v>
      </c>
      <c r="H445" s="535" t="s">
        <v>1214</v>
      </c>
    </row>
    <row r="446" spans="1:8" x14ac:dyDescent="0.25">
      <c r="A446" s="535" t="s">
        <v>3454</v>
      </c>
      <c r="B446" s="535" t="s">
        <v>511</v>
      </c>
      <c r="C446" s="529">
        <v>40984</v>
      </c>
      <c r="D446" s="530">
        <v>3585751.33</v>
      </c>
      <c r="E446" s="530">
        <v>3155461.1704000002</v>
      </c>
      <c r="F446" s="535" t="s">
        <v>412</v>
      </c>
      <c r="G446" s="535" t="s">
        <v>1011</v>
      </c>
      <c r="H446" s="535" t="s">
        <v>1215</v>
      </c>
    </row>
    <row r="447" spans="1:8" x14ac:dyDescent="0.25">
      <c r="A447" s="535" t="s">
        <v>3454</v>
      </c>
      <c r="B447" s="531" t="s">
        <v>4457</v>
      </c>
      <c r="C447" s="529">
        <v>42088</v>
      </c>
      <c r="D447" s="530">
        <v>7509847.6699999999</v>
      </c>
      <c r="E447" s="530">
        <v>6533567.4728999995</v>
      </c>
      <c r="F447" s="535" t="s">
        <v>446</v>
      </c>
      <c r="G447" s="535" t="s">
        <v>777</v>
      </c>
      <c r="H447" s="535" t="s">
        <v>1216</v>
      </c>
    </row>
    <row r="448" spans="1:8" x14ac:dyDescent="0.25">
      <c r="A448" s="535" t="s">
        <v>3454</v>
      </c>
      <c r="B448" s="535" t="s">
        <v>4458</v>
      </c>
      <c r="C448" s="529">
        <v>41020</v>
      </c>
      <c r="D448" s="530">
        <v>5653999.0899999999</v>
      </c>
      <c r="E448" s="530">
        <v>5032059.1901000002</v>
      </c>
      <c r="F448" s="535" t="s">
        <v>412</v>
      </c>
      <c r="G448" s="535" t="s">
        <v>422</v>
      </c>
      <c r="H448" s="535" t="s">
        <v>1217</v>
      </c>
    </row>
    <row r="449" spans="1:8" x14ac:dyDescent="0.25">
      <c r="A449" s="535" t="s">
        <v>3454</v>
      </c>
      <c r="B449" s="535" t="s">
        <v>4459</v>
      </c>
      <c r="C449" s="529">
        <v>41273</v>
      </c>
      <c r="D449" s="530">
        <v>1287297.33</v>
      </c>
      <c r="E449" s="530">
        <v>1094202.7305000001</v>
      </c>
      <c r="F449" s="535" t="s">
        <v>417</v>
      </c>
      <c r="G449" s="535" t="s">
        <v>848</v>
      </c>
      <c r="H449" s="535" t="s">
        <v>1218</v>
      </c>
    </row>
    <row r="450" spans="1:8" x14ac:dyDescent="0.25">
      <c r="A450" s="535" t="s">
        <v>3454</v>
      </c>
      <c r="B450" s="535" t="s">
        <v>4460</v>
      </c>
      <c r="C450" s="529">
        <v>42289</v>
      </c>
      <c r="D450" s="530">
        <v>4375663.04</v>
      </c>
      <c r="E450" s="530">
        <v>3806826.8448000001</v>
      </c>
      <c r="F450" s="535" t="s">
        <v>412</v>
      </c>
      <c r="G450" s="535" t="s">
        <v>429</v>
      </c>
      <c r="H450" s="535" t="s">
        <v>1219</v>
      </c>
    </row>
    <row r="451" spans="1:8" x14ac:dyDescent="0.25">
      <c r="A451" s="535" t="s">
        <v>3454</v>
      </c>
      <c r="B451" s="535" t="s">
        <v>4461</v>
      </c>
      <c r="C451" s="529">
        <v>40965</v>
      </c>
      <c r="D451" s="530">
        <v>3122485.93</v>
      </c>
      <c r="E451" s="530">
        <v>2810237.3370000003</v>
      </c>
      <c r="F451" s="535" t="s">
        <v>417</v>
      </c>
      <c r="G451" s="535" t="s">
        <v>828</v>
      </c>
      <c r="H451" s="535" t="s">
        <v>1205</v>
      </c>
    </row>
    <row r="452" spans="1:8" x14ac:dyDescent="0.25">
      <c r="A452" s="535" t="s">
        <v>3454</v>
      </c>
      <c r="B452" s="535" t="s">
        <v>479</v>
      </c>
      <c r="C452" s="529">
        <v>42305</v>
      </c>
      <c r="D452" s="530">
        <v>7606773.9699999997</v>
      </c>
      <c r="E452" s="530">
        <v>6541825.6141999997</v>
      </c>
      <c r="F452" s="535" t="s">
        <v>412</v>
      </c>
      <c r="G452" s="535" t="s">
        <v>436</v>
      </c>
      <c r="H452" s="535" t="s">
        <v>1220</v>
      </c>
    </row>
    <row r="453" spans="1:8" x14ac:dyDescent="0.25">
      <c r="A453" s="535" t="s">
        <v>3454</v>
      </c>
      <c r="B453" s="535" t="s">
        <v>481</v>
      </c>
      <c r="C453" s="529">
        <v>42005</v>
      </c>
      <c r="D453" s="530">
        <v>8501210.7300000004</v>
      </c>
      <c r="E453" s="530">
        <v>7396053.3351000007</v>
      </c>
      <c r="F453" s="535" t="s">
        <v>412</v>
      </c>
      <c r="G453" s="535" t="s">
        <v>429</v>
      </c>
      <c r="H453" s="535" t="s">
        <v>780</v>
      </c>
    </row>
    <row r="454" spans="1:8" x14ac:dyDescent="0.25">
      <c r="A454" s="535" t="s">
        <v>3454</v>
      </c>
      <c r="B454" s="535" t="s">
        <v>483</v>
      </c>
      <c r="C454" s="529">
        <v>41168</v>
      </c>
      <c r="D454" s="530">
        <v>1477811.98</v>
      </c>
      <c r="E454" s="530">
        <v>1315252.6621999999</v>
      </c>
      <c r="F454" s="535" t="s">
        <v>446</v>
      </c>
      <c r="G454" s="535" t="s">
        <v>473</v>
      </c>
      <c r="H454" s="535" t="s">
        <v>1221</v>
      </c>
    </row>
    <row r="455" spans="1:8" x14ac:dyDescent="0.25">
      <c r="A455" s="535" t="s">
        <v>3454</v>
      </c>
      <c r="B455" s="531" t="s">
        <v>485</v>
      </c>
      <c r="C455" s="529">
        <v>41094</v>
      </c>
      <c r="D455" s="530">
        <v>6714605.0199999996</v>
      </c>
      <c r="E455" s="530">
        <v>5774560.3171999995</v>
      </c>
      <c r="F455" s="535" t="s">
        <v>417</v>
      </c>
      <c r="G455" s="535" t="s">
        <v>828</v>
      </c>
      <c r="H455" s="535" t="s">
        <v>1222</v>
      </c>
    </row>
    <row r="456" spans="1:8" x14ac:dyDescent="0.25">
      <c r="A456" s="535" t="s">
        <v>3454</v>
      </c>
      <c r="B456" s="535" t="s">
        <v>486</v>
      </c>
      <c r="C456" s="529">
        <v>42046</v>
      </c>
      <c r="D456" s="530">
        <v>1254013.1200000001</v>
      </c>
      <c r="E456" s="530">
        <v>1103531.5456000001</v>
      </c>
      <c r="F456" s="535" t="s">
        <v>446</v>
      </c>
      <c r="G456" s="535" t="s">
        <v>473</v>
      </c>
      <c r="H456" s="535" t="s">
        <v>1223</v>
      </c>
    </row>
    <row r="457" spans="1:8" x14ac:dyDescent="0.25">
      <c r="A457" s="535" t="s">
        <v>3454</v>
      </c>
      <c r="B457" s="531" t="s">
        <v>488</v>
      </c>
      <c r="C457" s="529">
        <v>42029</v>
      </c>
      <c r="D457" s="530">
        <v>3773595.37</v>
      </c>
      <c r="E457" s="530">
        <v>3207556.0645000003</v>
      </c>
      <c r="F457" s="535" t="s">
        <v>425</v>
      </c>
      <c r="G457" s="535" t="s">
        <v>450</v>
      </c>
      <c r="H457" s="535" t="s">
        <v>1224</v>
      </c>
    </row>
    <row r="458" spans="1:8" x14ac:dyDescent="0.25">
      <c r="A458" s="535" t="s">
        <v>3454</v>
      </c>
      <c r="B458" s="531" t="s">
        <v>490</v>
      </c>
      <c r="C458" s="529">
        <v>42350</v>
      </c>
      <c r="D458" s="530">
        <v>3499662.37</v>
      </c>
      <c r="E458" s="530">
        <v>3149696.1329999999</v>
      </c>
      <c r="F458" s="535" t="s">
        <v>412</v>
      </c>
      <c r="G458" s="535" t="s">
        <v>798</v>
      </c>
      <c r="H458" s="535" t="s">
        <v>1225</v>
      </c>
    </row>
    <row r="459" spans="1:8" x14ac:dyDescent="0.25">
      <c r="A459" s="535" t="s">
        <v>3454</v>
      </c>
      <c r="B459" s="535" t="s">
        <v>492</v>
      </c>
      <c r="C459" s="529">
        <v>41059</v>
      </c>
      <c r="D459" s="530">
        <v>1698784.01</v>
      </c>
      <c r="E459" s="530">
        <v>1511917.7689</v>
      </c>
      <c r="F459" s="535" t="s">
        <v>412</v>
      </c>
      <c r="G459" s="535" t="s">
        <v>422</v>
      </c>
      <c r="H459" s="535" t="s">
        <v>1226</v>
      </c>
    </row>
    <row r="460" spans="1:8" x14ac:dyDescent="0.25">
      <c r="A460" s="535" t="s">
        <v>3454</v>
      </c>
      <c r="B460" s="535" t="s">
        <v>494</v>
      </c>
      <c r="C460" s="529">
        <v>42338</v>
      </c>
      <c r="D460" s="530">
        <v>6423859.29</v>
      </c>
      <c r="E460" s="530">
        <v>5652996.1752000004</v>
      </c>
      <c r="F460" s="535" t="s">
        <v>425</v>
      </c>
      <c r="G460" s="535" t="s">
        <v>426</v>
      </c>
      <c r="H460" s="535" t="s">
        <v>1227</v>
      </c>
    </row>
    <row r="461" spans="1:8" x14ac:dyDescent="0.25">
      <c r="A461" s="535" t="s">
        <v>3454</v>
      </c>
      <c r="B461" s="531" t="s">
        <v>496</v>
      </c>
      <c r="C461" s="529">
        <v>42278</v>
      </c>
      <c r="D461" s="530">
        <v>9814628.4299999997</v>
      </c>
      <c r="E461" s="530">
        <v>8833165.5869999994</v>
      </c>
      <c r="F461" s="535" t="s">
        <v>446</v>
      </c>
      <c r="G461" s="535" t="s">
        <v>777</v>
      </c>
      <c r="H461" s="535" t="s">
        <v>1228</v>
      </c>
    </row>
    <row r="462" spans="1:8" x14ac:dyDescent="0.25">
      <c r="A462" s="535" t="s">
        <v>3454</v>
      </c>
      <c r="B462" s="535" t="s">
        <v>497</v>
      </c>
      <c r="C462" s="529">
        <v>41150</v>
      </c>
      <c r="D462" s="530">
        <v>7963678.0499999998</v>
      </c>
      <c r="E462" s="530">
        <v>7087673.4644999998</v>
      </c>
      <c r="F462" s="535" t="s">
        <v>446</v>
      </c>
      <c r="G462" s="535" t="s">
        <v>782</v>
      </c>
      <c r="H462" s="535" t="s">
        <v>1229</v>
      </c>
    </row>
    <row r="463" spans="1:8" x14ac:dyDescent="0.25">
      <c r="A463" s="535" t="s">
        <v>3454</v>
      </c>
      <c r="B463" s="535" t="s">
        <v>4451</v>
      </c>
      <c r="C463" s="529">
        <v>41172</v>
      </c>
      <c r="D463" s="530">
        <v>9208862.3499999996</v>
      </c>
      <c r="E463" s="530">
        <v>8195887.4914999995</v>
      </c>
      <c r="F463" s="535" t="s">
        <v>417</v>
      </c>
      <c r="G463" s="535" t="s">
        <v>848</v>
      </c>
      <c r="H463" s="535" t="s">
        <v>1230</v>
      </c>
    </row>
    <row r="464" spans="1:8" x14ac:dyDescent="0.25">
      <c r="A464" s="535" t="s">
        <v>3454</v>
      </c>
      <c r="B464" s="531" t="s">
        <v>499</v>
      </c>
      <c r="C464" s="529">
        <v>41239</v>
      </c>
      <c r="D464" s="530">
        <v>5785769.9000000004</v>
      </c>
      <c r="E464" s="530">
        <v>4975762.1140000001</v>
      </c>
      <c r="F464" s="535" t="s">
        <v>417</v>
      </c>
      <c r="G464" s="535" t="s">
        <v>828</v>
      </c>
      <c r="H464" s="535" t="s">
        <v>829</v>
      </c>
    </row>
    <row r="465" spans="1:8" x14ac:dyDescent="0.25">
      <c r="A465" s="535" t="s">
        <v>3454</v>
      </c>
      <c r="B465" s="535" t="s">
        <v>512</v>
      </c>
      <c r="C465" s="529">
        <v>42171</v>
      </c>
      <c r="D465" s="530">
        <v>4810399.0199999996</v>
      </c>
      <c r="E465" s="530">
        <v>4281255.1277999999</v>
      </c>
      <c r="F465" s="535" t="s">
        <v>412</v>
      </c>
      <c r="G465" s="535" t="s">
        <v>422</v>
      </c>
      <c r="H465" s="535" t="s">
        <v>1231</v>
      </c>
    </row>
    <row r="466" spans="1:8" x14ac:dyDescent="0.25">
      <c r="A466" s="535" t="s">
        <v>3454</v>
      </c>
      <c r="B466" s="535" t="s">
        <v>4452</v>
      </c>
      <c r="C466" s="529">
        <v>41044</v>
      </c>
      <c r="D466" s="530">
        <v>7645973.4800000004</v>
      </c>
      <c r="E466" s="530">
        <v>6651996.9276000001</v>
      </c>
      <c r="F466" s="535" t="s">
        <v>425</v>
      </c>
      <c r="G466" s="535" t="s">
        <v>426</v>
      </c>
      <c r="H466" s="535" t="s">
        <v>1232</v>
      </c>
    </row>
    <row r="467" spans="1:8" x14ac:dyDescent="0.25">
      <c r="A467" s="535" t="s">
        <v>3454</v>
      </c>
      <c r="B467" s="535" t="s">
        <v>4453</v>
      </c>
      <c r="C467" s="529">
        <v>41217</v>
      </c>
      <c r="D467" s="530">
        <v>9203972.6199999992</v>
      </c>
      <c r="E467" s="530">
        <v>8191535.6317999996</v>
      </c>
      <c r="F467" s="535" t="s">
        <v>446</v>
      </c>
      <c r="G467" s="535" t="s">
        <v>777</v>
      </c>
      <c r="H467" s="535" t="s">
        <v>1233</v>
      </c>
    </row>
    <row r="468" spans="1:8" x14ac:dyDescent="0.25">
      <c r="A468" s="535" t="s">
        <v>3454</v>
      </c>
      <c r="B468" s="531" t="s">
        <v>4454</v>
      </c>
      <c r="C468" s="529">
        <v>42077</v>
      </c>
      <c r="D468" s="530">
        <v>9285305.1999999993</v>
      </c>
      <c r="E468" s="530">
        <v>8263921.6279999996</v>
      </c>
      <c r="F468" s="535" t="s">
        <v>412</v>
      </c>
      <c r="G468" s="535" t="s">
        <v>798</v>
      </c>
      <c r="H468" s="535" t="s">
        <v>1234</v>
      </c>
    </row>
    <row r="469" spans="1:8" x14ac:dyDescent="0.25">
      <c r="A469" s="535" t="s">
        <v>3454</v>
      </c>
      <c r="B469" s="535" t="s">
        <v>4455</v>
      </c>
      <c r="C469" s="529">
        <v>41220</v>
      </c>
      <c r="D469" s="530">
        <v>5951873.3499999996</v>
      </c>
      <c r="E469" s="530">
        <v>5297167.2814999996</v>
      </c>
      <c r="F469" s="535" t="s">
        <v>412</v>
      </c>
      <c r="G469" s="535" t="s">
        <v>876</v>
      </c>
      <c r="H469" s="535" t="s">
        <v>1235</v>
      </c>
    </row>
    <row r="470" spans="1:8" x14ac:dyDescent="0.25">
      <c r="A470" s="535" t="s">
        <v>3454</v>
      </c>
      <c r="B470" s="535" t="s">
        <v>4456</v>
      </c>
      <c r="C470" s="529">
        <v>41229</v>
      </c>
      <c r="D470" s="530">
        <v>5356418.6500000004</v>
      </c>
      <c r="E470" s="530">
        <v>4767212.5985000003</v>
      </c>
      <c r="F470" s="535" t="s">
        <v>446</v>
      </c>
      <c r="G470" s="535" t="s">
        <v>777</v>
      </c>
      <c r="H470" s="535" t="s">
        <v>1236</v>
      </c>
    </row>
    <row r="471" spans="1:8" x14ac:dyDescent="0.25">
      <c r="A471" s="535" t="s">
        <v>3454</v>
      </c>
      <c r="B471" s="535" t="s">
        <v>511</v>
      </c>
      <c r="C471" s="529">
        <v>42102</v>
      </c>
      <c r="D471" s="530">
        <v>8306081.1699999999</v>
      </c>
      <c r="E471" s="530">
        <v>7060168.9945</v>
      </c>
      <c r="F471" s="535" t="s">
        <v>412</v>
      </c>
      <c r="G471" s="535" t="s">
        <v>798</v>
      </c>
      <c r="H471" s="535" t="s">
        <v>1237</v>
      </c>
    </row>
    <row r="472" spans="1:8" x14ac:dyDescent="0.25">
      <c r="A472" s="535" t="s">
        <v>3454</v>
      </c>
      <c r="B472" s="531" t="s">
        <v>4457</v>
      </c>
      <c r="C472" s="529">
        <v>41083</v>
      </c>
      <c r="D472" s="530">
        <v>9557271.4600000009</v>
      </c>
      <c r="E472" s="530">
        <v>8314826.1702000005</v>
      </c>
      <c r="F472" s="535" t="s">
        <v>446</v>
      </c>
      <c r="G472" s="535" t="s">
        <v>777</v>
      </c>
      <c r="H472" s="535" t="s">
        <v>1238</v>
      </c>
    </row>
    <row r="473" spans="1:8" x14ac:dyDescent="0.25">
      <c r="A473" s="535" t="s">
        <v>3454</v>
      </c>
      <c r="B473" s="535" t="s">
        <v>4458</v>
      </c>
      <c r="C473" s="529">
        <v>42005</v>
      </c>
      <c r="D473" s="530">
        <v>8660343.0899999999</v>
      </c>
      <c r="E473" s="530">
        <v>7447895.0574000003</v>
      </c>
      <c r="F473" s="535" t="s">
        <v>446</v>
      </c>
      <c r="G473" s="535" t="s">
        <v>473</v>
      </c>
      <c r="H473" s="535" t="s">
        <v>1239</v>
      </c>
    </row>
    <row r="474" spans="1:8" x14ac:dyDescent="0.25">
      <c r="A474" s="535" t="s">
        <v>3454</v>
      </c>
      <c r="B474" s="535" t="s">
        <v>4459</v>
      </c>
      <c r="C474" s="529">
        <v>42325</v>
      </c>
      <c r="D474" s="530">
        <v>3284424.54</v>
      </c>
      <c r="E474" s="530">
        <v>2890293.5951999999</v>
      </c>
      <c r="F474" s="535" t="s">
        <v>412</v>
      </c>
      <c r="G474" s="535" t="s">
        <v>422</v>
      </c>
      <c r="H474" s="535" t="s">
        <v>1240</v>
      </c>
    </row>
    <row r="475" spans="1:8" x14ac:dyDescent="0.25">
      <c r="A475" s="535" t="s">
        <v>3454</v>
      </c>
      <c r="B475" s="535" t="s">
        <v>4460</v>
      </c>
      <c r="C475" s="529">
        <v>41056</v>
      </c>
      <c r="D475" s="530">
        <v>8077667.04</v>
      </c>
      <c r="E475" s="530">
        <v>7108346.9951999998</v>
      </c>
      <c r="F475" s="535" t="s">
        <v>787</v>
      </c>
      <c r="G475" s="535" t="s">
        <v>788</v>
      </c>
      <c r="H475" s="535" t="s">
        <v>1241</v>
      </c>
    </row>
    <row r="476" spans="1:8" x14ac:dyDescent="0.25">
      <c r="A476" s="535" t="s">
        <v>3454</v>
      </c>
      <c r="B476" s="535" t="s">
        <v>4461</v>
      </c>
      <c r="C476" s="529">
        <v>42127</v>
      </c>
      <c r="D476" s="530">
        <v>6623281.5499999998</v>
      </c>
      <c r="E476" s="530">
        <v>5828487.7639999995</v>
      </c>
      <c r="F476" s="535" t="s">
        <v>446</v>
      </c>
      <c r="G476" s="535" t="s">
        <v>777</v>
      </c>
      <c r="H476" s="535" t="s">
        <v>1035</v>
      </c>
    </row>
    <row r="477" spans="1:8" x14ac:dyDescent="0.25">
      <c r="A477" s="535" t="s">
        <v>3454</v>
      </c>
      <c r="B477" s="535" t="s">
        <v>479</v>
      </c>
      <c r="C477" s="529">
        <v>42018</v>
      </c>
      <c r="D477" s="530">
        <v>5062035.1100000003</v>
      </c>
      <c r="E477" s="530">
        <v>4454590.8968000002</v>
      </c>
      <c r="F477" s="535" t="s">
        <v>446</v>
      </c>
      <c r="G477" s="535" t="s">
        <v>782</v>
      </c>
      <c r="H477" s="535" t="s">
        <v>1242</v>
      </c>
    </row>
    <row r="478" spans="1:8" x14ac:dyDescent="0.25">
      <c r="A478" s="535" t="s">
        <v>3454</v>
      </c>
      <c r="B478" s="535" t="s">
        <v>481</v>
      </c>
      <c r="C478" s="529">
        <v>41065</v>
      </c>
      <c r="D478" s="530">
        <v>2626540.9</v>
      </c>
      <c r="E478" s="530">
        <v>2337621.4010000001</v>
      </c>
      <c r="F478" s="535" t="s">
        <v>412</v>
      </c>
      <c r="G478" s="535" t="s">
        <v>413</v>
      </c>
      <c r="H478" s="535" t="s">
        <v>1243</v>
      </c>
    </row>
    <row r="479" spans="1:8" x14ac:dyDescent="0.25">
      <c r="A479" s="535" t="s">
        <v>3454</v>
      </c>
      <c r="B479" s="535" t="s">
        <v>483</v>
      </c>
      <c r="C479" s="529">
        <v>41029</v>
      </c>
      <c r="D479" s="530">
        <v>1720391.09</v>
      </c>
      <c r="E479" s="530">
        <v>1513944.1592000001</v>
      </c>
      <c r="F479" s="535" t="s">
        <v>425</v>
      </c>
      <c r="G479" s="535" t="s">
        <v>418</v>
      </c>
      <c r="H479" s="535" t="s">
        <v>1244</v>
      </c>
    </row>
    <row r="480" spans="1:8" x14ac:dyDescent="0.25">
      <c r="A480" s="535" t="s">
        <v>3454</v>
      </c>
      <c r="B480" s="531" t="s">
        <v>485</v>
      </c>
      <c r="C480" s="529">
        <v>42216</v>
      </c>
      <c r="D480" s="530">
        <v>8494903.0600000005</v>
      </c>
      <c r="E480" s="530">
        <v>7560463.7234000005</v>
      </c>
      <c r="F480" s="535" t="s">
        <v>446</v>
      </c>
      <c r="G480" s="535" t="s">
        <v>473</v>
      </c>
      <c r="H480" s="535" t="s">
        <v>1245</v>
      </c>
    </row>
    <row r="481" spans="1:8" x14ac:dyDescent="0.25">
      <c r="A481" s="535" t="s">
        <v>3454</v>
      </c>
      <c r="B481" s="535" t="s">
        <v>486</v>
      </c>
      <c r="C481" s="529">
        <v>41046</v>
      </c>
      <c r="D481" s="530">
        <v>5632076.7699999996</v>
      </c>
      <c r="E481" s="530">
        <v>4899906.7898999993</v>
      </c>
      <c r="F481" s="535" t="s">
        <v>425</v>
      </c>
      <c r="G481" s="535" t="s">
        <v>418</v>
      </c>
      <c r="H481" s="535" t="s">
        <v>1246</v>
      </c>
    </row>
    <row r="482" spans="1:8" x14ac:dyDescent="0.25">
      <c r="A482" s="535" t="s">
        <v>3454</v>
      </c>
      <c r="B482" s="531" t="s">
        <v>488</v>
      </c>
      <c r="C482" s="529">
        <v>42031</v>
      </c>
      <c r="D482" s="530">
        <v>4786376.74</v>
      </c>
      <c r="E482" s="530">
        <v>4116283.9964000001</v>
      </c>
      <c r="F482" s="535" t="s">
        <v>425</v>
      </c>
      <c r="G482" s="535" t="s">
        <v>426</v>
      </c>
      <c r="H482" s="535" t="s">
        <v>1247</v>
      </c>
    </row>
    <row r="483" spans="1:8" x14ac:dyDescent="0.25">
      <c r="A483" s="535" t="s">
        <v>3454</v>
      </c>
      <c r="B483" s="531" t="s">
        <v>490</v>
      </c>
      <c r="C483" s="529">
        <v>42205</v>
      </c>
      <c r="D483" s="530">
        <v>6943570.8799999999</v>
      </c>
      <c r="E483" s="530">
        <v>5902035.2479999997</v>
      </c>
      <c r="F483" s="535" t="s">
        <v>425</v>
      </c>
      <c r="G483" s="535" t="s">
        <v>426</v>
      </c>
      <c r="H483" s="535" t="s">
        <v>1248</v>
      </c>
    </row>
    <row r="484" spans="1:8" x14ac:dyDescent="0.25">
      <c r="A484" s="535" t="s">
        <v>3454</v>
      </c>
      <c r="B484" s="535" t="s">
        <v>492</v>
      </c>
      <c r="C484" s="529">
        <v>42104</v>
      </c>
      <c r="D484" s="530">
        <v>3814491.99</v>
      </c>
      <c r="E484" s="530">
        <v>3433042.7910000002</v>
      </c>
      <c r="F484" s="535" t="s">
        <v>787</v>
      </c>
      <c r="G484" s="535" t="s">
        <v>809</v>
      </c>
      <c r="H484" s="535" t="s">
        <v>1249</v>
      </c>
    </row>
    <row r="485" spans="1:8" x14ac:dyDescent="0.25">
      <c r="A485" s="535" t="s">
        <v>3454</v>
      </c>
      <c r="B485" s="535" t="s">
        <v>494</v>
      </c>
      <c r="C485" s="529">
        <v>42233</v>
      </c>
      <c r="D485" s="530">
        <v>5792578.1399999997</v>
      </c>
      <c r="E485" s="530">
        <v>5155394.5445999997</v>
      </c>
      <c r="F485" s="535" t="s">
        <v>446</v>
      </c>
      <c r="G485" s="535" t="s">
        <v>473</v>
      </c>
      <c r="H485" s="535" t="s">
        <v>1250</v>
      </c>
    </row>
    <row r="486" spans="1:8" x14ac:dyDescent="0.25">
      <c r="A486" s="535" t="s">
        <v>3454</v>
      </c>
      <c r="B486" s="531" t="s">
        <v>496</v>
      </c>
      <c r="C486" s="529">
        <v>41200</v>
      </c>
      <c r="D486" s="530">
        <v>8401479.0800000001</v>
      </c>
      <c r="E486" s="530">
        <v>7477316.3812000006</v>
      </c>
      <c r="F486" s="535" t="s">
        <v>425</v>
      </c>
      <c r="G486" s="535" t="s">
        <v>418</v>
      </c>
      <c r="H486" s="535" t="s">
        <v>1251</v>
      </c>
    </row>
    <row r="487" spans="1:8" x14ac:dyDescent="0.25">
      <c r="A487" s="535" t="s">
        <v>3454</v>
      </c>
      <c r="B487" s="535" t="s">
        <v>497</v>
      </c>
      <c r="C487" s="529">
        <v>41151</v>
      </c>
      <c r="D487" s="530">
        <v>9100119.0700000003</v>
      </c>
      <c r="E487" s="530">
        <v>7826102.4002</v>
      </c>
      <c r="F487" s="535" t="s">
        <v>412</v>
      </c>
      <c r="G487" s="535" t="s">
        <v>413</v>
      </c>
      <c r="H487" s="535" t="s">
        <v>1252</v>
      </c>
    </row>
    <row r="488" spans="1:8" x14ac:dyDescent="0.25">
      <c r="A488" s="535" t="s">
        <v>3454</v>
      </c>
      <c r="B488" s="535" t="s">
        <v>4451</v>
      </c>
      <c r="C488" s="529">
        <v>41250</v>
      </c>
      <c r="D488" s="530">
        <v>8577636.7699999996</v>
      </c>
      <c r="E488" s="530">
        <v>7719873.0929999994</v>
      </c>
      <c r="F488" s="535" t="s">
        <v>425</v>
      </c>
      <c r="G488" s="535" t="s">
        <v>418</v>
      </c>
      <c r="H488" s="535" t="s">
        <v>1253</v>
      </c>
    </row>
    <row r="489" spans="1:8" x14ac:dyDescent="0.25">
      <c r="A489" s="535" t="s">
        <v>3454</v>
      </c>
      <c r="B489" s="531" t="s">
        <v>499</v>
      </c>
      <c r="C489" s="529">
        <v>42180</v>
      </c>
      <c r="D489" s="530">
        <v>2707255.72</v>
      </c>
      <c r="E489" s="530">
        <v>2355312.4764</v>
      </c>
      <c r="F489" s="535" t="s">
        <v>446</v>
      </c>
      <c r="G489" s="535" t="s">
        <v>803</v>
      </c>
      <c r="H489" s="535" t="s">
        <v>1254</v>
      </c>
    </row>
    <row r="490" spans="1:8" x14ac:dyDescent="0.25">
      <c r="A490" s="535" t="s">
        <v>3454</v>
      </c>
      <c r="B490" s="535" t="s">
        <v>512</v>
      </c>
      <c r="C490" s="529">
        <v>41179</v>
      </c>
      <c r="D490" s="530">
        <v>8606097.3200000003</v>
      </c>
      <c r="E490" s="530">
        <v>7659426.6148000006</v>
      </c>
      <c r="F490" s="535" t="s">
        <v>412</v>
      </c>
      <c r="G490" s="535" t="s">
        <v>876</v>
      </c>
      <c r="H490" s="535" t="s">
        <v>1255</v>
      </c>
    </row>
    <row r="491" spans="1:8" x14ac:dyDescent="0.25">
      <c r="A491" s="535" t="s">
        <v>3454</v>
      </c>
      <c r="B491" s="535" t="s">
        <v>4452</v>
      </c>
      <c r="C491" s="529">
        <v>42201</v>
      </c>
      <c r="D491" s="530">
        <v>6111538.0300000003</v>
      </c>
      <c r="E491" s="530">
        <v>5500384.227</v>
      </c>
      <c r="F491" s="535" t="s">
        <v>412</v>
      </c>
      <c r="G491" s="535" t="s">
        <v>413</v>
      </c>
      <c r="H491" s="535" t="s">
        <v>1256</v>
      </c>
    </row>
    <row r="492" spans="1:8" x14ac:dyDescent="0.25">
      <c r="A492" s="535" t="s">
        <v>3454</v>
      </c>
      <c r="B492" s="535" t="s">
        <v>4453</v>
      </c>
      <c r="C492" s="529">
        <v>41136</v>
      </c>
      <c r="D492" s="530">
        <v>9587648.9800000004</v>
      </c>
      <c r="E492" s="530">
        <v>8149501.6330000004</v>
      </c>
      <c r="F492" s="535" t="s">
        <v>412</v>
      </c>
      <c r="G492" s="535" t="s">
        <v>1011</v>
      </c>
      <c r="H492" s="535" t="s">
        <v>1257</v>
      </c>
    </row>
    <row r="493" spans="1:8" x14ac:dyDescent="0.25">
      <c r="A493" s="535" t="s">
        <v>3454</v>
      </c>
      <c r="B493" s="531" t="s">
        <v>4454</v>
      </c>
      <c r="C493" s="529">
        <v>41113</v>
      </c>
      <c r="D493" s="530">
        <v>1973417.36</v>
      </c>
      <c r="E493" s="530">
        <v>1697138.9296000001</v>
      </c>
      <c r="F493" s="535" t="s">
        <v>446</v>
      </c>
      <c r="G493" s="535" t="s">
        <v>777</v>
      </c>
      <c r="H493" s="535" t="s">
        <v>1258</v>
      </c>
    </row>
    <row r="494" spans="1:8" x14ac:dyDescent="0.25">
      <c r="A494" s="535" t="s">
        <v>3454</v>
      </c>
      <c r="B494" s="535" t="s">
        <v>4455</v>
      </c>
      <c r="C494" s="529">
        <v>42050</v>
      </c>
      <c r="D494" s="530">
        <v>4389213.8899999997</v>
      </c>
      <c r="E494" s="530">
        <v>3730831.8064999999</v>
      </c>
      <c r="F494" s="535" t="s">
        <v>446</v>
      </c>
      <c r="G494" s="535" t="s">
        <v>777</v>
      </c>
      <c r="H494" s="535" t="s">
        <v>1259</v>
      </c>
    </row>
    <row r="495" spans="1:8" x14ac:dyDescent="0.25">
      <c r="A495" s="535" t="s">
        <v>3454</v>
      </c>
      <c r="B495" s="535" t="s">
        <v>4456</v>
      </c>
      <c r="C495" s="529">
        <v>40953</v>
      </c>
      <c r="D495" s="530">
        <v>3308115.68</v>
      </c>
      <c r="E495" s="530">
        <v>2911141.7984000002</v>
      </c>
      <c r="F495" s="535" t="s">
        <v>417</v>
      </c>
      <c r="G495" s="535" t="s">
        <v>974</v>
      </c>
      <c r="H495" s="535" t="s">
        <v>1260</v>
      </c>
    </row>
    <row r="496" spans="1:8" x14ac:dyDescent="0.25">
      <c r="A496" s="535" t="s">
        <v>3454</v>
      </c>
      <c r="B496" s="535" t="s">
        <v>511</v>
      </c>
      <c r="C496" s="529">
        <v>42335</v>
      </c>
      <c r="D496" s="530">
        <v>6008274.2800000003</v>
      </c>
      <c r="E496" s="530">
        <v>5107033.1380000003</v>
      </c>
      <c r="F496" s="535" t="s">
        <v>425</v>
      </c>
      <c r="G496" s="535" t="s">
        <v>450</v>
      </c>
      <c r="H496" s="535" t="s">
        <v>1261</v>
      </c>
    </row>
    <row r="497" spans="1:8" x14ac:dyDescent="0.25">
      <c r="A497" s="535" t="s">
        <v>3454</v>
      </c>
      <c r="B497" s="531" t="s">
        <v>4457</v>
      </c>
      <c r="C497" s="529">
        <v>42291</v>
      </c>
      <c r="D497" s="530">
        <v>3188728.35</v>
      </c>
      <c r="E497" s="530">
        <v>2837968.2315000002</v>
      </c>
      <c r="F497" s="535" t="s">
        <v>446</v>
      </c>
      <c r="G497" s="535" t="s">
        <v>803</v>
      </c>
      <c r="H497" s="535" t="s">
        <v>1262</v>
      </c>
    </row>
    <row r="498" spans="1:8" x14ac:dyDescent="0.25">
      <c r="A498" s="535" t="s">
        <v>3454</v>
      </c>
      <c r="B498" s="535" t="s">
        <v>4458</v>
      </c>
      <c r="C498" s="529">
        <v>42006</v>
      </c>
      <c r="D498" s="530">
        <v>3615850.35</v>
      </c>
      <c r="E498" s="530">
        <v>3181948.3080000002</v>
      </c>
      <c r="F498" s="535" t="s">
        <v>412</v>
      </c>
      <c r="G498" s="535" t="s">
        <v>876</v>
      </c>
      <c r="H498" s="535" t="s">
        <v>877</v>
      </c>
    </row>
    <row r="499" spans="1:8" x14ac:dyDescent="0.25">
      <c r="A499" s="535" t="s">
        <v>3454</v>
      </c>
      <c r="B499" s="535" t="s">
        <v>4459</v>
      </c>
      <c r="C499" s="529">
        <v>42198</v>
      </c>
      <c r="D499" s="530">
        <v>3620998.44</v>
      </c>
      <c r="E499" s="530">
        <v>3186478.6272</v>
      </c>
      <c r="F499" s="535" t="s">
        <v>425</v>
      </c>
      <c r="G499" s="535" t="s">
        <v>450</v>
      </c>
      <c r="H499" s="535" t="s">
        <v>1263</v>
      </c>
    </row>
    <row r="500" spans="1:8" x14ac:dyDescent="0.25">
      <c r="A500" s="535" t="s">
        <v>3454</v>
      </c>
      <c r="B500" s="535" t="s">
        <v>4460</v>
      </c>
      <c r="C500" s="529">
        <v>42291</v>
      </c>
      <c r="D500" s="530">
        <v>5992878.0899999999</v>
      </c>
      <c r="E500" s="530">
        <v>5273732.7192000002</v>
      </c>
      <c r="F500" s="535" t="s">
        <v>412</v>
      </c>
      <c r="G500" s="535" t="s">
        <v>422</v>
      </c>
      <c r="H500" s="535" t="s">
        <v>1264</v>
      </c>
    </row>
    <row r="501" spans="1:8" x14ac:dyDescent="0.25">
      <c r="A501" s="535" t="s">
        <v>3454</v>
      </c>
      <c r="B501" s="535" t="s">
        <v>4461</v>
      </c>
      <c r="C501" s="529">
        <v>42198</v>
      </c>
      <c r="D501" s="530">
        <v>1337648.6000000001</v>
      </c>
      <c r="E501" s="530">
        <v>1150377.7960000001</v>
      </c>
      <c r="F501" s="535" t="s">
        <v>412</v>
      </c>
      <c r="G501" s="535" t="s">
        <v>436</v>
      </c>
      <c r="H501" s="535" t="s">
        <v>1265</v>
      </c>
    </row>
    <row r="502" spans="1:8" x14ac:dyDescent="0.25">
      <c r="A502" s="535" t="s">
        <v>3454</v>
      </c>
      <c r="B502" s="535" t="s">
        <v>479</v>
      </c>
      <c r="C502" s="529">
        <v>41190</v>
      </c>
      <c r="D502" s="530">
        <v>6997747.0599999996</v>
      </c>
      <c r="E502" s="530">
        <v>6018062.4715999998</v>
      </c>
      <c r="F502" s="535" t="s">
        <v>446</v>
      </c>
      <c r="G502" s="535" t="s">
        <v>473</v>
      </c>
      <c r="H502" s="535" t="s">
        <v>1266</v>
      </c>
    </row>
    <row r="503" spans="1:8" x14ac:dyDescent="0.25">
      <c r="A503" s="535" t="s">
        <v>3454</v>
      </c>
      <c r="B503" s="535" t="s">
        <v>481</v>
      </c>
      <c r="C503" s="529">
        <v>42170</v>
      </c>
      <c r="D503" s="530">
        <v>8905342.5299999993</v>
      </c>
      <c r="E503" s="530">
        <v>7836701.4263999993</v>
      </c>
      <c r="F503" s="535" t="s">
        <v>417</v>
      </c>
      <c r="G503" s="535" t="s">
        <v>848</v>
      </c>
      <c r="H503" s="535" t="s">
        <v>1267</v>
      </c>
    </row>
    <row r="504" spans="1:8" x14ac:dyDescent="0.25">
      <c r="A504" s="535" t="s">
        <v>3454</v>
      </c>
      <c r="B504" s="535" t="s">
        <v>483</v>
      </c>
      <c r="C504" s="529">
        <v>41065</v>
      </c>
      <c r="D504" s="530">
        <v>8499773.6400000006</v>
      </c>
      <c r="E504" s="530">
        <v>7649796.2760000005</v>
      </c>
      <c r="F504" s="535" t="s">
        <v>425</v>
      </c>
      <c r="G504" s="535" t="s">
        <v>450</v>
      </c>
      <c r="H504" s="535" t="s">
        <v>1268</v>
      </c>
    </row>
    <row r="505" spans="1:8" x14ac:dyDescent="0.25">
      <c r="A505" s="535" t="s">
        <v>3454</v>
      </c>
      <c r="B505" s="531" t="s">
        <v>485</v>
      </c>
      <c r="C505" s="529">
        <v>42207</v>
      </c>
      <c r="D505" s="530">
        <v>4245249.62</v>
      </c>
      <c r="E505" s="530">
        <v>3778272.1617999999</v>
      </c>
      <c r="F505" s="535" t="s">
        <v>446</v>
      </c>
      <c r="G505" s="535" t="s">
        <v>777</v>
      </c>
      <c r="H505" s="535" t="s">
        <v>1269</v>
      </c>
    </row>
    <row r="506" spans="1:8" x14ac:dyDescent="0.25">
      <c r="A506" s="535" t="s">
        <v>3454</v>
      </c>
      <c r="B506" s="535" t="s">
        <v>486</v>
      </c>
      <c r="C506" s="529">
        <v>42355</v>
      </c>
      <c r="D506" s="530">
        <v>3212893.02</v>
      </c>
      <c r="E506" s="530">
        <v>2795216.9273999999</v>
      </c>
      <c r="F506" s="535" t="s">
        <v>425</v>
      </c>
      <c r="G506" s="535" t="s">
        <v>450</v>
      </c>
      <c r="H506" s="535" t="s">
        <v>1270</v>
      </c>
    </row>
    <row r="507" spans="1:8" x14ac:dyDescent="0.25">
      <c r="A507" s="535" t="s">
        <v>3454</v>
      </c>
      <c r="B507" s="531" t="s">
        <v>488</v>
      </c>
      <c r="C507" s="529">
        <v>42345</v>
      </c>
      <c r="D507" s="530">
        <v>4923082.84</v>
      </c>
      <c r="E507" s="530">
        <v>4430774.5559999999</v>
      </c>
      <c r="F507" s="535" t="s">
        <v>446</v>
      </c>
      <c r="G507" s="535" t="s">
        <v>777</v>
      </c>
      <c r="H507" s="535" t="s">
        <v>1271</v>
      </c>
    </row>
    <row r="508" spans="1:8" x14ac:dyDescent="0.25">
      <c r="A508" s="535" t="s">
        <v>3454</v>
      </c>
      <c r="B508" s="531" t="s">
        <v>490</v>
      </c>
      <c r="C508" s="529">
        <v>42305</v>
      </c>
      <c r="D508" s="530">
        <v>2185003.35</v>
      </c>
      <c r="E508" s="530">
        <v>1900952.9145</v>
      </c>
      <c r="F508" s="535" t="s">
        <v>425</v>
      </c>
      <c r="G508" s="535" t="s">
        <v>450</v>
      </c>
      <c r="H508" s="535" t="s">
        <v>1272</v>
      </c>
    </row>
    <row r="509" spans="1:8" x14ac:dyDescent="0.25">
      <c r="A509" s="535" t="s">
        <v>3454</v>
      </c>
      <c r="B509" s="535" t="s">
        <v>492</v>
      </c>
      <c r="C509" s="529">
        <v>40963</v>
      </c>
      <c r="D509" s="530">
        <v>9254917.1300000008</v>
      </c>
      <c r="E509" s="530">
        <v>8236876.2457000008</v>
      </c>
      <c r="F509" s="535" t="s">
        <v>412</v>
      </c>
      <c r="G509" s="535" t="s">
        <v>436</v>
      </c>
      <c r="H509" s="535" t="s">
        <v>1273</v>
      </c>
    </row>
    <row r="510" spans="1:8" x14ac:dyDescent="0.25">
      <c r="A510" s="535" t="s">
        <v>3454</v>
      </c>
      <c r="B510" s="535" t="s">
        <v>494</v>
      </c>
      <c r="C510" s="529">
        <v>42257</v>
      </c>
      <c r="D510" s="530">
        <v>4641652.16</v>
      </c>
      <c r="E510" s="530">
        <v>3991820.8576000002</v>
      </c>
      <c r="F510" s="535" t="s">
        <v>412</v>
      </c>
      <c r="G510" s="535" t="s">
        <v>876</v>
      </c>
      <c r="H510" s="535" t="s">
        <v>1274</v>
      </c>
    </row>
    <row r="511" spans="1:8" x14ac:dyDescent="0.25">
      <c r="A511" s="535" t="s">
        <v>3454</v>
      </c>
      <c r="B511" s="531" t="s">
        <v>496</v>
      </c>
      <c r="C511" s="529">
        <v>40923</v>
      </c>
      <c r="D511" s="530">
        <v>3299548.56</v>
      </c>
      <c r="E511" s="530">
        <v>2870607.2472000001</v>
      </c>
      <c r="F511" s="535" t="s">
        <v>446</v>
      </c>
      <c r="G511" s="535" t="s">
        <v>777</v>
      </c>
      <c r="H511" s="535" t="s">
        <v>1275</v>
      </c>
    </row>
    <row r="512" spans="1:8" x14ac:dyDescent="0.25">
      <c r="A512" s="535" t="s">
        <v>3454</v>
      </c>
      <c r="B512" s="535" t="s">
        <v>497</v>
      </c>
      <c r="C512" s="529">
        <v>41232</v>
      </c>
      <c r="D512" s="530">
        <v>3768716.09</v>
      </c>
      <c r="E512" s="530">
        <v>3241095.8373999996</v>
      </c>
      <c r="F512" s="535" t="s">
        <v>425</v>
      </c>
      <c r="G512" s="535" t="s">
        <v>418</v>
      </c>
      <c r="H512" s="535" t="s">
        <v>1276</v>
      </c>
    </row>
    <row r="513" spans="1:8" x14ac:dyDescent="0.25">
      <c r="A513" s="535" t="s">
        <v>3454</v>
      </c>
      <c r="B513" s="535" t="s">
        <v>4451</v>
      </c>
      <c r="C513" s="529">
        <v>41103</v>
      </c>
      <c r="D513" s="530">
        <v>7080768.71</v>
      </c>
      <c r="E513" s="530">
        <v>6160268.7776999995</v>
      </c>
      <c r="F513" s="535" t="s">
        <v>412</v>
      </c>
      <c r="G513" s="535" t="s">
        <v>876</v>
      </c>
      <c r="H513" s="535" t="s">
        <v>1277</v>
      </c>
    </row>
    <row r="514" spans="1:8" x14ac:dyDescent="0.25">
      <c r="A514" s="535" t="s">
        <v>3454</v>
      </c>
      <c r="B514" s="531" t="s">
        <v>499</v>
      </c>
      <c r="C514" s="529">
        <v>41253</v>
      </c>
      <c r="D514" s="530">
        <v>2741545.55</v>
      </c>
      <c r="E514" s="530">
        <v>2385144.6284999996</v>
      </c>
      <c r="F514" s="535" t="s">
        <v>446</v>
      </c>
      <c r="G514" s="535" t="s">
        <v>777</v>
      </c>
      <c r="H514" s="535" t="s">
        <v>1278</v>
      </c>
    </row>
    <row r="515" spans="1:8" x14ac:dyDescent="0.25">
      <c r="A515" s="535" t="s">
        <v>3454</v>
      </c>
      <c r="B515" s="535" t="s">
        <v>512</v>
      </c>
      <c r="C515" s="529">
        <v>42364</v>
      </c>
      <c r="D515" s="530">
        <v>7717759.9199999999</v>
      </c>
      <c r="E515" s="530">
        <v>6714451.1304000001</v>
      </c>
      <c r="F515" s="535" t="s">
        <v>446</v>
      </c>
      <c r="G515" s="535" t="s">
        <v>473</v>
      </c>
      <c r="H515" s="535" t="s">
        <v>1279</v>
      </c>
    </row>
    <row r="516" spans="1:8" x14ac:dyDescent="0.25">
      <c r="A516" s="535" t="s">
        <v>3454</v>
      </c>
      <c r="B516" s="535" t="s">
        <v>4452</v>
      </c>
      <c r="C516" s="529">
        <v>41075</v>
      </c>
      <c r="D516" s="530">
        <v>3010177.4</v>
      </c>
      <c r="E516" s="530">
        <v>2679057.8859999999</v>
      </c>
      <c r="F516" s="535" t="s">
        <v>787</v>
      </c>
      <c r="G516" s="535" t="s">
        <v>844</v>
      </c>
      <c r="H516" s="535" t="s">
        <v>1280</v>
      </c>
    </row>
    <row r="517" spans="1:8" x14ac:dyDescent="0.25">
      <c r="A517" s="535" t="s">
        <v>3454</v>
      </c>
      <c r="B517" s="535" t="s">
        <v>4453</v>
      </c>
      <c r="C517" s="529">
        <v>41107</v>
      </c>
      <c r="D517" s="530">
        <v>7675013.6799999997</v>
      </c>
      <c r="E517" s="530">
        <v>6830762.1751999995</v>
      </c>
      <c r="F517" s="535" t="s">
        <v>412</v>
      </c>
      <c r="G517" s="535" t="s">
        <v>436</v>
      </c>
      <c r="H517" s="535" t="s">
        <v>1281</v>
      </c>
    </row>
    <row r="518" spans="1:8" x14ac:dyDescent="0.25">
      <c r="A518" s="535" t="s">
        <v>3454</v>
      </c>
      <c r="B518" s="531" t="s">
        <v>4454</v>
      </c>
      <c r="C518" s="529">
        <v>42073</v>
      </c>
      <c r="D518" s="530">
        <v>5640512.7699999996</v>
      </c>
      <c r="E518" s="530">
        <v>4794435.8544999994</v>
      </c>
      <c r="F518" s="535" t="s">
        <v>787</v>
      </c>
      <c r="G518" s="535" t="s">
        <v>809</v>
      </c>
      <c r="H518" s="535" t="s">
        <v>1282</v>
      </c>
    </row>
    <row r="519" spans="1:8" x14ac:dyDescent="0.25">
      <c r="A519" s="535" t="s">
        <v>3454</v>
      </c>
      <c r="B519" s="535" t="s">
        <v>4455</v>
      </c>
      <c r="C519" s="529">
        <v>41048</v>
      </c>
      <c r="D519" s="530">
        <v>4841450.9800000004</v>
      </c>
      <c r="E519" s="530">
        <v>4212062.3526000008</v>
      </c>
      <c r="F519" s="535" t="s">
        <v>412</v>
      </c>
      <c r="G519" s="535" t="s">
        <v>413</v>
      </c>
      <c r="H519" s="535" t="s">
        <v>1283</v>
      </c>
    </row>
    <row r="520" spans="1:8" x14ac:dyDescent="0.25">
      <c r="A520" s="535" t="s">
        <v>3454</v>
      </c>
      <c r="B520" s="535" t="s">
        <v>4456</v>
      </c>
      <c r="C520" s="529">
        <v>42109</v>
      </c>
      <c r="D520" s="530">
        <v>8538001.3599999994</v>
      </c>
      <c r="E520" s="530">
        <v>7428061.1831999999</v>
      </c>
      <c r="F520" s="535" t="s">
        <v>412</v>
      </c>
      <c r="G520" s="535" t="s">
        <v>436</v>
      </c>
      <c r="H520" s="535" t="s">
        <v>1284</v>
      </c>
    </row>
    <row r="521" spans="1:8" x14ac:dyDescent="0.25">
      <c r="A521" s="535" t="s">
        <v>3454</v>
      </c>
      <c r="B521" s="535" t="s">
        <v>511</v>
      </c>
      <c r="C521" s="529">
        <v>42123</v>
      </c>
      <c r="D521" s="530">
        <v>6094279.8200000003</v>
      </c>
      <c r="E521" s="530">
        <v>5423909.0398000004</v>
      </c>
      <c r="F521" s="535" t="s">
        <v>412</v>
      </c>
      <c r="G521" s="535" t="s">
        <v>413</v>
      </c>
      <c r="H521" s="535" t="s">
        <v>1285</v>
      </c>
    </row>
    <row r="522" spans="1:8" x14ac:dyDescent="0.25">
      <c r="A522" s="535" t="s">
        <v>3454</v>
      </c>
      <c r="B522" s="531" t="s">
        <v>4457</v>
      </c>
      <c r="C522" s="529">
        <v>42073</v>
      </c>
      <c r="D522" s="530">
        <v>9720898.8000000007</v>
      </c>
      <c r="E522" s="530">
        <v>8262763.9800000004</v>
      </c>
      <c r="F522" s="535" t="s">
        <v>425</v>
      </c>
      <c r="G522" s="535" t="s">
        <v>418</v>
      </c>
      <c r="H522" s="535" t="s">
        <v>1286</v>
      </c>
    </row>
    <row r="523" spans="1:8" x14ac:dyDescent="0.25">
      <c r="A523" s="535" t="s">
        <v>3454</v>
      </c>
      <c r="B523" s="535" t="s">
        <v>4458</v>
      </c>
      <c r="C523" s="529">
        <v>42024</v>
      </c>
      <c r="D523" s="530">
        <v>3784846.47</v>
      </c>
      <c r="E523" s="530">
        <v>3217119.4994999999</v>
      </c>
      <c r="F523" s="535" t="s">
        <v>425</v>
      </c>
      <c r="G523" s="535" t="s">
        <v>418</v>
      </c>
      <c r="H523" s="535" t="s">
        <v>1287</v>
      </c>
    </row>
    <row r="524" spans="1:8" x14ac:dyDescent="0.25">
      <c r="A524" s="535" t="s">
        <v>3454</v>
      </c>
      <c r="B524" s="535" t="s">
        <v>4459</v>
      </c>
      <c r="C524" s="529">
        <v>41118</v>
      </c>
      <c r="D524" s="530">
        <v>3410029.12</v>
      </c>
      <c r="E524" s="530">
        <v>2932625.0432000002</v>
      </c>
      <c r="F524" s="535" t="s">
        <v>787</v>
      </c>
      <c r="G524" s="535" t="s">
        <v>844</v>
      </c>
      <c r="H524" s="535" t="s">
        <v>1288</v>
      </c>
    </row>
    <row r="525" spans="1:8" x14ac:dyDescent="0.25">
      <c r="A525" s="535" t="s">
        <v>3454</v>
      </c>
      <c r="B525" s="535" t="s">
        <v>4460</v>
      </c>
      <c r="C525" s="529">
        <v>41187</v>
      </c>
      <c r="D525" s="530">
        <v>5351017.22</v>
      </c>
      <c r="E525" s="530">
        <v>4601874.8092</v>
      </c>
      <c r="F525" s="535" t="s">
        <v>425</v>
      </c>
      <c r="G525" s="535" t="s">
        <v>450</v>
      </c>
      <c r="H525" s="535" t="s">
        <v>1289</v>
      </c>
    </row>
    <row r="526" spans="1:8" x14ac:dyDescent="0.25">
      <c r="A526" s="535" t="s">
        <v>3454</v>
      </c>
      <c r="B526" s="535" t="s">
        <v>4461</v>
      </c>
      <c r="C526" s="529">
        <v>40940</v>
      </c>
      <c r="D526" s="530">
        <v>1354307.93</v>
      </c>
      <c r="E526" s="530">
        <v>1178247.8991</v>
      </c>
      <c r="F526" s="535" t="s">
        <v>412</v>
      </c>
      <c r="G526" s="535" t="s">
        <v>798</v>
      </c>
      <c r="H526" s="535" t="s">
        <v>1290</v>
      </c>
    </row>
    <row r="527" spans="1:8" x14ac:dyDescent="0.25">
      <c r="A527" s="535" t="s">
        <v>3454</v>
      </c>
      <c r="B527" s="535" t="s">
        <v>479</v>
      </c>
      <c r="C527" s="529">
        <v>42265</v>
      </c>
      <c r="D527" s="530">
        <v>4663057.51</v>
      </c>
      <c r="E527" s="530">
        <v>4103490.6087999996</v>
      </c>
      <c r="F527" s="535" t="s">
        <v>446</v>
      </c>
      <c r="G527" s="535" t="s">
        <v>777</v>
      </c>
      <c r="H527" s="535" t="s">
        <v>1291</v>
      </c>
    </row>
    <row r="528" spans="1:8" x14ac:dyDescent="0.25">
      <c r="A528" s="535" t="s">
        <v>3454</v>
      </c>
      <c r="B528" s="535" t="s">
        <v>481</v>
      </c>
      <c r="C528" s="529">
        <v>40996</v>
      </c>
      <c r="D528" s="530">
        <v>2322489.12</v>
      </c>
      <c r="E528" s="530">
        <v>2043790.4256000002</v>
      </c>
      <c r="F528" s="535" t="s">
        <v>412</v>
      </c>
      <c r="G528" s="535" t="s">
        <v>413</v>
      </c>
      <c r="H528" s="535" t="s">
        <v>1292</v>
      </c>
    </row>
    <row r="529" spans="1:8" x14ac:dyDescent="0.25">
      <c r="A529" s="535" t="s">
        <v>3454</v>
      </c>
      <c r="B529" s="535" t="s">
        <v>483</v>
      </c>
      <c r="C529" s="529">
        <v>42142</v>
      </c>
      <c r="D529" s="530">
        <v>6989651.9900000002</v>
      </c>
      <c r="E529" s="530">
        <v>6290686.7910000002</v>
      </c>
      <c r="F529" s="535" t="s">
        <v>446</v>
      </c>
      <c r="G529" s="535" t="s">
        <v>777</v>
      </c>
      <c r="H529" s="535" t="s">
        <v>1293</v>
      </c>
    </row>
    <row r="530" spans="1:8" x14ac:dyDescent="0.25">
      <c r="A530" s="535" t="s">
        <v>3454</v>
      </c>
      <c r="B530" s="531" t="s">
        <v>485</v>
      </c>
      <c r="C530" s="529">
        <v>41147</v>
      </c>
      <c r="D530" s="530">
        <v>8249695.8300000001</v>
      </c>
      <c r="E530" s="530">
        <v>7342229.2887000004</v>
      </c>
      <c r="F530" s="535" t="s">
        <v>446</v>
      </c>
      <c r="G530" s="535" t="s">
        <v>777</v>
      </c>
      <c r="H530" s="535" t="s">
        <v>1294</v>
      </c>
    </row>
    <row r="531" spans="1:8" x14ac:dyDescent="0.25">
      <c r="A531" s="535" t="s">
        <v>3454</v>
      </c>
      <c r="B531" s="535" t="s">
        <v>486</v>
      </c>
      <c r="C531" s="529">
        <v>41063</v>
      </c>
      <c r="D531" s="530">
        <v>2833467.61</v>
      </c>
      <c r="E531" s="530">
        <v>2521786.1728999997</v>
      </c>
      <c r="F531" s="535" t="s">
        <v>446</v>
      </c>
      <c r="G531" s="535" t="s">
        <v>473</v>
      </c>
      <c r="H531" s="535" t="s">
        <v>1295</v>
      </c>
    </row>
    <row r="532" spans="1:8" x14ac:dyDescent="0.25">
      <c r="A532" s="535" t="s">
        <v>3454</v>
      </c>
      <c r="B532" s="531" t="s">
        <v>488</v>
      </c>
      <c r="C532" s="529">
        <v>42051</v>
      </c>
      <c r="D532" s="530">
        <v>1336232.92</v>
      </c>
      <c r="E532" s="530">
        <v>1162522.6403999999</v>
      </c>
      <c r="F532" s="535" t="s">
        <v>412</v>
      </c>
      <c r="G532" s="535" t="s">
        <v>436</v>
      </c>
      <c r="H532" s="535" t="s">
        <v>1296</v>
      </c>
    </row>
    <row r="533" spans="1:8" x14ac:dyDescent="0.25">
      <c r="A533" s="535" t="s">
        <v>3454</v>
      </c>
      <c r="B533" s="531" t="s">
        <v>490</v>
      </c>
      <c r="C533" s="529">
        <v>42211</v>
      </c>
      <c r="D533" s="530">
        <v>3564154.41</v>
      </c>
      <c r="E533" s="530">
        <v>3100814.3367000003</v>
      </c>
      <c r="F533" s="535" t="s">
        <v>446</v>
      </c>
      <c r="G533" s="535" t="s">
        <v>473</v>
      </c>
      <c r="H533" s="535" t="s">
        <v>1297</v>
      </c>
    </row>
    <row r="534" spans="1:8" x14ac:dyDescent="0.25">
      <c r="A534" s="535" t="s">
        <v>3454</v>
      </c>
      <c r="B534" s="535" t="s">
        <v>492</v>
      </c>
      <c r="C534" s="529">
        <v>42341</v>
      </c>
      <c r="D534" s="530">
        <v>2468340.25</v>
      </c>
      <c r="E534" s="530">
        <v>2221506.2250000001</v>
      </c>
      <c r="F534" s="535" t="s">
        <v>417</v>
      </c>
      <c r="G534" s="535" t="s">
        <v>848</v>
      </c>
      <c r="H534" s="535" t="s">
        <v>1298</v>
      </c>
    </row>
    <row r="535" spans="1:8" x14ac:dyDescent="0.25">
      <c r="A535" s="535" t="s">
        <v>3454</v>
      </c>
      <c r="B535" s="535" t="s">
        <v>494</v>
      </c>
      <c r="C535" s="529">
        <v>41042</v>
      </c>
      <c r="D535" s="530">
        <v>7864532.7699999996</v>
      </c>
      <c r="E535" s="530">
        <v>7078079.4929999998</v>
      </c>
      <c r="F535" s="535" t="s">
        <v>412</v>
      </c>
      <c r="G535" s="535" t="s">
        <v>413</v>
      </c>
      <c r="H535" s="535" t="s">
        <v>1299</v>
      </c>
    </row>
    <row r="536" spans="1:8" x14ac:dyDescent="0.25">
      <c r="A536" s="535" t="s">
        <v>3454</v>
      </c>
      <c r="B536" s="531" t="s">
        <v>496</v>
      </c>
      <c r="C536" s="529">
        <v>42006</v>
      </c>
      <c r="D536" s="530">
        <v>5015766.71</v>
      </c>
      <c r="E536" s="530">
        <v>4363717.0377000002</v>
      </c>
      <c r="F536" s="535" t="s">
        <v>412</v>
      </c>
      <c r="G536" s="535" t="s">
        <v>876</v>
      </c>
      <c r="H536" s="535" t="s">
        <v>1300</v>
      </c>
    </row>
    <row r="537" spans="1:8" x14ac:dyDescent="0.25">
      <c r="A537" s="535" t="s">
        <v>3454</v>
      </c>
      <c r="B537" s="535" t="s">
        <v>497</v>
      </c>
      <c r="C537" s="529">
        <v>40964</v>
      </c>
      <c r="D537" s="530">
        <v>7594902.54</v>
      </c>
      <c r="E537" s="530">
        <v>6607565.2098000003</v>
      </c>
      <c r="F537" s="535" t="s">
        <v>446</v>
      </c>
      <c r="G537" s="535" t="s">
        <v>473</v>
      </c>
      <c r="H537" s="535" t="s">
        <v>1301</v>
      </c>
    </row>
    <row r="538" spans="1:8" x14ac:dyDescent="0.25">
      <c r="A538" s="535" t="s">
        <v>3454</v>
      </c>
      <c r="B538" s="535" t="s">
        <v>4451</v>
      </c>
      <c r="C538" s="529">
        <v>42030</v>
      </c>
      <c r="D538" s="530">
        <v>6615919.3099999996</v>
      </c>
      <c r="E538" s="530">
        <v>5954327.3789999997</v>
      </c>
      <c r="F538" s="535" t="s">
        <v>425</v>
      </c>
      <c r="G538" s="535" t="s">
        <v>450</v>
      </c>
      <c r="H538" s="535" t="s">
        <v>1302</v>
      </c>
    </row>
    <row r="539" spans="1:8" x14ac:dyDescent="0.25">
      <c r="A539" s="535" t="s">
        <v>3454</v>
      </c>
      <c r="B539" s="531" t="s">
        <v>499</v>
      </c>
      <c r="C539" s="529">
        <v>40922</v>
      </c>
      <c r="D539" s="530">
        <v>1962909.58</v>
      </c>
      <c r="E539" s="530">
        <v>1766618.622</v>
      </c>
      <c r="F539" s="535" t="s">
        <v>412</v>
      </c>
      <c r="G539" s="535" t="s">
        <v>429</v>
      </c>
      <c r="H539" s="535" t="s">
        <v>1303</v>
      </c>
    </row>
    <row r="540" spans="1:8" x14ac:dyDescent="0.25">
      <c r="A540" s="535" t="s">
        <v>3454</v>
      </c>
      <c r="B540" s="535" t="s">
        <v>512</v>
      </c>
      <c r="C540" s="529">
        <v>40924</v>
      </c>
      <c r="D540" s="530">
        <v>2011566.83</v>
      </c>
      <c r="E540" s="530">
        <v>1729947.4738</v>
      </c>
      <c r="F540" s="535" t="s">
        <v>446</v>
      </c>
      <c r="G540" s="535" t="s">
        <v>777</v>
      </c>
      <c r="H540" s="535" t="s">
        <v>1304</v>
      </c>
    </row>
    <row r="541" spans="1:8" x14ac:dyDescent="0.25">
      <c r="A541" s="535" t="s">
        <v>3454</v>
      </c>
      <c r="B541" s="535" t="s">
        <v>4452</v>
      </c>
      <c r="C541" s="529">
        <v>42193</v>
      </c>
      <c r="D541" s="530">
        <v>2700847</v>
      </c>
      <c r="E541" s="530">
        <v>2376745.36</v>
      </c>
      <c r="F541" s="535" t="s">
        <v>425</v>
      </c>
      <c r="G541" s="535" t="s">
        <v>426</v>
      </c>
      <c r="H541" s="535" t="s">
        <v>1305</v>
      </c>
    </row>
    <row r="542" spans="1:8" x14ac:dyDescent="0.25">
      <c r="A542" s="535" t="s">
        <v>3454</v>
      </c>
      <c r="B542" s="535" t="s">
        <v>4453</v>
      </c>
      <c r="C542" s="529">
        <v>41199</v>
      </c>
      <c r="D542" s="530">
        <v>6135096.6900000004</v>
      </c>
      <c r="E542" s="530">
        <v>5214832.1864999998</v>
      </c>
      <c r="F542" s="535" t="s">
        <v>446</v>
      </c>
      <c r="G542" s="535" t="s">
        <v>777</v>
      </c>
      <c r="H542" s="535" t="s">
        <v>1306</v>
      </c>
    </row>
    <row r="543" spans="1:8" x14ac:dyDescent="0.25">
      <c r="A543" s="535" t="s">
        <v>3454</v>
      </c>
      <c r="B543" s="531" t="s">
        <v>4454</v>
      </c>
      <c r="C543" s="529">
        <v>42123</v>
      </c>
      <c r="D543" s="530">
        <v>6891640.6200000001</v>
      </c>
      <c r="E543" s="530">
        <v>5995727.3393999999</v>
      </c>
      <c r="F543" s="535" t="s">
        <v>425</v>
      </c>
      <c r="G543" s="535" t="s">
        <v>450</v>
      </c>
      <c r="H543" s="535" t="s">
        <v>1307</v>
      </c>
    </row>
    <row r="544" spans="1:8" x14ac:dyDescent="0.25">
      <c r="A544" s="535" t="s">
        <v>3454</v>
      </c>
      <c r="B544" s="535" t="s">
        <v>4455</v>
      </c>
      <c r="C544" s="529">
        <v>41088</v>
      </c>
      <c r="D544" s="530">
        <v>9028467.5700000003</v>
      </c>
      <c r="E544" s="530">
        <v>8125620.8130000001</v>
      </c>
      <c r="F544" s="535" t="s">
        <v>425</v>
      </c>
      <c r="G544" s="535" t="s">
        <v>426</v>
      </c>
      <c r="H544" s="535" t="s">
        <v>1308</v>
      </c>
    </row>
    <row r="545" spans="1:8" x14ac:dyDescent="0.25">
      <c r="A545" s="535" t="s">
        <v>3454</v>
      </c>
      <c r="B545" s="535" t="s">
        <v>4456</v>
      </c>
      <c r="C545" s="529">
        <v>42080</v>
      </c>
      <c r="D545" s="530">
        <v>8594147.5099999998</v>
      </c>
      <c r="E545" s="530">
        <v>7390966.8585999999</v>
      </c>
      <c r="F545" s="535" t="s">
        <v>417</v>
      </c>
      <c r="G545" s="535" t="s">
        <v>848</v>
      </c>
      <c r="H545" s="535" t="s">
        <v>1309</v>
      </c>
    </row>
    <row r="546" spans="1:8" x14ac:dyDescent="0.25">
      <c r="A546" s="535" t="s">
        <v>3454</v>
      </c>
      <c r="B546" s="535" t="s">
        <v>511</v>
      </c>
      <c r="C546" s="529">
        <v>42052</v>
      </c>
      <c r="D546" s="530">
        <v>1691681.81</v>
      </c>
      <c r="E546" s="530">
        <v>1522513.629</v>
      </c>
      <c r="F546" s="535" t="s">
        <v>425</v>
      </c>
      <c r="G546" s="535" t="s">
        <v>418</v>
      </c>
      <c r="H546" s="535" t="s">
        <v>1310</v>
      </c>
    </row>
    <row r="547" spans="1:8" x14ac:dyDescent="0.25">
      <c r="A547" s="535" t="s">
        <v>3454</v>
      </c>
      <c r="B547" s="531" t="s">
        <v>4457</v>
      </c>
      <c r="C547" s="529">
        <v>41039</v>
      </c>
      <c r="D547" s="530">
        <v>4562739.76</v>
      </c>
      <c r="E547" s="530">
        <v>4060838.3863999997</v>
      </c>
      <c r="F547" s="535" t="s">
        <v>412</v>
      </c>
      <c r="G547" s="535" t="s">
        <v>413</v>
      </c>
      <c r="H547" s="535" t="s">
        <v>1311</v>
      </c>
    </row>
    <row r="548" spans="1:8" x14ac:dyDescent="0.25">
      <c r="A548" s="535" t="s">
        <v>3454</v>
      </c>
      <c r="B548" s="535" t="s">
        <v>4458</v>
      </c>
      <c r="C548" s="529">
        <v>42125</v>
      </c>
      <c r="D548" s="530">
        <v>6449965.7599999998</v>
      </c>
      <c r="E548" s="530">
        <v>5482470.8959999997</v>
      </c>
      <c r="F548" s="535" t="s">
        <v>425</v>
      </c>
      <c r="G548" s="535" t="s">
        <v>426</v>
      </c>
      <c r="H548" s="535" t="s">
        <v>1312</v>
      </c>
    </row>
    <row r="549" spans="1:8" x14ac:dyDescent="0.25">
      <c r="A549" s="535" t="s">
        <v>3454</v>
      </c>
      <c r="B549" s="535" t="s">
        <v>4459</v>
      </c>
      <c r="C549" s="529">
        <v>42324</v>
      </c>
      <c r="D549" s="530">
        <v>2017278.99</v>
      </c>
      <c r="E549" s="530">
        <v>1714687.1414999999</v>
      </c>
      <c r="F549" s="535" t="s">
        <v>446</v>
      </c>
      <c r="G549" s="535" t="s">
        <v>473</v>
      </c>
      <c r="H549" s="535" t="s">
        <v>1313</v>
      </c>
    </row>
    <row r="550" spans="1:8" x14ac:dyDescent="0.25">
      <c r="A550" s="535" t="s">
        <v>3454</v>
      </c>
      <c r="B550" s="535" t="s">
        <v>4460</v>
      </c>
      <c r="C550" s="529">
        <v>40964</v>
      </c>
      <c r="D550" s="530">
        <v>1536816.27</v>
      </c>
      <c r="E550" s="530">
        <v>1306293.8295</v>
      </c>
      <c r="F550" s="535" t="s">
        <v>417</v>
      </c>
      <c r="G550" s="535" t="s">
        <v>848</v>
      </c>
      <c r="H550" s="535" t="s">
        <v>1314</v>
      </c>
    </row>
    <row r="551" spans="1:8" x14ac:dyDescent="0.25">
      <c r="A551" s="535" t="s">
        <v>3454</v>
      </c>
      <c r="B551" s="535" t="s">
        <v>4461</v>
      </c>
      <c r="C551" s="529">
        <v>42365</v>
      </c>
      <c r="D551" s="530">
        <v>5933258.54</v>
      </c>
      <c r="E551" s="530">
        <v>5221267.5152000003</v>
      </c>
      <c r="F551" s="535" t="s">
        <v>412</v>
      </c>
      <c r="G551" s="535" t="s">
        <v>823</v>
      </c>
      <c r="H551" s="535" t="s">
        <v>1315</v>
      </c>
    </row>
    <row r="552" spans="1:8" x14ac:dyDescent="0.25">
      <c r="A552" s="535" t="s">
        <v>3454</v>
      </c>
      <c r="B552" s="535" t="s">
        <v>479</v>
      </c>
      <c r="C552" s="529">
        <v>42280</v>
      </c>
      <c r="D552" s="530">
        <v>1947630.53</v>
      </c>
      <c r="E552" s="530">
        <v>1674962.2557999999</v>
      </c>
      <c r="F552" s="535" t="s">
        <v>412</v>
      </c>
      <c r="G552" s="535" t="s">
        <v>798</v>
      </c>
      <c r="H552" s="535" t="s">
        <v>1316</v>
      </c>
    </row>
    <row r="553" spans="1:8" x14ac:dyDescent="0.25">
      <c r="A553" s="535" t="s">
        <v>3454</v>
      </c>
      <c r="B553" s="535" t="s">
        <v>481</v>
      </c>
      <c r="C553" s="529">
        <v>42249</v>
      </c>
      <c r="D553" s="530">
        <v>9211417.8800000008</v>
      </c>
      <c r="E553" s="530">
        <v>8198161.9132000003</v>
      </c>
      <c r="F553" s="535" t="s">
        <v>787</v>
      </c>
      <c r="G553" s="535" t="s">
        <v>844</v>
      </c>
      <c r="H553" s="535" t="s">
        <v>1317</v>
      </c>
    </row>
    <row r="554" spans="1:8" x14ac:dyDescent="0.25">
      <c r="A554" s="535" t="s">
        <v>3454</v>
      </c>
      <c r="B554" s="535" t="s">
        <v>483</v>
      </c>
      <c r="C554" s="529">
        <v>41236</v>
      </c>
      <c r="D554" s="530">
        <v>2630116.04</v>
      </c>
      <c r="E554" s="530">
        <v>2288200.9547999999</v>
      </c>
      <c r="F554" s="535" t="s">
        <v>446</v>
      </c>
      <c r="G554" s="535" t="s">
        <v>777</v>
      </c>
      <c r="H554" s="535" t="s">
        <v>1318</v>
      </c>
    </row>
    <row r="555" spans="1:8" x14ac:dyDescent="0.25">
      <c r="A555" s="535" t="s">
        <v>3454</v>
      </c>
      <c r="B555" s="531" t="s">
        <v>485</v>
      </c>
      <c r="C555" s="529">
        <v>42341</v>
      </c>
      <c r="D555" s="530">
        <v>3402072.18</v>
      </c>
      <c r="E555" s="530">
        <v>2891761.3530000001</v>
      </c>
      <c r="F555" s="535" t="s">
        <v>417</v>
      </c>
      <c r="G555" s="535" t="s">
        <v>848</v>
      </c>
      <c r="H555" s="535" t="s">
        <v>1309</v>
      </c>
    </row>
    <row r="556" spans="1:8" x14ac:dyDescent="0.25">
      <c r="A556" s="535" t="s">
        <v>3454</v>
      </c>
      <c r="B556" s="535" t="s">
        <v>486</v>
      </c>
      <c r="C556" s="529">
        <v>41222</v>
      </c>
      <c r="D556" s="530">
        <v>1412929.39</v>
      </c>
      <c r="E556" s="530">
        <v>1200989.9815</v>
      </c>
      <c r="F556" s="535" t="s">
        <v>425</v>
      </c>
      <c r="G556" s="535" t="s">
        <v>418</v>
      </c>
      <c r="H556" s="535" t="s">
        <v>1319</v>
      </c>
    </row>
    <row r="557" spans="1:8" x14ac:dyDescent="0.25">
      <c r="A557" s="535" t="s">
        <v>3454</v>
      </c>
      <c r="B557" s="531" t="s">
        <v>488</v>
      </c>
      <c r="C557" s="529">
        <v>41201</v>
      </c>
      <c r="D557" s="530">
        <v>6901500.5199999996</v>
      </c>
      <c r="E557" s="530">
        <v>6142335.4627999999</v>
      </c>
      <c r="F557" s="535" t="s">
        <v>412</v>
      </c>
      <c r="G557" s="535" t="s">
        <v>413</v>
      </c>
      <c r="H557" s="535" t="s">
        <v>1320</v>
      </c>
    </row>
    <row r="558" spans="1:8" x14ac:dyDescent="0.25">
      <c r="A558" s="535" t="s">
        <v>3454</v>
      </c>
      <c r="B558" s="531" t="s">
        <v>490</v>
      </c>
      <c r="C558" s="529">
        <v>41043</v>
      </c>
      <c r="D558" s="530">
        <v>3051695.22</v>
      </c>
      <c r="E558" s="530">
        <v>2746525.6980000003</v>
      </c>
      <c r="F558" s="535" t="s">
        <v>787</v>
      </c>
      <c r="G558" s="535" t="s">
        <v>809</v>
      </c>
      <c r="H558" s="535" t="s">
        <v>1321</v>
      </c>
    </row>
    <row r="559" spans="1:8" x14ac:dyDescent="0.25">
      <c r="A559" s="535" t="s">
        <v>3454</v>
      </c>
      <c r="B559" s="535" t="s">
        <v>492</v>
      </c>
      <c r="C559" s="529">
        <v>42369</v>
      </c>
      <c r="D559" s="530">
        <v>6387003.8600000003</v>
      </c>
      <c r="E559" s="530">
        <v>5620563.3968000002</v>
      </c>
      <c r="F559" s="535" t="s">
        <v>446</v>
      </c>
      <c r="G559" s="535" t="s">
        <v>473</v>
      </c>
      <c r="H559" s="535" t="s">
        <v>1322</v>
      </c>
    </row>
    <row r="560" spans="1:8" x14ac:dyDescent="0.25">
      <c r="A560" s="535" t="s">
        <v>3454</v>
      </c>
      <c r="B560" s="535" t="s">
        <v>494</v>
      </c>
      <c r="C560" s="529">
        <v>41010</v>
      </c>
      <c r="D560" s="530">
        <v>2925946.72</v>
      </c>
      <c r="E560" s="530">
        <v>2633352.0480000004</v>
      </c>
      <c r="F560" s="535" t="s">
        <v>446</v>
      </c>
      <c r="G560" s="535" t="s">
        <v>777</v>
      </c>
      <c r="H560" s="535" t="s">
        <v>1323</v>
      </c>
    </row>
    <row r="561" spans="1:8" x14ac:dyDescent="0.25">
      <c r="A561" s="535" t="s">
        <v>3454</v>
      </c>
      <c r="B561" s="531" t="s">
        <v>496</v>
      </c>
      <c r="C561" s="529">
        <v>42125</v>
      </c>
      <c r="D561" s="530">
        <v>7361915.5800000001</v>
      </c>
      <c r="E561" s="530">
        <v>6404866.5546000004</v>
      </c>
      <c r="F561" s="535" t="s">
        <v>425</v>
      </c>
      <c r="G561" s="535" t="s">
        <v>450</v>
      </c>
      <c r="H561" s="535" t="s">
        <v>1324</v>
      </c>
    </row>
    <row r="562" spans="1:8" x14ac:dyDescent="0.25">
      <c r="A562" s="535" t="s">
        <v>3454</v>
      </c>
      <c r="B562" s="535" t="s">
        <v>497</v>
      </c>
      <c r="C562" s="529">
        <v>41099</v>
      </c>
      <c r="D562" s="530">
        <v>7057786.3700000001</v>
      </c>
      <c r="E562" s="530">
        <v>5999118.4145</v>
      </c>
      <c r="F562" s="535" t="s">
        <v>425</v>
      </c>
      <c r="G562" s="535" t="s">
        <v>418</v>
      </c>
      <c r="H562" s="535" t="s">
        <v>1325</v>
      </c>
    </row>
    <row r="563" spans="1:8" x14ac:dyDescent="0.25">
      <c r="A563" s="535" t="s">
        <v>3454</v>
      </c>
      <c r="B563" s="535" t="s">
        <v>4451</v>
      </c>
      <c r="C563" s="529">
        <v>42182</v>
      </c>
      <c r="D563" s="530">
        <v>5554557.6699999999</v>
      </c>
      <c r="E563" s="530">
        <v>4999101.9029999999</v>
      </c>
      <c r="F563" s="535" t="s">
        <v>446</v>
      </c>
      <c r="G563" s="535" t="s">
        <v>803</v>
      </c>
      <c r="H563" s="535" t="s">
        <v>1326</v>
      </c>
    </row>
    <row r="564" spans="1:8" x14ac:dyDescent="0.25">
      <c r="A564" s="535" t="s">
        <v>3454</v>
      </c>
      <c r="B564" s="531" t="s">
        <v>499</v>
      </c>
      <c r="C564" s="529">
        <v>40983</v>
      </c>
      <c r="D564" s="530">
        <v>6104892.8099999996</v>
      </c>
      <c r="E564" s="530">
        <v>5372305.6727999998</v>
      </c>
      <c r="F564" s="535" t="s">
        <v>446</v>
      </c>
      <c r="G564" s="535" t="s">
        <v>777</v>
      </c>
      <c r="H564" s="535" t="s">
        <v>1327</v>
      </c>
    </row>
    <row r="565" spans="1:8" x14ac:dyDescent="0.25">
      <c r="A565" s="535" t="s">
        <v>3454</v>
      </c>
      <c r="B565" s="535" t="s">
        <v>512</v>
      </c>
      <c r="C565" s="529">
        <v>42055</v>
      </c>
      <c r="D565" s="530">
        <v>5982060.2800000003</v>
      </c>
      <c r="E565" s="530">
        <v>5204392.4435999999</v>
      </c>
      <c r="F565" s="535" t="s">
        <v>425</v>
      </c>
      <c r="G565" s="535" t="s">
        <v>450</v>
      </c>
      <c r="H565" s="535" t="s">
        <v>1328</v>
      </c>
    </row>
    <row r="566" spans="1:8" x14ac:dyDescent="0.25">
      <c r="A566" s="535" t="s">
        <v>3454</v>
      </c>
      <c r="B566" s="535" t="s">
        <v>4452</v>
      </c>
      <c r="C566" s="529">
        <v>41062</v>
      </c>
      <c r="D566" s="530">
        <v>7430331.25</v>
      </c>
      <c r="E566" s="530">
        <v>6315781.5625</v>
      </c>
      <c r="F566" s="535" t="s">
        <v>446</v>
      </c>
      <c r="G566" s="535" t="s">
        <v>777</v>
      </c>
      <c r="H566" s="535" t="s">
        <v>1329</v>
      </c>
    </row>
    <row r="567" spans="1:8" x14ac:dyDescent="0.25">
      <c r="A567" s="535" t="s">
        <v>3454</v>
      </c>
      <c r="B567" s="535" t="s">
        <v>4453</v>
      </c>
      <c r="C567" s="529">
        <v>42349</v>
      </c>
      <c r="D567" s="530">
        <v>3408342.96</v>
      </c>
      <c r="E567" s="530">
        <v>2965258.3752000001</v>
      </c>
      <c r="F567" s="535" t="s">
        <v>412</v>
      </c>
      <c r="G567" s="535" t="s">
        <v>436</v>
      </c>
      <c r="H567" s="535" t="s">
        <v>1330</v>
      </c>
    </row>
    <row r="568" spans="1:8" x14ac:dyDescent="0.25">
      <c r="A568" s="535" t="s">
        <v>3454</v>
      </c>
      <c r="B568" s="531" t="s">
        <v>4454</v>
      </c>
      <c r="C568" s="529">
        <v>40949</v>
      </c>
      <c r="D568" s="530">
        <v>8950260.6300000008</v>
      </c>
      <c r="E568" s="530">
        <v>8055234.5670000007</v>
      </c>
      <c r="F568" s="535" t="s">
        <v>425</v>
      </c>
      <c r="G568" s="535" t="s">
        <v>450</v>
      </c>
      <c r="H568" s="535" t="s">
        <v>1331</v>
      </c>
    </row>
    <row r="569" spans="1:8" x14ac:dyDescent="0.25">
      <c r="A569" s="535" t="s">
        <v>3454</v>
      </c>
      <c r="B569" s="535" t="s">
        <v>4455</v>
      </c>
      <c r="C569" s="529">
        <v>42050</v>
      </c>
      <c r="D569" s="530">
        <v>5656625.9800000004</v>
      </c>
      <c r="E569" s="530">
        <v>4864698.3428000007</v>
      </c>
      <c r="F569" s="535" t="s">
        <v>787</v>
      </c>
      <c r="G569" s="535" t="s">
        <v>788</v>
      </c>
      <c r="H569" s="535" t="s">
        <v>1332</v>
      </c>
    </row>
    <row r="570" spans="1:8" x14ac:dyDescent="0.25">
      <c r="A570" s="535" t="s">
        <v>3454</v>
      </c>
      <c r="B570" s="535" t="s">
        <v>4456</v>
      </c>
      <c r="C570" s="529">
        <v>42149</v>
      </c>
      <c r="D570" s="530">
        <v>1513591.46</v>
      </c>
      <c r="E570" s="530">
        <v>1301688.6555999999</v>
      </c>
      <c r="F570" s="535" t="s">
        <v>412</v>
      </c>
      <c r="G570" s="535" t="s">
        <v>422</v>
      </c>
      <c r="H570" s="535" t="s">
        <v>1333</v>
      </c>
    </row>
    <row r="571" spans="1:8" x14ac:dyDescent="0.25">
      <c r="A571" s="535" t="s">
        <v>3454</v>
      </c>
      <c r="B571" s="535" t="s">
        <v>511</v>
      </c>
      <c r="C571" s="529">
        <v>42148</v>
      </c>
      <c r="D571" s="530">
        <v>3543502.31</v>
      </c>
      <c r="E571" s="530">
        <v>3153717.0559</v>
      </c>
      <c r="F571" s="535" t="s">
        <v>446</v>
      </c>
      <c r="G571" s="535" t="s">
        <v>777</v>
      </c>
      <c r="H571" s="535" t="s">
        <v>1334</v>
      </c>
    </row>
    <row r="572" spans="1:8" x14ac:dyDescent="0.25">
      <c r="A572" s="535" t="s">
        <v>3454</v>
      </c>
      <c r="B572" s="531" t="s">
        <v>4457</v>
      </c>
      <c r="C572" s="529">
        <v>42186</v>
      </c>
      <c r="D572" s="530">
        <v>4256001.42</v>
      </c>
      <c r="E572" s="530">
        <v>3787841.2637999998</v>
      </c>
      <c r="F572" s="535" t="s">
        <v>412</v>
      </c>
      <c r="G572" s="535" t="s">
        <v>429</v>
      </c>
      <c r="H572" s="535" t="s">
        <v>1335</v>
      </c>
    </row>
    <row r="573" spans="1:8" x14ac:dyDescent="0.25">
      <c r="A573" s="535" t="s">
        <v>3454</v>
      </c>
      <c r="B573" s="535" t="s">
        <v>4458</v>
      </c>
      <c r="C573" s="529">
        <v>42046</v>
      </c>
      <c r="D573" s="530">
        <v>7683346.0999999996</v>
      </c>
      <c r="E573" s="530">
        <v>6761344.568</v>
      </c>
      <c r="F573" s="535" t="s">
        <v>412</v>
      </c>
      <c r="G573" s="535" t="s">
        <v>413</v>
      </c>
      <c r="H573" s="535" t="s">
        <v>1336</v>
      </c>
    </row>
    <row r="574" spans="1:8" x14ac:dyDescent="0.25">
      <c r="A574" s="535" t="s">
        <v>3454</v>
      </c>
      <c r="B574" s="535" t="s">
        <v>4459</v>
      </c>
      <c r="C574" s="529">
        <v>41060</v>
      </c>
      <c r="D574" s="530">
        <v>8166081.04</v>
      </c>
      <c r="E574" s="530">
        <v>6941168.8839999996</v>
      </c>
      <c r="F574" s="535" t="s">
        <v>425</v>
      </c>
      <c r="G574" s="535" t="s">
        <v>450</v>
      </c>
      <c r="H574" s="535" t="s">
        <v>1337</v>
      </c>
    </row>
    <row r="575" spans="1:8" x14ac:dyDescent="0.25">
      <c r="A575" s="535" t="s">
        <v>3454</v>
      </c>
      <c r="B575" s="535" t="s">
        <v>4460</v>
      </c>
      <c r="C575" s="529">
        <v>42280</v>
      </c>
      <c r="D575" s="530">
        <v>5094523.24</v>
      </c>
      <c r="E575" s="530">
        <v>4483180.4512</v>
      </c>
      <c r="F575" s="535" t="s">
        <v>446</v>
      </c>
      <c r="G575" s="535" t="s">
        <v>803</v>
      </c>
      <c r="H575" s="535" t="s">
        <v>1338</v>
      </c>
    </row>
    <row r="576" spans="1:8" x14ac:dyDescent="0.25">
      <c r="A576" s="535" t="s">
        <v>3454</v>
      </c>
      <c r="B576" s="535" t="s">
        <v>4461</v>
      </c>
      <c r="C576" s="529">
        <v>41211</v>
      </c>
      <c r="D576" s="530">
        <v>7258291.8499999996</v>
      </c>
      <c r="E576" s="530">
        <v>6387296.8279999997</v>
      </c>
      <c r="F576" s="535" t="s">
        <v>446</v>
      </c>
      <c r="G576" s="535" t="s">
        <v>473</v>
      </c>
      <c r="H576" s="535" t="s">
        <v>677</v>
      </c>
    </row>
    <row r="577" spans="1:8" x14ac:dyDescent="0.25">
      <c r="A577" s="535" t="s">
        <v>3454</v>
      </c>
      <c r="B577" s="535" t="s">
        <v>479</v>
      </c>
      <c r="C577" s="529">
        <v>41011</v>
      </c>
      <c r="D577" s="530">
        <v>8427164.0500000007</v>
      </c>
      <c r="E577" s="530">
        <v>7247361.0830000006</v>
      </c>
      <c r="F577" s="535" t="s">
        <v>417</v>
      </c>
      <c r="G577" s="535" t="s">
        <v>795</v>
      </c>
      <c r="H577" s="535" t="s">
        <v>1339</v>
      </c>
    </row>
    <row r="578" spans="1:8" x14ac:dyDescent="0.25">
      <c r="A578" s="535" t="s">
        <v>3454</v>
      </c>
      <c r="B578" s="535" t="s">
        <v>481</v>
      </c>
      <c r="C578" s="529">
        <v>42306</v>
      </c>
      <c r="D578" s="530">
        <v>8947323.3599999994</v>
      </c>
      <c r="E578" s="530">
        <v>7784171.3231999995</v>
      </c>
      <c r="F578" s="535" t="s">
        <v>446</v>
      </c>
      <c r="G578" s="535" t="s">
        <v>782</v>
      </c>
      <c r="H578" s="535" t="s">
        <v>1340</v>
      </c>
    </row>
    <row r="579" spans="1:8" x14ac:dyDescent="0.25">
      <c r="A579" s="535" t="s">
        <v>3454</v>
      </c>
      <c r="B579" s="535" t="s">
        <v>483</v>
      </c>
      <c r="C579" s="529">
        <v>42274</v>
      </c>
      <c r="D579" s="530">
        <v>3413298.55</v>
      </c>
      <c r="E579" s="530">
        <v>3071968.6949999998</v>
      </c>
      <c r="F579" s="535" t="s">
        <v>425</v>
      </c>
      <c r="G579" s="535" t="s">
        <v>450</v>
      </c>
      <c r="H579" s="535" t="s">
        <v>1341</v>
      </c>
    </row>
    <row r="580" spans="1:8" x14ac:dyDescent="0.25">
      <c r="A580" s="535" t="s">
        <v>3454</v>
      </c>
      <c r="B580" s="531" t="s">
        <v>485</v>
      </c>
      <c r="C580" s="529">
        <v>42245</v>
      </c>
      <c r="D580" s="530">
        <v>9648674.1199999992</v>
      </c>
      <c r="E580" s="530">
        <v>8683806.7079999987</v>
      </c>
      <c r="F580" s="535" t="s">
        <v>446</v>
      </c>
      <c r="G580" s="535" t="s">
        <v>777</v>
      </c>
      <c r="H580" s="535" t="s">
        <v>1342</v>
      </c>
    </row>
    <row r="581" spans="1:8" x14ac:dyDescent="0.25">
      <c r="A581" s="535" t="s">
        <v>3454</v>
      </c>
      <c r="B581" s="535" t="s">
        <v>486</v>
      </c>
      <c r="C581" s="529">
        <v>40946</v>
      </c>
      <c r="D581" s="530">
        <v>1871830.38</v>
      </c>
      <c r="E581" s="530">
        <v>1647210.7344</v>
      </c>
      <c r="F581" s="535" t="s">
        <v>425</v>
      </c>
      <c r="G581" s="535" t="s">
        <v>450</v>
      </c>
      <c r="H581" s="535" t="s">
        <v>1343</v>
      </c>
    </row>
    <row r="582" spans="1:8" x14ac:dyDescent="0.25">
      <c r="A582" s="535" t="s">
        <v>3454</v>
      </c>
      <c r="B582" s="531" t="s">
        <v>488</v>
      </c>
      <c r="C582" s="529">
        <v>41269</v>
      </c>
      <c r="D582" s="530">
        <v>1636419.94</v>
      </c>
      <c r="E582" s="530">
        <v>1472777.946</v>
      </c>
      <c r="F582" s="535" t="s">
        <v>446</v>
      </c>
      <c r="G582" s="535" t="s">
        <v>777</v>
      </c>
      <c r="H582" s="535" t="s">
        <v>1344</v>
      </c>
    </row>
    <row r="583" spans="1:8" x14ac:dyDescent="0.25">
      <c r="A583" s="535" t="s">
        <v>3454</v>
      </c>
      <c r="B583" s="531" t="s">
        <v>490</v>
      </c>
      <c r="C583" s="529">
        <v>42158</v>
      </c>
      <c r="D583" s="530">
        <v>9870452.5899999999</v>
      </c>
      <c r="E583" s="530">
        <v>8685998.2791999988</v>
      </c>
      <c r="F583" s="535" t="s">
        <v>425</v>
      </c>
      <c r="G583" s="535" t="s">
        <v>450</v>
      </c>
      <c r="H583" s="535" t="s">
        <v>1345</v>
      </c>
    </row>
    <row r="584" spans="1:8" x14ac:dyDescent="0.25">
      <c r="A584" s="535" t="s">
        <v>3454</v>
      </c>
      <c r="B584" s="535" t="s">
        <v>492</v>
      </c>
      <c r="C584" s="529">
        <v>41199</v>
      </c>
      <c r="D584" s="530">
        <v>6169219.4500000002</v>
      </c>
      <c r="E584" s="530">
        <v>5305528.727</v>
      </c>
      <c r="F584" s="535" t="s">
        <v>417</v>
      </c>
      <c r="G584" s="535" t="s">
        <v>848</v>
      </c>
      <c r="H584" s="535" t="s">
        <v>1346</v>
      </c>
    </row>
    <row r="585" spans="1:8" x14ac:dyDescent="0.25">
      <c r="A585" s="535" t="s">
        <v>3454</v>
      </c>
      <c r="B585" s="535" t="s">
        <v>494</v>
      </c>
      <c r="C585" s="529">
        <v>40973</v>
      </c>
      <c r="D585" s="530">
        <v>3556098.24</v>
      </c>
      <c r="E585" s="530">
        <v>3129366.4512</v>
      </c>
      <c r="F585" s="535" t="s">
        <v>417</v>
      </c>
      <c r="G585" s="535" t="s">
        <v>848</v>
      </c>
      <c r="H585" s="535" t="s">
        <v>1347</v>
      </c>
    </row>
    <row r="586" spans="1:8" x14ac:dyDescent="0.25">
      <c r="A586" s="535" t="s">
        <v>3454</v>
      </c>
      <c r="B586" s="531" t="s">
        <v>496</v>
      </c>
      <c r="C586" s="529">
        <v>41045</v>
      </c>
      <c r="D586" s="530">
        <v>6335303.3300000001</v>
      </c>
      <c r="E586" s="530">
        <v>5385007.8305000002</v>
      </c>
      <c r="F586" s="535" t="s">
        <v>446</v>
      </c>
      <c r="G586" s="535" t="s">
        <v>782</v>
      </c>
      <c r="H586" s="535" t="s">
        <v>1348</v>
      </c>
    </row>
    <row r="587" spans="1:8" x14ac:dyDescent="0.25">
      <c r="A587" s="535" t="s">
        <v>3454</v>
      </c>
      <c r="B587" s="535" t="s">
        <v>497</v>
      </c>
      <c r="C587" s="529">
        <v>41063</v>
      </c>
      <c r="D587" s="530">
        <v>8096120.75</v>
      </c>
      <c r="E587" s="530">
        <v>7286508.6749999998</v>
      </c>
      <c r="F587" s="535" t="s">
        <v>446</v>
      </c>
      <c r="G587" s="535" t="s">
        <v>777</v>
      </c>
      <c r="H587" s="535" t="s">
        <v>1349</v>
      </c>
    </row>
    <row r="588" spans="1:8" x14ac:dyDescent="0.25">
      <c r="A588" s="535" t="s">
        <v>3454</v>
      </c>
      <c r="B588" s="535" t="s">
        <v>4451</v>
      </c>
      <c r="C588" s="529">
        <v>41086</v>
      </c>
      <c r="D588" s="530">
        <v>9611999.9600000009</v>
      </c>
      <c r="E588" s="530">
        <v>8458559.9648000002</v>
      </c>
      <c r="F588" s="535" t="s">
        <v>446</v>
      </c>
      <c r="G588" s="535" t="s">
        <v>782</v>
      </c>
      <c r="H588" s="535" t="s">
        <v>1350</v>
      </c>
    </row>
    <row r="589" spans="1:8" x14ac:dyDescent="0.25">
      <c r="A589" s="535" t="s">
        <v>3454</v>
      </c>
      <c r="B589" s="531" t="s">
        <v>499</v>
      </c>
      <c r="C589" s="529">
        <v>42247</v>
      </c>
      <c r="D589" s="530">
        <v>6606954.0800000001</v>
      </c>
      <c r="E589" s="530">
        <v>5814119.5904000001</v>
      </c>
      <c r="F589" s="535" t="s">
        <v>446</v>
      </c>
      <c r="G589" s="535" t="s">
        <v>782</v>
      </c>
      <c r="H589" s="535" t="s">
        <v>1138</v>
      </c>
    </row>
    <row r="590" spans="1:8" x14ac:dyDescent="0.25">
      <c r="A590" s="535" t="s">
        <v>3454</v>
      </c>
      <c r="B590" s="535" t="s">
        <v>512</v>
      </c>
      <c r="C590" s="529">
        <v>41264</v>
      </c>
      <c r="D590" s="530">
        <v>8735528.4600000009</v>
      </c>
      <c r="E590" s="530">
        <v>7687265.0448000003</v>
      </c>
      <c r="F590" s="535" t="s">
        <v>446</v>
      </c>
      <c r="G590" s="535" t="s">
        <v>777</v>
      </c>
      <c r="H590" s="535" t="s">
        <v>1351</v>
      </c>
    </row>
    <row r="591" spans="1:8" x14ac:dyDescent="0.25">
      <c r="A591" s="535" t="s">
        <v>3454</v>
      </c>
      <c r="B591" s="535" t="s">
        <v>4452</v>
      </c>
      <c r="C591" s="529">
        <v>42265</v>
      </c>
      <c r="D591" s="530">
        <v>1223783.44</v>
      </c>
      <c r="E591" s="530">
        <v>1089167.2615999999</v>
      </c>
      <c r="F591" s="535" t="s">
        <v>787</v>
      </c>
      <c r="G591" s="535" t="s">
        <v>788</v>
      </c>
      <c r="H591" s="535" t="s">
        <v>1352</v>
      </c>
    </row>
    <row r="592" spans="1:8" x14ac:dyDescent="0.25">
      <c r="A592" s="535" t="s">
        <v>3454</v>
      </c>
      <c r="B592" s="535" t="s">
        <v>4453</v>
      </c>
      <c r="C592" s="529">
        <v>42044</v>
      </c>
      <c r="D592" s="530">
        <v>2520422.02</v>
      </c>
      <c r="E592" s="530">
        <v>2167562.9372</v>
      </c>
      <c r="F592" s="535" t="s">
        <v>446</v>
      </c>
      <c r="G592" s="535" t="s">
        <v>803</v>
      </c>
      <c r="H592" s="535" t="s">
        <v>1353</v>
      </c>
    </row>
    <row r="593" spans="1:8" x14ac:dyDescent="0.25">
      <c r="A593" s="535" t="s">
        <v>3454</v>
      </c>
      <c r="B593" s="531" t="s">
        <v>4454</v>
      </c>
      <c r="C593" s="529">
        <v>42301</v>
      </c>
      <c r="D593" s="530">
        <v>9532431.9700000007</v>
      </c>
      <c r="E593" s="530">
        <v>8579188.773</v>
      </c>
      <c r="F593" s="535" t="s">
        <v>446</v>
      </c>
      <c r="G593" s="535" t="s">
        <v>777</v>
      </c>
      <c r="H593" s="535" t="s">
        <v>1354</v>
      </c>
    </row>
    <row r="594" spans="1:8" x14ac:dyDescent="0.25">
      <c r="A594" s="535" t="s">
        <v>3454</v>
      </c>
      <c r="B594" s="535" t="s">
        <v>4455</v>
      </c>
      <c r="C594" s="529">
        <v>42070</v>
      </c>
      <c r="D594" s="530">
        <v>9648610.5500000007</v>
      </c>
      <c r="E594" s="530">
        <v>8683749.495000001</v>
      </c>
      <c r="F594" s="535" t="s">
        <v>425</v>
      </c>
      <c r="G594" s="535" t="s">
        <v>450</v>
      </c>
      <c r="H594" s="535" t="s">
        <v>1224</v>
      </c>
    </row>
    <row r="595" spans="1:8" x14ac:dyDescent="0.25">
      <c r="A595" s="535" t="s">
        <v>3454</v>
      </c>
      <c r="B595" s="535" t="s">
        <v>4456</v>
      </c>
      <c r="C595" s="529">
        <v>41274</v>
      </c>
      <c r="D595" s="530">
        <v>1477098.74</v>
      </c>
      <c r="E595" s="530">
        <v>1270304.9164</v>
      </c>
      <c r="F595" s="535" t="s">
        <v>412</v>
      </c>
      <c r="G595" s="535" t="s">
        <v>459</v>
      </c>
      <c r="H595" s="535" t="s">
        <v>1355</v>
      </c>
    </row>
    <row r="596" spans="1:8" x14ac:dyDescent="0.25">
      <c r="A596" s="535" t="s">
        <v>3454</v>
      </c>
      <c r="B596" s="535" t="s">
        <v>511</v>
      </c>
      <c r="C596" s="529">
        <v>42147</v>
      </c>
      <c r="D596" s="530">
        <v>2682818.37</v>
      </c>
      <c r="E596" s="530">
        <v>2334051.9819</v>
      </c>
      <c r="F596" s="535" t="s">
        <v>412</v>
      </c>
      <c r="G596" s="535" t="s">
        <v>422</v>
      </c>
      <c r="H596" s="535" t="s">
        <v>1356</v>
      </c>
    </row>
    <row r="597" spans="1:8" x14ac:dyDescent="0.25">
      <c r="A597" s="535" t="s">
        <v>3454</v>
      </c>
      <c r="B597" s="531" t="s">
        <v>4457</v>
      </c>
      <c r="C597" s="529">
        <v>42129</v>
      </c>
      <c r="D597" s="530">
        <v>1143383.1399999999</v>
      </c>
      <c r="E597" s="530">
        <v>1006177.1631999998</v>
      </c>
      <c r="F597" s="535" t="s">
        <v>446</v>
      </c>
      <c r="G597" s="535" t="s">
        <v>777</v>
      </c>
      <c r="H597" s="535" t="s">
        <v>1357</v>
      </c>
    </row>
    <row r="598" spans="1:8" x14ac:dyDescent="0.25">
      <c r="A598" s="535" t="s">
        <v>3454</v>
      </c>
      <c r="B598" s="535" t="s">
        <v>4458</v>
      </c>
      <c r="C598" s="529">
        <v>41213</v>
      </c>
      <c r="D598" s="530">
        <v>4282994.17</v>
      </c>
      <c r="E598" s="530">
        <v>3811864.8113000002</v>
      </c>
      <c r="F598" s="535" t="s">
        <v>446</v>
      </c>
      <c r="G598" s="535" t="s">
        <v>777</v>
      </c>
      <c r="H598" s="535" t="s">
        <v>1358</v>
      </c>
    </row>
    <row r="599" spans="1:8" x14ac:dyDescent="0.25">
      <c r="A599" s="535" t="s">
        <v>3454</v>
      </c>
      <c r="B599" s="535" t="s">
        <v>4459</v>
      </c>
      <c r="C599" s="529">
        <v>41248</v>
      </c>
      <c r="D599" s="530">
        <v>1533704.96</v>
      </c>
      <c r="E599" s="530">
        <v>1303649.216</v>
      </c>
      <c r="F599" s="535" t="s">
        <v>446</v>
      </c>
      <c r="G599" s="535" t="s">
        <v>777</v>
      </c>
      <c r="H599" s="535" t="s">
        <v>1359</v>
      </c>
    </row>
    <row r="600" spans="1:8" x14ac:dyDescent="0.25">
      <c r="A600" s="535" t="s">
        <v>3454</v>
      </c>
      <c r="B600" s="535" t="s">
        <v>4460</v>
      </c>
      <c r="C600" s="529">
        <v>40991</v>
      </c>
      <c r="D600" s="530">
        <v>8575563.9299999997</v>
      </c>
      <c r="E600" s="530">
        <v>7374984.9797999999</v>
      </c>
      <c r="F600" s="535" t="s">
        <v>446</v>
      </c>
      <c r="G600" s="535" t="s">
        <v>777</v>
      </c>
      <c r="H600" s="535" t="s">
        <v>1360</v>
      </c>
    </row>
    <row r="601" spans="1:8" x14ac:dyDescent="0.25">
      <c r="A601" s="535" t="s">
        <v>3454</v>
      </c>
      <c r="B601" s="535" t="s">
        <v>4461</v>
      </c>
      <c r="C601" s="529">
        <v>42359</v>
      </c>
      <c r="D601" s="530">
        <v>5981995.5499999998</v>
      </c>
      <c r="E601" s="530">
        <v>5383795.9950000001</v>
      </c>
      <c r="F601" s="535" t="s">
        <v>417</v>
      </c>
      <c r="G601" s="535" t="s">
        <v>1361</v>
      </c>
      <c r="H601" s="535" t="s">
        <v>1362</v>
      </c>
    </row>
    <row r="602" spans="1:8" x14ac:dyDescent="0.25">
      <c r="A602" s="535" t="s">
        <v>3454</v>
      </c>
      <c r="B602" s="535" t="s">
        <v>479</v>
      </c>
      <c r="C602" s="529">
        <v>40924</v>
      </c>
      <c r="D602" s="530">
        <v>5964922.54</v>
      </c>
      <c r="E602" s="530">
        <v>5070184.159</v>
      </c>
      <c r="F602" s="535" t="s">
        <v>446</v>
      </c>
      <c r="G602" s="535" t="s">
        <v>777</v>
      </c>
      <c r="H602" s="535" t="s">
        <v>1363</v>
      </c>
    </row>
    <row r="603" spans="1:8" x14ac:dyDescent="0.25">
      <c r="A603" s="535" t="s">
        <v>3454</v>
      </c>
      <c r="B603" s="535" t="s">
        <v>481</v>
      </c>
      <c r="C603" s="529">
        <v>40919</v>
      </c>
      <c r="D603" s="530">
        <v>4630251.3099999996</v>
      </c>
      <c r="E603" s="530">
        <v>4074621.1527999993</v>
      </c>
      <c r="F603" s="535" t="s">
        <v>412</v>
      </c>
      <c r="G603" s="535" t="s">
        <v>422</v>
      </c>
      <c r="H603" s="535" t="s">
        <v>1364</v>
      </c>
    </row>
    <row r="604" spans="1:8" x14ac:dyDescent="0.25">
      <c r="A604" s="535" t="s">
        <v>3454</v>
      </c>
      <c r="B604" s="535" t="s">
        <v>483</v>
      </c>
      <c r="C604" s="529">
        <v>41122</v>
      </c>
      <c r="D604" s="530">
        <v>6614741.0999999996</v>
      </c>
      <c r="E604" s="530">
        <v>5688677.3459999999</v>
      </c>
      <c r="F604" s="535" t="s">
        <v>787</v>
      </c>
      <c r="G604" s="535" t="s">
        <v>809</v>
      </c>
      <c r="H604" s="535" t="s">
        <v>1365</v>
      </c>
    </row>
    <row r="605" spans="1:8" x14ac:dyDescent="0.25">
      <c r="A605" s="535" t="s">
        <v>3454</v>
      </c>
      <c r="B605" s="531" t="s">
        <v>485</v>
      </c>
      <c r="C605" s="529">
        <v>41130</v>
      </c>
      <c r="D605" s="530">
        <v>5236555.57</v>
      </c>
      <c r="E605" s="530">
        <v>4503437.7902000006</v>
      </c>
      <c r="F605" s="535" t="s">
        <v>417</v>
      </c>
      <c r="G605" s="535" t="s">
        <v>848</v>
      </c>
      <c r="H605" s="535" t="s">
        <v>1366</v>
      </c>
    </row>
    <row r="606" spans="1:8" x14ac:dyDescent="0.25">
      <c r="A606" s="535" t="s">
        <v>3454</v>
      </c>
      <c r="B606" s="535" t="s">
        <v>486</v>
      </c>
      <c r="C606" s="529">
        <v>42309</v>
      </c>
      <c r="D606" s="530">
        <v>8885324.6799999997</v>
      </c>
      <c r="E606" s="530">
        <v>7730232.4715999998</v>
      </c>
      <c r="F606" s="535" t="s">
        <v>412</v>
      </c>
      <c r="G606" s="535" t="s">
        <v>436</v>
      </c>
      <c r="H606" s="535" t="s">
        <v>1367</v>
      </c>
    </row>
    <row r="607" spans="1:8" x14ac:dyDescent="0.25">
      <c r="A607" s="535" t="s">
        <v>3454</v>
      </c>
      <c r="B607" s="531" t="s">
        <v>488</v>
      </c>
      <c r="C607" s="529">
        <v>41234</v>
      </c>
      <c r="D607" s="530">
        <v>9333628.6799999997</v>
      </c>
      <c r="E607" s="530">
        <v>8026920.6647999994</v>
      </c>
      <c r="F607" s="535" t="s">
        <v>412</v>
      </c>
      <c r="G607" s="535" t="s">
        <v>436</v>
      </c>
      <c r="H607" s="535" t="s">
        <v>1368</v>
      </c>
    </row>
    <row r="608" spans="1:8" x14ac:dyDescent="0.25">
      <c r="A608" s="535" t="s">
        <v>3454</v>
      </c>
      <c r="B608" s="531" t="s">
        <v>490</v>
      </c>
      <c r="C608" s="529">
        <v>42181</v>
      </c>
      <c r="D608" s="530">
        <v>2483722.2999999998</v>
      </c>
      <c r="E608" s="530">
        <v>2185675.6239999998</v>
      </c>
      <c r="F608" s="535" t="s">
        <v>417</v>
      </c>
      <c r="G608" s="535" t="s">
        <v>848</v>
      </c>
      <c r="H608" s="535" t="s">
        <v>1369</v>
      </c>
    </row>
    <row r="609" spans="1:8" x14ac:dyDescent="0.25">
      <c r="A609" s="535" t="s">
        <v>3454</v>
      </c>
      <c r="B609" s="535" t="s">
        <v>492</v>
      </c>
      <c r="C609" s="529">
        <v>42279</v>
      </c>
      <c r="D609" s="530">
        <v>3537921.78</v>
      </c>
      <c r="E609" s="530">
        <v>3184129.602</v>
      </c>
      <c r="F609" s="535" t="s">
        <v>787</v>
      </c>
      <c r="G609" s="535" t="s">
        <v>844</v>
      </c>
      <c r="H609" s="535" t="s">
        <v>1370</v>
      </c>
    </row>
    <row r="610" spans="1:8" x14ac:dyDescent="0.25">
      <c r="A610" s="535" t="s">
        <v>3454</v>
      </c>
      <c r="B610" s="535" t="s">
        <v>494</v>
      </c>
      <c r="C610" s="529">
        <v>42205</v>
      </c>
      <c r="D610" s="530">
        <v>6456961.5800000001</v>
      </c>
      <c r="E610" s="530">
        <v>5617556.5745999999</v>
      </c>
      <c r="F610" s="535" t="s">
        <v>446</v>
      </c>
      <c r="G610" s="535" t="s">
        <v>777</v>
      </c>
      <c r="H610" s="535" t="s">
        <v>1371</v>
      </c>
    </row>
    <row r="611" spans="1:8" x14ac:dyDescent="0.25">
      <c r="A611" s="535" t="s">
        <v>3454</v>
      </c>
      <c r="B611" s="531" t="s">
        <v>496</v>
      </c>
      <c r="C611" s="529">
        <v>41123</v>
      </c>
      <c r="D611" s="530">
        <v>6574071.0199999996</v>
      </c>
      <c r="E611" s="530">
        <v>5850923.207799999</v>
      </c>
      <c r="F611" s="535" t="s">
        <v>425</v>
      </c>
      <c r="G611" s="535" t="s">
        <v>426</v>
      </c>
      <c r="H611" s="535" t="s">
        <v>1372</v>
      </c>
    </row>
    <row r="612" spans="1:8" x14ac:dyDescent="0.25">
      <c r="A612" s="535" t="s">
        <v>3454</v>
      </c>
      <c r="B612" s="535" t="s">
        <v>497</v>
      </c>
      <c r="C612" s="529">
        <v>41162</v>
      </c>
      <c r="D612" s="530">
        <v>1454378.98</v>
      </c>
      <c r="E612" s="530">
        <v>1308941.0819999999</v>
      </c>
      <c r="F612" s="535" t="s">
        <v>446</v>
      </c>
      <c r="G612" s="535" t="s">
        <v>777</v>
      </c>
      <c r="H612" s="535" t="s">
        <v>1373</v>
      </c>
    </row>
    <row r="613" spans="1:8" x14ac:dyDescent="0.25">
      <c r="A613" s="535" t="s">
        <v>3454</v>
      </c>
      <c r="B613" s="535" t="s">
        <v>4451</v>
      </c>
      <c r="C613" s="529">
        <v>42107</v>
      </c>
      <c r="D613" s="530">
        <v>2902226.84</v>
      </c>
      <c r="E613" s="530">
        <v>2524937.3507999997</v>
      </c>
      <c r="F613" s="535" t="s">
        <v>446</v>
      </c>
      <c r="G613" s="535" t="s">
        <v>473</v>
      </c>
      <c r="H613" s="535" t="s">
        <v>1374</v>
      </c>
    </row>
    <row r="614" spans="1:8" x14ac:dyDescent="0.25">
      <c r="A614" s="535" t="s">
        <v>3454</v>
      </c>
      <c r="B614" s="531" t="s">
        <v>499</v>
      </c>
      <c r="C614" s="529">
        <v>42207</v>
      </c>
      <c r="D614" s="530">
        <v>8960210.4600000009</v>
      </c>
      <c r="E614" s="530">
        <v>8064189.4140000008</v>
      </c>
      <c r="F614" s="535" t="s">
        <v>412</v>
      </c>
      <c r="G614" s="535" t="s">
        <v>823</v>
      </c>
      <c r="H614" s="535" t="s">
        <v>1375</v>
      </c>
    </row>
    <row r="615" spans="1:8" x14ac:dyDescent="0.25">
      <c r="A615" s="535" t="s">
        <v>3454</v>
      </c>
      <c r="B615" s="535" t="s">
        <v>512</v>
      </c>
      <c r="C615" s="529">
        <v>41251</v>
      </c>
      <c r="D615" s="530">
        <v>9066822.1500000004</v>
      </c>
      <c r="E615" s="530">
        <v>8160139.9350000005</v>
      </c>
      <c r="F615" s="535" t="s">
        <v>446</v>
      </c>
      <c r="G615" s="535" t="s">
        <v>777</v>
      </c>
      <c r="H615" s="535" t="s">
        <v>1376</v>
      </c>
    </row>
    <row r="616" spans="1:8" x14ac:dyDescent="0.25">
      <c r="A616" s="535" t="s">
        <v>3454</v>
      </c>
      <c r="B616" s="535" t="s">
        <v>4452</v>
      </c>
      <c r="C616" s="529">
        <v>41140</v>
      </c>
      <c r="D616" s="530">
        <v>6989535.8499999996</v>
      </c>
      <c r="E616" s="530">
        <v>6011000.8310000002</v>
      </c>
      <c r="F616" s="535" t="s">
        <v>412</v>
      </c>
      <c r="G616" s="535" t="s">
        <v>436</v>
      </c>
      <c r="H616" s="535" t="s">
        <v>1377</v>
      </c>
    </row>
    <row r="617" spans="1:8" x14ac:dyDescent="0.25">
      <c r="A617" s="535" t="s">
        <v>3454</v>
      </c>
      <c r="B617" s="535" t="s">
        <v>4453</v>
      </c>
      <c r="C617" s="529">
        <v>42308</v>
      </c>
      <c r="D617" s="530">
        <v>6438086.7400000002</v>
      </c>
      <c r="E617" s="530">
        <v>5794278.0659999996</v>
      </c>
      <c r="F617" s="535" t="s">
        <v>425</v>
      </c>
      <c r="G617" s="535" t="s">
        <v>426</v>
      </c>
      <c r="H617" s="535" t="s">
        <v>1378</v>
      </c>
    </row>
    <row r="618" spans="1:8" x14ac:dyDescent="0.25">
      <c r="A618" s="535" t="s">
        <v>3454</v>
      </c>
      <c r="B618" s="531" t="s">
        <v>4454</v>
      </c>
      <c r="C618" s="529">
        <v>42246</v>
      </c>
      <c r="D618" s="530">
        <v>5179313.9800000004</v>
      </c>
      <c r="E618" s="530">
        <v>4402416.8830000004</v>
      </c>
      <c r="F618" s="535" t="s">
        <v>446</v>
      </c>
      <c r="G618" s="535" t="s">
        <v>777</v>
      </c>
      <c r="H618" s="535" t="s">
        <v>1379</v>
      </c>
    </row>
    <row r="619" spans="1:8" x14ac:dyDescent="0.25">
      <c r="A619" s="535" t="s">
        <v>3454</v>
      </c>
      <c r="B619" s="535" t="s">
        <v>4455</v>
      </c>
      <c r="C619" s="529">
        <v>40943</v>
      </c>
      <c r="D619" s="530">
        <v>2420894.41</v>
      </c>
      <c r="E619" s="530">
        <v>2154596.0249000001</v>
      </c>
      <c r="F619" s="535" t="s">
        <v>446</v>
      </c>
      <c r="G619" s="535" t="s">
        <v>473</v>
      </c>
      <c r="H619" s="535" t="s">
        <v>1380</v>
      </c>
    </row>
    <row r="620" spans="1:8" x14ac:dyDescent="0.25">
      <c r="A620" s="535" t="s">
        <v>3454</v>
      </c>
      <c r="B620" s="535" t="s">
        <v>4456</v>
      </c>
      <c r="C620" s="529">
        <v>42195</v>
      </c>
      <c r="D620" s="530">
        <v>8728006.75</v>
      </c>
      <c r="E620" s="530">
        <v>7418805.7374999998</v>
      </c>
      <c r="F620" s="535" t="s">
        <v>446</v>
      </c>
      <c r="G620" s="535" t="s">
        <v>777</v>
      </c>
      <c r="H620" s="535" t="s">
        <v>1381</v>
      </c>
    </row>
    <row r="621" spans="1:8" x14ac:dyDescent="0.25">
      <c r="A621" s="535" t="s">
        <v>3454</v>
      </c>
      <c r="B621" s="535" t="s">
        <v>511</v>
      </c>
      <c r="C621" s="529">
        <v>42364</v>
      </c>
      <c r="D621" s="530">
        <v>1329226.8799999999</v>
      </c>
      <c r="E621" s="530">
        <v>1196304.1919999998</v>
      </c>
      <c r="F621" s="535" t="s">
        <v>446</v>
      </c>
      <c r="G621" s="535" t="s">
        <v>777</v>
      </c>
      <c r="H621" s="535" t="s">
        <v>1382</v>
      </c>
    </row>
    <row r="622" spans="1:8" x14ac:dyDescent="0.25">
      <c r="A622" s="535" t="s">
        <v>3454</v>
      </c>
      <c r="B622" s="531" t="s">
        <v>4457</v>
      </c>
      <c r="C622" s="529">
        <v>42215</v>
      </c>
      <c r="D622" s="530">
        <v>9902288.6999999993</v>
      </c>
      <c r="E622" s="530">
        <v>8614991.1689999998</v>
      </c>
      <c r="F622" s="535" t="s">
        <v>446</v>
      </c>
      <c r="G622" s="535" t="s">
        <v>777</v>
      </c>
      <c r="H622" s="535" t="s">
        <v>1383</v>
      </c>
    </row>
    <row r="623" spans="1:8" x14ac:dyDescent="0.25">
      <c r="A623" s="535" t="s">
        <v>3454</v>
      </c>
      <c r="B623" s="535" t="s">
        <v>4458</v>
      </c>
      <c r="C623" s="529">
        <v>41106</v>
      </c>
      <c r="D623" s="530">
        <v>9419106.7599999998</v>
      </c>
      <c r="E623" s="530">
        <v>8006240.7459999993</v>
      </c>
      <c r="F623" s="535" t="s">
        <v>412</v>
      </c>
      <c r="G623" s="535" t="s">
        <v>429</v>
      </c>
      <c r="H623" s="535" t="s">
        <v>1384</v>
      </c>
    </row>
    <row r="624" spans="1:8" x14ac:dyDescent="0.25">
      <c r="A624" s="535" t="s">
        <v>3454</v>
      </c>
      <c r="B624" s="535" t="s">
        <v>4459</v>
      </c>
      <c r="C624" s="529">
        <v>40938</v>
      </c>
      <c r="D624" s="530">
        <v>6911902.5300000003</v>
      </c>
      <c r="E624" s="530">
        <v>6082474.2264</v>
      </c>
      <c r="F624" s="535" t="s">
        <v>446</v>
      </c>
      <c r="G624" s="535" t="s">
        <v>473</v>
      </c>
      <c r="H624" s="535" t="s">
        <v>1385</v>
      </c>
    </row>
    <row r="625" spans="1:8" x14ac:dyDescent="0.25">
      <c r="A625" s="535" t="s">
        <v>3454</v>
      </c>
      <c r="B625" s="535" t="s">
        <v>4460</v>
      </c>
      <c r="C625" s="529">
        <v>41110</v>
      </c>
      <c r="D625" s="530">
        <v>2126787.94</v>
      </c>
      <c r="E625" s="530">
        <v>1871573.3872</v>
      </c>
      <c r="F625" s="535" t="s">
        <v>425</v>
      </c>
      <c r="G625" s="535" t="s">
        <v>450</v>
      </c>
      <c r="H625" s="535" t="s">
        <v>703</v>
      </c>
    </row>
    <row r="626" spans="1:8" x14ac:dyDescent="0.25">
      <c r="A626" s="535" t="s">
        <v>3454</v>
      </c>
      <c r="B626" s="535" t="s">
        <v>4461</v>
      </c>
      <c r="C626" s="529">
        <v>41029</v>
      </c>
      <c r="D626" s="530">
        <v>1489417.57</v>
      </c>
      <c r="E626" s="530">
        <v>1325581.6373000001</v>
      </c>
      <c r="F626" s="535" t="s">
        <v>412</v>
      </c>
      <c r="G626" s="535" t="s">
        <v>1011</v>
      </c>
      <c r="H626" s="535" t="s">
        <v>1077</v>
      </c>
    </row>
    <row r="627" spans="1:8" x14ac:dyDescent="0.25">
      <c r="A627" s="535" t="s">
        <v>3454</v>
      </c>
      <c r="B627" s="535" t="s">
        <v>479</v>
      </c>
      <c r="C627" s="529">
        <v>42243</v>
      </c>
      <c r="D627" s="530">
        <v>5188711.42</v>
      </c>
      <c r="E627" s="530">
        <v>4462291.8212000001</v>
      </c>
      <c r="F627" s="535" t="s">
        <v>787</v>
      </c>
      <c r="G627" s="535" t="s">
        <v>844</v>
      </c>
      <c r="H627" s="535" t="s">
        <v>859</v>
      </c>
    </row>
    <row r="628" spans="1:8" x14ac:dyDescent="0.25">
      <c r="A628" s="535" t="s">
        <v>3454</v>
      </c>
      <c r="B628" s="535" t="s">
        <v>481</v>
      </c>
      <c r="C628" s="529">
        <v>42188</v>
      </c>
      <c r="D628" s="530">
        <v>6684916.6299999999</v>
      </c>
      <c r="E628" s="530">
        <v>6016424.9670000002</v>
      </c>
      <c r="F628" s="535" t="s">
        <v>787</v>
      </c>
      <c r="G628" s="535" t="s">
        <v>809</v>
      </c>
      <c r="H628" s="535" t="s">
        <v>1386</v>
      </c>
    </row>
    <row r="629" spans="1:8" x14ac:dyDescent="0.25">
      <c r="A629" s="535" t="s">
        <v>3454</v>
      </c>
      <c r="B629" s="535" t="s">
        <v>483</v>
      </c>
      <c r="C629" s="529">
        <v>42350</v>
      </c>
      <c r="D629" s="530">
        <v>5611795.6699999999</v>
      </c>
      <c r="E629" s="530">
        <v>4826144.2762000002</v>
      </c>
      <c r="F629" s="535" t="s">
        <v>787</v>
      </c>
      <c r="G629" s="535" t="s">
        <v>809</v>
      </c>
      <c r="H629" s="535" t="s">
        <v>1387</v>
      </c>
    </row>
    <row r="630" spans="1:8" x14ac:dyDescent="0.25">
      <c r="A630" s="535" t="s">
        <v>3454</v>
      </c>
      <c r="B630" s="531" t="s">
        <v>485</v>
      </c>
      <c r="C630" s="529">
        <v>41237</v>
      </c>
      <c r="D630" s="530">
        <v>8774643.8800000008</v>
      </c>
      <c r="E630" s="530">
        <v>7897179.4920000006</v>
      </c>
      <c r="F630" s="535" t="s">
        <v>412</v>
      </c>
      <c r="G630" s="535" t="s">
        <v>436</v>
      </c>
      <c r="H630" s="535" t="s">
        <v>1388</v>
      </c>
    </row>
    <row r="631" spans="1:8" x14ac:dyDescent="0.25">
      <c r="A631" s="535" t="s">
        <v>3454</v>
      </c>
      <c r="B631" s="535" t="s">
        <v>486</v>
      </c>
      <c r="C631" s="529">
        <v>40979</v>
      </c>
      <c r="D631" s="530">
        <v>6259666.5300000003</v>
      </c>
      <c r="E631" s="530">
        <v>5571103.2116999999</v>
      </c>
      <c r="F631" s="535" t="s">
        <v>417</v>
      </c>
      <c r="G631" s="535" t="s">
        <v>848</v>
      </c>
      <c r="H631" s="535" t="s">
        <v>1389</v>
      </c>
    </row>
    <row r="632" spans="1:8" x14ac:dyDescent="0.25">
      <c r="A632" s="535" t="s">
        <v>3454</v>
      </c>
      <c r="B632" s="531" t="s">
        <v>488</v>
      </c>
      <c r="C632" s="529">
        <v>42033</v>
      </c>
      <c r="D632" s="530">
        <v>5669384</v>
      </c>
      <c r="E632" s="530">
        <v>5102445.5999999996</v>
      </c>
      <c r="F632" s="535" t="s">
        <v>425</v>
      </c>
      <c r="G632" s="535" t="s">
        <v>450</v>
      </c>
      <c r="H632" s="535" t="s">
        <v>1390</v>
      </c>
    </row>
    <row r="633" spans="1:8" x14ac:dyDescent="0.25">
      <c r="A633" s="535" t="s">
        <v>3454</v>
      </c>
      <c r="B633" s="531" t="s">
        <v>490</v>
      </c>
      <c r="C633" s="529">
        <v>41053</v>
      </c>
      <c r="D633" s="530">
        <v>6043046.1900000004</v>
      </c>
      <c r="E633" s="530">
        <v>5197019.7234000005</v>
      </c>
      <c r="F633" s="535" t="s">
        <v>412</v>
      </c>
      <c r="G633" s="535" t="s">
        <v>876</v>
      </c>
      <c r="H633" s="535" t="s">
        <v>1391</v>
      </c>
    </row>
    <row r="634" spans="1:8" x14ac:dyDescent="0.25">
      <c r="A634" s="535" t="s">
        <v>3454</v>
      </c>
      <c r="B634" s="535" t="s">
        <v>492</v>
      </c>
      <c r="C634" s="529">
        <v>41209</v>
      </c>
      <c r="D634" s="530">
        <v>5073238.83</v>
      </c>
      <c r="E634" s="530">
        <v>4515182.5586999999</v>
      </c>
      <c r="F634" s="535" t="s">
        <v>787</v>
      </c>
      <c r="G634" s="535" t="s">
        <v>809</v>
      </c>
      <c r="H634" s="535" t="s">
        <v>1392</v>
      </c>
    </row>
    <row r="635" spans="1:8" x14ac:dyDescent="0.25">
      <c r="A635" s="535" t="s">
        <v>3454</v>
      </c>
      <c r="B635" s="535" t="s">
        <v>494</v>
      </c>
      <c r="C635" s="529">
        <v>41159</v>
      </c>
      <c r="D635" s="530">
        <v>2675239.59</v>
      </c>
      <c r="E635" s="530">
        <v>2327458.4432999999</v>
      </c>
      <c r="F635" s="535" t="s">
        <v>425</v>
      </c>
      <c r="G635" s="535" t="s">
        <v>418</v>
      </c>
      <c r="H635" s="535" t="s">
        <v>1230</v>
      </c>
    </row>
    <row r="636" spans="1:8" x14ac:dyDescent="0.25">
      <c r="A636" s="535" t="s">
        <v>3454</v>
      </c>
      <c r="B636" s="531" t="s">
        <v>496</v>
      </c>
      <c r="C636" s="529">
        <v>42293</v>
      </c>
      <c r="D636" s="530">
        <v>4823635.5999999996</v>
      </c>
      <c r="E636" s="530">
        <v>4341272.04</v>
      </c>
      <c r="F636" s="535" t="s">
        <v>412</v>
      </c>
      <c r="G636" s="535" t="s">
        <v>436</v>
      </c>
      <c r="H636" s="535" t="s">
        <v>638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ilha126">
    <tabColor theme="1"/>
  </sheetPr>
  <dimension ref="E23"/>
  <sheetViews>
    <sheetView showGridLines="0" showRowColHeaders="0" workbookViewId="0"/>
  </sheetViews>
  <sheetFormatPr defaultRowHeight="15" x14ac:dyDescent="0.25"/>
  <cols>
    <col min="1" max="16384" width="9.140625" style="557"/>
  </cols>
  <sheetData>
    <row r="23" spans="5:5" x14ac:dyDescent="0.25">
      <c r="E23" s="556"/>
    </row>
  </sheetData>
  <pageMargins left="0.511811024" right="0.511811024" top="0.78740157499999996" bottom="0.78740157499999996" header="0.31496062000000002" footer="0.31496062000000002"/>
  <drawing r:id="rId1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ilha127">
    <tabColor theme="9" tint="-0.249977111117893"/>
  </sheetPr>
  <dimension ref="A1:R98"/>
  <sheetViews>
    <sheetView showGridLines="0" topLeftCell="A7" workbookViewId="0">
      <selection activeCell="C41" sqref="C41"/>
    </sheetView>
  </sheetViews>
  <sheetFormatPr defaultRowHeight="15" x14ac:dyDescent="0.25"/>
  <cols>
    <col min="1" max="1" width="9.140625" style="165"/>
    <col min="2" max="2" width="18.140625" bestFit="1" customWidth="1"/>
    <col min="3" max="3" width="13.28515625" bestFit="1" customWidth="1"/>
    <col min="4" max="4" width="19.7109375" bestFit="1" customWidth="1"/>
    <col min="7" max="7" width="9.5703125" bestFit="1" customWidth="1"/>
    <col min="8" max="8" width="3.140625" customWidth="1"/>
    <col min="9" max="9" width="19.7109375" bestFit="1" customWidth="1"/>
    <col min="10" max="10" width="13.28515625" bestFit="1" customWidth="1"/>
    <col min="11" max="12" width="19.7109375" bestFit="1" customWidth="1"/>
  </cols>
  <sheetData>
    <row r="1" spans="2:15" s="165" customFormat="1" x14ac:dyDescent="0.25"/>
    <row r="2" spans="2:15" s="165" customFormat="1" x14ac:dyDescent="0.25"/>
    <row r="3" spans="2:15" s="165" customFormat="1" x14ac:dyDescent="0.25"/>
    <row r="4" spans="2:15" s="165" customFormat="1" x14ac:dyDescent="0.25"/>
    <row r="5" spans="2:15" s="165" customFormat="1" x14ac:dyDescent="0.25"/>
    <row r="6" spans="2:15" s="165" customFormat="1" x14ac:dyDescent="0.25"/>
    <row r="7" spans="2:15" s="165" customFormat="1" x14ac:dyDescent="0.25"/>
    <row r="8" spans="2:15" x14ac:dyDescent="0.25">
      <c r="B8" s="132" t="s">
        <v>288</v>
      </c>
      <c r="C8" s="132" t="s">
        <v>260</v>
      </c>
      <c r="D8" s="132" t="s">
        <v>289</v>
      </c>
      <c r="E8" s="165"/>
      <c r="F8" s="165"/>
      <c r="I8" s="165" t="s">
        <v>288</v>
      </c>
      <c r="J8" s="165" t="s">
        <v>260</v>
      </c>
      <c r="K8" s="165" t="s">
        <v>289</v>
      </c>
      <c r="L8" s="165"/>
      <c r="M8" s="165"/>
      <c r="N8" s="165"/>
      <c r="O8" s="165"/>
    </row>
    <row r="9" spans="2:15" x14ac:dyDescent="0.25">
      <c r="B9" s="169" t="s">
        <v>238</v>
      </c>
      <c r="C9" s="131">
        <v>2.5000000000000001E-2</v>
      </c>
      <c r="D9" s="169" t="s">
        <v>290</v>
      </c>
      <c r="E9" s="165"/>
      <c r="F9" s="165"/>
      <c r="I9" s="165" t="s">
        <v>240</v>
      </c>
      <c r="J9" s="165">
        <v>36</v>
      </c>
      <c r="K9" s="165" t="s">
        <v>291</v>
      </c>
      <c r="L9" s="165"/>
      <c r="M9" s="165"/>
      <c r="N9" s="165"/>
      <c r="O9" s="165"/>
    </row>
    <row r="10" spans="2:15" x14ac:dyDescent="0.25">
      <c r="B10" s="169" t="s">
        <v>240</v>
      </c>
      <c r="C10" s="169">
        <v>3</v>
      </c>
      <c r="D10" s="169" t="s">
        <v>291</v>
      </c>
      <c r="E10" s="165"/>
      <c r="F10" s="165"/>
      <c r="I10" s="165" t="s">
        <v>238</v>
      </c>
      <c r="J10" s="178">
        <v>1.4500000000000001E-2</v>
      </c>
      <c r="K10" s="169" t="s">
        <v>290</v>
      </c>
      <c r="L10" s="165"/>
      <c r="M10" s="165"/>
      <c r="N10" s="165"/>
      <c r="O10" s="165"/>
    </row>
    <row r="11" spans="2:15" x14ac:dyDescent="0.25">
      <c r="B11" s="169" t="s">
        <v>242</v>
      </c>
      <c r="C11" s="169" t="s">
        <v>292</v>
      </c>
      <c r="D11" s="169" t="s">
        <v>293</v>
      </c>
      <c r="E11" s="165"/>
      <c r="F11" s="165"/>
      <c r="I11" s="165" t="s">
        <v>244</v>
      </c>
      <c r="J11" s="179">
        <v>-10000</v>
      </c>
      <c r="K11" s="165" t="s">
        <v>261</v>
      </c>
      <c r="L11" s="165"/>
      <c r="M11" s="165"/>
      <c r="N11" s="165"/>
      <c r="O11" s="165"/>
    </row>
    <row r="12" spans="2:15" x14ac:dyDescent="0.25">
      <c r="B12" s="169" t="s">
        <v>244</v>
      </c>
      <c r="C12" s="126">
        <v>-2800</v>
      </c>
      <c r="D12" s="169" t="s">
        <v>261</v>
      </c>
      <c r="E12" s="165"/>
      <c r="F12" s="165"/>
      <c r="I12" s="165" t="s">
        <v>242</v>
      </c>
      <c r="J12" s="179">
        <v>-500</v>
      </c>
      <c r="K12" s="165" t="s">
        <v>293</v>
      </c>
      <c r="L12" s="165"/>
      <c r="M12" s="165"/>
      <c r="N12" s="165"/>
      <c r="O12" s="165"/>
    </row>
    <row r="13" spans="2:15" ht="15.75" thickBot="1" x14ac:dyDescent="0.3">
      <c r="B13" s="169" t="s">
        <v>248</v>
      </c>
      <c r="C13" s="169">
        <v>0</v>
      </c>
      <c r="D13" s="169" t="s">
        <v>294</v>
      </c>
      <c r="E13" s="165"/>
      <c r="F13" s="165"/>
      <c r="I13" s="165" t="s">
        <v>248</v>
      </c>
      <c r="J13" s="165">
        <v>0</v>
      </c>
      <c r="K13" s="165" t="s">
        <v>294</v>
      </c>
      <c r="L13" s="165"/>
      <c r="M13" s="165"/>
      <c r="N13" s="165"/>
      <c r="O13" s="165"/>
    </row>
    <row r="14" spans="2:15" ht="16.5" thickTop="1" thickBot="1" x14ac:dyDescent="0.3">
      <c r="B14" s="165" t="s">
        <v>296</v>
      </c>
      <c r="C14" s="136"/>
      <c r="D14" s="165"/>
      <c r="E14" s="165"/>
      <c r="F14" s="165"/>
      <c r="G14" s="165"/>
      <c r="H14" s="165"/>
      <c r="I14" s="165" t="s">
        <v>296</v>
      </c>
      <c r="J14" s="136"/>
      <c r="K14" s="165"/>
      <c r="L14" s="165"/>
      <c r="M14" s="165"/>
      <c r="N14" s="165"/>
      <c r="O14" s="165"/>
    </row>
    <row r="15" spans="2:15" ht="15.75" thickTop="1" x14ac:dyDescent="0.25">
      <c r="B15" s="165"/>
      <c r="C15" s="165"/>
      <c r="D15" s="165"/>
      <c r="E15" s="165"/>
      <c r="F15" s="165"/>
      <c r="G15" s="165"/>
      <c r="H15" s="165"/>
      <c r="I15" s="165"/>
      <c r="J15" s="165"/>
      <c r="K15" s="165"/>
      <c r="L15" s="165"/>
      <c r="M15" s="165"/>
      <c r="N15" s="165"/>
      <c r="O15" s="165"/>
    </row>
    <row r="16" spans="2:15" x14ac:dyDescent="0.25">
      <c r="B16" s="165"/>
      <c r="C16" s="165"/>
      <c r="D16" s="165"/>
      <c r="E16" s="165"/>
      <c r="F16" s="165"/>
      <c r="G16" s="165"/>
      <c r="H16" s="165"/>
      <c r="I16" s="165"/>
      <c r="J16" s="165"/>
      <c r="K16" s="165"/>
      <c r="L16" s="165"/>
      <c r="M16" s="165"/>
    </row>
    <row r="17" spans="2:18" s="165" customFormat="1" x14ac:dyDescent="0.25"/>
    <row r="18" spans="2:18" s="165" customFormat="1" x14ac:dyDescent="0.25"/>
    <row r="19" spans="2:18" s="165" customFormat="1" x14ac:dyDescent="0.25"/>
    <row r="20" spans="2:18" s="165" customFormat="1" x14ac:dyDescent="0.25"/>
    <row r="21" spans="2:18" s="165" customFormat="1" x14ac:dyDescent="0.25">
      <c r="D21" s="94"/>
    </row>
    <row r="22" spans="2:18" s="165" customFormat="1" x14ac:dyDescent="0.25">
      <c r="B22" s="165" t="s">
        <v>288</v>
      </c>
      <c r="C22" s="165" t="s">
        <v>260</v>
      </c>
      <c r="D22" s="165" t="s">
        <v>289</v>
      </c>
      <c r="I22"/>
      <c r="J22"/>
      <c r="K22"/>
    </row>
    <row r="23" spans="2:18" x14ac:dyDescent="0.25">
      <c r="B23" s="165" t="s">
        <v>238</v>
      </c>
      <c r="C23" s="167">
        <v>1.7999999999999999E-2</v>
      </c>
      <c r="D23" s="165" t="s">
        <v>290</v>
      </c>
      <c r="E23" s="165"/>
      <c r="F23" s="165"/>
      <c r="G23" s="165"/>
      <c r="H23" s="165"/>
      <c r="I23" s="132" t="s">
        <v>288</v>
      </c>
      <c r="J23" s="132" t="s">
        <v>260</v>
      </c>
      <c r="K23" s="132" t="s">
        <v>289</v>
      </c>
      <c r="L23" s="165"/>
      <c r="M23" s="165"/>
      <c r="N23" s="165"/>
      <c r="O23" s="165"/>
    </row>
    <row r="24" spans="2:18" x14ac:dyDescent="0.25">
      <c r="B24" s="165" t="s">
        <v>240</v>
      </c>
      <c r="C24" s="165">
        <v>6</v>
      </c>
      <c r="D24" s="165" t="s">
        <v>291</v>
      </c>
      <c r="E24" s="165"/>
      <c r="F24" s="165"/>
      <c r="G24" s="165"/>
      <c r="H24" s="165"/>
      <c r="I24" s="169" t="s">
        <v>238</v>
      </c>
      <c r="J24" s="131">
        <v>2.5999999999999999E-2</v>
      </c>
      <c r="K24" s="169" t="s">
        <v>290</v>
      </c>
      <c r="L24" s="177"/>
      <c r="M24" s="177"/>
      <c r="N24" s="177"/>
      <c r="O24" s="165"/>
      <c r="P24" s="165"/>
      <c r="Q24" s="165"/>
      <c r="R24" s="165"/>
    </row>
    <row r="25" spans="2:18" x14ac:dyDescent="0.25">
      <c r="B25" s="165" t="s">
        <v>242</v>
      </c>
      <c r="C25" s="179">
        <v>-1600</v>
      </c>
      <c r="D25" s="165" t="s">
        <v>293</v>
      </c>
      <c r="E25" s="165"/>
      <c r="F25" s="165"/>
      <c r="G25" s="165"/>
      <c r="H25" s="165"/>
      <c r="I25" s="169" t="s">
        <v>242</v>
      </c>
      <c r="J25" s="126">
        <v>-283.93</v>
      </c>
      <c r="K25" s="169" t="s">
        <v>293</v>
      </c>
      <c r="L25" s="165"/>
      <c r="M25" s="165"/>
      <c r="N25" s="165"/>
      <c r="O25" s="165"/>
      <c r="P25" s="165"/>
      <c r="Q25" s="165"/>
      <c r="R25" s="165"/>
    </row>
    <row r="26" spans="2:18" x14ac:dyDescent="0.25">
      <c r="B26" s="165" t="s">
        <v>244</v>
      </c>
      <c r="C26" s="165" t="s">
        <v>292</v>
      </c>
      <c r="D26" s="165" t="s">
        <v>261</v>
      </c>
      <c r="E26" s="165"/>
      <c r="F26" s="165"/>
      <c r="G26" s="165"/>
      <c r="H26" s="165"/>
      <c r="I26" s="169" t="s">
        <v>244</v>
      </c>
      <c r="J26" s="126">
        <v>2500</v>
      </c>
      <c r="K26" s="169" t="s">
        <v>261</v>
      </c>
      <c r="L26" s="165"/>
      <c r="M26" s="165"/>
      <c r="N26" s="165"/>
      <c r="O26" s="165"/>
      <c r="P26" s="165"/>
      <c r="Q26" s="165"/>
      <c r="R26" s="165"/>
    </row>
    <row r="27" spans="2:18" ht="15.75" thickBot="1" x14ac:dyDescent="0.3">
      <c r="B27" s="165" t="s">
        <v>248</v>
      </c>
      <c r="C27" s="165">
        <v>1</v>
      </c>
      <c r="D27" s="165" t="s">
        <v>295</v>
      </c>
      <c r="E27" s="165"/>
      <c r="F27" s="165"/>
      <c r="G27" s="165"/>
      <c r="H27" s="165"/>
      <c r="I27" s="169" t="s">
        <v>246</v>
      </c>
      <c r="J27" s="126" t="s">
        <v>297</v>
      </c>
      <c r="K27" s="169" t="s">
        <v>265</v>
      </c>
      <c r="L27" s="165"/>
      <c r="M27" s="165"/>
      <c r="N27" s="165"/>
      <c r="O27" s="165"/>
      <c r="P27" s="165"/>
      <c r="Q27" s="165"/>
      <c r="R27" s="165"/>
    </row>
    <row r="28" spans="2:18" ht="16.5" thickTop="1" thickBot="1" x14ac:dyDescent="0.3">
      <c r="B28" s="165" t="s">
        <v>296</v>
      </c>
      <c r="C28" s="136"/>
      <c r="D28" s="165"/>
      <c r="E28" s="165"/>
      <c r="F28" s="165"/>
      <c r="G28" s="165"/>
      <c r="H28" s="165"/>
      <c r="I28" s="169" t="s">
        <v>248</v>
      </c>
      <c r="J28" s="169">
        <v>1</v>
      </c>
      <c r="K28" s="169" t="s">
        <v>295</v>
      </c>
      <c r="L28" s="165"/>
      <c r="M28" s="165"/>
      <c r="N28" s="165"/>
      <c r="O28" s="165"/>
      <c r="P28" s="165"/>
      <c r="Q28" s="165"/>
      <c r="R28" s="165"/>
    </row>
    <row r="29" spans="2:18" ht="16.5" thickTop="1" thickBot="1" x14ac:dyDescent="0.3">
      <c r="B29" s="165"/>
      <c r="C29" s="165"/>
      <c r="D29" s="165"/>
      <c r="E29" s="165"/>
      <c r="F29" s="165"/>
      <c r="G29" s="165"/>
      <c r="H29" s="165"/>
      <c r="I29" t="s">
        <v>298</v>
      </c>
      <c r="J29" s="618"/>
      <c r="L29" s="165"/>
      <c r="M29" s="165"/>
      <c r="N29" s="165"/>
      <c r="O29" s="165"/>
      <c r="P29" s="165"/>
      <c r="Q29" s="165"/>
      <c r="R29" s="165"/>
    </row>
    <row r="30" spans="2:18" ht="15.75" thickTop="1" x14ac:dyDescent="0.25">
      <c r="B30" s="165"/>
      <c r="C30" s="165"/>
      <c r="D30" s="165"/>
      <c r="E30" s="165"/>
      <c r="F30" s="165"/>
      <c r="G30" s="165"/>
      <c r="H30" s="165"/>
      <c r="I30" s="165"/>
      <c r="J30" s="165"/>
      <c r="K30" s="165"/>
      <c r="L30" s="165"/>
      <c r="M30" s="165"/>
      <c r="N30" s="165"/>
      <c r="O30" s="165"/>
      <c r="P30" s="165"/>
      <c r="Q30" s="165"/>
      <c r="R30" s="165"/>
    </row>
    <row r="31" spans="2:18" x14ac:dyDescent="0.25">
      <c r="B31" s="165"/>
      <c r="C31" s="165"/>
      <c r="D31" s="165"/>
      <c r="E31" s="165"/>
      <c r="F31" s="165"/>
      <c r="G31" s="165"/>
      <c r="H31" s="165"/>
      <c r="I31" s="165"/>
      <c r="J31" s="165"/>
      <c r="K31" s="165"/>
    </row>
    <row r="32" spans="2:18" x14ac:dyDescent="0.25">
      <c r="B32" s="165"/>
      <c r="C32" s="165"/>
      <c r="D32" s="165"/>
      <c r="E32" s="165"/>
      <c r="F32" s="165"/>
      <c r="G32" s="165"/>
      <c r="H32" s="165"/>
      <c r="I32" s="165"/>
      <c r="J32" s="165"/>
      <c r="K32" s="165"/>
      <c r="L32" s="165"/>
      <c r="M32" s="165"/>
      <c r="N32" s="165"/>
    </row>
    <row r="33" spans="2:17" s="165" customFormat="1" x14ac:dyDescent="0.25"/>
    <row r="34" spans="2:17" s="165" customFormat="1" x14ac:dyDescent="0.25"/>
    <row r="35" spans="2:17" s="165" customFormat="1" x14ac:dyDescent="0.25">
      <c r="B35" s="165" t="s">
        <v>288</v>
      </c>
      <c r="C35" s="165" t="s">
        <v>260</v>
      </c>
      <c r="D35" s="165" t="s">
        <v>289</v>
      </c>
    </row>
    <row r="36" spans="2:17" s="165" customFormat="1" x14ac:dyDescent="0.25">
      <c r="B36" s="165" t="s">
        <v>238</v>
      </c>
      <c r="C36" s="167">
        <v>0.03</v>
      </c>
      <c r="D36" s="165" t="s">
        <v>290</v>
      </c>
    </row>
    <row r="37" spans="2:17" s="165" customFormat="1" x14ac:dyDescent="0.25">
      <c r="B37" s="165" t="s">
        <v>242</v>
      </c>
      <c r="C37" s="165" t="s">
        <v>299</v>
      </c>
      <c r="D37" s="165" t="s">
        <v>293</v>
      </c>
      <c r="I37" s="165" t="s">
        <v>288</v>
      </c>
      <c r="J37" s="165" t="s">
        <v>260</v>
      </c>
      <c r="K37" s="165" t="s">
        <v>289</v>
      </c>
    </row>
    <row r="38" spans="2:17" s="165" customFormat="1" x14ac:dyDescent="0.25">
      <c r="B38" s="165" t="s">
        <v>244</v>
      </c>
      <c r="C38" s="180">
        <v>-50000</v>
      </c>
      <c r="D38" s="165" t="s">
        <v>261</v>
      </c>
      <c r="I38" s="165" t="s">
        <v>238</v>
      </c>
      <c r="J38" s="167">
        <v>6.7000000000000002E-3</v>
      </c>
      <c r="K38" s="165" t="s">
        <v>290</v>
      </c>
    </row>
    <row r="39" spans="2:17" x14ac:dyDescent="0.25">
      <c r="B39" s="165" t="s">
        <v>246</v>
      </c>
      <c r="C39" s="94">
        <v>57963.7</v>
      </c>
      <c r="D39" s="165" t="s">
        <v>265</v>
      </c>
      <c r="E39" s="165"/>
      <c r="F39" s="165"/>
      <c r="G39" s="165"/>
      <c r="H39" s="165"/>
      <c r="I39" s="165" t="s">
        <v>242</v>
      </c>
      <c r="J39" s="179">
        <v>-500</v>
      </c>
      <c r="K39" s="165" t="s">
        <v>293</v>
      </c>
    </row>
    <row r="40" spans="2:17" ht="15.75" thickBot="1" x14ac:dyDescent="0.3">
      <c r="B40" s="165" t="s">
        <v>248</v>
      </c>
      <c r="C40" s="165">
        <v>1</v>
      </c>
      <c r="D40" s="165" t="s">
        <v>295</v>
      </c>
      <c r="E40" s="165"/>
      <c r="F40" s="165"/>
      <c r="G40" s="165"/>
      <c r="H40" s="165"/>
      <c r="I40" s="165" t="s">
        <v>244</v>
      </c>
      <c r="J40" s="180" t="s">
        <v>297</v>
      </c>
      <c r="K40" s="165" t="s">
        <v>261</v>
      </c>
      <c r="M40" s="165"/>
      <c r="N40" s="165"/>
      <c r="O40" s="165"/>
      <c r="P40" s="165"/>
      <c r="Q40" s="165"/>
    </row>
    <row r="41" spans="2:17" ht="16.5" thickTop="1" thickBot="1" x14ac:dyDescent="0.3">
      <c r="B41" t="s">
        <v>300</v>
      </c>
      <c r="C41" s="618"/>
      <c r="E41" s="165"/>
      <c r="F41" s="165"/>
      <c r="G41" s="165"/>
      <c r="I41" s="165" t="s">
        <v>246</v>
      </c>
      <c r="J41" s="94">
        <v>20000</v>
      </c>
      <c r="K41" s="165" t="s">
        <v>265</v>
      </c>
      <c r="M41" s="165"/>
      <c r="N41" s="165"/>
      <c r="O41" s="165"/>
      <c r="P41" s="165"/>
      <c r="Q41" s="165"/>
    </row>
    <row r="42" spans="2:17" ht="16.5" thickTop="1" thickBot="1" x14ac:dyDescent="0.3">
      <c r="E42" s="165"/>
      <c r="F42" s="165"/>
      <c r="G42" s="165"/>
      <c r="I42" s="165" t="s">
        <v>248</v>
      </c>
      <c r="J42" s="165">
        <v>0</v>
      </c>
      <c r="K42" s="165" t="s">
        <v>295</v>
      </c>
      <c r="M42" s="165"/>
      <c r="N42" s="165"/>
      <c r="O42" s="165"/>
      <c r="P42" s="165"/>
      <c r="Q42" s="165"/>
    </row>
    <row r="43" spans="2:17" ht="16.5" thickTop="1" thickBot="1" x14ac:dyDescent="0.3">
      <c r="E43" s="165"/>
      <c r="F43" s="165"/>
      <c r="I43" t="s">
        <v>300</v>
      </c>
      <c r="J43" s="618"/>
      <c r="M43" s="165"/>
      <c r="N43" s="165"/>
      <c r="O43" s="165"/>
      <c r="P43" s="165"/>
      <c r="Q43" s="165"/>
    </row>
    <row r="44" spans="2:17" ht="15.75" thickTop="1" x14ac:dyDescent="0.25">
      <c r="E44" s="165"/>
      <c r="F44" s="165"/>
      <c r="M44" s="165"/>
      <c r="N44" s="165"/>
      <c r="O44" s="165"/>
      <c r="P44" s="165"/>
      <c r="Q44" s="165"/>
    </row>
    <row r="45" spans="2:17" x14ac:dyDescent="0.25">
      <c r="E45" s="165"/>
      <c r="F45" s="165"/>
      <c r="M45" s="165"/>
      <c r="N45" s="165"/>
      <c r="O45" s="165"/>
      <c r="P45" s="165"/>
      <c r="Q45" s="165"/>
    </row>
    <row r="46" spans="2:17" x14ac:dyDescent="0.25">
      <c r="M46" s="165"/>
      <c r="N46" s="165"/>
      <c r="O46" s="165"/>
      <c r="P46" s="165"/>
      <c r="Q46" s="165"/>
    </row>
    <row r="48" spans="2:17" x14ac:dyDescent="0.25">
      <c r="B48" s="132" t="s">
        <v>288</v>
      </c>
      <c r="C48" s="132" t="s">
        <v>260</v>
      </c>
      <c r="D48" s="132" t="s">
        <v>289</v>
      </c>
      <c r="L48" s="165"/>
      <c r="M48" s="165"/>
      <c r="N48" s="165"/>
      <c r="O48" s="165"/>
      <c r="P48" s="165"/>
    </row>
    <row r="49" spans="2:16" x14ac:dyDescent="0.25">
      <c r="B49" s="169" t="s">
        <v>240</v>
      </c>
      <c r="C49" s="165">
        <v>10</v>
      </c>
      <c r="D49" s="169" t="s">
        <v>291</v>
      </c>
      <c r="L49" s="165"/>
      <c r="M49" s="165"/>
      <c r="N49" s="165"/>
      <c r="O49" s="165"/>
      <c r="P49" s="165"/>
    </row>
    <row r="50" spans="2:16" x14ac:dyDescent="0.25">
      <c r="B50" s="169" t="s">
        <v>242</v>
      </c>
      <c r="C50" s="165" t="s">
        <v>297</v>
      </c>
      <c r="D50" s="169" t="s">
        <v>293</v>
      </c>
      <c r="L50" s="165"/>
      <c r="M50" s="165"/>
      <c r="N50" s="165"/>
      <c r="O50" s="165"/>
      <c r="P50" s="165"/>
    </row>
    <row r="51" spans="2:16" x14ac:dyDescent="0.25">
      <c r="B51" s="169" t="s">
        <v>244</v>
      </c>
      <c r="C51" s="179">
        <v>25000</v>
      </c>
      <c r="D51" s="169" t="s">
        <v>261</v>
      </c>
      <c r="I51" s="165" t="s">
        <v>288</v>
      </c>
      <c r="J51" s="165" t="s">
        <v>260</v>
      </c>
      <c r="K51" s="165" t="s">
        <v>289</v>
      </c>
      <c r="L51" s="165"/>
      <c r="M51" s="165"/>
      <c r="N51" s="165"/>
      <c r="O51" s="165"/>
      <c r="P51" s="165"/>
    </row>
    <row r="52" spans="2:16" x14ac:dyDescent="0.25">
      <c r="B52" s="169" t="s">
        <v>246</v>
      </c>
      <c r="C52" s="179">
        <v>30000</v>
      </c>
      <c r="D52" s="169" t="s">
        <v>265</v>
      </c>
      <c r="I52" s="165" t="s">
        <v>240</v>
      </c>
      <c r="J52" s="165">
        <v>3</v>
      </c>
      <c r="K52" s="165" t="s">
        <v>291</v>
      </c>
      <c r="L52" s="165"/>
      <c r="M52" s="165"/>
      <c r="N52" s="165"/>
      <c r="O52" s="165"/>
      <c r="P52" s="165"/>
    </row>
    <row r="53" spans="2:16" ht="15.75" thickBot="1" x14ac:dyDescent="0.3">
      <c r="B53" s="169" t="s">
        <v>248</v>
      </c>
      <c r="C53" s="165">
        <v>1</v>
      </c>
      <c r="D53" s="169" t="s">
        <v>295</v>
      </c>
      <c r="I53" s="165" t="s">
        <v>242</v>
      </c>
      <c r="J53" s="179">
        <v>145.51</v>
      </c>
      <c r="K53" s="165" t="s">
        <v>293</v>
      </c>
      <c r="L53" s="165"/>
      <c r="M53" s="165"/>
      <c r="N53" s="165"/>
      <c r="O53" s="165"/>
      <c r="P53" s="165"/>
    </row>
    <row r="54" spans="2:16" ht="16.5" thickTop="1" thickBot="1" x14ac:dyDescent="0.3">
      <c r="B54" t="s">
        <v>238</v>
      </c>
      <c r="C54" s="135"/>
      <c r="I54" s="165" t="s">
        <v>244</v>
      </c>
      <c r="J54" s="179">
        <v>400</v>
      </c>
      <c r="K54" s="165" t="s">
        <v>261</v>
      </c>
    </row>
    <row r="55" spans="2:16" ht="15.75" thickTop="1" x14ac:dyDescent="0.25">
      <c r="I55" s="165" t="s">
        <v>246</v>
      </c>
      <c r="J55" s="165" t="s">
        <v>297</v>
      </c>
      <c r="K55" s="165" t="s">
        <v>265</v>
      </c>
    </row>
    <row r="56" spans="2:16" ht="15.75" thickBot="1" x14ac:dyDescent="0.3">
      <c r="I56" s="165" t="s">
        <v>248</v>
      </c>
      <c r="J56" s="165">
        <v>0</v>
      </c>
      <c r="K56" s="165" t="s">
        <v>294</v>
      </c>
    </row>
    <row r="57" spans="2:16" ht="16.5" thickTop="1" thickBot="1" x14ac:dyDescent="0.3">
      <c r="E57" s="165"/>
      <c r="F57" s="165"/>
      <c r="I57" t="s">
        <v>238</v>
      </c>
      <c r="J57" s="135"/>
    </row>
    <row r="58" spans="2:16" ht="15.75" thickTop="1" x14ac:dyDescent="0.25">
      <c r="E58" s="165"/>
      <c r="F58" s="165"/>
    </row>
    <row r="59" spans="2:16" x14ac:dyDescent="0.25">
      <c r="E59" s="165"/>
      <c r="F59" s="165"/>
    </row>
    <row r="60" spans="2:16" x14ac:dyDescent="0.25">
      <c r="E60" s="165"/>
      <c r="F60" s="165"/>
    </row>
    <row r="61" spans="2:16" x14ac:dyDescent="0.25">
      <c r="E61" s="165"/>
      <c r="F61" s="165"/>
    </row>
    <row r="62" spans="2:16" x14ac:dyDescent="0.25">
      <c r="E62" s="165"/>
      <c r="F62" s="165"/>
    </row>
    <row r="63" spans="2:16" x14ac:dyDescent="0.25">
      <c r="B63" s="165" t="s">
        <v>288</v>
      </c>
      <c r="C63" s="165" t="s">
        <v>260</v>
      </c>
      <c r="D63" s="165" t="s">
        <v>289</v>
      </c>
      <c r="L63" s="165"/>
      <c r="M63" s="165"/>
      <c r="N63" s="165"/>
      <c r="O63" s="165"/>
    </row>
    <row r="64" spans="2:16" x14ac:dyDescent="0.25">
      <c r="B64" s="165" t="s">
        <v>240</v>
      </c>
      <c r="C64" s="181">
        <v>24</v>
      </c>
      <c r="D64" s="165" t="s">
        <v>290</v>
      </c>
      <c r="L64" s="165"/>
      <c r="M64" s="165"/>
      <c r="N64" s="165"/>
      <c r="O64" s="165"/>
    </row>
    <row r="65" spans="2:16" x14ac:dyDescent="0.25">
      <c r="B65" s="165" t="s">
        <v>242</v>
      </c>
      <c r="C65" s="182">
        <v>-500</v>
      </c>
      <c r="D65" s="165" t="s">
        <v>293</v>
      </c>
      <c r="I65" s="132" t="s">
        <v>288</v>
      </c>
      <c r="J65" s="132" t="s">
        <v>260</v>
      </c>
      <c r="K65" s="132" t="s">
        <v>289</v>
      </c>
      <c r="L65" s="165"/>
      <c r="M65" s="165"/>
      <c r="N65" s="165"/>
      <c r="O65" s="165"/>
    </row>
    <row r="66" spans="2:16" x14ac:dyDescent="0.25">
      <c r="B66" s="165" t="s">
        <v>244</v>
      </c>
      <c r="C66" s="180" t="s">
        <v>297</v>
      </c>
      <c r="D66" s="165" t="s">
        <v>261</v>
      </c>
      <c r="I66" s="169" t="s">
        <v>240</v>
      </c>
      <c r="J66" s="165">
        <v>24</v>
      </c>
      <c r="K66" s="169" t="s">
        <v>291</v>
      </c>
      <c r="L66" s="165"/>
      <c r="M66" s="165"/>
      <c r="N66" s="165"/>
      <c r="O66" s="165"/>
    </row>
    <row r="67" spans="2:16" x14ac:dyDescent="0.25">
      <c r="B67" s="165" t="s">
        <v>246</v>
      </c>
      <c r="C67" s="94">
        <v>20000</v>
      </c>
      <c r="D67" s="165" t="s">
        <v>265</v>
      </c>
      <c r="I67" s="169" t="s">
        <v>238</v>
      </c>
      <c r="J67" s="168">
        <v>2.4500000000000001E-2</v>
      </c>
      <c r="K67" s="169" t="s">
        <v>293</v>
      </c>
      <c r="L67" s="165"/>
      <c r="M67" s="165"/>
      <c r="N67" s="165"/>
      <c r="O67" s="165"/>
    </row>
    <row r="68" spans="2:16" ht="15.75" thickBot="1" x14ac:dyDescent="0.3">
      <c r="B68" s="165" t="s">
        <v>248</v>
      </c>
      <c r="C68" s="165">
        <v>0</v>
      </c>
      <c r="D68" s="165" t="s">
        <v>295</v>
      </c>
      <c r="I68" s="169" t="s">
        <v>244</v>
      </c>
      <c r="J68" s="179">
        <v>30000</v>
      </c>
      <c r="K68" s="169" t="s">
        <v>261</v>
      </c>
      <c r="L68" s="165"/>
      <c r="M68" s="165"/>
      <c r="N68" s="165"/>
      <c r="O68" s="165"/>
    </row>
    <row r="69" spans="2:16" ht="16.5" thickTop="1" thickBot="1" x14ac:dyDescent="0.3">
      <c r="B69" t="s">
        <v>301</v>
      </c>
      <c r="C69" s="135"/>
      <c r="I69" s="169" t="s">
        <v>246</v>
      </c>
      <c r="J69" s="179" t="s">
        <v>297</v>
      </c>
      <c r="K69" s="169" t="s">
        <v>265</v>
      </c>
    </row>
    <row r="70" spans="2:16" ht="16.5" thickTop="1" thickBot="1" x14ac:dyDescent="0.3">
      <c r="I70" s="169" t="s">
        <v>248</v>
      </c>
      <c r="J70" s="165">
        <v>0</v>
      </c>
      <c r="K70" s="169" t="s">
        <v>294</v>
      </c>
    </row>
    <row r="71" spans="2:16" ht="16.5" thickTop="1" thickBot="1" x14ac:dyDescent="0.3">
      <c r="I71" t="s">
        <v>302</v>
      </c>
      <c r="J71" s="136"/>
    </row>
    <row r="72" spans="2:16" ht="15.75" thickTop="1" x14ac:dyDescent="0.25"/>
    <row r="77" spans="2:16" x14ac:dyDescent="0.25">
      <c r="B77" s="165" t="s">
        <v>288</v>
      </c>
      <c r="C77" s="165" t="s">
        <v>260</v>
      </c>
      <c r="D77" s="165" t="s">
        <v>289</v>
      </c>
      <c r="E77" s="165"/>
      <c r="F77" s="165"/>
      <c r="L77" s="165"/>
      <c r="M77" s="165"/>
      <c r="N77" s="165"/>
      <c r="O77" s="165"/>
      <c r="P77" s="165"/>
    </row>
    <row r="78" spans="2:16" x14ac:dyDescent="0.25">
      <c r="B78" s="165" t="s">
        <v>240</v>
      </c>
      <c r="C78" s="165">
        <v>36</v>
      </c>
      <c r="D78" s="165" t="s">
        <v>291</v>
      </c>
      <c r="E78" s="165"/>
      <c r="F78" s="165"/>
      <c r="L78" s="165"/>
      <c r="M78" s="165"/>
      <c r="N78" s="165"/>
      <c r="O78" s="165"/>
      <c r="P78" s="165"/>
    </row>
    <row r="79" spans="2:16" x14ac:dyDescent="0.25">
      <c r="B79" s="165" t="s">
        <v>238</v>
      </c>
      <c r="C79" s="178">
        <v>1.4500000000000001E-2</v>
      </c>
      <c r="D79" s="165" t="s">
        <v>293</v>
      </c>
      <c r="E79" s="165"/>
      <c r="F79" s="165"/>
      <c r="I79" s="165" t="s">
        <v>288</v>
      </c>
      <c r="J79" s="165" t="s">
        <v>260</v>
      </c>
      <c r="K79" s="165" t="s">
        <v>289</v>
      </c>
      <c r="L79" s="165"/>
      <c r="M79" s="165"/>
      <c r="N79" s="165"/>
      <c r="O79" s="165"/>
      <c r="P79" s="165"/>
    </row>
    <row r="80" spans="2:16" x14ac:dyDescent="0.25">
      <c r="B80" s="165" t="s">
        <v>244</v>
      </c>
      <c r="C80" s="179" t="s">
        <v>297</v>
      </c>
      <c r="D80" s="165" t="s">
        <v>261</v>
      </c>
      <c r="E80" s="165"/>
      <c r="F80" s="165"/>
      <c r="I80" s="165" t="s">
        <v>240</v>
      </c>
      <c r="J80" s="165">
        <v>36</v>
      </c>
      <c r="K80" s="165" t="s">
        <v>291</v>
      </c>
      <c r="L80" s="165"/>
      <c r="M80" s="165"/>
      <c r="N80" s="165"/>
      <c r="O80" s="165"/>
      <c r="P80" s="165"/>
    </row>
    <row r="81" spans="2:16" x14ac:dyDescent="0.25">
      <c r="B81" s="165" t="s">
        <v>246</v>
      </c>
      <c r="C81" s="94">
        <v>50000</v>
      </c>
      <c r="D81" s="165" t="s">
        <v>265</v>
      </c>
      <c r="E81" s="165"/>
      <c r="F81" s="165"/>
      <c r="I81" s="165" t="s">
        <v>238</v>
      </c>
      <c r="J81" s="178">
        <v>1.4500000000000001E-2</v>
      </c>
      <c r="K81" s="165" t="s">
        <v>293</v>
      </c>
      <c r="L81" s="165"/>
      <c r="M81" s="165"/>
      <c r="N81" s="165"/>
      <c r="O81" s="165"/>
      <c r="P81" s="165"/>
    </row>
    <row r="82" spans="2:16" ht="15.75" thickBot="1" x14ac:dyDescent="0.3">
      <c r="B82" s="165" t="s">
        <v>248</v>
      </c>
      <c r="C82" s="165">
        <v>0</v>
      </c>
      <c r="D82" s="165" t="s">
        <v>294</v>
      </c>
      <c r="E82" s="165"/>
      <c r="F82" s="165"/>
      <c r="I82" s="165" t="s">
        <v>244</v>
      </c>
      <c r="J82" s="179">
        <v>-10000</v>
      </c>
      <c r="K82" s="165" t="s">
        <v>261</v>
      </c>
      <c r="L82" s="165"/>
      <c r="M82" s="165"/>
      <c r="N82" s="165"/>
      <c r="O82" s="165"/>
      <c r="P82" s="165"/>
    </row>
    <row r="83" spans="2:16" ht="16.5" thickTop="1" thickBot="1" x14ac:dyDescent="0.3">
      <c r="B83" t="s">
        <v>302</v>
      </c>
      <c r="C83" s="136"/>
      <c r="I83" s="165" t="s">
        <v>246</v>
      </c>
      <c r="J83" s="179">
        <v>50000</v>
      </c>
      <c r="K83" s="165" t="s">
        <v>265</v>
      </c>
    </row>
    <row r="84" spans="2:16" ht="16.5" thickTop="1" thickBot="1" x14ac:dyDescent="0.3">
      <c r="I84" s="165" t="s">
        <v>248</v>
      </c>
      <c r="J84" s="165">
        <v>0</v>
      </c>
      <c r="K84" s="165" t="s">
        <v>294</v>
      </c>
    </row>
    <row r="85" spans="2:16" ht="16.5" thickTop="1" thickBot="1" x14ac:dyDescent="0.3">
      <c r="I85" t="s">
        <v>302</v>
      </c>
      <c r="J85" s="136"/>
    </row>
    <row r="86" spans="2:16" ht="15.75" thickTop="1" x14ac:dyDescent="0.25"/>
    <row r="90" spans="2:16" x14ac:dyDescent="0.25">
      <c r="E90" s="165"/>
      <c r="F90" s="165"/>
      <c r="H90" s="165"/>
      <c r="L90" s="165"/>
    </row>
    <row r="91" spans="2:16" x14ac:dyDescent="0.25">
      <c r="B91" s="132" t="s">
        <v>288</v>
      </c>
      <c r="C91" s="132" t="s">
        <v>260</v>
      </c>
      <c r="D91" s="132" t="s">
        <v>289</v>
      </c>
      <c r="E91" s="165"/>
      <c r="F91" s="165"/>
      <c r="H91" s="165"/>
      <c r="I91" s="165" t="s">
        <v>288</v>
      </c>
      <c r="J91" s="165" t="s">
        <v>260</v>
      </c>
      <c r="K91" s="165" t="s">
        <v>289</v>
      </c>
      <c r="L91" s="165"/>
    </row>
    <row r="92" spans="2:16" x14ac:dyDescent="0.25">
      <c r="B92" s="169" t="s">
        <v>238</v>
      </c>
      <c r="C92" s="167">
        <v>0.05</v>
      </c>
      <c r="D92" s="169" t="s">
        <v>290</v>
      </c>
      <c r="E92" s="165"/>
      <c r="F92" s="165"/>
      <c r="H92" s="165"/>
      <c r="I92" s="165" t="s">
        <v>238</v>
      </c>
      <c r="J92" s="167">
        <v>0.03</v>
      </c>
      <c r="K92" s="165" t="s">
        <v>290</v>
      </c>
      <c r="L92" s="165"/>
    </row>
    <row r="93" spans="2:16" x14ac:dyDescent="0.25">
      <c r="B93" s="169" t="s">
        <v>240</v>
      </c>
      <c r="C93" s="181">
        <v>12</v>
      </c>
      <c r="D93" s="169" t="s">
        <v>291</v>
      </c>
      <c r="E93" s="165"/>
      <c r="F93" s="165"/>
      <c r="H93" s="165"/>
      <c r="I93" s="165" t="s">
        <v>240</v>
      </c>
      <c r="J93" s="181">
        <v>6</v>
      </c>
      <c r="K93" s="165" t="s">
        <v>291</v>
      </c>
      <c r="L93" s="165"/>
    </row>
    <row r="94" spans="2:16" x14ac:dyDescent="0.25">
      <c r="B94" s="169" t="s">
        <v>242</v>
      </c>
      <c r="C94" s="179">
        <v>-1074.53</v>
      </c>
      <c r="D94" s="169" t="s">
        <v>293</v>
      </c>
      <c r="E94" s="165"/>
      <c r="F94" s="165"/>
      <c r="H94" s="165"/>
      <c r="I94" s="165" t="s">
        <v>242</v>
      </c>
      <c r="J94" s="179" t="s">
        <v>292</v>
      </c>
      <c r="K94" s="165" t="s">
        <v>293</v>
      </c>
      <c r="L94" s="165"/>
    </row>
    <row r="95" spans="2:16" x14ac:dyDescent="0.25">
      <c r="B95" s="169" t="s">
        <v>246</v>
      </c>
      <c r="C95" s="179" t="s">
        <v>292</v>
      </c>
      <c r="D95" s="169" t="s">
        <v>265</v>
      </c>
      <c r="E95" s="165"/>
      <c r="F95" s="165"/>
      <c r="H95" s="165"/>
      <c r="I95" s="165" t="s">
        <v>246</v>
      </c>
      <c r="J95" s="94">
        <v>30000</v>
      </c>
      <c r="K95" s="165" t="s">
        <v>265</v>
      </c>
      <c r="L95" s="165"/>
    </row>
    <row r="96" spans="2:16" ht="15.75" thickBot="1" x14ac:dyDescent="0.3">
      <c r="B96" s="169" t="s">
        <v>248</v>
      </c>
      <c r="C96" s="165">
        <v>0</v>
      </c>
      <c r="D96" s="169" t="s">
        <v>294</v>
      </c>
      <c r="I96" s="165" t="s">
        <v>248</v>
      </c>
      <c r="J96" s="165">
        <v>0</v>
      </c>
      <c r="K96" s="165" t="s">
        <v>294</v>
      </c>
    </row>
    <row r="97" spans="2:10" ht="16.5" thickTop="1" thickBot="1" x14ac:dyDescent="0.3">
      <c r="B97" t="s">
        <v>4883</v>
      </c>
      <c r="C97" s="136"/>
      <c r="I97" t="s">
        <v>303</v>
      </c>
      <c r="J97" s="136"/>
    </row>
    <row r="98" spans="2:10" ht="15.75" thickTop="1" x14ac:dyDescent="0.25"/>
  </sheetData>
  <pageMargins left="0.511811024" right="0.511811024" top="0.78740157499999996" bottom="0.78740157499999996" header="0.31496062000000002" footer="0.31496062000000002"/>
  <drawing r:id="rId1"/>
  <tableParts count="14"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  <tablePart r:id="rId14"/>
    <tablePart r:id="rId15"/>
  </tableParts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ilha128">
    <tabColor theme="9" tint="-0.249977111117893"/>
  </sheetPr>
  <dimension ref="A1:Q29"/>
  <sheetViews>
    <sheetView showGridLines="0" zoomScaleNormal="100" workbookViewId="0">
      <selection activeCell="B22" sqref="B22"/>
    </sheetView>
  </sheetViews>
  <sheetFormatPr defaultRowHeight="15" x14ac:dyDescent="0.25"/>
  <cols>
    <col min="1" max="1" width="20.85546875" style="165" bestFit="1" customWidth="1"/>
    <col min="2" max="2" width="15.28515625" style="165" customWidth="1"/>
    <col min="3" max="3" width="9.140625" style="165"/>
    <col min="4" max="4" width="14.5703125" style="165" bestFit="1" customWidth="1"/>
    <col min="5" max="5" width="12.7109375" style="165" bestFit="1" customWidth="1"/>
    <col min="6" max="16384" width="9.140625" style="165"/>
  </cols>
  <sheetData>
    <row r="1" spans="1:17" x14ac:dyDescent="0.25">
      <c r="I1"/>
      <c r="J1"/>
      <c r="K1"/>
      <c r="L1"/>
      <c r="M1"/>
      <c r="N1"/>
      <c r="O1"/>
      <c r="P1"/>
      <c r="Q1"/>
    </row>
    <row r="2" spans="1:17" x14ac:dyDescent="0.25">
      <c r="I2"/>
      <c r="J2"/>
      <c r="K2"/>
      <c r="L2"/>
      <c r="M2"/>
      <c r="N2"/>
      <c r="O2"/>
      <c r="P2"/>
      <c r="Q2"/>
    </row>
    <row r="3" spans="1:17" x14ac:dyDescent="0.25">
      <c r="I3"/>
      <c r="J3"/>
      <c r="K3"/>
      <c r="L3"/>
      <c r="M3"/>
      <c r="N3"/>
      <c r="O3"/>
      <c r="P3"/>
      <c r="Q3"/>
    </row>
    <row r="4" spans="1:17" x14ac:dyDescent="0.25">
      <c r="I4"/>
      <c r="J4"/>
      <c r="K4"/>
      <c r="L4"/>
      <c r="M4"/>
      <c r="N4"/>
      <c r="O4"/>
      <c r="P4"/>
      <c r="Q4"/>
    </row>
    <row r="5" spans="1:17" x14ac:dyDescent="0.25">
      <c r="I5"/>
      <c r="J5"/>
      <c r="K5"/>
      <c r="L5"/>
      <c r="M5"/>
      <c r="N5"/>
      <c r="O5"/>
      <c r="P5"/>
      <c r="Q5"/>
    </row>
    <row r="6" spans="1:17" x14ac:dyDescent="0.25">
      <c r="C6" s="166"/>
      <c r="D6" s="179"/>
      <c r="I6"/>
      <c r="J6"/>
      <c r="K6"/>
      <c r="L6"/>
      <c r="M6"/>
      <c r="N6"/>
      <c r="O6"/>
      <c r="P6"/>
      <c r="Q6"/>
    </row>
    <row r="7" spans="1:17" x14ac:dyDescent="0.25">
      <c r="C7" s="166"/>
      <c r="I7"/>
      <c r="J7"/>
      <c r="K7"/>
      <c r="L7"/>
      <c r="M7"/>
      <c r="N7"/>
      <c r="O7"/>
      <c r="P7"/>
      <c r="Q7"/>
    </row>
    <row r="8" spans="1:17" x14ac:dyDescent="0.25">
      <c r="C8" s="166"/>
      <c r="I8"/>
      <c r="J8"/>
      <c r="K8"/>
      <c r="L8"/>
      <c r="M8"/>
      <c r="N8"/>
      <c r="O8"/>
      <c r="P8"/>
      <c r="Q8"/>
    </row>
    <row r="9" spans="1:17" x14ac:dyDescent="0.25">
      <c r="C9" s="166"/>
      <c r="I9"/>
      <c r="J9"/>
      <c r="K9"/>
      <c r="L9"/>
      <c r="M9"/>
      <c r="N9"/>
      <c r="O9"/>
      <c r="P9"/>
      <c r="Q9"/>
    </row>
    <row r="10" spans="1:17" x14ac:dyDescent="0.25">
      <c r="C10" s="166"/>
      <c r="I10"/>
      <c r="J10"/>
      <c r="K10"/>
      <c r="L10"/>
      <c r="M10"/>
      <c r="N10"/>
      <c r="O10"/>
      <c r="P10"/>
      <c r="Q10"/>
    </row>
    <row r="11" spans="1:17" x14ac:dyDescent="0.25">
      <c r="A11" s="166"/>
      <c r="B11" s="166"/>
      <c r="C11" s="166"/>
      <c r="D11" s="167"/>
      <c r="H11" s="170"/>
      <c r="I11"/>
      <c r="J11"/>
      <c r="K11"/>
      <c r="L11"/>
      <c r="M11"/>
      <c r="N11"/>
      <c r="O11"/>
      <c r="P11"/>
      <c r="Q11"/>
    </row>
    <row r="12" spans="1:17" x14ac:dyDescent="0.25">
      <c r="A12" s="166"/>
      <c r="B12" s="94"/>
      <c r="C12" s="166"/>
      <c r="I12"/>
      <c r="J12"/>
      <c r="K12"/>
      <c r="L12"/>
      <c r="M12"/>
      <c r="N12"/>
      <c r="O12"/>
      <c r="P12"/>
      <c r="Q12"/>
    </row>
    <row r="13" spans="1:17" x14ac:dyDescent="0.25">
      <c r="A13" s="166"/>
      <c r="B13" s="166"/>
      <c r="C13" s="166"/>
      <c r="I13"/>
      <c r="J13"/>
      <c r="K13"/>
      <c r="L13"/>
      <c r="M13"/>
      <c r="N13"/>
      <c r="O13"/>
      <c r="P13"/>
      <c r="Q13"/>
    </row>
    <row r="14" spans="1:17" x14ac:dyDescent="0.25">
      <c r="C14" s="166"/>
      <c r="I14"/>
      <c r="J14"/>
      <c r="K14"/>
      <c r="L14"/>
      <c r="M14"/>
      <c r="N14"/>
      <c r="O14"/>
      <c r="P14"/>
      <c r="Q14"/>
    </row>
    <row r="15" spans="1:17" x14ac:dyDescent="0.25">
      <c r="C15" s="166"/>
    </row>
    <row r="16" spans="1:17" x14ac:dyDescent="0.25">
      <c r="C16" s="166"/>
    </row>
    <row r="17" spans="1:17" x14ac:dyDescent="0.25">
      <c r="C17" s="166"/>
    </row>
    <row r="18" spans="1:17" x14ac:dyDescent="0.25">
      <c r="C18" s="166"/>
    </row>
    <row r="19" spans="1:17" x14ac:dyDescent="0.25">
      <c r="A19" s="639" t="s">
        <v>304</v>
      </c>
      <c r="B19" s="640"/>
      <c r="C19" s="640"/>
      <c r="D19" s="640"/>
      <c r="E19" s="640"/>
      <c r="F19" s="640"/>
      <c r="G19" s="640"/>
      <c r="H19" s="640"/>
      <c r="I19" s="640"/>
      <c r="J19" s="640"/>
      <c r="K19" s="640"/>
      <c r="L19" s="640"/>
      <c r="M19" s="640"/>
      <c r="N19" s="640"/>
      <c r="O19" s="640"/>
      <c r="P19" s="640"/>
      <c r="Q19" s="640"/>
    </row>
    <row r="20" spans="1:17" x14ac:dyDescent="0.25">
      <c r="A20" s="639"/>
      <c r="B20" s="640"/>
      <c r="C20" s="640"/>
      <c r="D20" s="640"/>
      <c r="E20" s="640"/>
      <c r="F20" s="640"/>
      <c r="G20" s="640"/>
      <c r="H20" s="640"/>
      <c r="I20" s="640"/>
      <c r="J20" s="640"/>
      <c r="K20" s="640"/>
      <c r="L20" s="640"/>
      <c r="M20" s="640"/>
      <c r="N20" s="640"/>
      <c r="O20" s="640"/>
      <c r="P20" s="640"/>
      <c r="Q20" s="640"/>
    </row>
    <row r="21" spans="1:17" ht="15.75" thickBot="1" x14ac:dyDescent="0.3">
      <c r="A21" s="209"/>
      <c r="B21" s="209"/>
      <c r="C21" s="209"/>
      <c r="D21" s="209"/>
      <c r="E21" s="209"/>
      <c r="F21" s="209"/>
      <c r="G21" s="209"/>
      <c r="H21" s="209"/>
      <c r="I21" s="209"/>
      <c r="J21" s="209"/>
      <c r="K21" s="209"/>
      <c r="L21" s="1"/>
      <c r="M21" s="1"/>
      <c r="N21" s="1"/>
      <c r="O21" s="1"/>
      <c r="P21" s="1"/>
      <c r="Q21" s="1"/>
    </row>
    <row r="22" spans="1:17" ht="16.5" thickTop="1" thickBot="1" x14ac:dyDescent="0.3">
      <c r="A22" s="210" t="s">
        <v>305</v>
      </c>
      <c r="B22" s="183"/>
      <c r="C22" s="209"/>
      <c r="D22" s="210" t="s">
        <v>306</v>
      </c>
      <c r="E22" s="136"/>
      <c r="F22" s="1"/>
      <c r="G22" s="209"/>
      <c r="H22" s="1"/>
      <c r="I22" s="1"/>
      <c r="J22" s="1"/>
      <c r="K22" s="1"/>
      <c r="L22" s="1"/>
      <c r="M22" s="1"/>
      <c r="N22" s="1"/>
      <c r="O22" s="1"/>
      <c r="P22" s="1"/>
      <c r="Q22" s="1"/>
    </row>
    <row r="23" spans="1:17" ht="16.5" thickTop="1" thickBot="1" x14ac:dyDescent="0.3">
      <c r="A23" s="210" t="s">
        <v>278</v>
      </c>
      <c r="B23" s="184"/>
      <c r="C23" s="209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</row>
    <row r="24" spans="1:17" ht="16.5" thickTop="1" thickBot="1" x14ac:dyDescent="0.3">
      <c r="A24" s="210" t="s">
        <v>307</v>
      </c>
      <c r="B24" s="185"/>
      <c r="C24" s="209"/>
      <c r="D24" s="211" t="s">
        <v>308</v>
      </c>
      <c r="E24" s="187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</row>
    <row r="25" spans="1:17" ht="16.5" thickTop="1" thickBot="1" x14ac:dyDescent="0.3">
      <c r="A25" s="210" t="s">
        <v>309</v>
      </c>
      <c r="B25" s="184"/>
      <c r="C25" s="209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</row>
    <row r="26" spans="1:17" ht="16.5" thickTop="1" thickBot="1" x14ac:dyDescent="0.3">
      <c r="A26" s="210" t="s">
        <v>310</v>
      </c>
      <c r="B26" s="186"/>
      <c r="C26" s="209"/>
      <c r="D26" s="192" t="s">
        <v>311</v>
      </c>
      <c r="E26" s="188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</row>
    <row r="27" spans="1:17" ht="15.75" thickTop="1" x14ac:dyDescent="0.25">
      <c r="A27" s="191"/>
      <c r="B27" s="191"/>
      <c r="C27" s="209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</row>
    <row r="28" spans="1:17" x14ac:dyDescent="0.25">
      <c r="A28" s="189"/>
      <c r="B28" s="189"/>
      <c r="C28" s="189"/>
      <c r="D28" s="190"/>
      <c r="E28" s="190"/>
      <c r="F28" s="190"/>
      <c r="G28" s="190"/>
      <c r="H28" s="190"/>
      <c r="I28" s="190"/>
      <c r="J28" s="641"/>
      <c r="K28" s="641"/>
      <c r="L28" s="641"/>
      <c r="M28" s="641"/>
      <c r="N28" s="641"/>
      <c r="O28" s="641"/>
      <c r="P28" s="641"/>
      <c r="Q28" s="641"/>
    </row>
    <row r="29" spans="1:17" x14ac:dyDescent="0.25">
      <c r="A29" s="190"/>
      <c r="B29" s="190"/>
      <c r="C29" s="190"/>
      <c r="D29" s="190"/>
      <c r="E29" s="190"/>
      <c r="F29" s="190"/>
      <c r="G29" s="190"/>
      <c r="H29" s="190"/>
      <c r="I29" s="190"/>
      <c r="J29" s="641"/>
      <c r="K29" s="641"/>
      <c r="L29" s="641"/>
      <c r="M29" s="641"/>
      <c r="N29" s="641"/>
      <c r="O29" s="641"/>
      <c r="P29" s="641"/>
      <c r="Q29" s="641"/>
    </row>
  </sheetData>
  <mergeCells count="2">
    <mergeCell ref="A19:Q20"/>
    <mergeCell ref="J28:Q29"/>
  </mergeCells>
  <conditionalFormatting sqref="E26">
    <cfRule type="cellIs" dxfId="1" priority="1" operator="equal">
      <formula>"Fora do Limite"</formula>
    </cfRule>
    <cfRule type="cellIs" dxfId="0" priority="2" operator="equal">
      <formula>"No limite"</formula>
    </cfRule>
  </conditionalFormatting>
  <pageMargins left="0.511811024" right="0.511811024" top="0.78740157499999996" bottom="0.78740157499999996" header="0.31496062000000002" footer="0.31496062000000002"/>
  <drawing r:id="rId1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ilha129">
    <tabColor theme="9" tint="-0.249977111117893"/>
  </sheetPr>
  <dimension ref="B2:L22"/>
  <sheetViews>
    <sheetView showGridLines="0" workbookViewId="0">
      <selection activeCell="L6" sqref="L6"/>
    </sheetView>
  </sheetViews>
  <sheetFormatPr defaultRowHeight="15" x14ac:dyDescent="0.25"/>
  <cols>
    <col min="1" max="1" width="21.7109375" style="165" bestFit="1" customWidth="1"/>
    <col min="2" max="2" width="7.85546875" style="165" customWidth="1"/>
    <col min="3" max="5" width="9.140625" style="165"/>
    <col min="6" max="6" width="21" style="165" bestFit="1" customWidth="1"/>
    <col min="7" max="9" width="9.140625" style="165"/>
    <col min="10" max="10" width="15" style="165" customWidth="1"/>
    <col min="11" max="11" width="19" style="165" bestFit="1" customWidth="1"/>
    <col min="12" max="12" width="22" style="165" customWidth="1"/>
    <col min="13" max="16384" width="9.140625" style="165"/>
  </cols>
  <sheetData>
    <row r="2" spans="2:12" ht="15.75" thickBot="1" x14ac:dyDescent="0.3"/>
    <row r="3" spans="2:12" x14ac:dyDescent="0.25">
      <c r="K3" s="642" t="s">
        <v>312</v>
      </c>
      <c r="L3" s="643"/>
    </row>
    <row r="4" spans="2:12" ht="15.75" thickBot="1" x14ac:dyDescent="0.3">
      <c r="K4" s="644"/>
      <c r="L4" s="645"/>
    </row>
    <row r="5" spans="2:12" ht="15.75" thickBot="1" x14ac:dyDescent="0.3">
      <c r="G5" s="166"/>
      <c r="K5" s="207"/>
      <c r="L5" s="208"/>
    </row>
    <row r="6" spans="2:12" ht="15.75" thickTop="1" x14ac:dyDescent="0.25">
      <c r="K6" s="203" t="s">
        <v>313</v>
      </c>
      <c r="L6" s="198"/>
    </row>
    <row r="7" spans="2:12" x14ac:dyDescent="0.25">
      <c r="G7" s="134"/>
      <c r="K7" s="203" t="s">
        <v>314</v>
      </c>
      <c r="L7" s="199"/>
    </row>
    <row r="8" spans="2:12" x14ac:dyDescent="0.25">
      <c r="F8" s="193"/>
      <c r="G8" s="194"/>
      <c r="K8" s="203" t="s">
        <v>315</v>
      </c>
      <c r="L8" s="199"/>
    </row>
    <row r="9" spans="2:12" x14ac:dyDescent="0.25">
      <c r="B9" s="94"/>
      <c r="K9" s="203" t="s">
        <v>164</v>
      </c>
      <c r="L9" s="200"/>
    </row>
    <row r="10" spans="2:12" x14ac:dyDescent="0.25">
      <c r="K10" s="204" t="s">
        <v>316</v>
      </c>
      <c r="L10" s="201"/>
    </row>
    <row r="11" spans="2:12" ht="15.75" thickBot="1" x14ac:dyDescent="0.3">
      <c r="K11" s="203" t="s">
        <v>317</v>
      </c>
      <c r="L11" s="202"/>
    </row>
    <row r="12" spans="2:12" ht="16.5" thickTop="1" thickBot="1" x14ac:dyDescent="0.3">
      <c r="K12" s="205"/>
      <c r="L12" s="206"/>
    </row>
    <row r="13" spans="2:12" x14ac:dyDescent="0.25">
      <c r="G13" s="167"/>
    </row>
    <row r="14" spans="2:12" x14ac:dyDescent="0.25">
      <c r="K14" s="169"/>
      <c r="L14" s="169"/>
    </row>
    <row r="15" spans="2:12" x14ac:dyDescent="0.25">
      <c r="K15" s="169"/>
      <c r="L15" s="195"/>
    </row>
    <row r="17" spans="11:12" x14ac:dyDescent="0.25">
      <c r="L17" s="94"/>
    </row>
    <row r="19" spans="11:12" x14ac:dyDescent="0.25">
      <c r="L19" s="179"/>
    </row>
    <row r="20" spans="11:12" ht="15.75" x14ac:dyDescent="0.25">
      <c r="K20" s="196"/>
    </row>
    <row r="22" spans="11:12" x14ac:dyDescent="0.25">
      <c r="L22" s="197"/>
    </row>
  </sheetData>
  <mergeCells count="1">
    <mergeCell ref="K3:L4"/>
  </mergeCells>
  <pageMargins left="0.511811024" right="0.511811024" top="0.78740157499999996" bottom="0.78740157499999996" header="0.31496062000000002" footer="0.31496062000000002"/>
  <drawing r:id="rId1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ilha130">
    <tabColor theme="9" tint="-0.249977111117893"/>
  </sheetPr>
  <dimension ref="A1"/>
  <sheetViews>
    <sheetView workbookViewId="0">
      <selection activeCell="J8" sqref="J8"/>
    </sheetView>
  </sheetViews>
  <sheetFormatPr defaultRowHeight="15" x14ac:dyDescent="0.25"/>
  <sheetData/>
  <pageMargins left="0.511811024" right="0.511811024" top="0.78740157499999996" bottom="0.78740157499999996" header="0.31496062000000002" footer="0.31496062000000002"/>
  <drawing r:id="rId1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ilha131">
    <tabColor theme="9" tint="-0.249977111117893"/>
  </sheetPr>
  <dimension ref="A1"/>
  <sheetViews>
    <sheetView workbookViewId="0">
      <selection activeCell="J6" sqref="J6"/>
    </sheetView>
  </sheetViews>
  <sheetFormatPr defaultRowHeight="15" x14ac:dyDescent="0.25"/>
  <sheetData/>
  <pageMargins left="0.511811024" right="0.511811024" top="0.78740157499999996" bottom="0.78740157499999996" header="0.31496062000000002" footer="0.31496062000000002"/>
  <drawing r:id="rId1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ilha132">
    <tabColor theme="9" tint="-0.249977111117893"/>
  </sheetPr>
  <dimension ref="A1"/>
  <sheetViews>
    <sheetView workbookViewId="0">
      <selection activeCell="K7" sqref="K7"/>
    </sheetView>
  </sheetViews>
  <sheetFormatPr defaultRowHeight="15" x14ac:dyDescent="0.25"/>
  <sheetData/>
  <pageMargins left="0.511811024" right="0.511811024" top="0.78740157499999996" bottom="0.78740157499999996" header="0.31496062000000002" footer="0.31496062000000002"/>
  <drawing r:id="rId1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ilha133">
    <tabColor theme="9" tint="-0.249977111117893"/>
  </sheetPr>
  <dimension ref="A1"/>
  <sheetViews>
    <sheetView workbookViewId="0">
      <selection activeCell="B22" sqref="B22"/>
    </sheetView>
  </sheetViews>
  <sheetFormatPr defaultRowHeight="15" x14ac:dyDescent="0.25"/>
  <sheetData/>
  <pageMargins left="0.511811024" right="0.511811024" top="0.78740157499999996" bottom="0.78740157499999996" header="0.31496062000000002" footer="0.31496062000000002"/>
  <drawing r:id="rId1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ilha134">
    <tabColor theme="9" tint="-0.249977111117893"/>
  </sheetPr>
  <dimension ref="A1:S19"/>
  <sheetViews>
    <sheetView showGridLines="0" workbookViewId="0"/>
  </sheetViews>
  <sheetFormatPr defaultRowHeight="15" x14ac:dyDescent="0.25"/>
  <cols>
    <col min="1" max="1" width="13.5703125" style="165" bestFit="1" customWidth="1"/>
    <col min="2" max="2" width="11.140625" style="165" bestFit="1" customWidth="1"/>
    <col min="3" max="3" width="13.5703125" style="165" bestFit="1" customWidth="1"/>
    <col min="4" max="4" width="10.42578125" style="165" bestFit="1" customWidth="1"/>
    <col min="5" max="5" width="9.140625" style="165"/>
    <col min="6" max="7" width="10.42578125" style="165" bestFit="1" customWidth="1"/>
    <col min="8" max="8" width="2.7109375" style="165" customWidth="1"/>
    <col min="9" max="9" width="10.42578125" style="165" bestFit="1" customWidth="1"/>
    <col min="10" max="10" width="9.5703125" style="165" bestFit="1" customWidth="1"/>
    <col min="11" max="12" width="9.140625" style="165"/>
    <col min="13" max="13" width="10.42578125" style="165" bestFit="1" customWidth="1"/>
    <col min="14" max="14" width="2.7109375" style="165" customWidth="1"/>
    <col min="15" max="15" width="10.42578125" style="165" bestFit="1" customWidth="1"/>
    <col min="16" max="16" width="13.5703125" style="165" bestFit="1" customWidth="1"/>
    <col min="17" max="16384" width="9.140625" style="165"/>
  </cols>
  <sheetData>
    <row r="1" spans="1:19" ht="15.75" thickBot="1" x14ac:dyDescent="0.3">
      <c r="A1" s="165" t="s">
        <v>168</v>
      </c>
      <c r="B1" s="165" t="s">
        <v>44</v>
      </c>
      <c r="C1" s="165" t="s">
        <v>585</v>
      </c>
      <c r="D1" s="165" t="s">
        <v>586</v>
      </c>
      <c r="F1" s="165" t="s">
        <v>168</v>
      </c>
      <c r="G1" s="165" t="s">
        <v>587</v>
      </c>
      <c r="I1" s="165" t="s">
        <v>168</v>
      </c>
      <c r="J1" s="165" t="s">
        <v>585</v>
      </c>
      <c r="K1" s="165" t="s">
        <v>588</v>
      </c>
      <c r="L1" s="165" t="s">
        <v>589</v>
      </c>
      <c r="M1" s="165" t="s">
        <v>590</v>
      </c>
      <c r="O1" s="165" t="s">
        <v>168</v>
      </c>
      <c r="P1" s="165" t="s">
        <v>585</v>
      </c>
      <c r="Q1" s="165" t="s">
        <v>588</v>
      </c>
      <c r="R1" s="165" t="s">
        <v>589</v>
      </c>
      <c r="S1" s="165" t="s">
        <v>590</v>
      </c>
    </row>
    <row r="2" spans="1:19" ht="15.75" thickTop="1" x14ac:dyDescent="0.25">
      <c r="A2" s="165" t="s">
        <v>542</v>
      </c>
      <c r="B2" s="165" t="s">
        <v>589</v>
      </c>
      <c r="C2" s="165" t="s">
        <v>474</v>
      </c>
      <c r="D2" s="316"/>
      <c r="F2" s="165" t="s">
        <v>591</v>
      </c>
      <c r="G2" s="165">
        <v>0</v>
      </c>
      <c r="I2" s="165" t="s">
        <v>542</v>
      </c>
      <c r="J2" s="295" t="s">
        <v>474</v>
      </c>
      <c r="K2" s="320">
        <v>62</v>
      </c>
      <c r="L2" s="320">
        <v>92</v>
      </c>
      <c r="M2" s="320">
        <v>68</v>
      </c>
      <c r="O2" s="165" t="s">
        <v>542</v>
      </c>
      <c r="P2" s="295" t="s">
        <v>592</v>
      </c>
      <c r="Q2" s="320">
        <v>42</v>
      </c>
      <c r="R2" s="320">
        <v>56</v>
      </c>
      <c r="S2" s="320">
        <v>93</v>
      </c>
    </row>
    <row r="3" spans="1:19" x14ac:dyDescent="0.25">
      <c r="A3" s="165" t="s">
        <v>542</v>
      </c>
      <c r="B3" s="165" t="s">
        <v>591</v>
      </c>
      <c r="C3" s="165" t="s">
        <v>474</v>
      </c>
      <c r="D3" s="317"/>
      <c r="F3" s="165" t="s">
        <v>542</v>
      </c>
      <c r="G3" s="165">
        <v>1</v>
      </c>
      <c r="I3" s="165" t="s">
        <v>544</v>
      </c>
      <c r="J3" s="295" t="s">
        <v>474</v>
      </c>
      <c r="K3" s="320">
        <v>66</v>
      </c>
      <c r="L3" s="320">
        <v>37</v>
      </c>
      <c r="M3" s="320">
        <v>23</v>
      </c>
      <c r="O3" s="165" t="s">
        <v>544</v>
      </c>
      <c r="P3" s="295" t="s">
        <v>592</v>
      </c>
      <c r="Q3" s="320">
        <v>51</v>
      </c>
      <c r="R3" s="320">
        <v>79</v>
      </c>
      <c r="S3" s="320">
        <v>81</v>
      </c>
    </row>
    <row r="4" spans="1:19" x14ac:dyDescent="0.25">
      <c r="A4" s="165" t="s">
        <v>591</v>
      </c>
      <c r="B4" s="165" t="s">
        <v>589</v>
      </c>
      <c r="C4" s="165" t="s">
        <v>474</v>
      </c>
      <c r="D4" s="317"/>
      <c r="F4" s="165" t="s">
        <v>544</v>
      </c>
      <c r="G4" s="165">
        <v>2</v>
      </c>
      <c r="I4" s="165" t="s">
        <v>547</v>
      </c>
      <c r="J4" s="295" t="s">
        <v>474</v>
      </c>
      <c r="K4" s="320">
        <v>35</v>
      </c>
      <c r="L4" s="320">
        <v>43</v>
      </c>
      <c r="M4" s="320">
        <v>32</v>
      </c>
      <c r="O4" s="165" t="s">
        <v>547</v>
      </c>
      <c r="P4" s="295" t="s">
        <v>592</v>
      </c>
      <c r="Q4" s="320">
        <v>27</v>
      </c>
      <c r="R4" s="320">
        <v>92</v>
      </c>
      <c r="S4" s="320">
        <v>94</v>
      </c>
    </row>
    <row r="5" spans="1:19" x14ac:dyDescent="0.25">
      <c r="A5" s="165" t="s">
        <v>591</v>
      </c>
      <c r="B5" s="165" t="s">
        <v>591</v>
      </c>
      <c r="C5" s="165" t="s">
        <v>474</v>
      </c>
      <c r="D5" s="317"/>
      <c r="F5" s="165" t="s">
        <v>547</v>
      </c>
      <c r="G5" s="165">
        <v>3</v>
      </c>
      <c r="I5" s="165" t="s">
        <v>549</v>
      </c>
      <c r="J5" s="295" t="s">
        <v>474</v>
      </c>
      <c r="K5" s="320">
        <v>54</v>
      </c>
      <c r="L5" s="320">
        <v>69</v>
      </c>
      <c r="M5" s="320">
        <v>37</v>
      </c>
      <c r="O5" s="165" t="s">
        <v>549</v>
      </c>
      <c r="P5" s="295" t="s">
        <v>592</v>
      </c>
      <c r="Q5" s="320">
        <v>73</v>
      </c>
      <c r="R5" s="320">
        <v>40</v>
      </c>
      <c r="S5" s="320">
        <v>85</v>
      </c>
    </row>
    <row r="6" spans="1:19" x14ac:dyDescent="0.25">
      <c r="A6" s="165" t="s">
        <v>542</v>
      </c>
      <c r="B6" s="165" t="s">
        <v>589</v>
      </c>
      <c r="C6" s="165" t="s">
        <v>592</v>
      </c>
      <c r="D6" s="318"/>
      <c r="F6" s="165" t="s">
        <v>549</v>
      </c>
      <c r="G6" s="165">
        <v>4</v>
      </c>
      <c r="I6" s="165" t="s">
        <v>551</v>
      </c>
      <c r="J6" s="295" t="s">
        <v>474</v>
      </c>
      <c r="K6" s="320">
        <v>45</v>
      </c>
      <c r="L6" s="320">
        <v>91</v>
      </c>
      <c r="M6" s="320">
        <v>81</v>
      </c>
      <c r="O6" s="165" t="s">
        <v>551</v>
      </c>
      <c r="P6" s="295" t="s">
        <v>592</v>
      </c>
      <c r="Q6" s="320">
        <v>55</v>
      </c>
      <c r="R6" s="320">
        <v>59</v>
      </c>
      <c r="S6" s="320">
        <v>32</v>
      </c>
    </row>
    <row r="7" spans="1:19" x14ac:dyDescent="0.25">
      <c r="A7" s="165" t="s">
        <v>542</v>
      </c>
      <c r="B7" s="165" t="s">
        <v>591</v>
      </c>
      <c r="C7" s="165" t="s">
        <v>592</v>
      </c>
      <c r="D7" s="318"/>
      <c r="F7" s="165" t="s">
        <v>551</v>
      </c>
      <c r="G7" s="165">
        <v>5</v>
      </c>
      <c r="I7" s="165" t="s">
        <v>553</v>
      </c>
      <c r="J7" s="295" t="s">
        <v>474</v>
      </c>
      <c r="K7" s="320">
        <v>84</v>
      </c>
      <c r="L7" s="320">
        <v>50</v>
      </c>
      <c r="M7" s="320">
        <v>92</v>
      </c>
      <c r="O7" s="165" t="s">
        <v>553</v>
      </c>
      <c r="P7" s="295" t="s">
        <v>592</v>
      </c>
      <c r="Q7" s="320">
        <v>57</v>
      </c>
      <c r="R7" s="320">
        <v>58</v>
      </c>
      <c r="S7" s="320">
        <v>54</v>
      </c>
    </row>
    <row r="8" spans="1:19" x14ac:dyDescent="0.25">
      <c r="A8" s="165" t="s">
        <v>591</v>
      </c>
      <c r="B8" s="165" t="s">
        <v>589</v>
      </c>
      <c r="C8" s="165" t="s">
        <v>592</v>
      </c>
      <c r="D8" s="318"/>
      <c r="F8" s="165" t="s">
        <v>553</v>
      </c>
      <c r="G8" s="165">
        <v>6</v>
      </c>
      <c r="I8" s="165" t="s">
        <v>555</v>
      </c>
      <c r="J8" s="295" t="s">
        <v>474</v>
      </c>
      <c r="K8" s="320">
        <v>77</v>
      </c>
      <c r="L8" s="320">
        <v>24</v>
      </c>
      <c r="M8" s="320">
        <v>68</v>
      </c>
      <c r="O8" s="165" t="s">
        <v>555</v>
      </c>
      <c r="P8" s="295" t="s">
        <v>592</v>
      </c>
      <c r="Q8" s="320">
        <v>62</v>
      </c>
      <c r="R8" s="320">
        <v>36</v>
      </c>
      <c r="S8" s="320">
        <v>49</v>
      </c>
    </row>
    <row r="9" spans="1:19" ht="15.75" thickBot="1" x14ac:dyDescent="0.3">
      <c r="A9" s="165" t="s">
        <v>591</v>
      </c>
      <c r="B9" s="165" t="s">
        <v>591</v>
      </c>
      <c r="C9" s="165" t="s">
        <v>592</v>
      </c>
      <c r="D9" s="319"/>
      <c r="F9" s="165" t="s">
        <v>555</v>
      </c>
      <c r="G9" s="165">
        <v>7</v>
      </c>
      <c r="I9" s="165" t="s">
        <v>556</v>
      </c>
      <c r="J9" s="295" t="s">
        <v>474</v>
      </c>
      <c r="K9" s="320">
        <v>66</v>
      </c>
      <c r="L9" s="320">
        <v>69</v>
      </c>
      <c r="M9" s="320">
        <v>77</v>
      </c>
      <c r="O9" s="165" t="s">
        <v>556</v>
      </c>
      <c r="P9" s="295" t="s">
        <v>592</v>
      </c>
      <c r="Q9" s="320">
        <v>72</v>
      </c>
      <c r="R9" s="320">
        <v>29</v>
      </c>
      <c r="S9" s="320">
        <v>78</v>
      </c>
    </row>
    <row r="10" spans="1:19" ht="15.75" thickTop="1" x14ac:dyDescent="0.25">
      <c r="D10" s="166"/>
      <c r="F10" s="165" t="s">
        <v>556</v>
      </c>
      <c r="G10" s="165">
        <v>8</v>
      </c>
      <c r="I10" s="165" t="s">
        <v>557</v>
      </c>
      <c r="J10" s="295" t="s">
        <v>474</v>
      </c>
      <c r="K10" s="320">
        <v>55</v>
      </c>
      <c r="L10" s="320">
        <v>70</v>
      </c>
      <c r="M10" s="320">
        <v>80</v>
      </c>
      <c r="O10" s="165" t="s">
        <v>557</v>
      </c>
      <c r="P10" s="295" t="s">
        <v>592</v>
      </c>
      <c r="Q10" s="320">
        <v>73</v>
      </c>
      <c r="R10" s="320">
        <v>78</v>
      </c>
      <c r="S10" s="320">
        <v>24</v>
      </c>
    </row>
    <row r="11" spans="1:19" x14ac:dyDescent="0.25">
      <c r="A11" s="165" t="s">
        <v>44</v>
      </c>
      <c r="B11" s="165" t="s">
        <v>587</v>
      </c>
      <c r="F11" s="165" t="s">
        <v>557</v>
      </c>
      <c r="G11" s="165">
        <v>9</v>
      </c>
      <c r="I11" s="165" t="s">
        <v>546</v>
      </c>
      <c r="J11" s="295" t="s">
        <v>474</v>
      </c>
      <c r="K11" s="320">
        <v>18</v>
      </c>
      <c r="L11" s="320">
        <v>14</v>
      </c>
      <c r="M11" s="320">
        <v>48</v>
      </c>
      <c r="O11" s="165" t="s">
        <v>546</v>
      </c>
      <c r="P11" s="295" t="s">
        <v>592</v>
      </c>
      <c r="Q11" s="320">
        <v>28</v>
      </c>
      <c r="R11" s="320">
        <v>90</v>
      </c>
      <c r="S11" s="320">
        <v>14</v>
      </c>
    </row>
    <row r="12" spans="1:19" x14ac:dyDescent="0.25">
      <c r="A12" s="165" t="s">
        <v>591</v>
      </c>
      <c r="B12" s="165">
        <v>0</v>
      </c>
      <c r="F12" s="165" t="s">
        <v>546</v>
      </c>
      <c r="G12" s="165">
        <v>10</v>
      </c>
      <c r="I12" s="165" t="s">
        <v>558</v>
      </c>
      <c r="J12" s="295" t="s">
        <v>474</v>
      </c>
      <c r="K12" s="320">
        <v>29</v>
      </c>
      <c r="L12" s="320">
        <v>40</v>
      </c>
      <c r="M12" s="320">
        <v>80</v>
      </c>
      <c r="O12" s="165" t="s">
        <v>558</v>
      </c>
      <c r="P12" s="295" t="s">
        <v>592</v>
      </c>
      <c r="Q12" s="320">
        <v>72</v>
      </c>
      <c r="R12" s="320">
        <v>50</v>
      </c>
      <c r="S12" s="320">
        <v>18</v>
      </c>
    </row>
    <row r="13" spans="1:19" x14ac:dyDescent="0.25">
      <c r="A13" s="165" t="s">
        <v>588</v>
      </c>
      <c r="B13" s="165">
        <v>1</v>
      </c>
      <c r="F13" s="165" t="s">
        <v>558</v>
      </c>
      <c r="G13" s="165">
        <v>11</v>
      </c>
      <c r="I13" s="165" t="s">
        <v>559</v>
      </c>
      <c r="J13" s="295" t="s">
        <v>474</v>
      </c>
      <c r="K13" s="320">
        <v>46</v>
      </c>
      <c r="L13" s="320">
        <v>38</v>
      </c>
      <c r="M13" s="320">
        <v>28</v>
      </c>
      <c r="O13" s="165" t="s">
        <v>559</v>
      </c>
      <c r="P13" s="295" t="s">
        <v>592</v>
      </c>
      <c r="Q13" s="320">
        <v>11</v>
      </c>
      <c r="R13" s="320">
        <v>18</v>
      </c>
      <c r="S13" s="320">
        <v>15</v>
      </c>
    </row>
    <row r="14" spans="1:19" x14ac:dyDescent="0.25">
      <c r="A14" s="165" t="s">
        <v>589</v>
      </c>
      <c r="B14" s="165">
        <v>2</v>
      </c>
      <c r="F14" s="165" t="s">
        <v>559</v>
      </c>
      <c r="G14" s="165">
        <v>12</v>
      </c>
    </row>
    <row r="15" spans="1:19" x14ac:dyDescent="0.25">
      <c r="A15" s="165" t="s">
        <v>590</v>
      </c>
      <c r="B15" s="165">
        <v>3</v>
      </c>
    </row>
    <row r="17" spans="1:2" x14ac:dyDescent="0.25">
      <c r="A17" s="165" t="s">
        <v>585</v>
      </c>
      <c r="B17" s="165" t="s">
        <v>587</v>
      </c>
    </row>
    <row r="18" spans="1:2" x14ac:dyDescent="0.25">
      <c r="A18" s="165" t="s">
        <v>474</v>
      </c>
      <c r="B18" s="165">
        <v>1</v>
      </c>
    </row>
    <row r="19" spans="1:2" x14ac:dyDescent="0.25">
      <c r="A19" s="165" t="s">
        <v>592</v>
      </c>
      <c r="B19" s="165">
        <v>2</v>
      </c>
    </row>
  </sheetData>
  <dataValidations count="3">
    <dataValidation type="list" allowBlank="1" showInputMessage="1" showErrorMessage="1" sqref="B2:B9">
      <formula1>$A$12:$A$15</formula1>
    </dataValidation>
    <dataValidation type="list" allowBlank="1" showInputMessage="1" showErrorMessage="1" sqref="C2:C9">
      <formula1>$A$18:$A$19</formula1>
    </dataValidation>
    <dataValidation type="list" allowBlank="1" showInputMessage="1" showErrorMessage="1" sqref="A2:A9">
      <formula1>$F$2:$F$14</formula1>
    </dataValidation>
  </dataValidations>
  <pageMargins left="0.511811024" right="0.511811024" top="0.78740157499999996" bottom="0.78740157499999996" header="0.31496062000000002" footer="0.31496062000000002"/>
  <drawing r:id="rId1"/>
  <tableParts count="6">
    <tablePart r:id="rId2"/>
    <tablePart r:id="rId3"/>
    <tablePart r:id="rId4"/>
    <tablePart r:id="rId5"/>
    <tablePart r:id="rId6"/>
    <tablePart r:id="rId7"/>
  </tableParts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ilha135">
    <tabColor theme="9" tint="-0.249977111117893"/>
  </sheetPr>
  <dimension ref="A1:U20"/>
  <sheetViews>
    <sheetView showGridLines="0" workbookViewId="0">
      <selection activeCell="J2" sqref="J2"/>
    </sheetView>
  </sheetViews>
  <sheetFormatPr defaultRowHeight="15" x14ac:dyDescent="0.25"/>
  <cols>
    <col min="1" max="1" width="7.140625" style="165" bestFit="1" customWidth="1"/>
    <col min="2" max="2" width="12" style="165" bestFit="1" customWidth="1"/>
    <col min="3" max="3" width="11.7109375" style="165" bestFit="1" customWidth="1"/>
    <col min="4" max="4" width="18" style="165" bestFit="1" customWidth="1"/>
    <col min="5" max="5" width="9.140625" style="165" bestFit="1" customWidth="1"/>
    <col min="6" max="6" width="9.28515625" style="165" bestFit="1" customWidth="1"/>
    <col min="7" max="7" width="11.7109375" style="165" bestFit="1" customWidth="1"/>
    <col min="8" max="8" width="9.28515625" style="165" customWidth="1"/>
    <col min="9" max="9" width="15.42578125" style="165" customWidth="1"/>
    <col min="10" max="10" width="20.85546875" style="165" customWidth="1"/>
    <col min="11" max="11" width="14.5703125" style="165" customWidth="1"/>
    <col min="12" max="12" width="14.85546875" style="165" bestFit="1" customWidth="1"/>
    <col min="13" max="13" width="13.5703125" style="165" bestFit="1" customWidth="1"/>
    <col min="14" max="20" width="9.140625" style="165"/>
    <col min="21" max="21" width="9.5703125" style="165" bestFit="1" customWidth="1"/>
    <col min="22" max="16384" width="9.140625" style="165"/>
  </cols>
  <sheetData>
    <row r="1" spans="1:21" ht="30.75" thickBot="1" x14ac:dyDescent="0.3">
      <c r="A1" s="267" t="s">
        <v>399</v>
      </c>
      <c r="B1" s="267" t="s">
        <v>117</v>
      </c>
      <c r="C1" s="267" t="s">
        <v>400</v>
      </c>
      <c r="D1" s="267" t="s">
        <v>401</v>
      </c>
      <c r="E1" s="267" t="s">
        <v>73</v>
      </c>
      <c r="F1" s="267" t="s">
        <v>402</v>
      </c>
      <c r="G1" s="267" t="s">
        <v>403</v>
      </c>
      <c r="H1" s="267" t="s">
        <v>404</v>
      </c>
      <c r="I1" s="267" t="s">
        <v>405</v>
      </c>
      <c r="J1" s="267" t="s">
        <v>406</v>
      </c>
      <c r="K1" s="267" t="s">
        <v>407</v>
      </c>
      <c r="L1" s="267" t="s">
        <v>408</v>
      </c>
      <c r="M1" s="267" t="s">
        <v>409</v>
      </c>
    </row>
    <row r="2" spans="1:21" ht="15.75" thickTop="1" x14ac:dyDescent="0.25">
      <c r="A2" s="165">
        <v>63934</v>
      </c>
      <c r="B2" s="165" t="s">
        <v>410</v>
      </c>
      <c r="C2" s="165" t="s">
        <v>411</v>
      </c>
      <c r="D2" s="143">
        <v>42207</v>
      </c>
      <c r="E2" s="232">
        <v>32057.475899999961</v>
      </c>
      <c r="F2" s="232">
        <v>182</v>
      </c>
      <c r="G2" s="165" t="s">
        <v>412</v>
      </c>
      <c r="H2" s="165" t="s">
        <v>413</v>
      </c>
      <c r="I2" s="165" t="s">
        <v>414</v>
      </c>
      <c r="J2" s="268"/>
      <c r="K2" s="269"/>
      <c r="L2" s="270"/>
      <c r="M2" s="271"/>
    </row>
    <row r="3" spans="1:21" x14ac:dyDescent="0.25">
      <c r="A3" s="165">
        <v>16106</v>
      </c>
      <c r="B3" s="165" t="s">
        <v>415</v>
      </c>
      <c r="C3" s="165" t="s">
        <v>416</v>
      </c>
      <c r="D3" s="143">
        <v>42393</v>
      </c>
      <c r="E3" s="232">
        <v>34623.651899999939</v>
      </c>
      <c r="F3" s="232">
        <v>214</v>
      </c>
      <c r="G3" s="165" t="s">
        <v>417</v>
      </c>
      <c r="H3" s="165" t="s">
        <v>418</v>
      </c>
      <c r="I3" s="165" t="s">
        <v>419</v>
      </c>
      <c r="J3" s="272"/>
      <c r="K3" s="273"/>
      <c r="L3" s="274"/>
      <c r="M3" s="275"/>
    </row>
    <row r="4" spans="1:21" x14ac:dyDescent="0.25">
      <c r="A4" s="165">
        <v>69912</v>
      </c>
      <c r="B4" s="165" t="s">
        <v>420</v>
      </c>
      <c r="C4" s="165" t="s">
        <v>421</v>
      </c>
      <c r="D4" s="143">
        <v>42381</v>
      </c>
      <c r="E4" s="232">
        <v>70787.37519999966</v>
      </c>
      <c r="F4" s="232">
        <v>203</v>
      </c>
      <c r="G4" s="165" t="s">
        <v>412</v>
      </c>
      <c r="H4" s="165" t="s">
        <v>422</v>
      </c>
      <c r="I4" s="165" t="s">
        <v>423</v>
      </c>
      <c r="J4" s="272"/>
      <c r="K4" s="273"/>
      <c r="L4" s="274"/>
      <c r="M4" s="275"/>
    </row>
    <row r="5" spans="1:21" x14ac:dyDescent="0.25">
      <c r="A5" s="165">
        <v>25397</v>
      </c>
      <c r="B5" s="165" t="s">
        <v>424</v>
      </c>
      <c r="C5" s="165" t="s">
        <v>416</v>
      </c>
      <c r="D5" s="143">
        <v>42020</v>
      </c>
      <c r="E5" s="232">
        <v>50590.06520000007</v>
      </c>
      <c r="F5" s="232">
        <v>216</v>
      </c>
      <c r="G5" s="165" t="s">
        <v>425</v>
      </c>
      <c r="H5" s="165" t="s">
        <v>426</v>
      </c>
      <c r="I5" s="165" t="s">
        <v>427</v>
      </c>
      <c r="J5" s="272"/>
      <c r="K5" s="273"/>
      <c r="L5" s="274"/>
      <c r="M5" s="275"/>
    </row>
    <row r="6" spans="1:21" x14ac:dyDescent="0.25">
      <c r="A6" s="165">
        <v>89713</v>
      </c>
      <c r="B6" s="165" t="s">
        <v>77</v>
      </c>
      <c r="C6" s="165" t="s">
        <v>428</v>
      </c>
      <c r="D6" s="143">
        <v>42389</v>
      </c>
      <c r="E6" s="232">
        <v>46168.279799999669</v>
      </c>
      <c r="F6" s="232">
        <v>201</v>
      </c>
      <c r="G6" s="165" t="s">
        <v>412</v>
      </c>
      <c r="H6" s="165" t="s">
        <v>429</v>
      </c>
      <c r="I6" s="165" t="s">
        <v>430</v>
      </c>
      <c r="J6" s="272"/>
      <c r="K6" s="273"/>
      <c r="L6" s="274"/>
      <c r="M6" s="275"/>
    </row>
    <row r="7" spans="1:21" x14ac:dyDescent="0.25">
      <c r="A7" s="165">
        <v>85152</v>
      </c>
      <c r="B7" s="165" t="s">
        <v>431</v>
      </c>
      <c r="C7" s="165" t="s">
        <v>432</v>
      </c>
      <c r="D7" s="143">
        <v>42394</v>
      </c>
      <c r="E7" s="232">
        <v>81114.879100000486</v>
      </c>
      <c r="F7" s="232">
        <v>218</v>
      </c>
      <c r="G7" s="165" t="s">
        <v>425</v>
      </c>
      <c r="H7" s="165" t="s">
        <v>426</v>
      </c>
      <c r="I7" s="165" t="s">
        <v>433</v>
      </c>
      <c r="J7" s="272"/>
      <c r="K7" s="273"/>
      <c r="L7" s="274"/>
      <c r="M7" s="275"/>
      <c r="U7" s="276"/>
    </row>
    <row r="8" spans="1:21" x14ac:dyDescent="0.25">
      <c r="A8" s="165">
        <v>86063</v>
      </c>
      <c r="B8" s="165" t="s">
        <v>434</v>
      </c>
      <c r="C8" s="165" t="s">
        <v>435</v>
      </c>
      <c r="D8" s="143">
        <v>42333</v>
      </c>
      <c r="E8" s="232">
        <v>50488.18479999993</v>
      </c>
      <c r="F8" s="232">
        <v>211</v>
      </c>
      <c r="G8" s="165" t="s">
        <v>412</v>
      </c>
      <c r="H8" s="165" t="s">
        <v>436</v>
      </c>
      <c r="I8" s="165" t="s">
        <v>437</v>
      </c>
      <c r="J8" s="272"/>
      <c r="K8" s="273"/>
      <c r="L8" s="274"/>
      <c r="M8" s="275"/>
    </row>
    <row r="9" spans="1:21" x14ac:dyDescent="0.25">
      <c r="A9" s="165">
        <v>32033</v>
      </c>
      <c r="B9" s="165" t="s">
        <v>438</v>
      </c>
      <c r="C9" s="165" t="s">
        <v>439</v>
      </c>
      <c r="D9" s="143">
        <v>42375</v>
      </c>
      <c r="E9" s="232">
        <v>74587.214800000191</v>
      </c>
      <c r="F9" s="232">
        <v>186</v>
      </c>
      <c r="G9" s="165" t="s">
        <v>417</v>
      </c>
      <c r="H9" s="165" t="s">
        <v>418</v>
      </c>
      <c r="I9" s="165" t="s">
        <v>440</v>
      </c>
      <c r="J9" s="272"/>
      <c r="K9" s="273"/>
      <c r="L9" s="274"/>
      <c r="M9" s="275"/>
    </row>
    <row r="10" spans="1:21" x14ac:dyDescent="0.25">
      <c r="A10" s="165">
        <v>82</v>
      </c>
      <c r="B10" s="165" t="s">
        <v>441</v>
      </c>
      <c r="C10" s="165" t="s">
        <v>442</v>
      </c>
      <c r="D10" s="143">
        <v>42207</v>
      </c>
      <c r="E10" s="232">
        <v>91574.813899999484</v>
      </c>
      <c r="F10" s="232">
        <v>190</v>
      </c>
      <c r="G10" s="165" t="s">
        <v>412</v>
      </c>
      <c r="H10" s="165" t="s">
        <v>413</v>
      </c>
      <c r="I10" s="165" t="s">
        <v>443</v>
      </c>
      <c r="J10" s="272"/>
      <c r="K10" s="273"/>
      <c r="L10" s="274"/>
      <c r="M10" s="275"/>
    </row>
    <row r="11" spans="1:21" x14ac:dyDescent="0.25">
      <c r="A11" s="165">
        <v>16594</v>
      </c>
      <c r="B11" s="165" t="s">
        <v>444</v>
      </c>
      <c r="C11" s="165" t="s">
        <v>445</v>
      </c>
      <c r="D11" s="143">
        <v>42372</v>
      </c>
      <c r="E11" s="232">
        <v>25809.560899999924</v>
      </c>
      <c r="F11" s="232">
        <v>201</v>
      </c>
      <c r="G11" s="165" t="s">
        <v>446</v>
      </c>
      <c r="H11" s="165" t="s">
        <v>426</v>
      </c>
      <c r="I11" s="165" t="s">
        <v>447</v>
      </c>
      <c r="J11" s="272"/>
      <c r="K11" s="273"/>
      <c r="L11" s="274"/>
      <c r="M11" s="275"/>
    </row>
    <row r="12" spans="1:21" x14ac:dyDescent="0.25">
      <c r="A12" s="165">
        <v>81348</v>
      </c>
      <c r="B12" s="165" t="s">
        <v>448</v>
      </c>
      <c r="C12" s="165" t="s">
        <v>449</v>
      </c>
      <c r="D12" s="143">
        <v>42005</v>
      </c>
      <c r="E12" s="232">
        <v>13858.466400000034</v>
      </c>
      <c r="F12" s="232">
        <v>191</v>
      </c>
      <c r="G12" s="165" t="s">
        <v>446</v>
      </c>
      <c r="H12" s="165" t="s">
        <v>473</v>
      </c>
      <c r="I12" s="165" t="s">
        <v>474</v>
      </c>
      <c r="J12" s="272"/>
      <c r="K12" s="273"/>
      <c r="L12" s="274"/>
      <c r="M12" s="275"/>
    </row>
    <row r="13" spans="1:21" x14ac:dyDescent="0.25">
      <c r="A13" s="165">
        <v>56478</v>
      </c>
      <c r="B13" s="165" t="s">
        <v>451</v>
      </c>
      <c r="C13" s="165" t="s">
        <v>452</v>
      </c>
      <c r="D13" s="143">
        <v>42231</v>
      </c>
      <c r="E13" s="232">
        <v>16301.548699999927</v>
      </c>
      <c r="F13" s="232">
        <v>213</v>
      </c>
      <c r="G13" s="165" t="s">
        <v>425</v>
      </c>
      <c r="H13" s="165" t="s">
        <v>418</v>
      </c>
      <c r="I13" s="165" t="s">
        <v>453</v>
      </c>
      <c r="J13" s="272"/>
      <c r="K13" s="273"/>
      <c r="L13" s="274"/>
      <c r="M13" s="275"/>
    </row>
    <row r="14" spans="1:21" x14ac:dyDescent="0.25">
      <c r="A14" s="165">
        <v>26830</v>
      </c>
      <c r="B14" s="165" t="s">
        <v>454</v>
      </c>
      <c r="C14" s="165" t="s">
        <v>455</v>
      </c>
      <c r="D14" s="143">
        <v>42268</v>
      </c>
      <c r="E14" s="232">
        <v>40001.560599999968</v>
      </c>
      <c r="F14" s="232">
        <v>198</v>
      </c>
      <c r="G14" s="165" t="s">
        <v>425</v>
      </c>
      <c r="H14" s="165" t="s">
        <v>426</v>
      </c>
      <c r="I14" s="165" t="s">
        <v>456</v>
      </c>
      <c r="J14" s="272"/>
      <c r="K14" s="273"/>
      <c r="L14" s="274"/>
      <c r="M14" s="275"/>
    </row>
    <row r="15" spans="1:21" x14ac:dyDescent="0.25">
      <c r="A15" s="165">
        <v>76704</v>
      </c>
      <c r="B15" s="165" t="s">
        <v>457</v>
      </c>
      <c r="C15" s="165" t="s">
        <v>458</v>
      </c>
      <c r="D15" s="143">
        <v>42382</v>
      </c>
      <c r="E15" s="232">
        <v>15109.953200000105</v>
      </c>
      <c r="F15" s="232">
        <v>191</v>
      </c>
      <c r="G15" s="165" t="s">
        <v>412</v>
      </c>
      <c r="H15" s="165" t="s">
        <v>459</v>
      </c>
      <c r="I15" s="165" t="s">
        <v>460</v>
      </c>
      <c r="J15" s="272"/>
      <c r="K15" s="273"/>
      <c r="L15" s="274"/>
      <c r="M15" s="275"/>
    </row>
    <row r="16" spans="1:21" x14ac:dyDescent="0.25">
      <c r="A16" s="165">
        <v>83298</v>
      </c>
      <c r="B16" s="165" t="s">
        <v>461</v>
      </c>
      <c r="C16" s="165" t="s">
        <v>462</v>
      </c>
      <c r="D16" s="143">
        <v>42373</v>
      </c>
      <c r="E16" s="232">
        <v>16320.561200000113</v>
      </c>
      <c r="F16" s="232">
        <v>188</v>
      </c>
      <c r="G16" s="165" t="s">
        <v>412</v>
      </c>
      <c r="H16" s="165" t="s">
        <v>413</v>
      </c>
      <c r="I16" s="165" t="s">
        <v>463</v>
      </c>
      <c r="J16" s="272"/>
      <c r="K16" s="273"/>
      <c r="L16" s="274"/>
      <c r="M16" s="275"/>
    </row>
    <row r="17" spans="1:13" x14ac:dyDescent="0.25">
      <c r="A17" s="165">
        <v>7964</v>
      </c>
      <c r="B17" s="165" t="s">
        <v>464</v>
      </c>
      <c r="C17" s="165" t="s">
        <v>465</v>
      </c>
      <c r="D17" s="143">
        <v>42237</v>
      </c>
      <c r="E17" s="232">
        <v>94546.351099999622</v>
      </c>
      <c r="F17" s="232">
        <v>190</v>
      </c>
      <c r="G17" s="165" t="s">
        <v>425</v>
      </c>
      <c r="H17" s="165" t="s">
        <v>450</v>
      </c>
      <c r="I17" s="165" t="s">
        <v>466</v>
      </c>
      <c r="J17" s="272"/>
      <c r="K17" s="273"/>
      <c r="L17" s="274"/>
      <c r="M17" s="275"/>
    </row>
    <row r="18" spans="1:13" x14ac:dyDescent="0.25">
      <c r="A18" s="165">
        <v>6321</v>
      </c>
      <c r="B18" s="165" t="s">
        <v>467</v>
      </c>
      <c r="C18" s="165" t="s">
        <v>468</v>
      </c>
      <c r="D18" s="143">
        <v>42118</v>
      </c>
      <c r="E18" s="232">
        <v>28388.027799999807</v>
      </c>
      <c r="F18" s="232">
        <v>183</v>
      </c>
      <c r="G18" s="165" t="s">
        <v>417</v>
      </c>
      <c r="H18" s="165" t="s">
        <v>426</v>
      </c>
      <c r="I18" s="165" t="s">
        <v>469</v>
      </c>
      <c r="J18" s="272"/>
      <c r="K18" s="273"/>
      <c r="L18" s="274"/>
      <c r="M18" s="275"/>
    </row>
    <row r="19" spans="1:13" ht="15.75" thickBot="1" x14ac:dyDescent="0.3">
      <c r="A19" s="165">
        <v>24719</v>
      </c>
      <c r="B19" s="165" t="s">
        <v>470</v>
      </c>
      <c r="C19" s="165" t="s">
        <v>471</v>
      </c>
      <c r="D19" s="143">
        <v>42018</v>
      </c>
      <c r="E19" s="232">
        <v>58555.601300000213</v>
      </c>
      <c r="F19" s="232">
        <v>185</v>
      </c>
      <c r="G19" s="165" t="s">
        <v>412</v>
      </c>
      <c r="H19" s="165" t="s">
        <v>413</v>
      </c>
      <c r="I19" s="165" t="s">
        <v>472</v>
      </c>
      <c r="J19" s="277"/>
      <c r="K19" s="278"/>
      <c r="L19" s="279"/>
      <c r="M19" s="280"/>
    </row>
    <row r="20" spans="1:13" ht="15.75" thickTop="1" x14ac:dyDescent="0.25"/>
  </sheetData>
  <pageMargins left="0.511811024" right="0.511811024" top="0.78740157499999996" bottom="0.78740157499999996" header="0.31496062000000002" footer="0.31496062000000002"/>
  <drawing r:id="rId1"/>
  <tableParts count="1">
    <tablePart r:id="rId2"/>
  </tableParts>
</worksheet>
</file>

<file path=xl/worksheets/sheet1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Planilha136">
    <tabColor theme="9" tint="-0.249977111117893"/>
  </sheetPr>
  <dimension ref="A1:H17"/>
  <sheetViews>
    <sheetView showGridLines="0" workbookViewId="0">
      <selection activeCell="E2" sqref="E2"/>
    </sheetView>
  </sheetViews>
  <sheetFormatPr defaultRowHeight="15" x14ac:dyDescent="0.25"/>
  <cols>
    <col min="1" max="1" width="27.28515625" bestFit="1" customWidth="1"/>
    <col min="2" max="2" width="37" bestFit="1" customWidth="1"/>
    <col min="3" max="3" width="34.85546875" style="165" bestFit="1" customWidth="1"/>
    <col min="4" max="4" width="9.28515625" customWidth="1"/>
    <col min="5" max="5" width="27" style="165" customWidth="1"/>
    <col min="6" max="6" width="11.28515625" customWidth="1"/>
    <col min="7" max="7" width="11.5703125" bestFit="1" customWidth="1"/>
    <col min="8" max="8" width="14.42578125" bestFit="1" customWidth="1"/>
    <col min="10" max="10" width="12.28515625" customWidth="1"/>
  </cols>
  <sheetData>
    <row r="1" spans="1:8" ht="30.75" thickBot="1" x14ac:dyDescent="0.3">
      <c r="A1" s="123" t="s">
        <v>117</v>
      </c>
      <c r="B1" s="123" t="s">
        <v>475</v>
      </c>
      <c r="C1" s="123" t="s">
        <v>502</v>
      </c>
      <c r="D1" s="231" t="s">
        <v>505</v>
      </c>
      <c r="E1" s="123" t="s">
        <v>504</v>
      </c>
      <c r="F1" s="231" t="s">
        <v>476</v>
      </c>
      <c r="G1" s="123" t="s">
        <v>477</v>
      </c>
      <c r="H1" s="123" t="s">
        <v>478</v>
      </c>
    </row>
    <row r="2" spans="1:8" ht="15.75" thickTop="1" x14ac:dyDescent="0.25">
      <c r="A2" s="218" t="s">
        <v>337</v>
      </c>
      <c r="B2" s="165" t="s">
        <v>480</v>
      </c>
      <c r="C2" s="282">
        <v>41660</v>
      </c>
      <c r="D2" s="285"/>
      <c r="E2" s="165" t="str">
        <f>IF(ISBLANK(Funcionários[[#This Row],[Tempo em Anos]]),"",Funcionários[[#This Row],[Tempo em Anos]]&amp;" ano(s) "&amp;MAX(MONTH(TblDataAtual[Data Atual]),MONTH(Funcionários[[#This Row],[Data de Admissão]]))-MIN(MONTH(TblDataAtual[Data Atual]),MONTH(Funcionários[[#This Row],[Data de Admissão]]))&amp;" mes(es) e "&amp;MAX(DAY(Funcionários[[#This Row],[Data de Admissão]]),DAY(TblDataAtual[Data Atual]))-MIN(DAY(TblDataAtual[Data Atual]),DAY(Funcionários[[#This Row],[Data de Admissão]]))&amp;" dia(s)")</f>
        <v/>
      </c>
      <c r="F2" s="261">
        <v>3922.33</v>
      </c>
      <c r="G2" s="288"/>
      <c r="H2" s="232">
        <f>Funcionários[[#This Row],[Salário Atual]]+Funcionários[[#This Row],[Aumento]]</f>
        <v>3922.33</v>
      </c>
    </row>
    <row r="3" spans="1:8" x14ac:dyDescent="0.25">
      <c r="A3" s="218" t="s">
        <v>338</v>
      </c>
      <c r="B3" s="165" t="s">
        <v>482</v>
      </c>
      <c r="C3" s="282">
        <v>42163</v>
      </c>
      <c r="D3" s="286"/>
      <c r="E3" s="165" t="str">
        <f>IF(ISBLANK(Funcionários[[#This Row],[Tempo em Anos]]),"",Funcionários[[#This Row],[Tempo em Anos]]&amp;" ano(s) "&amp;MAX(MONTH(TblDataAtual[Data Atual]),MONTH(Funcionários[[#This Row],[Data de Admissão]]))-MIN(MONTH(TblDataAtual[Data Atual]),MONTH(Funcionários[[#This Row],[Data de Admissão]]))&amp;" mes(es) e "&amp;MAX(DAY(Funcionários[[#This Row],[Data de Admissão]]),DAY(TblDataAtual[Data Atual]))-MIN(DAY(TblDataAtual[Data Atual]),DAY(Funcionários[[#This Row],[Data de Admissão]]))&amp;" dia(s)")</f>
        <v/>
      </c>
      <c r="F3" s="261">
        <v>3953.71</v>
      </c>
      <c r="G3" s="289"/>
      <c r="H3" s="232">
        <f>Funcionários[[#This Row],[Salário Atual]]+Funcionários[[#This Row],[Aumento]]</f>
        <v>3953.71</v>
      </c>
    </row>
    <row r="4" spans="1:8" x14ac:dyDescent="0.25">
      <c r="A4" s="218" t="s">
        <v>339</v>
      </c>
      <c r="B4" s="165" t="s">
        <v>484</v>
      </c>
      <c r="C4" s="282">
        <v>40112</v>
      </c>
      <c r="D4" s="286"/>
      <c r="E4" s="165" t="str">
        <f>IF(ISBLANK(Funcionários[[#This Row],[Tempo em Anos]]),"",Funcionários[[#This Row],[Tempo em Anos]]&amp;" ano(s) "&amp;MAX(MONTH(TblDataAtual[Data Atual]),MONTH(Funcionários[[#This Row],[Data de Admissão]]))-MIN(MONTH(TblDataAtual[Data Atual]),MONTH(Funcionários[[#This Row],[Data de Admissão]]))&amp;" mes(es) e "&amp;MAX(DAY(Funcionários[[#This Row],[Data de Admissão]]),DAY(TblDataAtual[Data Atual]))-MIN(DAY(TblDataAtual[Data Atual]),DAY(Funcionários[[#This Row],[Data de Admissão]]))&amp;" dia(s)")</f>
        <v/>
      </c>
      <c r="F4" s="261">
        <v>3200</v>
      </c>
      <c r="G4" s="289"/>
      <c r="H4" s="232">
        <f>Funcionários[[#This Row],[Salário Atual]]+Funcionários[[#This Row],[Aumento]]</f>
        <v>3200</v>
      </c>
    </row>
    <row r="5" spans="1:8" x14ac:dyDescent="0.25">
      <c r="A5" s="218" t="s">
        <v>340</v>
      </c>
      <c r="B5" s="165" t="s">
        <v>503</v>
      </c>
      <c r="C5" s="282">
        <v>41963</v>
      </c>
      <c r="D5" s="286"/>
      <c r="E5" s="165" t="str">
        <f>IF(ISBLANK(Funcionários[[#This Row],[Tempo em Anos]]),"",Funcionários[[#This Row],[Tempo em Anos]]&amp;" ano(s) "&amp;MAX(MONTH(TblDataAtual[Data Atual]),MONTH(Funcionários[[#This Row],[Data de Admissão]]))-MIN(MONTH(TblDataAtual[Data Atual]),MONTH(Funcionários[[#This Row],[Data de Admissão]]))&amp;" mes(es) e "&amp;MAX(DAY(Funcionários[[#This Row],[Data de Admissão]]),DAY(TblDataAtual[Data Atual]))-MIN(DAY(TblDataAtual[Data Atual]),DAY(Funcionários[[#This Row],[Data de Admissão]]))&amp;" dia(s)")</f>
        <v/>
      </c>
      <c r="F5" s="261">
        <v>4200</v>
      </c>
      <c r="G5" s="289"/>
      <c r="H5" s="232">
        <f>Funcionários[[#This Row],[Salário Atual]]+Funcionários[[#This Row],[Aumento]]</f>
        <v>4200</v>
      </c>
    </row>
    <row r="6" spans="1:8" x14ac:dyDescent="0.25">
      <c r="A6" s="218" t="s">
        <v>341</v>
      </c>
      <c r="B6" s="165" t="s">
        <v>487</v>
      </c>
      <c r="C6" s="282">
        <v>39910</v>
      </c>
      <c r="D6" s="286"/>
      <c r="E6" s="165" t="str">
        <f>IF(ISBLANK(Funcionários[[#This Row],[Tempo em Anos]]),"",Funcionários[[#This Row],[Tempo em Anos]]&amp;" ano(s) "&amp;MAX(MONTH(TblDataAtual[Data Atual]),MONTH(Funcionários[[#This Row],[Data de Admissão]]))-MIN(MONTH(TblDataAtual[Data Atual]),MONTH(Funcionários[[#This Row],[Data de Admissão]]))&amp;" mes(es) e "&amp;MAX(DAY(Funcionários[[#This Row],[Data de Admissão]]),DAY(TblDataAtual[Data Atual]))-MIN(DAY(TblDataAtual[Data Atual]),DAY(Funcionários[[#This Row],[Data de Admissão]]))&amp;" dia(s)")</f>
        <v/>
      </c>
      <c r="F6" s="261">
        <v>2700</v>
      </c>
      <c r="G6" s="289"/>
      <c r="H6" s="232">
        <f>Funcionários[[#This Row],[Salário Atual]]+Funcionários[[#This Row],[Aumento]]</f>
        <v>2700</v>
      </c>
    </row>
    <row r="7" spans="1:8" ht="15.75" x14ac:dyDescent="0.25">
      <c r="A7" s="283" t="s">
        <v>342</v>
      </c>
      <c r="B7" s="165" t="s">
        <v>489</v>
      </c>
      <c r="C7" s="282">
        <v>40486</v>
      </c>
      <c r="D7" s="286"/>
      <c r="E7" s="165" t="str">
        <f>IF(ISBLANK(Funcionários[[#This Row],[Tempo em Anos]]),"",Funcionários[[#This Row],[Tempo em Anos]]&amp;" ano(s) "&amp;MAX(MONTH(TblDataAtual[Data Atual]),MONTH(Funcionários[[#This Row],[Data de Admissão]]))-MIN(MONTH(TblDataAtual[Data Atual]),MONTH(Funcionários[[#This Row],[Data de Admissão]]))&amp;" mes(es) e "&amp;MAX(DAY(Funcionários[[#This Row],[Data de Admissão]]),DAY(TblDataAtual[Data Atual]))-MIN(DAY(TblDataAtual[Data Atual]),DAY(Funcionários[[#This Row],[Data de Admissão]]))&amp;" dia(s)")</f>
        <v/>
      </c>
      <c r="F7" s="261">
        <v>5096</v>
      </c>
      <c r="G7" s="289"/>
      <c r="H7" s="232">
        <f>Funcionários[[#This Row],[Salário Atual]]+Funcionários[[#This Row],[Aumento]]</f>
        <v>5096</v>
      </c>
    </row>
    <row r="8" spans="1:8" ht="15.75" x14ac:dyDescent="0.25">
      <c r="A8" s="283" t="s">
        <v>343</v>
      </c>
      <c r="B8" s="165" t="s">
        <v>491</v>
      </c>
      <c r="C8" s="282">
        <v>40395</v>
      </c>
      <c r="D8" s="286"/>
      <c r="E8" s="165" t="str">
        <f>IF(ISBLANK(Funcionários[[#This Row],[Tempo em Anos]]),"",Funcionários[[#This Row],[Tempo em Anos]]&amp;" ano(s) "&amp;MAX(MONTH(TblDataAtual[Data Atual]),MONTH(Funcionários[[#This Row],[Data de Admissão]]))-MIN(MONTH(TblDataAtual[Data Atual]),MONTH(Funcionários[[#This Row],[Data de Admissão]]))&amp;" mes(es) e "&amp;MAX(DAY(Funcionários[[#This Row],[Data de Admissão]]),DAY(TblDataAtual[Data Atual]))-MIN(DAY(TblDataAtual[Data Atual]),DAY(Funcionários[[#This Row],[Data de Admissão]]))&amp;" dia(s)")</f>
        <v/>
      </c>
      <c r="F8" s="261">
        <v>2500</v>
      </c>
      <c r="G8" s="289"/>
      <c r="H8" s="232">
        <f>Funcionários[[#This Row],[Salário Atual]]+Funcionários[[#This Row],[Aumento]]</f>
        <v>2500</v>
      </c>
    </row>
    <row r="9" spans="1:8" ht="15.75" x14ac:dyDescent="0.25">
      <c r="A9" s="283" t="s">
        <v>344</v>
      </c>
      <c r="B9" s="165" t="s">
        <v>493</v>
      </c>
      <c r="C9" s="282">
        <v>42014</v>
      </c>
      <c r="D9" s="286"/>
      <c r="E9" s="165" t="str">
        <f>IF(ISBLANK(Funcionários[[#This Row],[Tempo em Anos]]),"",Funcionários[[#This Row],[Tempo em Anos]]&amp;" ano(s) "&amp;MAX(MONTH(TblDataAtual[Data Atual]),MONTH(Funcionários[[#This Row],[Data de Admissão]]))-MIN(MONTH(TblDataAtual[Data Atual]),MONTH(Funcionários[[#This Row],[Data de Admissão]]))&amp;" mes(es) e "&amp;MAX(DAY(Funcionários[[#This Row],[Data de Admissão]]),DAY(TblDataAtual[Data Atual]))-MIN(DAY(TblDataAtual[Data Atual]),DAY(Funcionários[[#This Row],[Data de Admissão]]))&amp;" dia(s)")</f>
        <v/>
      </c>
      <c r="F9" s="261">
        <v>2500</v>
      </c>
      <c r="G9" s="289"/>
      <c r="H9" s="232">
        <f>Funcionários[[#This Row],[Salário Atual]]+Funcionários[[#This Row],[Aumento]]</f>
        <v>2500</v>
      </c>
    </row>
    <row r="10" spans="1:8" ht="15.75" x14ac:dyDescent="0.25">
      <c r="A10" s="283" t="s">
        <v>345</v>
      </c>
      <c r="B10" s="165" t="s">
        <v>495</v>
      </c>
      <c r="C10" s="282">
        <v>40150</v>
      </c>
      <c r="D10" s="286"/>
      <c r="E10" s="165" t="str">
        <f>IF(ISBLANK(Funcionários[[#This Row],[Tempo em Anos]]),"",Funcionários[[#This Row],[Tempo em Anos]]&amp;" ano(s) "&amp;MAX(MONTH(TblDataAtual[Data Atual]),MONTH(Funcionários[[#This Row],[Data de Admissão]]))-MIN(MONTH(TblDataAtual[Data Atual]),MONTH(Funcionários[[#This Row],[Data de Admissão]]))&amp;" mes(es) e "&amp;MAX(DAY(Funcionários[[#This Row],[Data de Admissão]]),DAY(TblDataAtual[Data Atual]))-MIN(DAY(TblDataAtual[Data Atual]),DAY(Funcionários[[#This Row],[Data de Admissão]]))&amp;" dia(s)")</f>
        <v/>
      </c>
      <c r="F10" s="261">
        <v>3973</v>
      </c>
      <c r="G10" s="289"/>
      <c r="H10" s="232">
        <f>Funcionários[[#This Row],[Salário Atual]]+Funcionários[[#This Row],[Aumento]]</f>
        <v>3973</v>
      </c>
    </row>
    <row r="11" spans="1:8" ht="16.5" thickBot="1" x14ac:dyDescent="0.3">
      <c r="A11" s="284" t="s">
        <v>346</v>
      </c>
      <c r="B11" s="165" t="s">
        <v>498</v>
      </c>
      <c r="C11" s="282">
        <v>40183</v>
      </c>
      <c r="D11" s="287"/>
      <c r="E11" s="165" t="str">
        <f>IF(ISBLANK(Funcionários[[#This Row],[Tempo em Anos]]),"",Funcionários[[#This Row],[Tempo em Anos]]&amp;" ano(s) "&amp;MAX(MONTH(TblDataAtual[Data Atual]),MONTH(Funcionários[[#This Row],[Data de Admissão]]))-MIN(MONTH(TblDataAtual[Data Atual]),MONTH(Funcionários[[#This Row],[Data de Admissão]]))&amp;" mes(es) e "&amp;MAX(DAY(Funcionários[[#This Row],[Data de Admissão]]),DAY(TblDataAtual[Data Atual]))-MIN(DAY(TblDataAtual[Data Atual]),DAY(Funcionários[[#This Row],[Data de Admissão]]))&amp;" dia(s)")</f>
        <v/>
      </c>
      <c r="F11" s="261">
        <v>3713.67</v>
      </c>
      <c r="G11" s="290"/>
      <c r="H11" s="232">
        <f>Funcionários[[#This Row],[Salário Atual]]+Funcionários[[#This Row],[Aumento]]</f>
        <v>3713.67</v>
      </c>
    </row>
    <row r="12" spans="1:8" ht="15.75" thickTop="1" x14ac:dyDescent="0.25"/>
    <row r="13" spans="1:8" ht="15.75" thickBot="1" x14ac:dyDescent="0.3">
      <c r="H13" t="s">
        <v>500</v>
      </c>
    </row>
    <row r="14" spans="1:8" ht="16.5" thickTop="1" thickBot="1" x14ac:dyDescent="0.3">
      <c r="H14" s="291">
        <f ca="1">TODAY()</f>
        <v>43188</v>
      </c>
    </row>
    <row r="15" spans="1:8" ht="15.75" thickTop="1" x14ac:dyDescent="0.25">
      <c r="E15" s="564" t="s">
        <v>4849</v>
      </c>
    </row>
    <row r="16" spans="1:8" x14ac:dyDescent="0.25">
      <c r="C16" s="179"/>
    </row>
    <row r="17" spans="3:3" x14ac:dyDescent="0.25">
      <c r="C17" s="179"/>
    </row>
  </sheetData>
  <pageMargins left="0.511811024" right="0.511811024" top="0.78740157499999996" bottom="0.78740157499999996" header="0.31496062000000002" footer="0.31496062000000002"/>
  <drawing r:id="rId1"/>
  <legacyDrawing r:id="rId2"/>
  <tableParts count="2">
    <tablePart r:id="rId3"/>
    <tablePart r:id="rId4"/>
  </tableParts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ilha137">
    <tabColor rgb="FF002060"/>
  </sheetPr>
  <dimension ref="A1:J4"/>
  <sheetViews>
    <sheetView showGridLines="0" workbookViewId="0">
      <selection sqref="A1:J1"/>
    </sheetView>
  </sheetViews>
  <sheetFormatPr defaultRowHeight="15" x14ac:dyDescent="0.25"/>
  <cols>
    <col min="1" max="1" width="10.28515625" bestFit="1" customWidth="1"/>
    <col min="2" max="2" width="8.85546875" bestFit="1" customWidth="1"/>
    <col min="3" max="3" width="3.28515625" bestFit="1" customWidth="1"/>
    <col min="4" max="4" width="8.42578125" bestFit="1" customWidth="1"/>
    <col min="5" max="5" width="6" bestFit="1" customWidth="1"/>
    <col min="6" max="6" width="9.5703125" bestFit="1" customWidth="1"/>
    <col min="7" max="7" width="8" bestFit="1" customWidth="1"/>
    <col min="8" max="8" width="7.85546875" bestFit="1" customWidth="1"/>
    <col min="9" max="9" width="5.7109375" bestFit="1" customWidth="1"/>
    <col min="10" max="10" width="8.140625" bestFit="1" customWidth="1"/>
  </cols>
  <sheetData>
    <row r="1" spans="1:10" ht="15.75" thickBot="1" x14ac:dyDescent="0.3">
      <c r="A1" s="460" t="s">
        <v>561</v>
      </c>
      <c r="B1" s="466" t="s">
        <v>562</v>
      </c>
      <c r="C1" s="466" t="s">
        <v>725</v>
      </c>
      <c r="D1" s="466" t="s">
        <v>726</v>
      </c>
      <c r="E1" s="466" t="s">
        <v>563</v>
      </c>
      <c r="F1" s="466" t="s">
        <v>474</v>
      </c>
      <c r="G1" s="466" t="s">
        <v>606</v>
      </c>
      <c r="H1" s="466" t="s">
        <v>610</v>
      </c>
      <c r="I1" s="466" t="s">
        <v>136</v>
      </c>
      <c r="J1" s="462" t="s">
        <v>727</v>
      </c>
    </row>
    <row r="2" spans="1:10" x14ac:dyDescent="0.25">
      <c r="C2" s="532"/>
      <c r="D2" s="532"/>
      <c r="E2" s="532"/>
      <c r="F2" s="532"/>
    </row>
    <row r="3" spans="1:10" x14ac:dyDescent="0.25">
      <c r="C3" s="532"/>
      <c r="D3" s="532"/>
      <c r="E3" s="532"/>
      <c r="F3" s="532"/>
    </row>
    <row r="4" spans="1:10" x14ac:dyDescent="0.25">
      <c r="C4" s="532"/>
      <c r="D4" s="532"/>
      <c r="E4" s="532"/>
      <c r="F4" s="532"/>
    </row>
  </sheetData>
  <pageMargins left="0.511811024" right="0.511811024" top="0.78740157499999996" bottom="0.78740157499999996" header="0.31496062000000002" footer="0.31496062000000002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ilha138">
    <tabColor rgb="FF002060"/>
  </sheetPr>
  <dimension ref="A1"/>
  <sheetViews>
    <sheetView showGridLines="0" workbookViewId="0">
      <selection sqref="A1:J1"/>
    </sheetView>
  </sheetViews>
  <sheetFormatPr defaultRowHeight="15" x14ac:dyDescent="0.25"/>
  <cols>
    <col min="1" max="16384" width="9.140625" style="536"/>
  </cols>
  <sheetData/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ilha139">
    <tabColor rgb="FF002060"/>
  </sheetPr>
  <dimension ref="A1:J44"/>
  <sheetViews>
    <sheetView showGridLines="0" workbookViewId="0">
      <selection sqref="A1:J1"/>
    </sheetView>
  </sheetViews>
  <sheetFormatPr defaultRowHeight="15" x14ac:dyDescent="0.25"/>
  <cols>
    <col min="1" max="1" width="10.28515625" style="535" bestFit="1" customWidth="1"/>
    <col min="2" max="2" width="28.7109375" style="535" bestFit="1" customWidth="1"/>
    <col min="3" max="3" width="3.5703125" style="535" bestFit="1" customWidth="1"/>
    <col min="4" max="4" width="8.42578125" style="535" bestFit="1" customWidth="1"/>
    <col min="5" max="5" width="14.28515625" style="535" bestFit="1" customWidth="1"/>
    <col min="6" max="6" width="9.5703125" style="535" bestFit="1" customWidth="1"/>
    <col min="7" max="7" width="10" style="535" bestFit="1" customWidth="1"/>
    <col min="8" max="8" width="9" style="535" bestFit="1" customWidth="1"/>
    <col min="9" max="9" width="10" style="535" bestFit="1" customWidth="1"/>
    <col min="10" max="10" width="8.140625" style="535" bestFit="1" customWidth="1"/>
    <col min="11" max="16384" width="9.140625" style="535"/>
  </cols>
  <sheetData>
    <row r="1" spans="1:10" ht="19.5" thickBot="1" x14ac:dyDescent="0.3">
      <c r="A1" s="647" t="s">
        <v>4587</v>
      </c>
      <c r="B1" s="648"/>
      <c r="C1" s="648"/>
      <c r="D1" s="648"/>
      <c r="E1" s="648"/>
      <c r="F1" s="648"/>
      <c r="G1" s="648"/>
      <c r="H1" s="648"/>
      <c r="I1" s="648"/>
      <c r="J1" s="649"/>
    </row>
    <row r="2" spans="1:10" x14ac:dyDescent="0.25">
      <c r="A2" s="650"/>
      <c r="B2" s="650"/>
      <c r="C2" s="651"/>
      <c r="D2" s="651"/>
      <c r="E2" s="651"/>
      <c r="F2" s="651"/>
      <c r="G2" s="650"/>
      <c r="H2" s="650"/>
      <c r="I2" s="650"/>
      <c r="J2" s="650"/>
    </row>
    <row r="3" spans="1:10" x14ac:dyDescent="0.25">
      <c r="A3" s="646" t="s">
        <v>561</v>
      </c>
      <c r="B3" s="646" t="s">
        <v>562</v>
      </c>
      <c r="C3" s="652" t="s">
        <v>4588</v>
      </c>
      <c r="D3" s="652"/>
      <c r="E3" s="646" t="s">
        <v>563</v>
      </c>
      <c r="F3" s="646" t="s">
        <v>474</v>
      </c>
      <c r="G3" s="646" t="s">
        <v>606</v>
      </c>
      <c r="H3" s="646" t="s">
        <v>610</v>
      </c>
      <c r="I3" s="646" t="s">
        <v>136</v>
      </c>
      <c r="J3" s="646" t="s">
        <v>727</v>
      </c>
    </row>
    <row r="4" spans="1:10" x14ac:dyDescent="0.25">
      <c r="A4" s="646"/>
      <c r="B4" s="646"/>
      <c r="C4" s="549" t="s">
        <v>725</v>
      </c>
      <c r="D4" s="549" t="s">
        <v>726</v>
      </c>
      <c r="E4" s="646"/>
      <c r="F4" s="646"/>
      <c r="G4" s="646"/>
      <c r="H4" s="646"/>
      <c r="I4" s="646"/>
      <c r="J4" s="646"/>
    </row>
    <row r="5" spans="1:10" x14ac:dyDescent="0.25">
      <c r="A5" s="540" t="s">
        <v>728</v>
      </c>
      <c r="B5" s="540" t="s">
        <v>729</v>
      </c>
      <c r="C5" s="540" t="s">
        <v>737</v>
      </c>
      <c r="D5" s="540">
        <v>8</v>
      </c>
      <c r="E5" s="534">
        <v>231900</v>
      </c>
      <c r="F5" s="533">
        <f>E5*(1+0.2)</f>
        <v>278280</v>
      </c>
      <c r="G5" s="533">
        <f>E5*(1+0.12)</f>
        <v>259728.00000000003</v>
      </c>
      <c r="H5" s="533">
        <f>E5*(1+0.1)</f>
        <v>255090.00000000003</v>
      </c>
      <c r="I5" s="533">
        <f>E5*(1+0.08)</f>
        <v>250452.00000000003</v>
      </c>
      <c r="J5" s="540">
        <v>164</v>
      </c>
    </row>
    <row r="6" spans="1:10" x14ac:dyDescent="0.25">
      <c r="A6" s="540" t="s">
        <v>728</v>
      </c>
      <c r="B6" s="540" t="s">
        <v>731</v>
      </c>
      <c r="C6" s="540" t="s">
        <v>730</v>
      </c>
      <c r="D6" s="540">
        <v>10</v>
      </c>
      <c r="E6" s="534">
        <v>777000</v>
      </c>
      <c r="F6" s="533">
        <f t="shared" ref="F6:F44" si="0">E6*(1+0.2)</f>
        <v>932400</v>
      </c>
      <c r="G6" s="533">
        <f t="shared" ref="G6:G44" si="1">E6*(1+0.12)</f>
        <v>870240.00000000012</v>
      </c>
      <c r="H6" s="533">
        <f t="shared" ref="H6:H44" si="2">E6*(1+0.1)</f>
        <v>854700.00000000012</v>
      </c>
      <c r="I6" s="533">
        <f t="shared" ref="I6:I44" si="3">E6*(1+0.08)</f>
        <v>839160</v>
      </c>
      <c r="J6" s="540">
        <v>168</v>
      </c>
    </row>
    <row r="7" spans="1:10" x14ac:dyDescent="0.25">
      <c r="A7" s="540" t="s">
        <v>733</v>
      </c>
      <c r="B7" s="540" t="s">
        <v>734</v>
      </c>
      <c r="C7" s="540" t="s">
        <v>732</v>
      </c>
      <c r="D7" s="540">
        <v>8</v>
      </c>
      <c r="E7" s="534">
        <v>318000</v>
      </c>
      <c r="F7" s="533">
        <f t="shared" si="0"/>
        <v>381600</v>
      </c>
      <c r="G7" s="533">
        <f t="shared" si="1"/>
        <v>356160.00000000006</v>
      </c>
      <c r="H7" s="533">
        <f t="shared" si="2"/>
        <v>349800</v>
      </c>
      <c r="I7" s="533">
        <f t="shared" si="3"/>
        <v>343440</v>
      </c>
      <c r="J7" s="540">
        <v>20</v>
      </c>
    </row>
    <row r="8" spans="1:10" x14ac:dyDescent="0.25">
      <c r="A8" s="540" t="s">
        <v>733</v>
      </c>
      <c r="B8" s="540" t="s">
        <v>736</v>
      </c>
      <c r="C8" s="540" t="s">
        <v>735</v>
      </c>
      <c r="D8" s="540">
        <v>8</v>
      </c>
      <c r="E8" s="534">
        <v>448000</v>
      </c>
      <c r="F8" s="533">
        <f t="shared" si="0"/>
        <v>537600</v>
      </c>
      <c r="G8" s="533">
        <f t="shared" si="1"/>
        <v>501760.00000000006</v>
      </c>
      <c r="H8" s="533">
        <f t="shared" si="2"/>
        <v>492800.00000000006</v>
      </c>
      <c r="I8" s="533">
        <f t="shared" si="3"/>
        <v>483840.00000000006</v>
      </c>
      <c r="J8" s="540">
        <v>132</v>
      </c>
    </row>
    <row r="9" spans="1:10" x14ac:dyDescent="0.25">
      <c r="A9" s="540" t="s">
        <v>739</v>
      </c>
      <c r="B9" s="540" t="s">
        <v>740</v>
      </c>
      <c r="C9" s="540" t="s">
        <v>737</v>
      </c>
      <c r="D9" s="540">
        <v>8</v>
      </c>
      <c r="E9" s="534">
        <v>122500</v>
      </c>
      <c r="F9" s="533">
        <f t="shared" si="0"/>
        <v>147000</v>
      </c>
      <c r="G9" s="533">
        <f t="shared" si="1"/>
        <v>137200</v>
      </c>
      <c r="H9" s="533">
        <f t="shared" si="2"/>
        <v>134750</v>
      </c>
      <c r="I9" s="533">
        <f t="shared" si="3"/>
        <v>132300</v>
      </c>
      <c r="J9" s="540">
        <v>136</v>
      </c>
    </row>
    <row r="10" spans="1:10" x14ac:dyDescent="0.25">
      <c r="A10" s="540" t="s">
        <v>742</v>
      </c>
      <c r="B10" s="540" t="s">
        <v>743</v>
      </c>
      <c r="C10" s="540" t="s">
        <v>741</v>
      </c>
      <c r="D10" s="540">
        <v>8</v>
      </c>
      <c r="E10" s="534">
        <v>166000</v>
      </c>
      <c r="F10" s="533">
        <f t="shared" si="0"/>
        <v>199200</v>
      </c>
      <c r="G10" s="533">
        <f t="shared" si="1"/>
        <v>185920.00000000003</v>
      </c>
      <c r="H10" s="533">
        <f t="shared" si="2"/>
        <v>182600.00000000003</v>
      </c>
      <c r="I10" s="533">
        <f t="shared" si="3"/>
        <v>179280</v>
      </c>
      <c r="J10" s="540">
        <v>140</v>
      </c>
    </row>
    <row r="11" spans="1:10" x14ac:dyDescent="0.25">
      <c r="A11" s="540" t="s">
        <v>564</v>
      </c>
      <c r="B11" s="540" t="s">
        <v>565</v>
      </c>
      <c r="C11" s="540" t="s">
        <v>744</v>
      </c>
      <c r="D11" s="540">
        <v>8</v>
      </c>
      <c r="E11" s="534">
        <v>42500</v>
      </c>
      <c r="F11" s="533">
        <f t="shared" si="0"/>
        <v>51000</v>
      </c>
      <c r="G11" s="533">
        <f t="shared" si="1"/>
        <v>47600.000000000007</v>
      </c>
      <c r="H11" s="533">
        <f t="shared" si="2"/>
        <v>46750.000000000007</v>
      </c>
      <c r="I11" s="533">
        <f t="shared" si="3"/>
        <v>45900</v>
      </c>
      <c r="J11" s="540">
        <v>144</v>
      </c>
    </row>
    <row r="12" spans="1:10" x14ac:dyDescent="0.25">
      <c r="A12" s="540" t="s">
        <v>564</v>
      </c>
      <c r="B12" s="540" t="s">
        <v>566</v>
      </c>
      <c r="C12" s="540" t="s">
        <v>745</v>
      </c>
      <c r="D12" s="540">
        <v>16</v>
      </c>
      <c r="E12" s="534">
        <v>48000</v>
      </c>
      <c r="F12" s="533">
        <f t="shared" si="0"/>
        <v>57600</v>
      </c>
      <c r="G12" s="533">
        <f t="shared" si="1"/>
        <v>53760.000000000007</v>
      </c>
      <c r="H12" s="533">
        <f t="shared" si="2"/>
        <v>52800.000000000007</v>
      </c>
      <c r="I12" s="533">
        <f t="shared" si="3"/>
        <v>51840</v>
      </c>
      <c r="J12" s="540">
        <v>148</v>
      </c>
    </row>
    <row r="13" spans="1:10" x14ac:dyDescent="0.25">
      <c r="A13" s="540" t="s">
        <v>564</v>
      </c>
      <c r="B13" s="540" t="s">
        <v>567</v>
      </c>
      <c r="C13" s="540" t="s">
        <v>737</v>
      </c>
      <c r="D13" s="540">
        <v>16</v>
      </c>
      <c r="E13" s="534">
        <v>66500</v>
      </c>
      <c r="F13" s="533">
        <f t="shared" si="0"/>
        <v>79800</v>
      </c>
      <c r="G13" s="533">
        <f t="shared" si="1"/>
        <v>74480</v>
      </c>
      <c r="H13" s="533">
        <f t="shared" si="2"/>
        <v>73150</v>
      </c>
      <c r="I13" s="533">
        <f t="shared" si="3"/>
        <v>71820</v>
      </c>
      <c r="J13" s="540">
        <v>152</v>
      </c>
    </row>
    <row r="14" spans="1:10" x14ac:dyDescent="0.25">
      <c r="A14" s="540" t="s">
        <v>564</v>
      </c>
      <c r="B14" s="540" t="s">
        <v>568</v>
      </c>
      <c r="C14" s="540" t="s">
        <v>737</v>
      </c>
      <c r="D14" s="540">
        <v>16</v>
      </c>
      <c r="E14" s="534">
        <v>109900</v>
      </c>
      <c r="F14" s="533">
        <f t="shared" si="0"/>
        <v>131880</v>
      </c>
      <c r="G14" s="533">
        <f t="shared" si="1"/>
        <v>123088.00000000001</v>
      </c>
      <c r="H14" s="533">
        <f t="shared" si="2"/>
        <v>120890.00000000001</v>
      </c>
      <c r="I14" s="533">
        <f t="shared" si="3"/>
        <v>118692.00000000001</v>
      </c>
      <c r="J14" s="540">
        <v>156</v>
      </c>
    </row>
    <row r="15" spans="1:10" x14ac:dyDescent="0.25">
      <c r="A15" s="540" t="s">
        <v>564</v>
      </c>
      <c r="B15" s="540" t="s">
        <v>569</v>
      </c>
      <c r="C15" s="540" t="s">
        <v>745</v>
      </c>
      <c r="D15" s="540">
        <v>16</v>
      </c>
      <c r="E15" s="534">
        <v>54075</v>
      </c>
      <c r="F15" s="533">
        <f t="shared" si="0"/>
        <v>64890</v>
      </c>
      <c r="G15" s="533">
        <f t="shared" si="1"/>
        <v>60564.000000000007</v>
      </c>
      <c r="H15" s="533">
        <f t="shared" si="2"/>
        <v>59482.500000000007</v>
      </c>
      <c r="I15" s="533">
        <f t="shared" si="3"/>
        <v>58401.000000000007</v>
      </c>
      <c r="J15" s="540">
        <v>160</v>
      </c>
    </row>
    <row r="16" spans="1:10" x14ac:dyDescent="0.25">
      <c r="A16" s="540" t="s">
        <v>738</v>
      </c>
      <c r="B16" s="540" t="s">
        <v>712</v>
      </c>
      <c r="C16" s="540" t="s">
        <v>744</v>
      </c>
      <c r="D16" s="540">
        <v>16</v>
      </c>
      <c r="E16" s="534">
        <v>62100</v>
      </c>
      <c r="F16" s="533">
        <f t="shared" si="0"/>
        <v>74520</v>
      </c>
      <c r="G16" s="533">
        <f t="shared" si="1"/>
        <v>69552</v>
      </c>
      <c r="H16" s="533">
        <f t="shared" si="2"/>
        <v>68310</v>
      </c>
      <c r="I16" s="533">
        <f t="shared" si="3"/>
        <v>67068</v>
      </c>
      <c r="J16" s="540">
        <v>104</v>
      </c>
    </row>
    <row r="17" spans="1:10" x14ac:dyDescent="0.25">
      <c r="A17" s="540" t="s">
        <v>738</v>
      </c>
      <c r="B17" s="540" t="s">
        <v>713</v>
      </c>
      <c r="C17" s="540" t="s">
        <v>744</v>
      </c>
      <c r="D17" s="540">
        <v>8</v>
      </c>
      <c r="E17" s="534">
        <v>41000</v>
      </c>
      <c r="F17" s="533">
        <f t="shared" si="0"/>
        <v>49200</v>
      </c>
      <c r="G17" s="533">
        <f t="shared" si="1"/>
        <v>45920.000000000007</v>
      </c>
      <c r="H17" s="533">
        <f t="shared" si="2"/>
        <v>45100.000000000007</v>
      </c>
      <c r="I17" s="533">
        <f t="shared" si="3"/>
        <v>44280</v>
      </c>
      <c r="J17" s="540">
        <v>108</v>
      </c>
    </row>
    <row r="18" spans="1:10" x14ac:dyDescent="0.25">
      <c r="A18" s="540" t="s">
        <v>738</v>
      </c>
      <c r="B18" s="540" t="s">
        <v>714</v>
      </c>
      <c r="C18" s="540" t="s">
        <v>746</v>
      </c>
      <c r="D18" s="540">
        <v>16</v>
      </c>
      <c r="E18" s="534">
        <v>50000</v>
      </c>
      <c r="F18" s="533">
        <f t="shared" si="0"/>
        <v>60000</v>
      </c>
      <c r="G18" s="533">
        <f t="shared" si="1"/>
        <v>56000.000000000007</v>
      </c>
      <c r="H18" s="533">
        <f t="shared" si="2"/>
        <v>55000.000000000007</v>
      </c>
      <c r="I18" s="533">
        <f t="shared" si="3"/>
        <v>54000</v>
      </c>
      <c r="J18" s="540">
        <v>112</v>
      </c>
    </row>
    <row r="19" spans="1:10" x14ac:dyDescent="0.25">
      <c r="A19" s="540" t="s">
        <v>738</v>
      </c>
      <c r="B19" s="540" t="s">
        <v>715</v>
      </c>
      <c r="C19" s="540" t="s">
        <v>744</v>
      </c>
      <c r="D19" s="540">
        <v>8</v>
      </c>
      <c r="E19" s="534">
        <v>35956</v>
      </c>
      <c r="F19" s="533">
        <f t="shared" si="0"/>
        <v>43147.199999999997</v>
      </c>
      <c r="G19" s="533">
        <f t="shared" si="1"/>
        <v>40270.720000000001</v>
      </c>
      <c r="H19" s="533">
        <f t="shared" si="2"/>
        <v>39551.600000000006</v>
      </c>
      <c r="I19" s="533">
        <f t="shared" si="3"/>
        <v>38832.480000000003</v>
      </c>
      <c r="J19" s="540">
        <v>116</v>
      </c>
    </row>
    <row r="20" spans="1:10" x14ac:dyDescent="0.25">
      <c r="A20" s="540" t="s">
        <v>738</v>
      </c>
      <c r="B20" s="540" t="s">
        <v>716</v>
      </c>
      <c r="C20" s="540" t="s">
        <v>745</v>
      </c>
      <c r="D20" s="540">
        <v>16</v>
      </c>
      <c r="E20" s="534">
        <v>42636</v>
      </c>
      <c r="F20" s="533">
        <f t="shared" si="0"/>
        <v>51163.199999999997</v>
      </c>
      <c r="G20" s="533">
        <f t="shared" si="1"/>
        <v>47752.320000000007</v>
      </c>
      <c r="H20" s="533">
        <f t="shared" si="2"/>
        <v>46899.600000000006</v>
      </c>
      <c r="I20" s="533">
        <f t="shared" si="3"/>
        <v>46046.880000000005</v>
      </c>
      <c r="J20" s="540">
        <v>120</v>
      </c>
    </row>
    <row r="21" spans="1:10" x14ac:dyDescent="0.25">
      <c r="A21" s="540" t="s">
        <v>738</v>
      </c>
      <c r="B21" s="540" t="s">
        <v>717</v>
      </c>
      <c r="C21" s="540" t="s">
        <v>745</v>
      </c>
      <c r="D21" s="540">
        <v>16</v>
      </c>
      <c r="E21" s="534">
        <v>51600</v>
      </c>
      <c r="F21" s="533">
        <f t="shared" si="0"/>
        <v>61920</v>
      </c>
      <c r="G21" s="533">
        <f t="shared" si="1"/>
        <v>57792.000000000007</v>
      </c>
      <c r="H21" s="533">
        <f t="shared" si="2"/>
        <v>56760.000000000007</v>
      </c>
      <c r="I21" s="533">
        <f t="shared" si="3"/>
        <v>55728.000000000007</v>
      </c>
      <c r="J21" s="540">
        <v>124</v>
      </c>
    </row>
    <row r="22" spans="1:10" x14ac:dyDescent="0.25">
      <c r="A22" s="540" t="s">
        <v>738</v>
      </c>
      <c r="B22" s="540" t="s">
        <v>718</v>
      </c>
      <c r="C22" s="540" t="s">
        <v>745</v>
      </c>
      <c r="D22" s="540">
        <v>16</v>
      </c>
      <c r="E22" s="534">
        <v>52632</v>
      </c>
      <c r="F22" s="533">
        <f t="shared" si="0"/>
        <v>63158.399999999994</v>
      </c>
      <c r="G22" s="533">
        <f t="shared" si="1"/>
        <v>58947.840000000004</v>
      </c>
      <c r="H22" s="533">
        <f t="shared" si="2"/>
        <v>57895.200000000004</v>
      </c>
      <c r="I22" s="533">
        <f t="shared" si="3"/>
        <v>56842.560000000005</v>
      </c>
      <c r="J22" s="540">
        <v>80</v>
      </c>
    </row>
    <row r="23" spans="1:10" x14ac:dyDescent="0.25">
      <c r="A23" s="540" t="s">
        <v>738</v>
      </c>
      <c r="B23" s="540" t="s">
        <v>719</v>
      </c>
      <c r="C23" s="540" t="s">
        <v>747</v>
      </c>
      <c r="D23" s="540">
        <v>8</v>
      </c>
      <c r="E23" s="534">
        <v>28840</v>
      </c>
      <c r="F23" s="533">
        <f t="shared" si="0"/>
        <v>34608</v>
      </c>
      <c r="G23" s="533">
        <f t="shared" si="1"/>
        <v>32300.800000000003</v>
      </c>
      <c r="H23" s="533">
        <f t="shared" si="2"/>
        <v>31724.000000000004</v>
      </c>
      <c r="I23" s="533">
        <f t="shared" si="3"/>
        <v>31147.200000000001</v>
      </c>
      <c r="J23" s="540">
        <v>84</v>
      </c>
    </row>
    <row r="24" spans="1:10" x14ac:dyDescent="0.25">
      <c r="A24" s="540" t="s">
        <v>738</v>
      </c>
      <c r="B24" s="540" t="s">
        <v>720</v>
      </c>
      <c r="C24" s="540" t="s">
        <v>744</v>
      </c>
      <c r="D24" s="540">
        <v>8</v>
      </c>
      <c r="E24" s="534">
        <v>38781</v>
      </c>
      <c r="F24" s="533">
        <f t="shared" si="0"/>
        <v>46537.2</v>
      </c>
      <c r="G24" s="533">
        <f t="shared" si="1"/>
        <v>43434.720000000001</v>
      </c>
      <c r="H24" s="533">
        <f t="shared" si="2"/>
        <v>42659.100000000006</v>
      </c>
      <c r="I24" s="533">
        <f t="shared" si="3"/>
        <v>41883.480000000003</v>
      </c>
      <c r="J24" s="540">
        <v>88</v>
      </c>
    </row>
    <row r="25" spans="1:10" x14ac:dyDescent="0.25">
      <c r="A25" s="540" t="s">
        <v>738</v>
      </c>
      <c r="B25" s="540" t="s">
        <v>721</v>
      </c>
      <c r="C25" s="540" t="s">
        <v>747</v>
      </c>
      <c r="D25" s="540">
        <v>8</v>
      </c>
      <c r="E25" s="534">
        <v>37975</v>
      </c>
      <c r="F25" s="533">
        <f t="shared" si="0"/>
        <v>45570</v>
      </c>
      <c r="G25" s="533">
        <f t="shared" si="1"/>
        <v>42532.000000000007</v>
      </c>
      <c r="H25" s="533">
        <f t="shared" si="2"/>
        <v>41772.5</v>
      </c>
      <c r="I25" s="533">
        <f t="shared" si="3"/>
        <v>41013</v>
      </c>
      <c r="J25" s="540">
        <v>92</v>
      </c>
    </row>
    <row r="26" spans="1:10" x14ac:dyDescent="0.25">
      <c r="A26" s="540" t="s">
        <v>738</v>
      </c>
      <c r="B26" s="540" t="s">
        <v>722</v>
      </c>
      <c r="C26" s="540" t="s">
        <v>747</v>
      </c>
      <c r="D26" s="540">
        <v>8</v>
      </c>
      <c r="E26" s="534">
        <v>36903</v>
      </c>
      <c r="F26" s="533">
        <f t="shared" si="0"/>
        <v>44283.6</v>
      </c>
      <c r="G26" s="533">
        <f t="shared" si="1"/>
        <v>41331.360000000001</v>
      </c>
      <c r="H26" s="533">
        <f t="shared" si="2"/>
        <v>40593.300000000003</v>
      </c>
      <c r="I26" s="533">
        <f t="shared" si="3"/>
        <v>39855.240000000005</v>
      </c>
      <c r="J26" s="540">
        <v>12</v>
      </c>
    </row>
    <row r="27" spans="1:10" x14ac:dyDescent="0.25">
      <c r="A27" s="540" t="s">
        <v>738</v>
      </c>
      <c r="B27" s="540" t="s">
        <v>723</v>
      </c>
      <c r="C27" s="540" t="s">
        <v>747</v>
      </c>
      <c r="D27" s="540">
        <v>8</v>
      </c>
      <c r="E27" s="534">
        <v>38178</v>
      </c>
      <c r="F27" s="533">
        <f t="shared" si="0"/>
        <v>45813.599999999999</v>
      </c>
      <c r="G27" s="533">
        <f t="shared" si="1"/>
        <v>42759.360000000001</v>
      </c>
      <c r="H27" s="533">
        <f t="shared" si="2"/>
        <v>41995.8</v>
      </c>
      <c r="I27" s="533">
        <f t="shared" si="3"/>
        <v>41232.240000000005</v>
      </c>
      <c r="J27" s="540">
        <v>16</v>
      </c>
    </row>
    <row r="28" spans="1:10" x14ac:dyDescent="0.25">
      <c r="A28" s="540" t="s">
        <v>748</v>
      </c>
      <c r="B28" s="540" t="s">
        <v>749</v>
      </c>
      <c r="C28" s="540" t="s">
        <v>745</v>
      </c>
      <c r="D28" s="540">
        <v>8</v>
      </c>
      <c r="E28" s="534">
        <v>31000</v>
      </c>
      <c r="F28" s="533">
        <f t="shared" si="0"/>
        <v>37200</v>
      </c>
      <c r="G28" s="533">
        <f t="shared" si="1"/>
        <v>34720</v>
      </c>
      <c r="H28" s="533">
        <f t="shared" si="2"/>
        <v>34100</v>
      </c>
      <c r="I28" s="533">
        <f t="shared" si="3"/>
        <v>33480</v>
      </c>
      <c r="J28" s="540">
        <v>128</v>
      </c>
    </row>
    <row r="29" spans="1:10" x14ac:dyDescent="0.25">
      <c r="A29" s="540" t="s">
        <v>748</v>
      </c>
      <c r="B29" s="540" t="s">
        <v>750</v>
      </c>
      <c r="C29" s="540" t="s">
        <v>745</v>
      </c>
      <c r="D29" s="540">
        <v>8</v>
      </c>
      <c r="E29" s="534">
        <v>51800</v>
      </c>
      <c r="F29" s="533">
        <f t="shared" si="0"/>
        <v>62160</v>
      </c>
      <c r="G29" s="533">
        <f t="shared" si="1"/>
        <v>58016.000000000007</v>
      </c>
      <c r="H29" s="533">
        <f t="shared" si="2"/>
        <v>56980.000000000007</v>
      </c>
      <c r="I29" s="533">
        <f t="shared" si="3"/>
        <v>55944.000000000007</v>
      </c>
      <c r="J29" s="540">
        <v>96</v>
      </c>
    </row>
    <row r="30" spans="1:10" x14ac:dyDescent="0.25">
      <c r="A30" s="540" t="s">
        <v>748</v>
      </c>
      <c r="B30" s="540" t="s">
        <v>751</v>
      </c>
      <c r="C30" s="540" t="s">
        <v>737</v>
      </c>
      <c r="D30" s="540">
        <v>16</v>
      </c>
      <c r="E30" s="534">
        <v>62000</v>
      </c>
      <c r="F30" s="533">
        <f t="shared" si="0"/>
        <v>74400</v>
      </c>
      <c r="G30" s="533">
        <f t="shared" si="1"/>
        <v>69440</v>
      </c>
      <c r="H30" s="533">
        <f t="shared" si="2"/>
        <v>68200</v>
      </c>
      <c r="I30" s="533">
        <f t="shared" si="3"/>
        <v>66960</v>
      </c>
      <c r="J30" s="540">
        <v>100</v>
      </c>
    </row>
    <row r="31" spans="1:10" x14ac:dyDescent="0.25">
      <c r="A31" s="540" t="s">
        <v>748</v>
      </c>
      <c r="B31" s="540" t="s">
        <v>753</v>
      </c>
      <c r="C31" s="540" t="s">
        <v>747</v>
      </c>
      <c r="D31" s="540">
        <v>8</v>
      </c>
      <c r="E31" s="534">
        <v>24000</v>
      </c>
      <c r="F31" s="533">
        <f t="shared" si="0"/>
        <v>28800</v>
      </c>
      <c r="G31" s="533">
        <f t="shared" si="1"/>
        <v>26880.000000000004</v>
      </c>
      <c r="H31" s="533">
        <f t="shared" si="2"/>
        <v>26400.000000000004</v>
      </c>
      <c r="I31" s="533">
        <f t="shared" si="3"/>
        <v>25920</v>
      </c>
      <c r="J31" s="540">
        <v>24</v>
      </c>
    </row>
    <row r="32" spans="1:10" x14ac:dyDescent="0.25">
      <c r="A32" s="540" t="s">
        <v>748</v>
      </c>
      <c r="B32" s="540" t="s">
        <v>754</v>
      </c>
      <c r="C32" s="540" t="s">
        <v>732</v>
      </c>
      <c r="D32" s="540">
        <v>16</v>
      </c>
      <c r="E32" s="534">
        <v>83500</v>
      </c>
      <c r="F32" s="533">
        <f t="shared" si="0"/>
        <v>100200</v>
      </c>
      <c r="G32" s="533">
        <f t="shared" si="1"/>
        <v>93520.000000000015</v>
      </c>
      <c r="H32" s="533">
        <f t="shared" si="2"/>
        <v>91850.000000000015</v>
      </c>
      <c r="I32" s="533">
        <f t="shared" si="3"/>
        <v>90180</v>
      </c>
      <c r="J32" s="540">
        <v>28</v>
      </c>
    </row>
    <row r="33" spans="1:10" x14ac:dyDescent="0.25">
      <c r="A33" s="540" t="s">
        <v>756</v>
      </c>
      <c r="B33" s="540" t="s">
        <v>757</v>
      </c>
      <c r="C33" s="540" t="s">
        <v>755</v>
      </c>
      <c r="D33" s="540">
        <v>16</v>
      </c>
      <c r="E33" s="534">
        <v>53620</v>
      </c>
      <c r="F33" s="533">
        <f t="shared" si="0"/>
        <v>64344</v>
      </c>
      <c r="G33" s="533">
        <f t="shared" si="1"/>
        <v>60054.400000000009</v>
      </c>
      <c r="H33" s="533">
        <f t="shared" si="2"/>
        <v>58982.000000000007</v>
      </c>
      <c r="I33" s="533">
        <f t="shared" si="3"/>
        <v>57909.600000000006</v>
      </c>
      <c r="J33" s="540">
        <v>32</v>
      </c>
    </row>
    <row r="34" spans="1:10" x14ac:dyDescent="0.25">
      <c r="A34" s="540" t="s">
        <v>756</v>
      </c>
      <c r="B34" s="540" t="s">
        <v>758</v>
      </c>
      <c r="C34" s="540" t="s">
        <v>755</v>
      </c>
      <c r="D34" s="540">
        <v>16</v>
      </c>
      <c r="E34" s="534">
        <v>114000</v>
      </c>
      <c r="F34" s="533">
        <f t="shared" si="0"/>
        <v>136800</v>
      </c>
      <c r="G34" s="533">
        <f t="shared" si="1"/>
        <v>127680.00000000001</v>
      </c>
      <c r="H34" s="533">
        <f t="shared" si="2"/>
        <v>125400.00000000001</v>
      </c>
      <c r="I34" s="533">
        <f t="shared" si="3"/>
        <v>123120.00000000001</v>
      </c>
      <c r="J34" s="540">
        <v>36</v>
      </c>
    </row>
    <row r="35" spans="1:10" x14ac:dyDescent="0.25">
      <c r="A35" s="540" t="s">
        <v>752</v>
      </c>
      <c r="B35" s="540" t="s">
        <v>759</v>
      </c>
      <c r="C35" s="540" t="s">
        <v>746</v>
      </c>
      <c r="D35" s="540">
        <v>16</v>
      </c>
      <c r="E35" s="534">
        <v>83500</v>
      </c>
      <c r="F35" s="533">
        <f t="shared" si="0"/>
        <v>100200</v>
      </c>
      <c r="G35" s="533">
        <f t="shared" si="1"/>
        <v>93520.000000000015</v>
      </c>
      <c r="H35" s="533">
        <f t="shared" si="2"/>
        <v>91850.000000000015</v>
      </c>
      <c r="I35" s="533">
        <f t="shared" si="3"/>
        <v>90180</v>
      </c>
      <c r="J35" s="540">
        <v>40</v>
      </c>
    </row>
    <row r="36" spans="1:10" x14ac:dyDescent="0.25">
      <c r="A36" s="540" t="s">
        <v>752</v>
      </c>
      <c r="B36" s="540" t="s">
        <v>760</v>
      </c>
      <c r="C36" s="540" t="s">
        <v>737</v>
      </c>
      <c r="D36" s="540">
        <v>16</v>
      </c>
      <c r="E36" s="534">
        <v>153000</v>
      </c>
      <c r="F36" s="533">
        <f t="shared" si="0"/>
        <v>183600</v>
      </c>
      <c r="G36" s="533">
        <f t="shared" si="1"/>
        <v>171360.00000000003</v>
      </c>
      <c r="H36" s="533">
        <f t="shared" si="2"/>
        <v>168300</v>
      </c>
      <c r="I36" s="533">
        <f t="shared" si="3"/>
        <v>165240</v>
      </c>
      <c r="J36" s="540">
        <v>44</v>
      </c>
    </row>
    <row r="37" spans="1:10" x14ac:dyDescent="0.25">
      <c r="A37" s="540" t="s">
        <v>752</v>
      </c>
      <c r="B37" s="540" t="s">
        <v>762</v>
      </c>
      <c r="C37" s="540" t="s">
        <v>761</v>
      </c>
      <c r="D37" s="540">
        <v>16</v>
      </c>
      <c r="E37" s="534">
        <v>99000</v>
      </c>
      <c r="F37" s="533">
        <f t="shared" si="0"/>
        <v>118800</v>
      </c>
      <c r="G37" s="533">
        <f t="shared" si="1"/>
        <v>110880.00000000001</v>
      </c>
      <c r="H37" s="533">
        <f t="shared" si="2"/>
        <v>108900.00000000001</v>
      </c>
      <c r="I37" s="533">
        <f t="shared" si="3"/>
        <v>106920</v>
      </c>
      <c r="J37" s="540">
        <v>48</v>
      </c>
    </row>
    <row r="38" spans="1:10" x14ac:dyDescent="0.25">
      <c r="A38" s="540" t="s">
        <v>752</v>
      </c>
      <c r="B38" s="540" t="s">
        <v>763</v>
      </c>
      <c r="C38" s="540" t="s">
        <v>761</v>
      </c>
      <c r="D38" s="540">
        <v>16</v>
      </c>
      <c r="E38" s="534">
        <v>106232</v>
      </c>
      <c r="F38" s="533">
        <f t="shared" si="0"/>
        <v>127478.39999999999</v>
      </c>
      <c r="G38" s="533">
        <f t="shared" si="1"/>
        <v>118979.84000000001</v>
      </c>
      <c r="H38" s="533">
        <f t="shared" si="2"/>
        <v>116855.20000000001</v>
      </c>
      <c r="I38" s="533">
        <f t="shared" si="3"/>
        <v>114730.56000000001</v>
      </c>
      <c r="J38" s="540">
        <v>52</v>
      </c>
    </row>
    <row r="39" spans="1:10" x14ac:dyDescent="0.25">
      <c r="A39" s="540" t="s">
        <v>752</v>
      </c>
      <c r="B39" s="540" t="s">
        <v>764</v>
      </c>
      <c r="C39" s="540" t="s">
        <v>745</v>
      </c>
      <c r="D39" s="540">
        <v>16</v>
      </c>
      <c r="E39" s="534">
        <v>83500</v>
      </c>
      <c r="F39" s="533">
        <f t="shared" si="0"/>
        <v>100200</v>
      </c>
      <c r="G39" s="533">
        <f t="shared" si="1"/>
        <v>93520.000000000015</v>
      </c>
      <c r="H39" s="533">
        <f t="shared" si="2"/>
        <v>91850.000000000015</v>
      </c>
      <c r="I39" s="533">
        <f t="shared" si="3"/>
        <v>90180</v>
      </c>
      <c r="J39" s="540">
        <v>56</v>
      </c>
    </row>
    <row r="40" spans="1:10" x14ac:dyDescent="0.25">
      <c r="A40" s="540" t="s">
        <v>765</v>
      </c>
      <c r="B40" s="540" t="s">
        <v>766</v>
      </c>
      <c r="C40" s="540" t="s">
        <v>4589</v>
      </c>
      <c r="D40" s="540">
        <v>32</v>
      </c>
      <c r="E40" s="534">
        <v>325000</v>
      </c>
      <c r="F40" s="533">
        <f t="shared" si="0"/>
        <v>390000</v>
      </c>
      <c r="G40" s="533">
        <f t="shared" si="1"/>
        <v>364000.00000000006</v>
      </c>
      <c r="H40" s="533">
        <f t="shared" si="2"/>
        <v>357500</v>
      </c>
      <c r="I40" s="533">
        <f t="shared" si="3"/>
        <v>351000</v>
      </c>
      <c r="J40" s="540">
        <v>60</v>
      </c>
    </row>
    <row r="41" spans="1:10" x14ac:dyDescent="0.25">
      <c r="A41" s="540" t="s">
        <v>767</v>
      </c>
      <c r="B41" s="540" t="s">
        <v>768</v>
      </c>
      <c r="C41" s="540" t="s">
        <v>744</v>
      </c>
      <c r="D41" s="540">
        <v>16</v>
      </c>
      <c r="E41" s="534">
        <v>38900</v>
      </c>
      <c r="F41" s="533">
        <f t="shared" si="0"/>
        <v>46680</v>
      </c>
      <c r="G41" s="533">
        <f t="shared" si="1"/>
        <v>43568.000000000007</v>
      </c>
      <c r="H41" s="533">
        <f t="shared" si="2"/>
        <v>42790</v>
      </c>
      <c r="I41" s="533">
        <f t="shared" si="3"/>
        <v>42012</v>
      </c>
      <c r="J41" s="540">
        <v>64</v>
      </c>
    </row>
    <row r="42" spans="1:10" x14ac:dyDescent="0.25">
      <c r="A42" s="540" t="s">
        <v>769</v>
      </c>
      <c r="B42" s="540" t="s">
        <v>770</v>
      </c>
      <c r="C42" s="540" t="s">
        <v>737</v>
      </c>
      <c r="D42" s="540">
        <v>16</v>
      </c>
      <c r="E42" s="534">
        <v>157000</v>
      </c>
      <c r="F42" s="533">
        <f t="shared" si="0"/>
        <v>188400</v>
      </c>
      <c r="G42" s="533">
        <f t="shared" si="1"/>
        <v>175840.00000000003</v>
      </c>
      <c r="H42" s="533">
        <f t="shared" si="2"/>
        <v>172700</v>
      </c>
      <c r="I42" s="533">
        <f t="shared" si="3"/>
        <v>169560</v>
      </c>
      <c r="J42" s="540">
        <v>68</v>
      </c>
    </row>
    <row r="43" spans="1:10" x14ac:dyDescent="0.25">
      <c r="A43" s="540" t="s">
        <v>771</v>
      </c>
      <c r="B43" s="540" t="s">
        <v>772</v>
      </c>
      <c r="C43" s="540" t="s">
        <v>745</v>
      </c>
      <c r="D43" s="540">
        <v>16</v>
      </c>
      <c r="E43" s="534">
        <v>62800</v>
      </c>
      <c r="F43" s="533">
        <f t="shared" si="0"/>
        <v>75360</v>
      </c>
      <c r="G43" s="533">
        <f t="shared" si="1"/>
        <v>70336</v>
      </c>
      <c r="H43" s="533">
        <f t="shared" si="2"/>
        <v>69080</v>
      </c>
      <c r="I43" s="533">
        <f t="shared" si="3"/>
        <v>67824</v>
      </c>
      <c r="J43" s="540">
        <v>72</v>
      </c>
    </row>
    <row r="44" spans="1:10" x14ac:dyDescent="0.25">
      <c r="A44" s="540" t="s">
        <v>771</v>
      </c>
      <c r="B44" s="540" t="s">
        <v>773</v>
      </c>
      <c r="C44" s="540" t="s">
        <v>747</v>
      </c>
      <c r="D44" s="540">
        <v>12</v>
      </c>
      <c r="E44" s="534">
        <v>44900</v>
      </c>
      <c r="F44" s="533">
        <f t="shared" si="0"/>
        <v>53880</v>
      </c>
      <c r="G44" s="533">
        <f t="shared" si="1"/>
        <v>50288.000000000007</v>
      </c>
      <c r="H44" s="533">
        <f t="shared" si="2"/>
        <v>49390.000000000007</v>
      </c>
      <c r="I44" s="533">
        <f t="shared" si="3"/>
        <v>48492</v>
      </c>
      <c r="J44" s="540">
        <v>76</v>
      </c>
    </row>
  </sheetData>
  <mergeCells count="11">
    <mergeCell ref="J3:J4"/>
    <mergeCell ref="A1:J1"/>
    <mergeCell ref="A2:J2"/>
    <mergeCell ref="A3:A4"/>
    <mergeCell ref="B3:B4"/>
    <mergeCell ref="C3:D3"/>
    <mergeCell ref="E3:E4"/>
    <mergeCell ref="F3:F4"/>
    <mergeCell ref="G3:G4"/>
    <mergeCell ref="H3:H4"/>
    <mergeCell ref="I3:I4"/>
  </mergeCells>
  <pageMargins left="0.511811024" right="0.511811024" top="0.78740157499999996" bottom="0.78740157499999996" header="0.31496062000000002" footer="0.31496062000000002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ilha140">
    <tabColor rgb="FF0070C0"/>
  </sheetPr>
  <dimension ref="A1"/>
  <sheetViews>
    <sheetView showGridLines="0" workbookViewId="0"/>
  </sheetViews>
  <sheetFormatPr defaultRowHeight="15" x14ac:dyDescent="0.25"/>
  <cols>
    <col min="1" max="16384" width="9.140625" style="536"/>
  </cols>
  <sheetData/>
  <pageMargins left="0.511811024" right="0.511811024" top="0.78740157499999996" bottom="0.78740157499999996" header="0.31496062000000002" footer="0.31496062000000002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ilha141">
    <tabColor rgb="FF0070C0"/>
  </sheetPr>
  <dimension ref="A1:H637"/>
  <sheetViews>
    <sheetView showGridLines="0" workbookViewId="0"/>
  </sheetViews>
  <sheetFormatPr defaultColWidth="30.28515625" defaultRowHeight="15" x14ac:dyDescent="0.25"/>
  <cols>
    <col min="1" max="1" width="34.5703125" style="536" bestFit="1" customWidth="1"/>
    <col min="2" max="2" width="14.85546875" style="536" bestFit="1" customWidth="1"/>
    <col min="3" max="3" width="30" style="536" bestFit="1" customWidth="1"/>
    <col min="4" max="4" width="22.5703125" style="536" bestFit="1" customWidth="1"/>
    <col min="5" max="5" width="17.85546875" style="536" bestFit="1" customWidth="1"/>
    <col min="6" max="6" width="12.5703125" style="536" customWidth="1"/>
    <col min="7" max="7" width="5.7109375" style="536" bestFit="1" customWidth="1"/>
    <col min="8" max="8" width="12.85546875" style="536" bestFit="1" customWidth="1"/>
    <col min="9" max="16384" width="30.28515625" style="536"/>
  </cols>
  <sheetData>
    <row r="1" spans="1:8" x14ac:dyDescent="0.25">
      <c r="A1" s="550" t="s">
        <v>4590</v>
      </c>
      <c r="B1" s="550" t="s">
        <v>4591</v>
      </c>
      <c r="C1" s="550" t="s">
        <v>4592</v>
      </c>
      <c r="D1" s="550" t="s">
        <v>4593</v>
      </c>
      <c r="E1" s="551" t="s">
        <v>4594</v>
      </c>
      <c r="G1" s="535" t="s">
        <v>404</v>
      </c>
      <c r="H1" s="536" t="s">
        <v>409</v>
      </c>
    </row>
    <row r="2" spans="1:8" x14ac:dyDescent="0.25">
      <c r="A2" s="552" t="s">
        <v>4179</v>
      </c>
      <c r="B2" s="552" t="s">
        <v>4559</v>
      </c>
      <c r="C2" s="552" t="s">
        <v>4180</v>
      </c>
      <c r="D2" s="552">
        <v>39</v>
      </c>
      <c r="E2" s="553">
        <v>18</v>
      </c>
      <c r="G2" s="535" t="s">
        <v>792</v>
      </c>
      <c r="H2" s="554">
        <v>104.03225806451613</v>
      </c>
    </row>
    <row r="3" spans="1:8" x14ac:dyDescent="0.25">
      <c r="A3" s="552" t="s">
        <v>4181</v>
      </c>
      <c r="B3" s="552" t="s">
        <v>4559</v>
      </c>
      <c r="C3" s="552" t="s">
        <v>4182</v>
      </c>
      <c r="D3" s="552">
        <v>17</v>
      </c>
      <c r="E3" s="553">
        <v>19</v>
      </c>
      <c r="G3" s="535" t="s">
        <v>798</v>
      </c>
      <c r="H3" s="554">
        <v>130.64516129032259</v>
      </c>
    </row>
    <row r="4" spans="1:8" x14ac:dyDescent="0.25">
      <c r="A4" s="552" t="s">
        <v>4183</v>
      </c>
      <c r="B4" s="552" t="s">
        <v>4595</v>
      </c>
      <c r="C4" s="552" t="s">
        <v>4184</v>
      </c>
      <c r="D4" s="552">
        <v>13</v>
      </c>
      <c r="E4" s="553">
        <v>10</v>
      </c>
      <c r="G4" s="535" t="s">
        <v>974</v>
      </c>
      <c r="H4" s="554">
        <v>110.48387096774194</v>
      </c>
    </row>
    <row r="5" spans="1:8" x14ac:dyDescent="0.25">
      <c r="A5" s="552" t="s">
        <v>4185</v>
      </c>
      <c r="B5" s="552" t="s">
        <v>4595</v>
      </c>
      <c r="C5" s="552" t="s">
        <v>4186</v>
      </c>
      <c r="D5" s="552">
        <v>53</v>
      </c>
      <c r="E5" s="553">
        <v>22</v>
      </c>
      <c r="G5" s="535" t="s">
        <v>874</v>
      </c>
      <c r="H5" s="554">
        <v>194.35483870967701</v>
      </c>
    </row>
    <row r="6" spans="1:8" x14ac:dyDescent="0.25">
      <c r="A6" s="552" t="s">
        <v>4187</v>
      </c>
      <c r="B6" s="552" t="s">
        <v>4595</v>
      </c>
      <c r="C6" s="552" t="s">
        <v>4188</v>
      </c>
      <c r="D6" s="552"/>
      <c r="E6" s="553">
        <v>21.35</v>
      </c>
      <c r="G6" s="535" t="s">
        <v>413</v>
      </c>
      <c r="H6" s="554">
        <v>149.19354838709677</v>
      </c>
    </row>
    <row r="7" spans="1:8" x14ac:dyDescent="0.25">
      <c r="A7" s="552" t="s">
        <v>4189</v>
      </c>
      <c r="B7" s="552" t="s">
        <v>4595</v>
      </c>
      <c r="C7" s="552" t="s">
        <v>4190</v>
      </c>
      <c r="D7" s="552">
        <v>120</v>
      </c>
      <c r="E7" s="553">
        <v>25</v>
      </c>
      <c r="G7" s="535" t="s">
        <v>436</v>
      </c>
      <c r="H7" s="554">
        <v>101.61290322580645</v>
      </c>
    </row>
    <row r="8" spans="1:8" x14ac:dyDescent="0.25">
      <c r="A8" s="552" t="s">
        <v>4191</v>
      </c>
      <c r="B8" s="552" t="s">
        <v>4596</v>
      </c>
      <c r="C8" s="552" t="s">
        <v>4192</v>
      </c>
      <c r="D8" s="552">
        <v>15</v>
      </c>
      <c r="E8" s="553">
        <v>30</v>
      </c>
      <c r="G8" s="535" t="s">
        <v>782</v>
      </c>
      <c r="H8" s="554">
        <v>125.80645161290323</v>
      </c>
    </row>
    <row r="9" spans="1:8" x14ac:dyDescent="0.25">
      <c r="A9" s="552" t="s">
        <v>4193</v>
      </c>
      <c r="B9" s="552" t="s">
        <v>4595</v>
      </c>
      <c r="C9" s="552" t="s">
        <v>4194</v>
      </c>
      <c r="D9" s="552">
        <v>6</v>
      </c>
      <c r="E9" s="553">
        <v>40</v>
      </c>
      <c r="G9" s="535" t="s">
        <v>809</v>
      </c>
      <c r="H9" s="554">
        <v>139.51612903225808</v>
      </c>
    </row>
    <row r="10" spans="1:8" x14ac:dyDescent="0.25">
      <c r="A10" s="552" t="s">
        <v>4195</v>
      </c>
      <c r="B10" s="552" t="s">
        <v>4597</v>
      </c>
      <c r="C10" s="552" t="s">
        <v>4196</v>
      </c>
      <c r="D10" s="552">
        <v>29</v>
      </c>
      <c r="E10" s="553">
        <v>97</v>
      </c>
      <c r="G10" s="535" t="s">
        <v>422</v>
      </c>
      <c r="H10" s="554">
        <v>151.61290322580646</v>
      </c>
    </row>
    <row r="11" spans="1:8" x14ac:dyDescent="0.25">
      <c r="A11" s="552" t="s">
        <v>4197</v>
      </c>
      <c r="B11" s="552" t="s">
        <v>4598</v>
      </c>
      <c r="C11" s="552" t="s">
        <v>4198</v>
      </c>
      <c r="D11" s="552">
        <v>31</v>
      </c>
      <c r="E11" s="553">
        <v>31</v>
      </c>
      <c r="G11" s="535" t="s">
        <v>777</v>
      </c>
      <c r="H11" s="554">
        <v>199.19351483870901</v>
      </c>
    </row>
    <row r="12" spans="1:8" x14ac:dyDescent="0.25">
      <c r="A12" s="552" t="s">
        <v>4199</v>
      </c>
      <c r="B12" s="552" t="s">
        <v>4599</v>
      </c>
      <c r="C12" s="552" t="s">
        <v>4200</v>
      </c>
      <c r="D12" s="552">
        <v>22</v>
      </c>
      <c r="E12" s="553">
        <v>21</v>
      </c>
      <c r="G12" s="535" t="s">
        <v>788</v>
      </c>
      <c r="H12" s="554">
        <v>112.90322580645162</v>
      </c>
    </row>
    <row r="13" spans="1:8" x14ac:dyDescent="0.25">
      <c r="A13" s="552" t="s">
        <v>4201</v>
      </c>
      <c r="B13" s="552" t="s">
        <v>4599</v>
      </c>
      <c r="C13" s="552" t="s">
        <v>4202</v>
      </c>
      <c r="D13" s="552">
        <v>86</v>
      </c>
      <c r="E13" s="553">
        <v>38</v>
      </c>
      <c r="G13" s="535" t="s">
        <v>844</v>
      </c>
      <c r="H13" s="554">
        <v>120.16129032258064</v>
      </c>
    </row>
    <row r="14" spans="1:8" x14ac:dyDescent="0.25">
      <c r="A14" s="552" t="s">
        <v>4203</v>
      </c>
      <c r="B14" s="552" t="s">
        <v>4598</v>
      </c>
      <c r="C14" s="552" t="s">
        <v>4204</v>
      </c>
      <c r="D14" s="552">
        <v>24</v>
      </c>
      <c r="E14" s="553">
        <v>6</v>
      </c>
      <c r="G14" s="535" t="s">
        <v>848</v>
      </c>
      <c r="H14" s="554">
        <v>195.16129032257999</v>
      </c>
    </row>
    <row r="15" spans="1:8" x14ac:dyDescent="0.25">
      <c r="A15" s="552" t="s">
        <v>4205</v>
      </c>
      <c r="B15" s="552" t="s">
        <v>4596</v>
      </c>
      <c r="C15" s="552" t="s">
        <v>4206</v>
      </c>
      <c r="D15" s="552">
        <v>35</v>
      </c>
      <c r="E15" s="553">
        <v>23.25</v>
      </c>
      <c r="G15" s="535" t="s">
        <v>823</v>
      </c>
      <c r="H15" s="554">
        <v>120.96774193548387</v>
      </c>
    </row>
    <row r="16" spans="1:8" x14ac:dyDescent="0.25">
      <c r="A16" s="552" t="s">
        <v>4207</v>
      </c>
      <c r="B16" s="552" t="s">
        <v>4595</v>
      </c>
      <c r="C16" s="552" t="s">
        <v>4208</v>
      </c>
      <c r="D16" s="552">
        <v>39</v>
      </c>
      <c r="E16" s="553">
        <v>15.5</v>
      </c>
      <c r="G16" s="535" t="s">
        <v>429</v>
      </c>
      <c r="H16" s="554">
        <v>133.87096774193549</v>
      </c>
    </row>
    <row r="17" spans="1:8" x14ac:dyDescent="0.25">
      <c r="A17" s="552" t="s">
        <v>4209</v>
      </c>
      <c r="B17" s="552" t="s">
        <v>4600</v>
      </c>
      <c r="C17" s="552" t="s">
        <v>4210</v>
      </c>
      <c r="D17" s="552">
        <v>29</v>
      </c>
      <c r="E17" s="553">
        <v>17.45</v>
      </c>
      <c r="G17" s="535" t="s">
        <v>876</v>
      </c>
      <c r="H17" s="554">
        <v>189.51612903225799</v>
      </c>
    </row>
    <row r="18" spans="1:8" x14ac:dyDescent="0.25">
      <c r="A18" s="552" t="s">
        <v>4211</v>
      </c>
      <c r="B18" s="552" t="s">
        <v>4597</v>
      </c>
      <c r="C18" s="552" t="s">
        <v>4212</v>
      </c>
      <c r="D18" s="552"/>
      <c r="E18" s="553">
        <v>39</v>
      </c>
      <c r="G18" s="535" t="s">
        <v>426</v>
      </c>
      <c r="H18" s="554">
        <v>120.16129032258064</v>
      </c>
    </row>
    <row r="19" spans="1:8" x14ac:dyDescent="0.25">
      <c r="A19" s="552" t="s">
        <v>4213</v>
      </c>
      <c r="B19" s="552" t="s">
        <v>4598</v>
      </c>
      <c r="C19" s="552" t="s">
        <v>4214</v>
      </c>
      <c r="D19" s="552">
        <v>42</v>
      </c>
      <c r="E19" s="553">
        <v>62.5</v>
      </c>
      <c r="G19" s="535" t="s">
        <v>803</v>
      </c>
      <c r="H19" s="554">
        <v>114.51612903225806</v>
      </c>
    </row>
    <row r="20" spans="1:8" x14ac:dyDescent="0.25">
      <c r="A20" s="552" t="s">
        <v>4215</v>
      </c>
      <c r="B20" s="552" t="s">
        <v>4600</v>
      </c>
      <c r="C20" s="552" t="s">
        <v>4216</v>
      </c>
      <c r="D20" s="552">
        <v>25</v>
      </c>
      <c r="E20" s="553">
        <v>9.1999999999999993</v>
      </c>
      <c r="G20" s="535" t="s">
        <v>459</v>
      </c>
      <c r="H20" s="554">
        <v>109.6774193548387</v>
      </c>
    </row>
    <row r="21" spans="1:8" x14ac:dyDescent="0.25">
      <c r="A21" s="552" t="s">
        <v>4217</v>
      </c>
      <c r="B21" s="552" t="s">
        <v>4600</v>
      </c>
      <c r="C21" s="552" t="s">
        <v>4218</v>
      </c>
      <c r="D21" s="552">
        <v>40</v>
      </c>
      <c r="E21" s="553">
        <v>81</v>
      </c>
      <c r="G21" s="535" t="s">
        <v>1361</v>
      </c>
      <c r="H21" s="554">
        <v>124.19354838709677</v>
      </c>
    </row>
    <row r="22" spans="1:8" x14ac:dyDescent="0.25">
      <c r="A22" s="552" t="s">
        <v>4219</v>
      </c>
      <c r="B22" s="552" t="s">
        <v>4600</v>
      </c>
      <c r="C22" s="552" t="s">
        <v>4220</v>
      </c>
      <c r="D22" s="552">
        <v>3</v>
      </c>
      <c r="E22" s="553">
        <v>10</v>
      </c>
      <c r="G22" s="535" t="s">
        <v>795</v>
      </c>
      <c r="H22" s="554">
        <v>128.2258064516129</v>
      </c>
    </row>
    <row r="23" spans="1:8" x14ac:dyDescent="0.25">
      <c r="A23" s="552" t="s">
        <v>4221</v>
      </c>
      <c r="B23" s="552" t="s">
        <v>4601</v>
      </c>
      <c r="C23" s="552" t="s">
        <v>4222</v>
      </c>
      <c r="D23" s="552">
        <v>104</v>
      </c>
      <c r="E23" s="553">
        <v>21</v>
      </c>
      <c r="G23" s="535" t="s">
        <v>450</v>
      </c>
      <c r="H23" s="554">
        <v>113.70967741935483</v>
      </c>
    </row>
    <row r="24" spans="1:8" x14ac:dyDescent="0.25">
      <c r="A24" s="552" t="s">
        <v>4223</v>
      </c>
      <c r="B24" s="552" t="s">
        <v>4601</v>
      </c>
      <c r="C24" s="552" t="s">
        <v>4224</v>
      </c>
      <c r="D24" s="552">
        <v>61</v>
      </c>
      <c r="E24" s="553">
        <v>9</v>
      </c>
      <c r="G24" s="535" t="s">
        <v>418</v>
      </c>
      <c r="H24" s="554">
        <v>154.03225806451613</v>
      </c>
    </row>
    <row r="25" spans="1:8" x14ac:dyDescent="0.25">
      <c r="A25" s="552" t="s">
        <v>4225</v>
      </c>
      <c r="B25" s="552" t="s">
        <v>4559</v>
      </c>
      <c r="C25" s="552" t="s">
        <v>4226</v>
      </c>
      <c r="D25" s="552">
        <v>20</v>
      </c>
      <c r="E25" s="553">
        <v>4.5</v>
      </c>
      <c r="G25" s="535" t="s">
        <v>1011</v>
      </c>
      <c r="H25" s="554">
        <v>189.51612903225799</v>
      </c>
    </row>
    <row r="26" spans="1:8" x14ac:dyDescent="0.25">
      <c r="A26" s="552" t="s">
        <v>4227</v>
      </c>
      <c r="B26" s="552" t="s">
        <v>4600</v>
      </c>
      <c r="C26" s="552" t="s">
        <v>4228</v>
      </c>
      <c r="D26" s="552">
        <v>76</v>
      </c>
      <c r="E26" s="553">
        <v>14</v>
      </c>
      <c r="G26" s="535" t="s">
        <v>473</v>
      </c>
      <c r="H26" s="554">
        <v>153.2258064516129</v>
      </c>
    </row>
    <row r="27" spans="1:8" x14ac:dyDescent="0.25">
      <c r="A27" s="552" t="s">
        <v>4229</v>
      </c>
      <c r="B27" s="552" t="s">
        <v>4600</v>
      </c>
      <c r="C27" s="552" t="s">
        <v>4230</v>
      </c>
      <c r="D27" s="552">
        <v>15</v>
      </c>
      <c r="E27" s="553">
        <v>31.23</v>
      </c>
      <c r="G27" s="535" t="s">
        <v>828</v>
      </c>
      <c r="H27" s="554">
        <v>183.064516129032</v>
      </c>
    </row>
    <row r="28" spans="1:8" x14ac:dyDescent="0.25">
      <c r="A28" s="552" t="s">
        <v>4231</v>
      </c>
      <c r="B28" s="552" t="s">
        <v>4600</v>
      </c>
      <c r="C28" s="552" t="s">
        <v>4232</v>
      </c>
      <c r="D28" s="552">
        <v>49</v>
      </c>
      <c r="E28" s="553">
        <v>43.9</v>
      </c>
    </row>
    <row r="29" spans="1:8" x14ac:dyDescent="0.25">
      <c r="A29" s="552" t="s">
        <v>4233</v>
      </c>
      <c r="B29" s="552" t="s">
        <v>4596</v>
      </c>
      <c r="C29" s="552" t="s">
        <v>4234</v>
      </c>
      <c r="D29" s="552">
        <v>26</v>
      </c>
      <c r="E29" s="553">
        <v>45.6</v>
      </c>
      <c r="G29" s="535"/>
      <c r="H29" s="535"/>
    </row>
    <row r="30" spans="1:8" x14ac:dyDescent="0.25">
      <c r="A30" s="552" t="s">
        <v>4235</v>
      </c>
      <c r="B30" s="552" t="s">
        <v>4597</v>
      </c>
      <c r="C30" s="552" t="s">
        <v>4236</v>
      </c>
      <c r="D30" s="552"/>
      <c r="E30" s="553">
        <v>123.79</v>
      </c>
      <c r="G30" s="535"/>
      <c r="H30" s="535"/>
    </row>
    <row r="31" spans="1:8" x14ac:dyDescent="0.25">
      <c r="A31" s="552" t="s">
        <v>4237</v>
      </c>
      <c r="B31" s="552" t="s">
        <v>4598</v>
      </c>
      <c r="C31" s="552" t="s">
        <v>4238</v>
      </c>
      <c r="D31" s="552">
        <v>10</v>
      </c>
      <c r="E31" s="553">
        <v>25.89</v>
      </c>
      <c r="G31" s="535"/>
      <c r="H31" s="535"/>
    </row>
    <row r="32" spans="1:8" x14ac:dyDescent="0.25">
      <c r="A32" s="552" t="s">
        <v>4239</v>
      </c>
      <c r="B32" s="552" t="s">
        <v>4599</v>
      </c>
      <c r="C32" s="552" t="s">
        <v>4240</v>
      </c>
      <c r="D32" s="552"/>
      <c r="E32" s="553">
        <v>12.5</v>
      </c>
      <c r="G32" s="535"/>
      <c r="H32" s="535"/>
    </row>
    <row r="33" spans="1:8" x14ac:dyDescent="0.25">
      <c r="A33" s="552" t="s">
        <v>4241</v>
      </c>
      <c r="B33" s="552" t="s">
        <v>4599</v>
      </c>
      <c r="C33" s="552" t="s">
        <v>4242</v>
      </c>
      <c r="D33" s="552">
        <v>9</v>
      </c>
      <c r="E33" s="553">
        <v>32</v>
      </c>
      <c r="G33" s="535"/>
      <c r="H33" s="535"/>
    </row>
    <row r="34" spans="1:8" x14ac:dyDescent="0.25">
      <c r="A34" s="552" t="s">
        <v>4243</v>
      </c>
      <c r="B34" s="552" t="s">
        <v>4599</v>
      </c>
      <c r="C34" s="552" t="s">
        <v>4244</v>
      </c>
      <c r="D34" s="552">
        <v>112</v>
      </c>
      <c r="E34" s="553">
        <v>2.5</v>
      </c>
      <c r="G34" s="535"/>
      <c r="H34" s="535"/>
    </row>
    <row r="35" spans="1:8" x14ac:dyDescent="0.25">
      <c r="A35" s="552" t="s">
        <v>4245</v>
      </c>
      <c r="B35" s="552" t="s">
        <v>4559</v>
      </c>
      <c r="C35" s="552" t="s">
        <v>4182</v>
      </c>
      <c r="D35" s="552">
        <v>111</v>
      </c>
      <c r="E35" s="553">
        <v>14</v>
      </c>
      <c r="G35" s="535"/>
      <c r="H35" s="535"/>
    </row>
    <row r="36" spans="1:8" x14ac:dyDescent="0.25">
      <c r="A36" s="552" t="s">
        <v>4246</v>
      </c>
      <c r="B36" s="552" t="s">
        <v>4559</v>
      </c>
      <c r="C36" s="552" t="s">
        <v>4182</v>
      </c>
      <c r="D36" s="552">
        <v>20</v>
      </c>
      <c r="E36" s="553">
        <v>18</v>
      </c>
      <c r="G36" s="535"/>
      <c r="H36" s="535"/>
    </row>
    <row r="37" spans="1:8" x14ac:dyDescent="0.25">
      <c r="A37" s="552" t="s">
        <v>4247</v>
      </c>
      <c r="B37" s="552" t="s">
        <v>4598</v>
      </c>
      <c r="C37" s="552" t="s">
        <v>4248</v>
      </c>
      <c r="D37" s="552">
        <v>112</v>
      </c>
      <c r="E37" s="553">
        <v>19</v>
      </c>
      <c r="G37" s="535"/>
      <c r="H37" s="535"/>
    </row>
    <row r="38" spans="1:8" x14ac:dyDescent="0.25">
      <c r="A38" s="552" t="s">
        <v>4249</v>
      </c>
      <c r="B38" s="552" t="s">
        <v>4598</v>
      </c>
      <c r="C38" s="552" t="s">
        <v>4250</v>
      </c>
      <c r="D38" s="552">
        <v>11</v>
      </c>
      <c r="E38" s="553">
        <v>26</v>
      </c>
      <c r="G38" s="535"/>
      <c r="H38" s="535"/>
    </row>
    <row r="39" spans="1:8" x14ac:dyDescent="0.25">
      <c r="A39" s="552" t="s">
        <v>4251</v>
      </c>
      <c r="B39" s="552" t="s">
        <v>4559</v>
      </c>
      <c r="C39" s="552" t="s">
        <v>4252</v>
      </c>
      <c r="D39" s="552">
        <v>17</v>
      </c>
      <c r="E39" s="553">
        <v>263.5</v>
      </c>
      <c r="G39" s="535"/>
      <c r="H39" s="535"/>
    </row>
    <row r="40" spans="1:8" x14ac:dyDescent="0.25">
      <c r="A40" s="552" t="s">
        <v>4253</v>
      </c>
      <c r="B40" s="552" t="s">
        <v>4559</v>
      </c>
      <c r="C40" s="552" t="s">
        <v>4254</v>
      </c>
      <c r="D40" s="552">
        <v>69</v>
      </c>
      <c r="E40" s="553">
        <v>18</v>
      </c>
      <c r="G40" s="535"/>
      <c r="H40" s="535"/>
    </row>
    <row r="41" spans="1:8" x14ac:dyDescent="0.25">
      <c r="A41" s="552" t="s">
        <v>4255</v>
      </c>
      <c r="B41" s="552" t="s">
        <v>4598</v>
      </c>
      <c r="C41" s="552" t="s">
        <v>4256</v>
      </c>
      <c r="D41" s="552">
        <v>123</v>
      </c>
      <c r="E41" s="553">
        <v>18.399999999999999</v>
      </c>
      <c r="G41" s="535"/>
      <c r="H41" s="535"/>
    </row>
    <row r="42" spans="1:8" x14ac:dyDescent="0.25">
      <c r="A42" s="552" t="s">
        <v>4257</v>
      </c>
      <c r="B42" s="552" t="s">
        <v>4598</v>
      </c>
      <c r="C42" s="552" t="s">
        <v>4258</v>
      </c>
      <c r="D42" s="552">
        <v>85</v>
      </c>
      <c r="E42" s="553">
        <v>9.65</v>
      </c>
      <c r="G42" s="535"/>
      <c r="H42" s="535"/>
    </row>
    <row r="43" spans="1:8" x14ac:dyDescent="0.25">
      <c r="A43" s="552" t="s">
        <v>4259</v>
      </c>
      <c r="B43" s="552" t="s">
        <v>4601</v>
      </c>
      <c r="C43" s="552" t="s">
        <v>4260</v>
      </c>
      <c r="D43" s="552">
        <v>26</v>
      </c>
      <c r="E43" s="553">
        <v>14</v>
      </c>
      <c r="G43" s="535"/>
      <c r="H43" s="535"/>
    </row>
    <row r="44" spans="1:8" x14ac:dyDescent="0.25">
      <c r="A44" s="552" t="s">
        <v>4261</v>
      </c>
      <c r="B44" s="552" t="s">
        <v>4559</v>
      </c>
      <c r="C44" s="552" t="s">
        <v>4262</v>
      </c>
      <c r="D44" s="552">
        <v>17</v>
      </c>
      <c r="E44" s="553">
        <v>46</v>
      </c>
      <c r="G44" s="535"/>
      <c r="H44" s="535"/>
    </row>
    <row r="45" spans="1:8" x14ac:dyDescent="0.25">
      <c r="A45" s="552" t="s">
        <v>4263</v>
      </c>
      <c r="B45" s="552" t="s">
        <v>4595</v>
      </c>
      <c r="C45" s="552" t="s">
        <v>4264</v>
      </c>
      <c r="D45" s="552">
        <v>27</v>
      </c>
      <c r="E45" s="553">
        <v>19.45</v>
      </c>
      <c r="G45" s="535"/>
      <c r="H45" s="535"/>
    </row>
    <row r="46" spans="1:8" x14ac:dyDescent="0.25">
      <c r="A46" s="552" t="s">
        <v>4265</v>
      </c>
      <c r="B46" s="552" t="s">
        <v>4598</v>
      </c>
      <c r="C46" s="552" t="s">
        <v>4200</v>
      </c>
      <c r="D46" s="552">
        <v>5</v>
      </c>
      <c r="E46" s="553">
        <v>9.5</v>
      </c>
      <c r="G46" s="535"/>
      <c r="H46" s="535"/>
    </row>
    <row r="47" spans="1:8" x14ac:dyDescent="0.25">
      <c r="A47" s="552" t="s">
        <v>4266</v>
      </c>
      <c r="B47" s="552" t="s">
        <v>4598</v>
      </c>
      <c r="C47" s="552" t="s">
        <v>4267</v>
      </c>
      <c r="D47" s="552">
        <v>95</v>
      </c>
      <c r="E47" s="553">
        <v>12</v>
      </c>
      <c r="G47" s="535"/>
      <c r="H47" s="535"/>
    </row>
    <row r="48" spans="1:8" x14ac:dyDescent="0.25">
      <c r="A48" s="552" t="s">
        <v>4268</v>
      </c>
      <c r="B48" s="552" t="s">
        <v>4600</v>
      </c>
      <c r="C48" s="552" t="s">
        <v>4269</v>
      </c>
      <c r="D48" s="552">
        <v>36</v>
      </c>
      <c r="E48" s="553">
        <v>9.5</v>
      </c>
      <c r="G48" s="535"/>
      <c r="H48" s="535"/>
    </row>
    <row r="49" spans="1:8" x14ac:dyDescent="0.25">
      <c r="A49" s="552" t="s">
        <v>4270</v>
      </c>
      <c r="B49" s="552" t="s">
        <v>4600</v>
      </c>
      <c r="C49" s="552" t="s">
        <v>4271</v>
      </c>
      <c r="D49" s="552">
        <v>15</v>
      </c>
      <c r="E49" s="553">
        <v>12.75</v>
      </c>
      <c r="G49" s="535"/>
      <c r="H49" s="535"/>
    </row>
    <row r="50" spans="1:8" x14ac:dyDescent="0.25">
      <c r="A50" s="552" t="s">
        <v>4272</v>
      </c>
      <c r="B50" s="552" t="s">
        <v>4600</v>
      </c>
      <c r="C50" s="552" t="s">
        <v>4273</v>
      </c>
      <c r="D50" s="552">
        <v>10</v>
      </c>
      <c r="E50" s="553">
        <v>20</v>
      </c>
      <c r="G50" s="535"/>
      <c r="H50" s="535"/>
    </row>
    <row r="51" spans="1:8" x14ac:dyDescent="0.25">
      <c r="A51" s="552" t="s">
        <v>4274</v>
      </c>
      <c r="B51" s="552" t="s">
        <v>4600</v>
      </c>
      <c r="C51" s="552" t="s">
        <v>4275</v>
      </c>
      <c r="D51" s="552">
        <v>65</v>
      </c>
      <c r="E51" s="553">
        <v>16.25</v>
      </c>
      <c r="G51" s="535"/>
      <c r="H51" s="535"/>
    </row>
    <row r="52" spans="1:8" x14ac:dyDescent="0.25">
      <c r="A52" s="552" t="s">
        <v>4276</v>
      </c>
      <c r="B52" s="552" t="s">
        <v>4596</v>
      </c>
      <c r="C52" s="552" t="s">
        <v>4277</v>
      </c>
      <c r="D52" s="552">
        <v>20</v>
      </c>
      <c r="E52" s="553">
        <v>53</v>
      </c>
      <c r="G52" s="535"/>
      <c r="H52" s="535"/>
    </row>
    <row r="53" spans="1:8" x14ac:dyDescent="0.25">
      <c r="A53" s="552" t="s">
        <v>4278</v>
      </c>
      <c r="B53" s="552" t="s">
        <v>4601</v>
      </c>
      <c r="C53" s="552" t="s">
        <v>4279</v>
      </c>
      <c r="D53" s="552">
        <v>38</v>
      </c>
      <c r="E53" s="553">
        <v>7</v>
      </c>
      <c r="G53" s="535"/>
      <c r="H53" s="535"/>
    </row>
    <row r="54" spans="1:8" x14ac:dyDescent="0.25">
      <c r="A54" s="552" t="s">
        <v>4280</v>
      </c>
      <c r="B54" s="552" t="s">
        <v>4597</v>
      </c>
      <c r="C54" s="552" t="s">
        <v>4281</v>
      </c>
      <c r="D54" s="552"/>
      <c r="E54" s="553">
        <v>32.799999999999997</v>
      </c>
      <c r="G54" s="535"/>
      <c r="H54" s="535"/>
    </row>
    <row r="55" spans="1:8" x14ac:dyDescent="0.25">
      <c r="A55" s="552" t="s">
        <v>4282</v>
      </c>
      <c r="B55" s="552" t="s">
        <v>4597</v>
      </c>
      <c r="C55" s="552" t="s">
        <v>4283</v>
      </c>
      <c r="D55" s="552">
        <v>21</v>
      </c>
      <c r="E55" s="553">
        <v>7.45</v>
      </c>
      <c r="G55" s="535"/>
      <c r="H55" s="535"/>
    </row>
    <row r="56" spans="1:8" x14ac:dyDescent="0.25">
      <c r="A56" s="552" t="s">
        <v>4284</v>
      </c>
      <c r="B56" s="552" t="s">
        <v>4597</v>
      </c>
      <c r="C56" s="552" t="s">
        <v>4285</v>
      </c>
      <c r="D56" s="552">
        <v>115</v>
      </c>
      <c r="E56" s="553">
        <v>24</v>
      </c>
      <c r="G56" s="535"/>
      <c r="H56" s="535"/>
    </row>
    <row r="57" spans="1:8" x14ac:dyDescent="0.25">
      <c r="A57" s="552" t="s">
        <v>4286</v>
      </c>
      <c r="B57" s="552" t="s">
        <v>4601</v>
      </c>
      <c r="C57" s="552" t="s">
        <v>4287</v>
      </c>
      <c r="D57" s="552">
        <v>21</v>
      </c>
      <c r="E57" s="553">
        <v>38</v>
      </c>
      <c r="G57" s="535"/>
      <c r="H57" s="535"/>
    </row>
    <row r="58" spans="1:8" x14ac:dyDescent="0.25">
      <c r="A58" s="552" t="s">
        <v>4288</v>
      </c>
      <c r="B58" s="552" t="s">
        <v>4601</v>
      </c>
      <c r="C58" s="552" t="s">
        <v>4287</v>
      </c>
      <c r="D58" s="552">
        <v>36</v>
      </c>
      <c r="E58" s="553">
        <v>19.5</v>
      </c>
      <c r="G58" s="535"/>
      <c r="H58" s="535"/>
    </row>
    <row r="59" spans="1:8" x14ac:dyDescent="0.25">
      <c r="A59" s="552" t="s">
        <v>4289</v>
      </c>
      <c r="B59" s="552" t="s">
        <v>4598</v>
      </c>
      <c r="C59" s="552" t="s">
        <v>4290</v>
      </c>
      <c r="D59" s="552">
        <v>62</v>
      </c>
      <c r="E59" s="553">
        <v>13.25</v>
      </c>
      <c r="G59" s="535"/>
      <c r="H59" s="535"/>
    </row>
    <row r="60" spans="1:8" x14ac:dyDescent="0.25">
      <c r="A60" s="552" t="s">
        <v>4291</v>
      </c>
      <c r="B60" s="552" t="s">
        <v>4599</v>
      </c>
      <c r="C60" s="552" t="s">
        <v>4292</v>
      </c>
      <c r="D60" s="552">
        <v>79</v>
      </c>
      <c r="E60" s="553">
        <v>55</v>
      </c>
      <c r="G60" s="535"/>
      <c r="H60" s="535"/>
    </row>
    <row r="61" spans="1:8" x14ac:dyDescent="0.25">
      <c r="A61" s="552" t="s">
        <v>4293</v>
      </c>
      <c r="B61" s="552" t="s">
        <v>4599</v>
      </c>
      <c r="C61" s="552" t="s">
        <v>4294</v>
      </c>
      <c r="D61" s="552">
        <v>19</v>
      </c>
      <c r="E61" s="553">
        <v>34</v>
      </c>
      <c r="G61" s="535"/>
      <c r="H61" s="535"/>
    </row>
    <row r="62" spans="1:8" x14ac:dyDescent="0.25">
      <c r="A62" s="552" t="s">
        <v>4295</v>
      </c>
      <c r="B62" s="552" t="s">
        <v>4595</v>
      </c>
      <c r="C62" s="552" t="s">
        <v>4296</v>
      </c>
      <c r="D62" s="552">
        <v>113</v>
      </c>
      <c r="E62" s="553">
        <v>28.5</v>
      </c>
      <c r="G62" s="535"/>
      <c r="H62" s="535"/>
    </row>
    <row r="63" spans="1:8" x14ac:dyDescent="0.25">
      <c r="A63" s="552" t="s">
        <v>4297</v>
      </c>
      <c r="B63" s="552" t="s">
        <v>4600</v>
      </c>
      <c r="C63" s="552" t="s">
        <v>4281</v>
      </c>
      <c r="D63" s="552">
        <v>17</v>
      </c>
      <c r="E63" s="553">
        <v>49.3</v>
      </c>
      <c r="G63" s="535"/>
      <c r="H63" s="535"/>
    </row>
    <row r="64" spans="1:8" x14ac:dyDescent="0.25">
      <c r="A64" s="552" t="s">
        <v>4298</v>
      </c>
      <c r="B64" s="552" t="s">
        <v>4595</v>
      </c>
      <c r="C64" s="552" t="s">
        <v>4299</v>
      </c>
      <c r="D64" s="552">
        <v>24</v>
      </c>
      <c r="E64" s="553">
        <v>43.9</v>
      </c>
      <c r="G64" s="535"/>
      <c r="H64" s="535"/>
    </row>
    <row r="65" spans="1:8" x14ac:dyDescent="0.25">
      <c r="A65" s="552" t="s">
        <v>4300</v>
      </c>
      <c r="B65" s="552" t="s">
        <v>4601</v>
      </c>
      <c r="C65" s="552" t="s">
        <v>4301</v>
      </c>
      <c r="D65" s="552">
        <v>22</v>
      </c>
      <c r="E65" s="553">
        <v>33.25</v>
      </c>
      <c r="G65" s="535"/>
      <c r="H65" s="535"/>
    </row>
    <row r="66" spans="1:8" x14ac:dyDescent="0.25">
      <c r="A66" s="552" t="s">
        <v>4302</v>
      </c>
      <c r="B66" s="552" t="s">
        <v>4595</v>
      </c>
      <c r="C66" s="552" t="s">
        <v>4303</v>
      </c>
      <c r="D66" s="552">
        <v>76</v>
      </c>
      <c r="E66" s="553">
        <v>21.05</v>
      </c>
      <c r="G66" s="535"/>
      <c r="H66" s="535"/>
    </row>
    <row r="67" spans="1:8" x14ac:dyDescent="0.25">
      <c r="A67" s="552" t="s">
        <v>4304</v>
      </c>
      <c r="B67" s="552" t="s">
        <v>4595</v>
      </c>
      <c r="C67" s="552" t="s">
        <v>4305</v>
      </c>
      <c r="D67" s="552">
        <v>4</v>
      </c>
      <c r="E67" s="553">
        <v>17</v>
      </c>
      <c r="G67" s="535"/>
      <c r="H67" s="535"/>
    </row>
    <row r="68" spans="1:8" x14ac:dyDescent="0.25">
      <c r="A68" s="552" t="s">
        <v>4306</v>
      </c>
      <c r="B68" s="552" t="s">
        <v>4559</v>
      </c>
      <c r="C68" s="552" t="s">
        <v>4182</v>
      </c>
      <c r="D68" s="552">
        <v>52</v>
      </c>
      <c r="E68" s="553">
        <v>14</v>
      </c>
      <c r="G68" s="535"/>
      <c r="H68" s="535"/>
    </row>
    <row r="69" spans="1:8" x14ac:dyDescent="0.25">
      <c r="A69" s="552" t="s">
        <v>4307</v>
      </c>
      <c r="B69" s="552" t="s">
        <v>4600</v>
      </c>
      <c r="C69" s="552" t="s">
        <v>4308</v>
      </c>
      <c r="D69" s="552">
        <v>6</v>
      </c>
      <c r="E69" s="553">
        <v>12.5</v>
      </c>
      <c r="G69" s="535"/>
      <c r="H69" s="535"/>
    </row>
    <row r="70" spans="1:8" x14ac:dyDescent="0.25">
      <c r="A70" s="552" t="s">
        <v>4309</v>
      </c>
      <c r="B70" s="552" t="s">
        <v>4599</v>
      </c>
      <c r="C70" s="552" t="s">
        <v>4310</v>
      </c>
      <c r="D70" s="552">
        <v>26</v>
      </c>
      <c r="E70" s="553">
        <v>36</v>
      </c>
      <c r="G70" s="535"/>
      <c r="H70" s="535"/>
    </row>
    <row r="71" spans="1:8" x14ac:dyDescent="0.25">
      <c r="A71" s="552" t="s">
        <v>4311</v>
      </c>
      <c r="B71" s="552" t="s">
        <v>4559</v>
      </c>
      <c r="C71" s="552" t="s">
        <v>4312</v>
      </c>
      <c r="D71" s="552">
        <v>15</v>
      </c>
      <c r="E71" s="553">
        <v>15</v>
      </c>
      <c r="G71" s="535"/>
      <c r="H71" s="535"/>
    </row>
    <row r="72" spans="1:8" x14ac:dyDescent="0.25">
      <c r="A72" s="552" t="s">
        <v>4313</v>
      </c>
      <c r="B72" s="552" t="s">
        <v>4599</v>
      </c>
      <c r="C72" s="552" t="s">
        <v>4202</v>
      </c>
      <c r="D72" s="552">
        <v>26</v>
      </c>
      <c r="E72" s="553">
        <v>21.5</v>
      </c>
      <c r="G72" s="535"/>
      <c r="H72" s="535"/>
    </row>
    <row r="73" spans="1:8" x14ac:dyDescent="0.25">
      <c r="A73" s="552" t="s">
        <v>4314</v>
      </c>
      <c r="B73" s="552" t="s">
        <v>4599</v>
      </c>
      <c r="C73" s="552" t="s">
        <v>4242</v>
      </c>
      <c r="D73" s="552">
        <v>14</v>
      </c>
      <c r="E73" s="553">
        <v>34.799999999999997</v>
      </c>
      <c r="G73" s="535"/>
      <c r="H73" s="535"/>
    </row>
    <row r="74" spans="1:8" x14ac:dyDescent="0.25">
      <c r="A74" s="552" t="s">
        <v>4315</v>
      </c>
      <c r="B74" s="552" t="s">
        <v>4598</v>
      </c>
      <c r="C74" s="552" t="s">
        <v>4316</v>
      </c>
      <c r="D74" s="552">
        <v>101</v>
      </c>
      <c r="E74" s="553">
        <v>15</v>
      </c>
      <c r="G74" s="535"/>
      <c r="H74" s="535"/>
    </row>
    <row r="75" spans="1:8" x14ac:dyDescent="0.25">
      <c r="A75" s="552" t="s">
        <v>4317</v>
      </c>
      <c r="B75" s="552" t="s">
        <v>4596</v>
      </c>
      <c r="C75" s="552" t="s">
        <v>4292</v>
      </c>
      <c r="D75" s="552">
        <v>4</v>
      </c>
      <c r="E75" s="553">
        <v>10</v>
      </c>
      <c r="G75" s="535"/>
      <c r="H75" s="535"/>
    </row>
    <row r="76" spans="1:8" x14ac:dyDescent="0.25">
      <c r="A76" s="552" t="s">
        <v>4318</v>
      </c>
      <c r="B76" s="552" t="s">
        <v>4559</v>
      </c>
      <c r="C76" s="552" t="s">
        <v>4296</v>
      </c>
      <c r="D76" s="552">
        <v>125</v>
      </c>
      <c r="E76" s="553">
        <v>7.75</v>
      </c>
      <c r="G76" s="535"/>
      <c r="H76" s="535"/>
    </row>
    <row r="77" spans="1:8" x14ac:dyDescent="0.25">
      <c r="A77" s="552" t="s">
        <v>4319</v>
      </c>
      <c r="B77" s="552" t="s">
        <v>4559</v>
      </c>
      <c r="C77" s="552" t="s">
        <v>4320</v>
      </c>
      <c r="D77" s="552">
        <v>57</v>
      </c>
      <c r="E77" s="553">
        <v>18</v>
      </c>
      <c r="G77" s="535"/>
      <c r="H77" s="535"/>
    </row>
    <row r="78" spans="1:8" x14ac:dyDescent="0.25">
      <c r="A78" s="555" t="s">
        <v>4321</v>
      </c>
      <c r="B78" s="555" t="s">
        <v>4595</v>
      </c>
      <c r="C78" s="555" t="s">
        <v>4322</v>
      </c>
      <c r="D78" s="555">
        <v>32</v>
      </c>
      <c r="E78" s="553">
        <v>13</v>
      </c>
      <c r="G78" s="535"/>
      <c r="H78" s="535"/>
    </row>
    <row r="79" spans="1:8" x14ac:dyDescent="0.25">
      <c r="G79" s="535"/>
      <c r="H79" s="535"/>
    </row>
    <row r="80" spans="1:8" x14ac:dyDescent="0.25">
      <c r="G80" s="535"/>
      <c r="H80" s="535"/>
    </row>
    <row r="81" spans="7:8" x14ac:dyDescent="0.25">
      <c r="G81" s="535"/>
      <c r="H81" s="535"/>
    </row>
    <row r="82" spans="7:8" x14ac:dyDescent="0.25">
      <c r="G82" s="535"/>
      <c r="H82" s="535"/>
    </row>
    <row r="83" spans="7:8" x14ac:dyDescent="0.25">
      <c r="G83" s="535"/>
      <c r="H83" s="535"/>
    </row>
    <row r="84" spans="7:8" x14ac:dyDescent="0.25">
      <c r="G84" s="535"/>
      <c r="H84" s="535"/>
    </row>
    <row r="85" spans="7:8" x14ac:dyDescent="0.25">
      <c r="G85" s="535"/>
      <c r="H85" s="535"/>
    </row>
    <row r="86" spans="7:8" x14ac:dyDescent="0.25">
      <c r="G86" s="535"/>
      <c r="H86" s="535"/>
    </row>
    <row r="87" spans="7:8" x14ac:dyDescent="0.25">
      <c r="G87" s="535"/>
      <c r="H87" s="535"/>
    </row>
    <row r="88" spans="7:8" x14ac:dyDescent="0.25">
      <c r="G88" s="535"/>
      <c r="H88" s="535"/>
    </row>
    <row r="89" spans="7:8" x14ac:dyDescent="0.25">
      <c r="G89" s="535"/>
      <c r="H89" s="535"/>
    </row>
    <row r="90" spans="7:8" x14ac:dyDescent="0.25">
      <c r="G90" s="535"/>
      <c r="H90" s="535"/>
    </row>
    <row r="91" spans="7:8" x14ac:dyDescent="0.25">
      <c r="G91" s="535"/>
      <c r="H91" s="535"/>
    </row>
    <row r="92" spans="7:8" x14ac:dyDescent="0.25">
      <c r="G92" s="535"/>
      <c r="H92" s="535"/>
    </row>
    <row r="93" spans="7:8" x14ac:dyDescent="0.25">
      <c r="G93" s="535"/>
      <c r="H93" s="535"/>
    </row>
    <row r="94" spans="7:8" x14ac:dyDescent="0.25">
      <c r="G94" s="535"/>
      <c r="H94" s="535"/>
    </row>
    <row r="95" spans="7:8" x14ac:dyDescent="0.25">
      <c r="G95" s="535"/>
      <c r="H95" s="535"/>
    </row>
    <row r="96" spans="7:8" x14ac:dyDescent="0.25">
      <c r="G96" s="535"/>
      <c r="H96" s="535"/>
    </row>
    <row r="97" spans="7:8" x14ac:dyDescent="0.25">
      <c r="G97" s="535"/>
      <c r="H97" s="535"/>
    </row>
    <row r="98" spans="7:8" x14ac:dyDescent="0.25">
      <c r="G98" s="535"/>
      <c r="H98" s="535"/>
    </row>
    <row r="99" spans="7:8" x14ac:dyDescent="0.25">
      <c r="G99" s="535"/>
      <c r="H99" s="535"/>
    </row>
    <row r="100" spans="7:8" x14ac:dyDescent="0.25">
      <c r="G100" s="535"/>
      <c r="H100" s="535"/>
    </row>
    <row r="101" spans="7:8" x14ac:dyDescent="0.25">
      <c r="G101" s="535"/>
      <c r="H101" s="535"/>
    </row>
    <row r="102" spans="7:8" x14ac:dyDescent="0.25">
      <c r="G102" s="535"/>
      <c r="H102" s="535"/>
    </row>
    <row r="103" spans="7:8" x14ac:dyDescent="0.25">
      <c r="G103" s="535"/>
      <c r="H103" s="535"/>
    </row>
    <row r="104" spans="7:8" x14ac:dyDescent="0.25">
      <c r="G104" s="535"/>
      <c r="H104" s="535"/>
    </row>
    <row r="105" spans="7:8" x14ac:dyDescent="0.25">
      <c r="G105" s="535"/>
      <c r="H105" s="535"/>
    </row>
    <row r="106" spans="7:8" x14ac:dyDescent="0.25">
      <c r="G106" s="535"/>
      <c r="H106" s="535"/>
    </row>
    <row r="107" spans="7:8" x14ac:dyDescent="0.25">
      <c r="G107" s="535"/>
      <c r="H107" s="535"/>
    </row>
    <row r="108" spans="7:8" x14ac:dyDescent="0.25">
      <c r="G108" s="535"/>
      <c r="H108" s="535"/>
    </row>
    <row r="109" spans="7:8" x14ac:dyDescent="0.25">
      <c r="G109" s="535"/>
      <c r="H109" s="535"/>
    </row>
    <row r="110" spans="7:8" x14ac:dyDescent="0.25">
      <c r="G110" s="535"/>
      <c r="H110" s="535"/>
    </row>
    <row r="111" spans="7:8" x14ac:dyDescent="0.25">
      <c r="G111" s="535"/>
      <c r="H111" s="535"/>
    </row>
    <row r="112" spans="7:8" x14ac:dyDescent="0.25">
      <c r="G112" s="535"/>
      <c r="H112" s="535"/>
    </row>
    <row r="113" spans="7:8" x14ac:dyDescent="0.25">
      <c r="G113" s="535"/>
      <c r="H113" s="535"/>
    </row>
    <row r="114" spans="7:8" x14ac:dyDescent="0.25">
      <c r="G114" s="535"/>
      <c r="H114" s="535"/>
    </row>
    <row r="115" spans="7:8" x14ac:dyDescent="0.25">
      <c r="G115" s="535"/>
      <c r="H115" s="535"/>
    </row>
    <row r="116" spans="7:8" x14ac:dyDescent="0.25">
      <c r="G116" s="535"/>
      <c r="H116" s="535"/>
    </row>
    <row r="117" spans="7:8" x14ac:dyDescent="0.25">
      <c r="G117" s="535"/>
      <c r="H117" s="535"/>
    </row>
    <row r="118" spans="7:8" x14ac:dyDescent="0.25">
      <c r="G118" s="535"/>
      <c r="H118" s="535"/>
    </row>
    <row r="119" spans="7:8" x14ac:dyDescent="0.25">
      <c r="G119" s="535"/>
      <c r="H119" s="535"/>
    </row>
    <row r="120" spans="7:8" x14ac:dyDescent="0.25">
      <c r="G120" s="535"/>
      <c r="H120" s="535"/>
    </row>
    <row r="121" spans="7:8" x14ac:dyDescent="0.25">
      <c r="G121" s="535"/>
      <c r="H121" s="535"/>
    </row>
    <row r="122" spans="7:8" x14ac:dyDescent="0.25">
      <c r="G122" s="535"/>
      <c r="H122" s="535"/>
    </row>
    <row r="123" spans="7:8" x14ac:dyDescent="0.25">
      <c r="G123" s="535"/>
      <c r="H123" s="535"/>
    </row>
    <row r="124" spans="7:8" x14ac:dyDescent="0.25">
      <c r="G124" s="535"/>
      <c r="H124" s="535"/>
    </row>
    <row r="125" spans="7:8" x14ac:dyDescent="0.25">
      <c r="G125" s="535"/>
      <c r="H125" s="535"/>
    </row>
    <row r="126" spans="7:8" x14ac:dyDescent="0.25">
      <c r="G126" s="535"/>
      <c r="H126" s="535"/>
    </row>
    <row r="127" spans="7:8" x14ac:dyDescent="0.25">
      <c r="G127" s="535"/>
      <c r="H127" s="535"/>
    </row>
    <row r="128" spans="7:8" x14ac:dyDescent="0.25">
      <c r="G128" s="535"/>
      <c r="H128" s="535"/>
    </row>
    <row r="129" spans="7:8" x14ac:dyDescent="0.25">
      <c r="G129" s="535"/>
      <c r="H129" s="535"/>
    </row>
    <row r="130" spans="7:8" x14ac:dyDescent="0.25">
      <c r="G130" s="535"/>
      <c r="H130" s="535"/>
    </row>
    <row r="131" spans="7:8" x14ac:dyDescent="0.25">
      <c r="G131" s="535"/>
      <c r="H131" s="535"/>
    </row>
    <row r="132" spans="7:8" x14ac:dyDescent="0.25">
      <c r="G132" s="535"/>
      <c r="H132" s="535"/>
    </row>
    <row r="133" spans="7:8" x14ac:dyDescent="0.25">
      <c r="G133" s="535"/>
      <c r="H133" s="535"/>
    </row>
    <row r="134" spans="7:8" x14ac:dyDescent="0.25">
      <c r="G134" s="535"/>
      <c r="H134" s="535"/>
    </row>
    <row r="135" spans="7:8" x14ac:dyDescent="0.25">
      <c r="G135" s="535"/>
      <c r="H135" s="535"/>
    </row>
    <row r="136" spans="7:8" x14ac:dyDescent="0.25">
      <c r="G136" s="535"/>
      <c r="H136" s="535"/>
    </row>
    <row r="137" spans="7:8" x14ac:dyDescent="0.25">
      <c r="G137" s="535"/>
      <c r="H137" s="535"/>
    </row>
    <row r="138" spans="7:8" x14ac:dyDescent="0.25">
      <c r="G138" s="535"/>
      <c r="H138" s="535"/>
    </row>
    <row r="139" spans="7:8" x14ac:dyDescent="0.25">
      <c r="G139" s="535"/>
      <c r="H139" s="535"/>
    </row>
    <row r="140" spans="7:8" x14ac:dyDescent="0.25">
      <c r="G140" s="535"/>
      <c r="H140" s="535"/>
    </row>
    <row r="141" spans="7:8" x14ac:dyDescent="0.25">
      <c r="G141" s="535"/>
      <c r="H141" s="535"/>
    </row>
    <row r="142" spans="7:8" x14ac:dyDescent="0.25">
      <c r="G142" s="535"/>
      <c r="H142" s="535"/>
    </row>
    <row r="143" spans="7:8" x14ac:dyDescent="0.25">
      <c r="G143" s="535"/>
      <c r="H143" s="535"/>
    </row>
    <row r="144" spans="7:8" x14ac:dyDescent="0.25">
      <c r="G144" s="535"/>
      <c r="H144" s="535"/>
    </row>
    <row r="145" spans="7:8" x14ac:dyDescent="0.25">
      <c r="G145" s="535"/>
      <c r="H145" s="535"/>
    </row>
    <row r="146" spans="7:8" x14ac:dyDescent="0.25">
      <c r="G146" s="535"/>
      <c r="H146" s="535"/>
    </row>
    <row r="147" spans="7:8" x14ac:dyDescent="0.25">
      <c r="G147" s="535"/>
      <c r="H147" s="535"/>
    </row>
    <row r="148" spans="7:8" x14ac:dyDescent="0.25">
      <c r="G148" s="535"/>
      <c r="H148" s="535"/>
    </row>
    <row r="149" spans="7:8" x14ac:dyDescent="0.25">
      <c r="G149" s="535"/>
      <c r="H149" s="535"/>
    </row>
    <row r="150" spans="7:8" x14ac:dyDescent="0.25">
      <c r="G150" s="535"/>
      <c r="H150" s="535"/>
    </row>
    <row r="151" spans="7:8" x14ac:dyDescent="0.25">
      <c r="G151" s="535"/>
      <c r="H151" s="535"/>
    </row>
    <row r="152" spans="7:8" x14ac:dyDescent="0.25">
      <c r="G152" s="535"/>
      <c r="H152" s="535"/>
    </row>
    <row r="153" spans="7:8" x14ac:dyDescent="0.25">
      <c r="G153" s="535"/>
      <c r="H153" s="535"/>
    </row>
    <row r="154" spans="7:8" x14ac:dyDescent="0.25">
      <c r="G154" s="535"/>
      <c r="H154" s="535"/>
    </row>
    <row r="155" spans="7:8" x14ac:dyDescent="0.25">
      <c r="G155" s="535"/>
      <c r="H155" s="535"/>
    </row>
    <row r="156" spans="7:8" x14ac:dyDescent="0.25">
      <c r="G156" s="535"/>
      <c r="H156" s="535"/>
    </row>
    <row r="157" spans="7:8" x14ac:dyDescent="0.25">
      <c r="G157" s="535"/>
      <c r="H157" s="535"/>
    </row>
    <row r="158" spans="7:8" x14ac:dyDescent="0.25">
      <c r="G158" s="535"/>
      <c r="H158" s="535"/>
    </row>
    <row r="159" spans="7:8" x14ac:dyDescent="0.25">
      <c r="G159" s="535"/>
      <c r="H159" s="535"/>
    </row>
    <row r="160" spans="7:8" x14ac:dyDescent="0.25">
      <c r="G160" s="535"/>
      <c r="H160" s="535"/>
    </row>
    <row r="161" spans="7:8" x14ac:dyDescent="0.25">
      <c r="G161" s="535"/>
      <c r="H161" s="535"/>
    </row>
    <row r="162" spans="7:8" x14ac:dyDescent="0.25">
      <c r="G162" s="535"/>
      <c r="H162" s="535"/>
    </row>
    <row r="163" spans="7:8" x14ac:dyDescent="0.25">
      <c r="G163" s="535"/>
      <c r="H163" s="535"/>
    </row>
    <row r="164" spans="7:8" x14ac:dyDescent="0.25">
      <c r="G164" s="535"/>
      <c r="H164" s="535"/>
    </row>
    <row r="165" spans="7:8" x14ac:dyDescent="0.25">
      <c r="G165" s="535"/>
      <c r="H165" s="535"/>
    </row>
    <row r="166" spans="7:8" x14ac:dyDescent="0.25">
      <c r="G166" s="535"/>
      <c r="H166" s="535"/>
    </row>
    <row r="167" spans="7:8" x14ac:dyDescent="0.25">
      <c r="G167" s="535"/>
      <c r="H167" s="535"/>
    </row>
    <row r="168" spans="7:8" x14ac:dyDescent="0.25">
      <c r="G168" s="535"/>
      <c r="H168" s="535"/>
    </row>
    <row r="169" spans="7:8" x14ac:dyDescent="0.25">
      <c r="G169" s="535"/>
      <c r="H169" s="535"/>
    </row>
    <row r="170" spans="7:8" x14ac:dyDescent="0.25">
      <c r="G170" s="535"/>
      <c r="H170" s="535"/>
    </row>
    <row r="171" spans="7:8" x14ac:dyDescent="0.25">
      <c r="G171" s="535"/>
      <c r="H171" s="535"/>
    </row>
    <row r="172" spans="7:8" x14ac:dyDescent="0.25">
      <c r="G172" s="535"/>
      <c r="H172" s="535"/>
    </row>
    <row r="173" spans="7:8" x14ac:dyDescent="0.25">
      <c r="G173" s="535"/>
      <c r="H173" s="535"/>
    </row>
    <row r="174" spans="7:8" x14ac:dyDescent="0.25">
      <c r="G174" s="535"/>
      <c r="H174" s="535"/>
    </row>
    <row r="175" spans="7:8" x14ac:dyDescent="0.25">
      <c r="G175" s="535"/>
      <c r="H175" s="535"/>
    </row>
    <row r="176" spans="7:8" x14ac:dyDescent="0.25">
      <c r="G176" s="535"/>
      <c r="H176" s="535"/>
    </row>
    <row r="177" spans="7:8" x14ac:dyDescent="0.25">
      <c r="G177" s="535"/>
      <c r="H177" s="535"/>
    </row>
    <row r="178" spans="7:8" x14ac:dyDescent="0.25">
      <c r="G178" s="535"/>
      <c r="H178" s="535"/>
    </row>
    <row r="179" spans="7:8" x14ac:dyDescent="0.25">
      <c r="G179" s="535"/>
      <c r="H179" s="535"/>
    </row>
    <row r="180" spans="7:8" x14ac:dyDescent="0.25">
      <c r="G180" s="535"/>
      <c r="H180" s="535"/>
    </row>
    <row r="181" spans="7:8" x14ac:dyDescent="0.25">
      <c r="G181" s="535"/>
      <c r="H181" s="535"/>
    </row>
    <row r="182" spans="7:8" x14ac:dyDescent="0.25">
      <c r="G182" s="535"/>
      <c r="H182" s="535"/>
    </row>
    <row r="183" spans="7:8" x14ac:dyDescent="0.25">
      <c r="G183" s="535"/>
      <c r="H183" s="535"/>
    </row>
    <row r="184" spans="7:8" x14ac:dyDescent="0.25">
      <c r="G184" s="535"/>
      <c r="H184" s="535"/>
    </row>
    <row r="185" spans="7:8" x14ac:dyDescent="0.25">
      <c r="G185" s="535"/>
      <c r="H185" s="535"/>
    </row>
    <row r="186" spans="7:8" x14ac:dyDescent="0.25">
      <c r="G186" s="535"/>
      <c r="H186" s="535"/>
    </row>
    <row r="187" spans="7:8" x14ac:dyDescent="0.25">
      <c r="G187" s="535"/>
      <c r="H187" s="535"/>
    </row>
    <row r="188" spans="7:8" x14ac:dyDescent="0.25">
      <c r="G188" s="535"/>
      <c r="H188" s="535"/>
    </row>
    <row r="189" spans="7:8" x14ac:dyDescent="0.25">
      <c r="G189" s="535"/>
      <c r="H189" s="535"/>
    </row>
    <row r="190" spans="7:8" x14ac:dyDescent="0.25">
      <c r="G190" s="535"/>
      <c r="H190" s="535"/>
    </row>
    <row r="191" spans="7:8" x14ac:dyDescent="0.25">
      <c r="G191" s="535"/>
      <c r="H191" s="535"/>
    </row>
    <row r="192" spans="7:8" x14ac:dyDescent="0.25">
      <c r="G192" s="535"/>
      <c r="H192" s="535"/>
    </row>
    <row r="193" spans="7:8" x14ac:dyDescent="0.25">
      <c r="G193" s="535"/>
      <c r="H193" s="535"/>
    </row>
    <row r="194" spans="7:8" x14ac:dyDescent="0.25">
      <c r="G194" s="535"/>
      <c r="H194" s="535"/>
    </row>
    <row r="195" spans="7:8" x14ac:dyDescent="0.25">
      <c r="G195" s="535"/>
      <c r="H195" s="535"/>
    </row>
    <row r="196" spans="7:8" x14ac:dyDescent="0.25">
      <c r="G196" s="535"/>
      <c r="H196" s="535"/>
    </row>
    <row r="197" spans="7:8" x14ac:dyDescent="0.25">
      <c r="G197" s="535"/>
      <c r="H197" s="535"/>
    </row>
    <row r="198" spans="7:8" x14ac:dyDescent="0.25">
      <c r="G198" s="535"/>
      <c r="H198" s="535"/>
    </row>
    <row r="199" spans="7:8" x14ac:dyDescent="0.25">
      <c r="G199" s="535"/>
      <c r="H199" s="535"/>
    </row>
    <row r="200" spans="7:8" x14ac:dyDescent="0.25">
      <c r="G200" s="535"/>
      <c r="H200" s="535"/>
    </row>
    <row r="201" spans="7:8" x14ac:dyDescent="0.25">
      <c r="G201" s="535"/>
      <c r="H201" s="535"/>
    </row>
    <row r="202" spans="7:8" x14ac:dyDescent="0.25">
      <c r="G202" s="535"/>
      <c r="H202" s="535"/>
    </row>
    <row r="203" spans="7:8" x14ac:dyDescent="0.25">
      <c r="G203" s="535"/>
      <c r="H203" s="535"/>
    </row>
    <row r="204" spans="7:8" x14ac:dyDescent="0.25">
      <c r="G204" s="535"/>
      <c r="H204" s="535"/>
    </row>
    <row r="205" spans="7:8" x14ac:dyDescent="0.25">
      <c r="G205" s="535"/>
      <c r="H205" s="535"/>
    </row>
    <row r="206" spans="7:8" x14ac:dyDescent="0.25">
      <c r="G206" s="535"/>
      <c r="H206" s="535"/>
    </row>
    <row r="207" spans="7:8" x14ac:dyDescent="0.25">
      <c r="G207" s="535"/>
      <c r="H207" s="535"/>
    </row>
    <row r="208" spans="7:8" x14ac:dyDescent="0.25">
      <c r="G208" s="535"/>
      <c r="H208" s="535"/>
    </row>
    <row r="209" spans="7:8" x14ac:dyDescent="0.25">
      <c r="G209" s="535"/>
      <c r="H209" s="535"/>
    </row>
    <row r="210" spans="7:8" x14ac:dyDescent="0.25">
      <c r="G210" s="535"/>
      <c r="H210" s="535"/>
    </row>
    <row r="211" spans="7:8" x14ac:dyDescent="0.25">
      <c r="G211" s="535"/>
      <c r="H211" s="535"/>
    </row>
    <row r="212" spans="7:8" x14ac:dyDescent="0.25">
      <c r="G212" s="535"/>
      <c r="H212" s="535"/>
    </row>
    <row r="213" spans="7:8" x14ac:dyDescent="0.25">
      <c r="G213" s="535"/>
      <c r="H213" s="535"/>
    </row>
    <row r="214" spans="7:8" x14ac:dyDescent="0.25">
      <c r="G214" s="535"/>
      <c r="H214" s="535"/>
    </row>
    <row r="215" spans="7:8" x14ac:dyDescent="0.25">
      <c r="G215" s="535"/>
      <c r="H215" s="535"/>
    </row>
    <row r="216" spans="7:8" x14ac:dyDescent="0.25">
      <c r="G216" s="535"/>
      <c r="H216" s="535"/>
    </row>
    <row r="217" spans="7:8" x14ac:dyDescent="0.25">
      <c r="G217" s="535"/>
      <c r="H217" s="535"/>
    </row>
    <row r="218" spans="7:8" x14ac:dyDescent="0.25">
      <c r="G218" s="535"/>
      <c r="H218" s="535"/>
    </row>
    <row r="219" spans="7:8" x14ac:dyDescent="0.25">
      <c r="G219" s="535"/>
      <c r="H219" s="535"/>
    </row>
    <row r="220" spans="7:8" x14ac:dyDescent="0.25">
      <c r="G220" s="535"/>
      <c r="H220" s="535"/>
    </row>
    <row r="221" spans="7:8" x14ac:dyDescent="0.25">
      <c r="G221" s="535"/>
      <c r="H221" s="535"/>
    </row>
    <row r="222" spans="7:8" x14ac:dyDescent="0.25">
      <c r="G222" s="535"/>
      <c r="H222" s="535"/>
    </row>
    <row r="223" spans="7:8" x14ac:dyDescent="0.25">
      <c r="G223" s="535"/>
      <c r="H223" s="535"/>
    </row>
    <row r="224" spans="7:8" x14ac:dyDescent="0.25">
      <c r="G224" s="535"/>
      <c r="H224" s="535"/>
    </row>
    <row r="225" spans="7:8" x14ac:dyDescent="0.25">
      <c r="G225" s="535"/>
      <c r="H225" s="535"/>
    </row>
    <row r="226" spans="7:8" x14ac:dyDescent="0.25">
      <c r="G226" s="535"/>
      <c r="H226" s="535"/>
    </row>
    <row r="227" spans="7:8" x14ac:dyDescent="0.25">
      <c r="G227" s="535"/>
      <c r="H227" s="535"/>
    </row>
    <row r="228" spans="7:8" x14ac:dyDescent="0.25">
      <c r="G228" s="535"/>
      <c r="H228" s="535"/>
    </row>
    <row r="229" spans="7:8" x14ac:dyDescent="0.25">
      <c r="G229" s="535"/>
      <c r="H229" s="535"/>
    </row>
    <row r="230" spans="7:8" x14ac:dyDescent="0.25">
      <c r="G230" s="535"/>
      <c r="H230" s="535"/>
    </row>
    <row r="231" spans="7:8" x14ac:dyDescent="0.25">
      <c r="G231" s="535"/>
      <c r="H231" s="535"/>
    </row>
    <row r="232" spans="7:8" x14ac:dyDescent="0.25">
      <c r="G232" s="535"/>
      <c r="H232" s="535"/>
    </row>
    <row r="233" spans="7:8" x14ac:dyDescent="0.25">
      <c r="G233" s="535"/>
      <c r="H233" s="535"/>
    </row>
    <row r="234" spans="7:8" x14ac:dyDescent="0.25">
      <c r="G234" s="535"/>
      <c r="H234" s="535"/>
    </row>
    <row r="235" spans="7:8" x14ac:dyDescent="0.25">
      <c r="G235" s="535"/>
      <c r="H235" s="535"/>
    </row>
    <row r="236" spans="7:8" x14ac:dyDescent="0.25">
      <c r="G236" s="535"/>
      <c r="H236" s="535"/>
    </row>
    <row r="237" spans="7:8" x14ac:dyDescent="0.25">
      <c r="G237" s="535"/>
      <c r="H237" s="535"/>
    </row>
    <row r="238" spans="7:8" x14ac:dyDescent="0.25">
      <c r="G238" s="535"/>
      <c r="H238" s="535"/>
    </row>
    <row r="239" spans="7:8" x14ac:dyDescent="0.25">
      <c r="G239" s="535"/>
      <c r="H239" s="535"/>
    </row>
    <row r="240" spans="7:8" x14ac:dyDescent="0.25">
      <c r="G240" s="535"/>
      <c r="H240" s="535"/>
    </row>
    <row r="241" spans="7:8" x14ac:dyDescent="0.25">
      <c r="G241" s="535"/>
      <c r="H241" s="535"/>
    </row>
    <row r="242" spans="7:8" x14ac:dyDescent="0.25">
      <c r="G242" s="535"/>
      <c r="H242" s="535"/>
    </row>
    <row r="243" spans="7:8" x14ac:dyDescent="0.25">
      <c r="G243" s="535"/>
      <c r="H243" s="535"/>
    </row>
    <row r="244" spans="7:8" x14ac:dyDescent="0.25">
      <c r="G244" s="535"/>
      <c r="H244" s="535"/>
    </row>
    <row r="245" spans="7:8" x14ac:dyDescent="0.25">
      <c r="G245" s="535"/>
      <c r="H245" s="535"/>
    </row>
    <row r="246" spans="7:8" x14ac:dyDescent="0.25">
      <c r="G246" s="535"/>
      <c r="H246" s="535"/>
    </row>
    <row r="247" spans="7:8" x14ac:dyDescent="0.25">
      <c r="G247" s="535"/>
      <c r="H247" s="535"/>
    </row>
    <row r="248" spans="7:8" x14ac:dyDescent="0.25">
      <c r="G248" s="535"/>
      <c r="H248" s="535"/>
    </row>
    <row r="249" spans="7:8" x14ac:dyDescent="0.25">
      <c r="G249" s="535"/>
      <c r="H249" s="535"/>
    </row>
    <row r="250" spans="7:8" x14ac:dyDescent="0.25">
      <c r="G250" s="535"/>
      <c r="H250" s="535"/>
    </row>
    <row r="251" spans="7:8" x14ac:dyDescent="0.25">
      <c r="G251" s="535"/>
      <c r="H251" s="535"/>
    </row>
    <row r="252" spans="7:8" x14ac:dyDescent="0.25">
      <c r="G252" s="535"/>
      <c r="H252" s="535"/>
    </row>
    <row r="253" spans="7:8" x14ac:dyDescent="0.25">
      <c r="G253" s="535"/>
      <c r="H253" s="535"/>
    </row>
    <row r="254" spans="7:8" x14ac:dyDescent="0.25">
      <c r="G254" s="535"/>
      <c r="H254" s="535"/>
    </row>
    <row r="255" spans="7:8" x14ac:dyDescent="0.25">
      <c r="G255" s="535"/>
      <c r="H255" s="535"/>
    </row>
    <row r="256" spans="7:8" x14ac:dyDescent="0.25">
      <c r="G256" s="535"/>
      <c r="H256" s="535"/>
    </row>
    <row r="257" spans="7:8" x14ac:dyDescent="0.25">
      <c r="G257" s="535"/>
      <c r="H257" s="535"/>
    </row>
    <row r="258" spans="7:8" x14ac:dyDescent="0.25">
      <c r="G258" s="535"/>
      <c r="H258" s="535"/>
    </row>
    <row r="259" spans="7:8" x14ac:dyDescent="0.25">
      <c r="G259" s="535"/>
      <c r="H259" s="535"/>
    </row>
    <row r="260" spans="7:8" x14ac:dyDescent="0.25">
      <c r="G260" s="535"/>
      <c r="H260" s="535"/>
    </row>
    <row r="261" spans="7:8" x14ac:dyDescent="0.25">
      <c r="G261" s="535"/>
      <c r="H261" s="535"/>
    </row>
    <row r="262" spans="7:8" x14ac:dyDescent="0.25">
      <c r="G262" s="535"/>
      <c r="H262" s="535"/>
    </row>
    <row r="263" spans="7:8" x14ac:dyDescent="0.25">
      <c r="G263" s="535"/>
      <c r="H263" s="535"/>
    </row>
    <row r="264" spans="7:8" x14ac:dyDescent="0.25">
      <c r="G264" s="535"/>
      <c r="H264" s="535"/>
    </row>
    <row r="265" spans="7:8" x14ac:dyDescent="0.25">
      <c r="G265" s="535"/>
      <c r="H265" s="535"/>
    </row>
    <row r="266" spans="7:8" x14ac:dyDescent="0.25">
      <c r="G266" s="535"/>
      <c r="H266" s="535"/>
    </row>
    <row r="267" spans="7:8" x14ac:dyDescent="0.25">
      <c r="G267" s="535"/>
      <c r="H267" s="535"/>
    </row>
    <row r="268" spans="7:8" x14ac:dyDescent="0.25">
      <c r="G268" s="535"/>
      <c r="H268" s="535"/>
    </row>
    <row r="269" spans="7:8" x14ac:dyDescent="0.25">
      <c r="G269" s="535"/>
      <c r="H269" s="535"/>
    </row>
    <row r="270" spans="7:8" x14ac:dyDescent="0.25">
      <c r="G270" s="535"/>
      <c r="H270" s="535"/>
    </row>
    <row r="271" spans="7:8" x14ac:dyDescent="0.25">
      <c r="G271" s="535"/>
      <c r="H271" s="535"/>
    </row>
    <row r="272" spans="7:8" x14ac:dyDescent="0.25">
      <c r="G272" s="535"/>
      <c r="H272" s="535"/>
    </row>
    <row r="273" spans="7:8" x14ac:dyDescent="0.25">
      <c r="G273" s="535"/>
      <c r="H273" s="535"/>
    </row>
    <row r="274" spans="7:8" x14ac:dyDescent="0.25">
      <c r="G274" s="535"/>
      <c r="H274" s="535"/>
    </row>
    <row r="275" spans="7:8" x14ac:dyDescent="0.25">
      <c r="G275" s="535"/>
      <c r="H275" s="535"/>
    </row>
    <row r="276" spans="7:8" x14ac:dyDescent="0.25">
      <c r="G276" s="535"/>
      <c r="H276" s="535"/>
    </row>
    <row r="277" spans="7:8" x14ac:dyDescent="0.25">
      <c r="G277" s="535"/>
      <c r="H277" s="535"/>
    </row>
    <row r="278" spans="7:8" x14ac:dyDescent="0.25">
      <c r="G278" s="535"/>
      <c r="H278" s="535"/>
    </row>
    <row r="279" spans="7:8" x14ac:dyDescent="0.25">
      <c r="G279" s="535"/>
      <c r="H279" s="535"/>
    </row>
    <row r="280" spans="7:8" x14ac:dyDescent="0.25">
      <c r="G280" s="535"/>
      <c r="H280" s="535"/>
    </row>
    <row r="281" spans="7:8" x14ac:dyDescent="0.25">
      <c r="G281" s="535"/>
      <c r="H281" s="535"/>
    </row>
    <row r="282" spans="7:8" x14ac:dyDescent="0.25">
      <c r="G282" s="535"/>
      <c r="H282" s="535"/>
    </row>
    <row r="283" spans="7:8" x14ac:dyDescent="0.25">
      <c r="G283" s="535"/>
      <c r="H283" s="535"/>
    </row>
    <row r="284" spans="7:8" x14ac:dyDescent="0.25">
      <c r="G284" s="535"/>
      <c r="H284" s="535"/>
    </row>
    <row r="285" spans="7:8" x14ac:dyDescent="0.25">
      <c r="G285" s="535"/>
      <c r="H285" s="535"/>
    </row>
    <row r="286" spans="7:8" x14ac:dyDescent="0.25">
      <c r="G286" s="535"/>
      <c r="H286" s="535"/>
    </row>
    <row r="287" spans="7:8" x14ac:dyDescent="0.25">
      <c r="G287" s="535"/>
      <c r="H287" s="535"/>
    </row>
    <row r="288" spans="7:8" x14ac:dyDescent="0.25">
      <c r="G288" s="535"/>
      <c r="H288" s="535"/>
    </row>
    <row r="289" spans="7:8" x14ac:dyDescent="0.25">
      <c r="G289" s="535"/>
      <c r="H289" s="535"/>
    </row>
    <row r="290" spans="7:8" x14ac:dyDescent="0.25">
      <c r="G290" s="535"/>
      <c r="H290" s="535"/>
    </row>
    <row r="291" spans="7:8" x14ac:dyDescent="0.25">
      <c r="G291" s="535"/>
      <c r="H291" s="535"/>
    </row>
    <row r="292" spans="7:8" x14ac:dyDescent="0.25">
      <c r="G292" s="535"/>
      <c r="H292" s="535"/>
    </row>
    <row r="293" spans="7:8" x14ac:dyDescent="0.25">
      <c r="G293" s="535"/>
      <c r="H293" s="535"/>
    </row>
    <row r="294" spans="7:8" x14ac:dyDescent="0.25">
      <c r="G294" s="535"/>
      <c r="H294" s="535"/>
    </row>
    <row r="295" spans="7:8" x14ac:dyDescent="0.25">
      <c r="G295" s="535"/>
      <c r="H295" s="535"/>
    </row>
    <row r="296" spans="7:8" x14ac:dyDescent="0.25">
      <c r="G296" s="535"/>
      <c r="H296" s="535"/>
    </row>
    <row r="297" spans="7:8" x14ac:dyDescent="0.25">
      <c r="G297" s="535"/>
      <c r="H297" s="535"/>
    </row>
    <row r="298" spans="7:8" x14ac:dyDescent="0.25">
      <c r="G298" s="535"/>
      <c r="H298" s="535"/>
    </row>
    <row r="299" spans="7:8" x14ac:dyDescent="0.25">
      <c r="G299" s="535"/>
      <c r="H299" s="535"/>
    </row>
    <row r="300" spans="7:8" x14ac:dyDescent="0.25">
      <c r="G300" s="535"/>
      <c r="H300" s="535"/>
    </row>
    <row r="301" spans="7:8" x14ac:dyDescent="0.25">
      <c r="G301" s="535"/>
      <c r="H301" s="535"/>
    </row>
    <row r="302" spans="7:8" x14ac:dyDescent="0.25">
      <c r="G302" s="535"/>
      <c r="H302" s="535"/>
    </row>
    <row r="303" spans="7:8" x14ac:dyDescent="0.25">
      <c r="G303" s="535"/>
      <c r="H303" s="535"/>
    </row>
    <row r="304" spans="7:8" x14ac:dyDescent="0.25">
      <c r="G304" s="535"/>
      <c r="H304" s="535"/>
    </row>
    <row r="305" spans="7:8" x14ac:dyDescent="0.25">
      <c r="G305" s="535"/>
      <c r="H305" s="535"/>
    </row>
    <row r="306" spans="7:8" x14ac:dyDescent="0.25">
      <c r="G306" s="535"/>
      <c r="H306" s="535"/>
    </row>
    <row r="307" spans="7:8" x14ac:dyDescent="0.25">
      <c r="G307" s="535"/>
      <c r="H307" s="535"/>
    </row>
    <row r="308" spans="7:8" x14ac:dyDescent="0.25">
      <c r="G308" s="535"/>
      <c r="H308" s="535"/>
    </row>
    <row r="309" spans="7:8" x14ac:dyDescent="0.25">
      <c r="G309" s="535"/>
      <c r="H309" s="535"/>
    </row>
    <row r="310" spans="7:8" x14ac:dyDescent="0.25">
      <c r="G310" s="535"/>
      <c r="H310" s="535"/>
    </row>
    <row r="311" spans="7:8" x14ac:dyDescent="0.25">
      <c r="G311" s="535"/>
      <c r="H311" s="535"/>
    </row>
    <row r="312" spans="7:8" x14ac:dyDescent="0.25">
      <c r="G312" s="535"/>
      <c r="H312" s="535"/>
    </row>
    <row r="313" spans="7:8" x14ac:dyDescent="0.25">
      <c r="G313" s="535"/>
      <c r="H313" s="535"/>
    </row>
    <row r="314" spans="7:8" x14ac:dyDescent="0.25">
      <c r="G314" s="535"/>
      <c r="H314" s="535"/>
    </row>
    <row r="315" spans="7:8" x14ac:dyDescent="0.25">
      <c r="G315" s="535"/>
      <c r="H315" s="535"/>
    </row>
    <row r="316" spans="7:8" x14ac:dyDescent="0.25">
      <c r="G316" s="535"/>
      <c r="H316" s="535"/>
    </row>
    <row r="317" spans="7:8" x14ac:dyDescent="0.25">
      <c r="G317" s="535"/>
      <c r="H317" s="535"/>
    </row>
    <row r="318" spans="7:8" x14ac:dyDescent="0.25">
      <c r="G318" s="535"/>
      <c r="H318" s="535"/>
    </row>
    <row r="319" spans="7:8" x14ac:dyDescent="0.25">
      <c r="G319" s="535"/>
      <c r="H319" s="535"/>
    </row>
    <row r="320" spans="7:8" x14ac:dyDescent="0.25">
      <c r="G320" s="535"/>
      <c r="H320" s="535"/>
    </row>
    <row r="321" spans="7:8" x14ac:dyDescent="0.25">
      <c r="G321" s="535"/>
      <c r="H321" s="535"/>
    </row>
    <row r="322" spans="7:8" x14ac:dyDescent="0.25">
      <c r="G322" s="535"/>
      <c r="H322" s="535"/>
    </row>
    <row r="323" spans="7:8" x14ac:dyDescent="0.25">
      <c r="G323" s="535"/>
      <c r="H323" s="535"/>
    </row>
    <row r="324" spans="7:8" x14ac:dyDescent="0.25">
      <c r="G324" s="535"/>
      <c r="H324" s="535"/>
    </row>
    <row r="325" spans="7:8" x14ac:dyDescent="0.25">
      <c r="G325" s="535"/>
      <c r="H325" s="535"/>
    </row>
    <row r="326" spans="7:8" x14ac:dyDescent="0.25">
      <c r="G326" s="535"/>
      <c r="H326" s="535"/>
    </row>
    <row r="327" spans="7:8" x14ac:dyDescent="0.25">
      <c r="G327" s="535"/>
      <c r="H327" s="535"/>
    </row>
    <row r="328" spans="7:8" x14ac:dyDescent="0.25">
      <c r="G328" s="535"/>
      <c r="H328" s="535"/>
    </row>
    <row r="329" spans="7:8" x14ac:dyDescent="0.25">
      <c r="G329" s="535"/>
      <c r="H329" s="535"/>
    </row>
    <row r="330" spans="7:8" x14ac:dyDescent="0.25">
      <c r="G330" s="535"/>
      <c r="H330" s="535"/>
    </row>
    <row r="331" spans="7:8" x14ac:dyDescent="0.25">
      <c r="G331" s="535"/>
      <c r="H331" s="535"/>
    </row>
    <row r="332" spans="7:8" x14ac:dyDescent="0.25">
      <c r="G332" s="535"/>
      <c r="H332" s="535"/>
    </row>
    <row r="333" spans="7:8" x14ac:dyDescent="0.25">
      <c r="G333" s="535"/>
      <c r="H333" s="535"/>
    </row>
    <row r="334" spans="7:8" x14ac:dyDescent="0.25">
      <c r="G334" s="535"/>
      <c r="H334" s="535"/>
    </row>
    <row r="335" spans="7:8" x14ac:dyDescent="0.25">
      <c r="G335" s="535"/>
      <c r="H335" s="535"/>
    </row>
    <row r="336" spans="7:8" x14ac:dyDescent="0.25">
      <c r="G336" s="535"/>
      <c r="H336" s="535"/>
    </row>
    <row r="337" spans="7:8" x14ac:dyDescent="0.25">
      <c r="G337" s="535"/>
      <c r="H337" s="535"/>
    </row>
    <row r="338" spans="7:8" x14ac:dyDescent="0.25">
      <c r="G338" s="535"/>
      <c r="H338" s="535"/>
    </row>
    <row r="339" spans="7:8" x14ac:dyDescent="0.25">
      <c r="G339" s="535"/>
      <c r="H339" s="535"/>
    </row>
    <row r="340" spans="7:8" x14ac:dyDescent="0.25">
      <c r="G340" s="535"/>
      <c r="H340" s="535"/>
    </row>
    <row r="341" spans="7:8" x14ac:dyDescent="0.25">
      <c r="G341" s="535"/>
      <c r="H341" s="535"/>
    </row>
    <row r="342" spans="7:8" x14ac:dyDescent="0.25">
      <c r="G342" s="535"/>
      <c r="H342" s="535"/>
    </row>
    <row r="343" spans="7:8" x14ac:dyDescent="0.25">
      <c r="G343" s="535"/>
      <c r="H343" s="535"/>
    </row>
    <row r="344" spans="7:8" x14ac:dyDescent="0.25">
      <c r="G344" s="535"/>
      <c r="H344" s="535"/>
    </row>
    <row r="345" spans="7:8" x14ac:dyDescent="0.25">
      <c r="G345" s="535"/>
      <c r="H345" s="535"/>
    </row>
    <row r="346" spans="7:8" x14ac:dyDescent="0.25">
      <c r="G346" s="535"/>
      <c r="H346" s="535"/>
    </row>
    <row r="347" spans="7:8" x14ac:dyDescent="0.25">
      <c r="G347" s="535"/>
      <c r="H347" s="535"/>
    </row>
    <row r="348" spans="7:8" x14ac:dyDescent="0.25">
      <c r="G348" s="535"/>
      <c r="H348" s="535"/>
    </row>
    <row r="349" spans="7:8" x14ac:dyDescent="0.25">
      <c r="G349" s="535"/>
      <c r="H349" s="535"/>
    </row>
    <row r="350" spans="7:8" x14ac:dyDescent="0.25">
      <c r="G350" s="535"/>
      <c r="H350" s="535"/>
    </row>
    <row r="351" spans="7:8" x14ac:dyDescent="0.25">
      <c r="G351" s="535"/>
      <c r="H351" s="535"/>
    </row>
    <row r="352" spans="7:8" x14ac:dyDescent="0.25">
      <c r="G352" s="535"/>
      <c r="H352" s="535"/>
    </row>
    <row r="353" spans="7:8" x14ac:dyDescent="0.25">
      <c r="G353" s="535"/>
      <c r="H353" s="535"/>
    </row>
    <row r="354" spans="7:8" x14ac:dyDescent="0.25">
      <c r="G354" s="535"/>
      <c r="H354" s="535"/>
    </row>
    <row r="355" spans="7:8" x14ac:dyDescent="0.25">
      <c r="G355" s="535"/>
      <c r="H355" s="535"/>
    </row>
    <row r="356" spans="7:8" x14ac:dyDescent="0.25">
      <c r="G356" s="535"/>
      <c r="H356" s="535"/>
    </row>
    <row r="357" spans="7:8" x14ac:dyDescent="0.25">
      <c r="G357" s="535"/>
      <c r="H357" s="535"/>
    </row>
    <row r="358" spans="7:8" x14ac:dyDescent="0.25">
      <c r="G358" s="535"/>
      <c r="H358" s="535"/>
    </row>
    <row r="359" spans="7:8" x14ac:dyDescent="0.25">
      <c r="G359" s="535"/>
      <c r="H359" s="535"/>
    </row>
    <row r="360" spans="7:8" x14ac:dyDescent="0.25">
      <c r="G360" s="535"/>
      <c r="H360" s="535"/>
    </row>
    <row r="361" spans="7:8" x14ac:dyDescent="0.25">
      <c r="G361" s="535"/>
      <c r="H361" s="535"/>
    </row>
    <row r="362" spans="7:8" x14ac:dyDescent="0.25">
      <c r="G362" s="535"/>
      <c r="H362" s="535"/>
    </row>
    <row r="363" spans="7:8" x14ac:dyDescent="0.25">
      <c r="G363" s="535"/>
      <c r="H363" s="535"/>
    </row>
    <row r="364" spans="7:8" x14ac:dyDescent="0.25">
      <c r="G364" s="535"/>
      <c r="H364" s="535"/>
    </row>
    <row r="365" spans="7:8" x14ac:dyDescent="0.25">
      <c r="G365" s="535"/>
      <c r="H365" s="535"/>
    </row>
    <row r="366" spans="7:8" x14ac:dyDescent="0.25">
      <c r="G366" s="535"/>
      <c r="H366" s="535"/>
    </row>
    <row r="367" spans="7:8" x14ac:dyDescent="0.25">
      <c r="G367" s="535"/>
      <c r="H367" s="535"/>
    </row>
    <row r="368" spans="7:8" x14ac:dyDescent="0.25">
      <c r="G368" s="535"/>
      <c r="H368" s="535"/>
    </row>
    <row r="369" spans="7:8" x14ac:dyDescent="0.25">
      <c r="G369" s="535"/>
      <c r="H369" s="535"/>
    </row>
    <row r="370" spans="7:8" x14ac:dyDescent="0.25">
      <c r="G370" s="535"/>
      <c r="H370" s="535"/>
    </row>
    <row r="371" spans="7:8" x14ac:dyDescent="0.25">
      <c r="G371" s="535"/>
      <c r="H371" s="535"/>
    </row>
    <row r="372" spans="7:8" x14ac:dyDescent="0.25">
      <c r="G372" s="535"/>
      <c r="H372" s="535"/>
    </row>
    <row r="373" spans="7:8" x14ac:dyDescent="0.25">
      <c r="G373" s="535"/>
      <c r="H373" s="535"/>
    </row>
    <row r="374" spans="7:8" x14ac:dyDescent="0.25">
      <c r="G374" s="535"/>
      <c r="H374" s="535"/>
    </row>
    <row r="375" spans="7:8" x14ac:dyDescent="0.25">
      <c r="G375" s="535"/>
      <c r="H375" s="535"/>
    </row>
    <row r="376" spans="7:8" x14ac:dyDescent="0.25">
      <c r="G376" s="535"/>
      <c r="H376" s="535"/>
    </row>
    <row r="377" spans="7:8" x14ac:dyDescent="0.25">
      <c r="G377" s="535"/>
      <c r="H377" s="535"/>
    </row>
    <row r="378" spans="7:8" x14ac:dyDescent="0.25">
      <c r="G378" s="535"/>
      <c r="H378" s="535"/>
    </row>
    <row r="379" spans="7:8" x14ac:dyDescent="0.25">
      <c r="G379" s="535"/>
      <c r="H379" s="535"/>
    </row>
    <row r="380" spans="7:8" x14ac:dyDescent="0.25">
      <c r="G380" s="535"/>
      <c r="H380" s="535"/>
    </row>
    <row r="381" spans="7:8" x14ac:dyDescent="0.25">
      <c r="G381" s="535"/>
      <c r="H381" s="535"/>
    </row>
    <row r="382" spans="7:8" x14ac:dyDescent="0.25">
      <c r="G382" s="535"/>
      <c r="H382" s="535"/>
    </row>
    <row r="383" spans="7:8" x14ac:dyDescent="0.25">
      <c r="G383" s="535"/>
      <c r="H383" s="535"/>
    </row>
    <row r="384" spans="7:8" x14ac:dyDescent="0.25">
      <c r="G384" s="535"/>
      <c r="H384" s="535"/>
    </row>
    <row r="385" spans="7:8" x14ac:dyDescent="0.25">
      <c r="G385" s="535"/>
      <c r="H385" s="535"/>
    </row>
    <row r="386" spans="7:8" x14ac:dyDescent="0.25">
      <c r="G386" s="535"/>
      <c r="H386" s="535"/>
    </row>
    <row r="387" spans="7:8" x14ac:dyDescent="0.25">
      <c r="G387" s="535"/>
      <c r="H387" s="535"/>
    </row>
    <row r="388" spans="7:8" x14ac:dyDescent="0.25">
      <c r="G388" s="535"/>
      <c r="H388" s="535"/>
    </row>
    <row r="389" spans="7:8" x14ac:dyDescent="0.25">
      <c r="G389" s="535"/>
      <c r="H389" s="535"/>
    </row>
    <row r="390" spans="7:8" x14ac:dyDescent="0.25">
      <c r="G390" s="535"/>
      <c r="H390" s="535"/>
    </row>
    <row r="391" spans="7:8" x14ac:dyDescent="0.25">
      <c r="G391" s="535"/>
      <c r="H391" s="535"/>
    </row>
    <row r="392" spans="7:8" x14ac:dyDescent="0.25">
      <c r="G392" s="535"/>
      <c r="H392" s="535"/>
    </row>
    <row r="393" spans="7:8" x14ac:dyDescent="0.25">
      <c r="G393" s="535"/>
      <c r="H393" s="535"/>
    </row>
    <row r="394" spans="7:8" x14ac:dyDescent="0.25">
      <c r="G394" s="535"/>
      <c r="H394" s="535"/>
    </row>
    <row r="395" spans="7:8" x14ac:dyDescent="0.25">
      <c r="G395" s="535"/>
      <c r="H395" s="535"/>
    </row>
    <row r="396" spans="7:8" x14ac:dyDescent="0.25">
      <c r="G396" s="535"/>
      <c r="H396" s="535"/>
    </row>
    <row r="397" spans="7:8" x14ac:dyDescent="0.25">
      <c r="G397" s="535"/>
      <c r="H397" s="535"/>
    </row>
    <row r="398" spans="7:8" x14ac:dyDescent="0.25">
      <c r="G398" s="535"/>
      <c r="H398" s="535"/>
    </row>
    <row r="399" spans="7:8" x14ac:dyDescent="0.25">
      <c r="G399" s="535"/>
      <c r="H399" s="535"/>
    </row>
    <row r="400" spans="7:8" x14ac:dyDescent="0.25">
      <c r="G400" s="535"/>
      <c r="H400" s="535"/>
    </row>
    <row r="401" spans="7:8" x14ac:dyDescent="0.25">
      <c r="G401" s="535"/>
      <c r="H401" s="535"/>
    </row>
    <row r="402" spans="7:8" x14ac:dyDescent="0.25">
      <c r="G402" s="535"/>
      <c r="H402" s="535"/>
    </row>
    <row r="403" spans="7:8" x14ac:dyDescent="0.25">
      <c r="G403" s="535"/>
      <c r="H403" s="535"/>
    </row>
    <row r="404" spans="7:8" x14ac:dyDescent="0.25">
      <c r="G404" s="535"/>
      <c r="H404" s="535"/>
    </row>
    <row r="405" spans="7:8" x14ac:dyDescent="0.25">
      <c r="G405" s="535"/>
      <c r="H405" s="535"/>
    </row>
    <row r="406" spans="7:8" x14ac:dyDescent="0.25">
      <c r="G406" s="535"/>
      <c r="H406" s="535"/>
    </row>
    <row r="407" spans="7:8" x14ac:dyDescent="0.25">
      <c r="G407" s="535"/>
      <c r="H407" s="535"/>
    </row>
    <row r="408" spans="7:8" x14ac:dyDescent="0.25">
      <c r="G408" s="535"/>
      <c r="H408" s="535"/>
    </row>
    <row r="409" spans="7:8" x14ac:dyDescent="0.25">
      <c r="G409" s="535"/>
      <c r="H409" s="535"/>
    </row>
    <row r="410" spans="7:8" x14ac:dyDescent="0.25">
      <c r="G410" s="535"/>
      <c r="H410" s="535"/>
    </row>
    <row r="411" spans="7:8" x14ac:dyDescent="0.25">
      <c r="G411" s="535"/>
      <c r="H411" s="535"/>
    </row>
    <row r="412" spans="7:8" x14ac:dyDescent="0.25">
      <c r="G412" s="535"/>
      <c r="H412" s="535"/>
    </row>
    <row r="413" spans="7:8" x14ac:dyDescent="0.25">
      <c r="G413" s="535"/>
      <c r="H413" s="535"/>
    </row>
    <row r="414" spans="7:8" x14ac:dyDescent="0.25">
      <c r="G414" s="535"/>
      <c r="H414" s="535"/>
    </row>
    <row r="415" spans="7:8" x14ac:dyDescent="0.25">
      <c r="G415" s="535"/>
      <c r="H415" s="535"/>
    </row>
    <row r="416" spans="7:8" x14ac:dyDescent="0.25">
      <c r="G416" s="535"/>
      <c r="H416" s="535"/>
    </row>
    <row r="417" spans="7:8" x14ac:dyDescent="0.25">
      <c r="G417" s="535"/>
      <c r="H417" s="535"/>
    </row>
    <row r="418" spans="7:8" x14ac:dyDescent="0.25">
      <c r="G418" s="535"/>
      <c r="H418" s="535"/>
    </row>
    <row r="419" spans="7:8" x14ac:dyDescent="0.25">
      <c r="G419" s="535"/>
      <c r="H419" s="535"/>
    </row>
    <row r="420" spans="7:8" x14ac:dyDescent="0.25">
      <c r="G420" s="535"/>
      <c r="H420" s="535"/>
    </row>
    <row r="421" spans="7:8" x14ac:dyDescent="0.25">
      <c r="G421" s="535"/>
      <c r="H421" s="535"/>
    </row>
    <row r="422" spans="7:8" x14ac:dyDescent="0.25">
      <c r="G422" s="535"/>
      <c r="H422" s="535"/>
    </row>
    <row r="423" spans="7:8" x14ac:dyDescent="0.25">
      <c r="G423" s="535"/>
      <c r="H423" s="535"/>
    </row>
    <row r="424" spans="7:8" x14ac:dyDescent="0.25">
      <c r="G424" s="535"/>
      <c r="H424" s="535"/>
    </row>
    <row r="425" spans="7:8" x14ac:dyDescent="0.25">
      <c r="G425" s="535"/>
      <c r="H425" s="535"/>
    </row>
    <row r="426" spans="7:8" x14ac:dyDescent="0.25">
      <c r="G426" s="535"/>
      <c r="H426" s="535"/>
    </row>
    <row r="427" spans="7:8" x14ac:dyDescent="0.25">
      <c r="G427" s="535"/>
      <c r="H427" s="535"/>
    </row>
    <row r="428" spans="7:8" x14ac:dyDescent="0.25">
      <c r="G428" s="535"/>
      <c r="H428" s="535"/>
    </row>
    <row r="429" spans="7:8" x14ac:dyDescent="0.25">
      <c r="G429" s="535"/>
      <c r="H429" s="535"/>
    </row>
    <row r="430" spans="7:8" x14ac:dyDescent="0.25">
      <c r="G430" s="535"/>
      <c r="H430" s="535"/>
    </row>
    <row r="431" spans="7:8" x14ac:dyDescent="0.25">
      <c r="G431" s="535"/>
      <c r="H431" s="535"/>
    </row>
    <row r="432" spans="7:8" x14ac:dyDescent="0.25">
      <c r="G432" s="535"/>
      <c r="H432" s="535"/>
    </row>
    <row r="433" spans="7:8" x14ac:dyDescent="0.25">
      <c r="G433" s="535"/>
      <c r="H433" s="535"/>
    </row>
    <row r="434" spans="7:8" x14ac:dyDescent="0.25">
      <c r="G434" s="535"/>
      <c r="H434" s="535"/>
    </row>
    <row r="435" spans="7:8" x14ac:dyDescent="0.25">
      <c r="G435" s="535"/>
      <c r="H435" s="535"/>
    </row>
    <row r="436" spans="7:8" x14ac:dyDescent="0.25">
      <c r="G436" s="535"/>
      <c r="H436" s="535"/>
    </row>
    <row r="437" spans="7:8" x14ac:dyDescent="0.25">
      <c r="G437" s="535"/>
      <c r="H437" s="535"/>
    </row>
    <row r="438" spans="7:8" x14ac:dyDescent="0.25">
      <c r="G438" s="535"/>
      <c r="H438" s="535"/>
    </row>
    <row r="439" spans="7:8" x14ac:dyDescent="0.25">
      <c r="G439" s="535"/>
      <c r="H439" s="535"/>
    </row>
    <row r="440" spans="7:8" x14ac:dyDescent="0.25">
      <c r="G440" s="535"/>
      <c r="H440" s="535"/>
    </row>
    <row r="441" spans="7:8" x14ac:dyDescent="0.25">
      <c r="G441" s="535"/>
      <c r="H441" s="535"/>
    </row>
    <row r="442" spans="7:8" x14ac:dyDescent="0.25">
      <c r="G442" s="535"/>
      <c r="H442" s="535"/>
    </row>
    <row r="443" spans="7:8" x14ac:dyDescent="0.25">
      <c r="G443" s="535"/>
      <c r="H443" s="535"/>
    </row>
    <row r="444" spans="7:8" x14ac:dyDescent="0.25">
      <c r="G444" s="535"/>
      <c r="H444" s="535"/>
    </row>
    <row r="445" spans="7:8" x14ac:dyDescent="0.25">
      <c r="G445" s="535"/>
      <c r="H445" s="535"/>
    </row>
    <row r="446" spans="7:8" x14ac:dyDescent="0.25">
      <c r="G446" s="535"/>
      <c r="H446" s="535"/>
    </row>
    <row r="447" spans="7:8" x14ac:dyDescent="0.25">
      <c r="G447" s="535"/>
      <c r="H447" s="535"/>
    </row>
    <row r="448" spans="7:8" x14ac:dyDescent="0.25">
      <c r="G448" s="535"/>
      <c r="H448" s="535"/>
    </row>
    <row r="449" spans="7:8" x14ac:dyDescent="0.25">
      <c r="G449" s="535"/>
      <c r="H449" s="535"/>
    </row>
    <row r="450" spans="7:8" x14ac:dyDescent="0.25">
      <c r="G450" s="535"/>
      <c r="H450" s="535"/>
    </row>
    <row r="451" spans="7:8" x14ac:dyDescent="0.25">
      <c r="G451" s="535"/>
      <c r="H451" s="535"/>
    </row>
    <row r="452" spans="7:8" x14ac:dyDescent="0.25">
      <c r="G452" s="535"/>
      <c r="H452" s="535"/>
    </row>
    <row r="453" spans="7:8" x14ac:dyDescent="0.25">
      <c r="G453" s="535"/>
      <c r="H453" s="535"/>
    </row>
    <row r="454" spans="7:8" x14ac:dyDescent="0.25">
      <c r="G454" s="535"/>
      <c r="H454" s="535"/>
    </row>
    <row r="455" spans="7:8" x14ac:dyDescent="0.25">
      <c r="G455" s="535"/>
      <c r="H455" s="535"/>
    </row>
    <row r="456" spans="7:8" x14ac:dyDescent="0.25">
      <c r="G456" s="535"/>
      <c r="H456" s="535"/>
    </row>
    <row r="457" spans="7:8" x14ac:dyDescent="0.25">
      <c r="G457" s="535"/>
      <c r="H457" s="535"/>
    </row>
    <row r="458" spans="7:8" x14ac:dyDescent="0.25">
      <c r="G458" s="535"/>
      <c r="H458" s="535"/>
    </row>
    <row r="459" spans="7:8" x14ac:dyDescent="0.25">
      <c r="G459" s="535"/>
      <c r="H459" s="535"/>
    </row>
    <row r="460" spans="7:8" x14ac:dyDescent="0.25">
      <c r="G460" s="535"/>
      <c r="H460" s="535"/>
    </row>
    <row r="461" spans="7:8" x14ac:dyDescent="0.25">
      <c r="G461" s="535"/>
      <c r="H461" s="535"/>
    </row>
    <row r="462" spans="7:8" x14ac:dyDescent="0.25">
      <c r="G462" s="535"/>
      <c r="H462" s="535"/>
    </row>
    <row r="463" spans="7:8" x14ac:dyDescent="0.25">
      <c r="G463" s="535"/>
      <c r="H463" s="535"/>
    </row>
    <row r="464" spans="7:8" x14ac:dyDescent="0.25">
      <c r="G464" s="535"/>
      <c r="H464" s="535"/>
    </row>
    <row r="465" spans="7:8" x14ac:dyDescent="0.25">
      <c r="G465" s="535"/>
      <c r="H465" s="535"/>
    </row>
    <row r="466" spans="7:8" x14ac:dyDescent="0.25">
      <c r="G466" s="535"/>
      <c r="H466" s="535"/>
    </row>
    <row r="467" spans="7:8" x14ac:dyDescent="0.25">
      <c r="G467" s="535"/>
      <c r="H467" s="535"/>
    </row>
    <row r="468" spans="7:8" x14ac:dyDescent="0.25">
      <c r="G468" s="535"/>
      <c r="H468" s="535"/>
    </row>
    <row r="469" spans="7:8" x14ac:dyDescent="0.25">
      <c r="G469" s="535"/>
      <c r="H469" s="535"/>
    </row>
    <row r="470" spans="7:8" x14ac:dyDescent="0.25">
      <c r="G470" s="535"/>
      <c r="H470" s="535"/>
    </row>
    <row r="471" spans="7:8" x14ac:dyDescent="0.25">
      <c r="G471" s="535"/>
      <c r="H471" s="535"/>
    </row>
    <row r="472" spans="7:8" x14ac:dyDescent="0.25">
      <c r="G472" s="535"/>
      <c r="H472" s="535"/>
    </row>
    <row r="473" spans="7:8" x14ac:dyDescent="0.25">
      <c r="G473" s="535"/>
      <c r="H473" s="535"/>
    </row>
    <row r="474" spans="7:8" x14ac:dyDescent="0.25">
      <c r="G474" s="535"/>
      <c r="H474" s="535"/>
    </row>
    <row r="475" spans="7:8" x14ac:dyDescent="0.25">
      <c r="G475" s="535"/>
      <c r="H475" s="535"/>
    </row>
    <row r="476" spans="7:8" x14ac:dyDescent="0.25">
      <c r="G476" s="535"/>
      <c r="H476" s="535"/>
    </row>
    <row r="477" spans="7:8" x14ac:dyDescent="0.25">
      <c r="G477" s="535"/>
      <c r="H477" s="535"/>
    </row>
    <row r="478" spans="7:8" x14ac:dyDescent="0.25">
      <c r="G478" s="535"/>
      <c r="H478" s="535"/>
    </row>
    <row r="479" spans="7:8" x14ac:dyDescent="0.25">
      <c r="G479" s="535"/>
      <c r="H479" s="535"/>
    </row>
    <row r="480" spans="7:8" x14ac:dyDescent="0.25">
      <c r="G480" s="535"/>
      <c r="H480" s="535"/>
    </row>
    <row r="481" spans="7:8" x14ac:dyDescent="0.25">
      <c r="G481" s="535"/>
      <c r="H481" s="535"/>
    </row>
    <row r="482" spans="7:8" x14ac:dyDescent="0.25">
      <c r="G482" s="535"/>
      <c r="H482" s="535"/>
    </row>
    <row r="483" spans="7:8" x14ac:dyDescent="0.25">
      <c r="G483" s="535"/>
      <c r="H483" s="535"/>
    </row>
    <row r="484" spans="7:8" x14ac:dyDescent="0.25">
      <c r="G484" s="535"/>
      <c r="H484" s="535"/>
    </row>
    <row r="485" spans="7:8" x14ac:dyDescent="0.25">
      <c r="G485" s="535"/>
      <c r="H485" s="535"/>
    </row>
    <row r="486" spans="7:8" x14ac:dyDescent="0.25">
      <c r="G486" s="535"/>
      <c r="H486" s="535"/>
    </row>
    <row r="487" spans="7:8" x14ac:dyDescent="0.25">
      <c r="G487" s="535"/>
      <c r="H487" s="535"/>
    </row>
    <row r="488" spans="7:8" x14ac:dyDescent="0.25">
      <c r="G488" s="535"/>
      <c r="H488" s="535"/>
    </row>
    <row r="489" spans="7:8" x14ac:dyDescent="0.25">
      <c r="G489" s="535"/>
      <c r="H489" s="535"/>
    </row>
    <row r="490" spans="7:8" x14ac:dyDescent="0.25">
      <c r="G490" s="535"/>
      <c r="H490" s="535"/>
    </row>
    <row r="491" spans="7:8" x14ac:dyDescent="0.25">
      <c r="G491" s="535"/>
      <c r="H491" s="535"/>
    </row>
    <row r="492" spans="7:8" x14ac:dyDescent="0.25">
      <c r="G492" s="535"/>
      <c r="H492" s="535"/>
    </row>
    <row r="493" spans="7:8" x14ac:dyDescent="0.25">
      <c r="G493" s="535"/>
      <c r="H493" s="535"/>
    </row>
    <row r="494" spans="7:8" x14ac:dyDescent="0.25">
      <c r="G494" s="535"/>
      <c r="H494" s="535"/>
    </row>
    <row r="495" spans="7:8" x14ac:dyDescent="0.25">
      <c r="G495" s="535"/>
      <c r="H495" s="535"/>
    </row>
    <row r="496" spans="7:8" x14ac:dyDescent="0.25">
      <c r="G496" s="535"/>
      <c r="H496" s="535"/>
    </row>
    <row r="497" spans="7:8" x14ac:dyDescent="0.25">
      <c r="G497" s="535"/>
      <c r="H497" s="535"/>
    </row>
    <row r="498" spans="7:8" x14ac:dyDescent="0.25">
      <c r="G498" s="535"/>
      <c r="H498" s="535"/>
    </row>
    <row r="499" spans="7:8" x14ac:dyDescent="0.25">
      <c r="G499" s="535"/>
      <c r="H499" s="535"/>
    </row>
    <row r="500" spans="7:8" x14ac:dyDescent="0.25">
      <c r="G500" s="535"/>
      <c r="H500" s="535"/>
    </row>
    <row r="501" spans="7:8" x14ac:dyDescent="0.25">
      <c r="G501" s="535"/>
      <c r="H501" s="535"/>
    </row>
    <row r="502" spans="7:8" x14ac:dyDescent="0.25">
      <c r="G502" s="535"/>
      <c r="H502" s="535"/>
    </row>
    <row r="503" spans="7:8" x14ac:dyDescent="0.25">
      <c r="G503" s="535"/>
      <c r="H503" s="535"/>
    </row>
    <row r="504" spans="7:8" x14ac:dyDescent="0.25">
      <c r="G504" s="535"/>
      <c r="H504" s="535"/>
    </row>
    <row r="505" spans="7:8" x14ac:dyDescent="0.25">
      <c r="G505" s="535"/>
      <c r="H505" s="535"/>
    </row>
    <row r="506" spans="7:8" x14ac:dyDescent="0.25">
      <c r="G506" s="535"/>
      <c r="H506" s="535"/>
    </row>
    <row r="507" spans="7:8" x14ac:dyDescent="0.25">
      <c r="G507" s="535"/>
      <c r="H507" s="535"/>
    </row>
    <row r="508" spans="7:8" x14ac:dyDescent="0.25">
      <c r="G508" s="535"/>
      <c r="H508" s="535"/>
    </row>
    <row r="509" spans="7:8" x14ac:dyDescent="0.25">
      <c r="G509" s="535"/>
      <c r="H509" s="535"/>
    </row>
    <row r="510" spans="7:8" x14ac:dyDescent="0.25">
      <c r="G510" s="535"/>
      <c r="H510" s="535"/>
    </row>
    <row r="511" spans="7:8" x14ac:dyDescent="0.25">
      <c r="G511" s="535"/>
      <c r="H511" s="535"/>
    </row>
    <row r="512" spans="7:8" x14ac:dyDescent="0.25">
      <c r="G512" s="535"/>
      <c r="H512" s="535"/>
    </row>
    <row r="513" spans="7:8" x14ac:dyDescent="0.25">
      <c r="G513" s="535"/>
      <c r="H513" s="535"/>
    </row>
    <row r="514" spans="7:8" x14ac:dyDescent="0.25">
      <c r="G514" s="535"/>
      <c r="H514" s="535"/>
    </row>
    <row r="515" spans="7:8" x14ac:dyDescent="0.25">
      <c r="G515" s="535"/>
      <c r="H515" s="535"/>
    </row>
    <row r="516" spans="7:8" x14ac:dyDescent="0.25">
      <c r="G516" s="535"/>
      <c r="H516" s="535"/>
    </row>
    <row r="517" spans="7:8" x14ac:dyDescent="0.25">
      <c r="G517" s="535"/>
      <c r="H517" s="535"/>
    </row>
    <row r="518" spans="7:8" x14ac:dyDescent="0.25">
      <c r="G518" s="535"/>
      <c r="H518" s="535"/>
    </row>
    <row r="519" spans="7:8" x14ac:dyDescent="0.25">
      <c r="G519" s="535"/>
      <c r="H519" s="535"/>
    </row>
    <row r="520" spans="7:8" x14ac:dyDescent="0.25">
      <c r="G520" s="535"/>
      <c r="H520" s="535"/>
    </row>
    <row r="521" spans="7:8" x14ac:dyDescent="0.25">
      <c r="G521" s="535"/>
      <c r="H521" s="535"/>
    </row>
    <row r="522" spans="7:8" x14ac:dyDescent="0.25">
      <c r="G522" s="535"/>
      <c r="H522" s="535"/>
    </row>
    <row r="523" spans="7:8" x14ac:dyDescent="0.25">
      <c r="G523" s="535"/>
      <c r="H523" s="535"/>
    </row>
    <row r="524" spans="7:8" x14ac:dyDescent="0.25">
      <c r="G524" s="535"/>
      <c r="H524" s="535"/>
    </row>
    <row r="525" spans="7:8" x14ac:dyDescent="0.25">
      <c r="G525" s="535"/>
      <c r="H525" s="535"/>
    </row>
    <row r="526" spans="7:8" x14ac:dyDescent="0.25">
      <c r="G526" s="535"/>
      <c r="H526" s="535"/>
    </row>
    <row r="527" spans="7:8" x14ac:dyDescent="0.25">
      <c r="G527" s="535"/>
      <c r="H527" s="535"/>
    </row>
    <row r="528" spans="7:8" x14ac:dyDescent="0.25">
      <c r="G528" s="535"/>
      <c r="H528" s="535"/>
    </row>
    <row r="529" spans="7:8" x14ac:dyDescent="0.25">
      <c r="G529" s="535"/>
      <c r="H529" s="535"/>
    </row>
    <row r="530" spans="7:8" x14ac:dyDescent="0.25">
      <c r="G530" s="535"/>
      <c r="H530" s="535"/>
    </row>
    <row r="531" spans="7:8" x14ac:dyDescent="0.25">
      <c r="G531" s="535"/>
      <c r="H531" s="535"/>
    </row>
    <row r="532" spans="7:8" x14ac:dyDescent="0.25">
      <c r="G532" s="535"/>
      <c r="H532" s="535"/>
    </row>
    <row r="533" spans="7:8" x14ac:dyDescent="0.25">
      <c r="G533" s="535"/>
      <c r="H533" s="535"/>
    </row>
    <row r="534" spans="7:8" x14ac:dyDescent="0.25">
      <c r="G534" s="535"/>
      <c r="H534" s="535"/>
    </row>
    <row r="535" spans="7:8" x14ac:dyDescent="0.25">
      <c r="G535" s="535"/>
      <c r="H535" s="535"/>
    </row>
    <row r="536" spans="7:8" x14ac:dyDescent="0.25">
      <c r="G536" s="535"/>
      <c r="H536" s="535"/>
    </row>
    <row r="537" spans="7:8" x14ac:dyDescent="0.25">
      <c r="G537" s="535"/>
      <c r="H537" s="535"/>
    </row>
    <row r="538" spans="7:8" x14ac:dyDescent="0.25">
      <c r="G538" s="535"/>
      <c r="H538" s="535"/>
    </row>
    <row r="539" spans="7:8" x14ac:dyDescent="0.25">
      <c r="G539" s="535"/>
      <c r="H539" s="535"/>
    </row>
    <row r="540" spans="7:8" x14ac:dyDescent="0.25">
      <c r="G540" s="535"/>
      <c r="H540" s="535"/>
    </row>
    <row r="541" spans="7:8" x14ac:dyDescent="0.25">
      <c r="G541" s="535"/>
      <c r="H541" s="535"/>
    </row>
    <row r="542" spans="7:8" x14ac:dyDescent="0.25">
      <c r="G542" s="535"/>
      <c r="H542" s="535"/>
    </row>
    <row r="543" spans="7:8" x14ac:dyDescent="0.25">
      <c r="G543" s="535"/>
      <c r="H543" s="535"/>
    </row>
    <row r="544" spans="7:8" x14ac:dyDescent="0.25">
      <c r="G544" s="535"/>
      <c r="H544" s="535"/>
    </row>
    <row r="545" spans="7:8" x14ac:dyDescent="0.25">
      <c r="G545" s="535"/>
      <c r="H545" s="535"/>
    </row>
    <row r="546" spans="7:8" x14ac:dyDescent="0.25">
      <c r="G546" s="535"/>
      <c r="H546" s="535"/>
    </row>
    <row r="547" spans="7:8" x14ac:dyDescent="0.25">
      <c r="G547" s="535"/>
      <c r="H547" s="535"/>
    </row>
    <row r="548" spans="7:8" x14ac:dyDescent="0.25">
      <c r="G548" s="535"/>
      <c r="H548" s="535"/>
    </row>
    <row r="549" spans="7:8" x14ac:dyDescent="0.25">
      <c r="G549" s="535"/>
      <c r="H549" s="535"/>
    </row>
    <row r="550" spans="7:8" x14ac:dyDescent="0.25">
      <c r="G550" s="535"/>
      <c r="H550" s="535"/>
    </row>
    <row r="551" spans="7:8" x14ac:dyDescent="0.25">
      <c r="G551" s="535"/>
      <c r="H551" s="535"/>
    </row>
    <row r="552" spans="7:8" x14ac:dyDescent="0.25">
      <c r="G552" s="535"/>
      <c r="H552" s="535"/>
    </row>
    <row r="553" spans="7:8" x14ac:dyDescent="0.25">
      <c r="G553" s="535"/>
      <c r="H553" s="535"/>
    </row>
    <row r="554" spans="7:8" x14ac:dyDescent="0.25">
      <c r="G554" s="535"/>
      <c r="H554" s="535"/>
    </row>
    <row r="555" spans="7:8" x14ac:dyDescent="0.25">
      <c r="G555" s="535"/>
      <c r="H555" s="535"/>
    </row>
    <row r="556" spans="7:8" x14ac:dyDescent="0.25">
      <c r="G556" s="535"/>
      <c r="H556" s="535"/>
    </row>
    <row r="557" spans="7:8" x14ac:dyDescent="0.25">
      <c r="G557" s="535"/>
      <c r="H557" s="535"/>
    </row>
    <row r="558" spans="7:8" x14ac:dyDescent="0.25">
      <c r="G558" s="535"/>
      <c r="H558" s="535"/>
    </row>
    <row r="559" spans="7:8" x14ac:dyDescent="0.25">
      <c r="G559" s="535"/>
      <c r="H559" s="535"/>
    </row>
    <row r="560" spans="7:8" x14ac:dyDescent="0.25">
      <c r="G560" s="535"/>
      <c r="H560" s="535"/>
    </row>
    <row r="561" spans="7:8" x14ac:dyDescent="0.25">
      <c r="G561" s="535"/>
      <c r="H561" s="535"/>
    </row>
    <row r="562" spans="7:8" x14ac:dyDescent="0.25">
      <c r="G562" s="535"/>
      <c r="H562" s="535"/>
    </row>
    <row r="563" spans="7:8" x14ac:dyDescent="0.25">
      <c r="G563" s="535"/>
      <c r="H563" s="535"/>
    </row>
    <row r="564" spans="7:8" x14ac:dyDescent="0.25">
      <c r="G564" s="535"/>
      <c r="H564" s="535"/>
    </row>
    <row r="565" spans="7:8" x14ac:dyDescent="0.25">
      <c r="G565" s="535"/>
      <c r="H565" s="535"/>
    </row>
    <row r="566" spans="7:8" x14ac:dyDescent="0.25">
      <c r="G566" s="535"/>
      <c r="H566" s="535"/>
    </row>
    <row r="567" spans="7:8" x14ac:dyDescent="0.25">
      <c r="G567" s="535"/>
      <c r="H567" s="535"/>
    </row>
    <row r="568" spans="7:8" x14ac:dyDescent="0.25">
      <c r="G568" s="535"/>
      <c r="H568" s="535"/>
    </row>
    <row r="569" spans="7:8" x14ac:dyDescent="0.25">
      <c r="G569" s="535"/>
      <c r="H569" s="535"/>
    </row>
    <row r="570" spans="7:8" x14ac:dyDescent="0.25">
      <c r="G570" s="535"/>
      <c r="H570" s="535"/>
    </row>
    <row r="571" spans="7:8" x14ac:dyDescent="0.25">
      <c r="G571" s="535"/>
      <c r="H571" s="535"/>
    </row>
    <row r="572" spans="7:8" x14ac:dyDescent="0.25">
      <c r="G572" s="535"/>
      <c r="H572" s="535"/>
    </row>
    <row r="573" spans="7:8" x14ac:dyDescent="0.25">
      <c r="G573" s="535"/>
      <c r="H573" s="535"/>
    </row>
    <row r="574" spans="7:8" x14ac:dyDescent="0.25">
      <c r="G574" s="535"/>
      <c r="H574" s="535"/>
    </row>
    <row r="575" spans="7:8" x14ac:dyDescent="0.25">
      <c r="G575" s="535"/>
      <c r="H575" s="535"/>
    </row>
    <row r="576" spans="7:8" x14ac:dyDescent="0.25">
      <c r="G576" s="535"/>
      <c r="H576" s="535"/>
    </row>
    <row r="577" spans="7:8" x14ac:dyDescent="0.25">
      <c r="G577" s="535"/>
      <c r="H577" s="535"/>
    </row>
    <row r="578" spans="7:8" x14ac:dyDescent="0.25">
      <c r="G578" s="535"/>
      <c r="H578" s="535"/>
    </row>
    <row r="579" spans="7:8" x14ac:dyDescent="0.25">
      <c r="G579" s="535"/>
      <c r="H579" s="535"/>
    </row>
    <row r="580" spans="7:8" x14ac:dyDescent="0.25">
      <c r="G580" s="535"/>
      <c r="H580" s="535"/>
    </row>
    <row r="581" spans="7:8" x14ac:dyDescent="0.25">
      <c r="G581" s="535"/>
      <c r="H581" s="535"/>
    </row>
    <row r="582" spans="7:8" x14ac:dyDescent="0.25">
      <c r="G582" s="535"/>
      <c r="H582" s="535"/>
    </row>
    <row r="583" spans="7:8" x14ac:dyDescent="0.25">
      <c r="G583" s="535"/>
      <c r="H583" s="535"/>
    </row>
    <row r="584" spans="7:8" x14ac:dyDescent="0.25">
      <c r="G584" s="535"/>
      <c r="H584" s="535"/>
    </row>
    <row r="585" spans="7:8" x14ac:dyDescent="0.25">
      <c r="G585" s="535"/>
      <c r="H585" s="535"/>
    </row>
    <row r="586" spans="7:8" x14ac:dyDescent="0.25">
      <c r="G586" s="535"/>
      <c r="H586" s="535"/>
    </row>
    <row r="587" spans="7:8" x14ac:dyDescent="0.25">
      <c r="G587" s="535"/>
      <c r="H587" s="535"/>
    </row>
    <row r="588" spans="7:8" x14ac:dyDescent="0.25">
      <c r="G588" s="535"/>
      <c r="H588" s="535"/>
    </row>
    <row r="589" spans="7:8" x14ac:dyDescent="0.25">
      <c r="G589" s="535"/>
      <c r="H589" s="535"/>
    </row>
    <row r="590" spans="7:8" x14ac:dyDescent="0.25">
      <c r="G590" s="535"/>
      <c r="H590" s="535"/>
    </row>
    <row r="591" spans="7:8" x14ac:dyDescent="0.25">
      <c r="G591" s="535"/>
      <c r="H591" s="535"/>
    </row>
    <row r="592" spans="7:8" x14ac:dyDescent="0.25">
      <c r="G592" s="535"/>
      <c r="H592" s="535"/>
    </row>
    <row r="593" spans="7:8" x14ac:dyDescent="0.25">
      <c r="G593" s="535"/>
      <c r="H593" s="535"/>
    </row>
    <row r="594" spans="7:8" x14ac:dyDescent="0.25">
      <c r="G594" s="535"/>
      <c r="H594" s="535"/>
    </row>
    <row r="595" spans="7:8" x14ac:dyDescent="0.25">
      <c r="G595" s="535"/>
      <c r="H595" s="535"/>
    </row>
    <row r="596" spans="7:8" x14ac:dyDescent="0.25">
      <c r="G596" s="535"/>
      <c r="H596" s="535"/>
    </row>
    <row r="597" spans="7:8" x14ac:dyDescent="0.25">
      <c r="G597" s="535"/>
      <c r="H597" s="535"/>
    </row>
    <row r="598" spans="7:8" x14ac:dyDescent="0.25">
      <c r="G598" s="535"/>
      <c r="H598" s="535"/>
    </row>
    <row r="599" spans="7:8" x14ac:dyDescent="0.25">
      <c r="G599" s="535"/>
      <c r="H599" s="535"/>
    </row>
    <row r="600" spans="7:8" x14ac:dyDescent="0.25">
      <c r="G600" s="535"/>
      <c r="H600" s="535"/>
    </row>
    <row r="601" spans="7:8" x14ac:dyDescent="0.25">
      <c r="G601" s="535"/>
      <c r="H601" s="535"/>
    </row>
    <row r="602" spans="7:8" x14ac:dyDescent="0.25">
      <c r="G602" s="535"/>
      <c r="H602" s="535"/>
    </row>
    <row r="603" spans="7:8" x14ac:dyDescent="0.25">
      <c r="G603" s="535"/>
      <c r="H603" s="535"/>
    </row>
    <row r="604" spans="7:8" x14ac:dyDescent="0.25">
      <c r="G604" s="535"/>
      <c r="H604" s="535"/>
    </row>
    <row r="605" spans="7:8" x14ac:dyDescent="0.25">
      <c r="G605" s="535"/>
      <c r="H605" s="535"/>
    </row>
    <row r="606" spans="7:8" x14ac:dyDescent="0.25">
      <c r="G606" s="535"/>
      <c r="H606" s="535"/>
    </row>
    <row r="607" spans="7:8" x14ac:dyDescent="0.25">
      <c r="G607" s="535"/>
      <c r="H607" s="535"/>
    </row>
    <row r="608" spans="7:8" x14ac:dyDescent="0.25">
      <c r="G608" s="535"/>
      <c r="H608" s="535"/>
    </row>
    <row r="609" spans="7:8" x14ac:dyDescent="0.25">
      <c r="G609" s="535"/>
      <c r="H609" s="535"/>
    </row>
    <row r="610" spans="7:8" x14ac:dyDescent="0.25">
      <c r="G610" s="535"/>
      <c r="H610" s="535"/>
    </row>
    <row r="611" spans="7:8" x14ac:dyDescent="0.25">
      <c r="G611" s="535"/>
      <c r="H611" s="535"/>
    </row>
    <row r="612" spans="7:8" x14ac:dyDescent="0.25">
      <c r="G612" s="535"/>
      <c r="H612" s="535"/>
    </row>
    <row r="613" spans="7:8" x14ac:dyDescent="0.25">
      <c r="G613" s="535"/>
      <c r="H613" s="535"/>
    </row>
    <row r="614" spans="7:8" x14ac:dyDescent="0.25">
      <c r="G614" s="535"/>
      <c r="H614" s="535"/>
    </row>
    <row r="615" spans="7:8" x14ac:dyDescent="0.25">
      <c r="G615" s="535"/>
      <c r="H615" s="535"/>
    </row>
    <row r="616" spans="7:8" x14ac:dyDescent="0.25">
      <c r="G616" s="535"/>
      <c r="H616" s="535"/>
    </row>
    <row r="617" spans="7:8" x14ac:dyDescent="0.25">
      <c r="G617" s="535"/>
      <c r="H617" s="535"/>
    </row>
    <row r="618" spans="7:8" x14ac:dyDescent="0.25">
      <c r="G618" s="535"/>
      <c r="H618" s="535"/>
    </row>
    <row r="619" spans="7:8" x14ac:dyDescent="0.25">
      <c r="G619" s="535"/>
      <c r="H619" s="535"/>
    </row>
    <row r="620" spans="7:8" x14ac:dyDescent="0.25">
      <c r="G620" s="535"/>
      <c r="H620" s="535"/>
    </row>
    <row r="621" spans="7:8" x14ac:dyDescent="0.25">
      <c r="G621" s="535"/>
      <c r="H621" s="535"/>
    </row>
    <row r="622" spans="7:8" x14ac:dyDescent="0.25">
      <c r="G622" s="535"/>
      <c r="H622" s="535"/>
    </row>
    <row r="623" spans="7:8" x14ac:dyDescent="0.25">
      <c r="G623" s="535"/>
      <c r="H623" s="535"/>
    </row>
    <row r="624" spans="7:8" x14ac:dyDescent="0.25">
      <c r="G624" s="535"/>
      <c r="H624" s="535"/>
    </row>
    <row r="625" spans="7:8" x14ac:dyDescent="0.25">
      <c r="G625" s="535"/>
      <c r="H625" s="535"/>
    </row>
    <row r="626" spans="7:8" x14ac:dyDescent="0.25">
      <c r="G626" s="535"/>
      <c r="H626" s="535"/>
    </row>
    <row r="627" spans="7:8" x14ac:dyDescent="0.25">
      <c r="G627" s="535"/>
      <c r="H627" s="535"/>
    </row>
    <row r="628" spans="7:8" x14ac:dyDescent="0.25">
      <c r="G628" s="535"/>
      <c r="H628" s="535"/>
    </row>
    <row r="629" spans="7:8" x14ac:dyDescent="0.25">
      <c r="G629" s="535"/>
      <c r="H629" s="535"/>
    </row>
    <row r="630" spans="7:8" x14ac:dyDescent="0.25">
      <c r="G630" s="535"/>
      <c r="H630" s="535"/>
    </row>
    <row r="631" spans="7:8" x14ac:dyDescent="0.25">
      <c r="G631" s="535"/>
      <c r="H631" s="535"/>
    </row>
    <row r="632" spans="7:8" x14ac:dyDescent="0.25">
      <c r="G632" s="535"/>
      <c r="H632" s="535"/>
    </row>
    <row r="633" spans="7:8" x14ac:dyDescent="0.25">
      <c r="G633" s="535"/>
      <c r="H633" s="535"/>
    </row>
    <row r="634" spans="7:8" x14ac:dyDescent="0.25">
      <c r="G634" s="535"/>
      <c r="H634" s="535"/>
    </row>
    <row r="635" spans="7:8" x14ac:dyDescent="0.25">
      <c r="G635" s="535"/>
      <c r="H635" s="535"/>
    </row>
    <row r="636" spans="7:8" x14ac:dyDescent="0.25">
      <c r="G636" s="535"/>
      <c r="H636" s="535"/>
    </row>
    <row r="637" spans="7:8" x14ac:dyDescent="0.25">
      <c r="G637" s="535"/>
      <c r="H637" s="535"/>
    </row>
  </sheetData>
  <pageMargins left="0.511811024" right="0.511811024" top="0.78740157499999996" bottom="0.78740157499999996" header="0.31496062000000002" footer="0.31496062000000002"/>
  <tableParts count="2">
    <tablePart r:id="rId1"/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��
</file>

<file path=customXml/item2.xml>��
</file>

<file path=customXml/item3.xml>��
</file>

<file path=customXml/item4.xml>��
</file>

<file path=customXml/itemProps1.xml><?xml version="1.0" encoding="utf-8"?>
<ds:datastoreItem xmlns:ds="http://schemas.openxmlformats.org/officeDocument/2006/customXml" ds:itemID="{0D01291C-7F3B-4939-8EDD-ABF3E8978FDC}">
  <ds:schemaRefs>
    <ds:schemaRef ds:uri="http://www.w3.org/2001/XMLSchema"/>
    <ds:schemaRef ds:uri="http://microsoft.data.visualization.Client.Excel.LState/1.0"/>
  </ds:schemaRefs>
</ds:datastoreItem>
</file>

<file path=customXml/itemProps2.xml><?xml version="1.0" encoding="utf-8"?>
<ds:datastoreItem xmlns:ds="http://schemas.openxmlformats.org/officeDocument/2006/customXml" ds:itemID="{BBD16C2A-341F-48EF-A295-96EE1BB0CC11}">
  <ds:schemaRefs>
    <ds:schemaRef ds:uri="http://schemas.microsoft.com/DataMashup"/>
  </ds:schemaRefs>
</ds:datastoreItem>
</file>

<file path=customXml/itemProps3.xml><?xml version="1.0" encoding="utf-8"?>
<ds:datastoreItem xmlns:ds="http://schemas.openxmlformats.org/officeDocument/2006/customXml" ds:itemID="{1160D5EC-D905-41CD-94FA-76AF3E54A28A}">
  <ds:schemaRefs>
    <ds:schemaRef ds:uri="http://www.w3.org/2001/XMLSchema"/>
    <ds:schemaRef ds:uri="http://microsoft.data.visualization.engine.tours/1.0"/>
  </ds:schemaRefs>
</ds:datastoreItem>
</file>

<file path=customXml/itemProps4.xml><?xml version="1.0" encoding="utf-8"?>
<ds:datastoreItem xmlns:ds="http://schemas.openxmlformats.org/officeDocument/2006/customXml" ds:itemID="{C77D490A-3D4C-40F9-95DA-14F449B994A3}">
  <ds:schemaRefs>
    <ds:schemaRef ds:uri="http://www.w3.org/2001/XMLSchema"/>
    <ds:schemaRef ds:uri="http://microsoft.data.visualization.Client.Excel/1.0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141</vt:i4>
      </vt:variant>
      <vt:variant>
        <vt:lpstr>Intervalos nomeados</vt:lpstr>
      </vt:variant>
      <vt:variant>
        <vt:i4>7</vt:i4>
      </vt:variant>
    </vt:vector>
  </HeadingPairs>
  <TitlesOfParts>
    <vt:vector size="148" baseType="lpstr">
      <vt:lpstr>CAP01 - TÉCNICAS DE INTERVALOS</vt:lpstr>
      <vt:lpstr>INTRODUÇÃO CAP01</vt:lpstr>
      <vt:lpstr>Matriz</vt:lpstr>
      <vt:lpstr>Nomes Definidos</vt:lpstr>
      <vt:lpstr>Tabela</vt:lpstr>
      <vt:lpstr>Atividade 1 - Venda de Veículos</vt:lpstr>
      <vt:lpstr>Base Atividade 1</vt:lpstr>
      <vt:lpstr>Atividade 2 - Conversão</vt:lpstr>
      <vt:lpstr>Atividade 3 - Porc. Particip.</vt:lpstr>
      <vt:lpstr>Atividade 4 - Descontos </vt:lpstr>
      <vt:lpstr>Base de Descontos</vt:lpstr>
      <vt:lpstr>Atividade 5 - Folgas</vt:lpstr>
      <vt:lpstr>CAP02 - FUNÇÕES DE DATA</vt:lpstr>
      <vt:lpstr>INTRODUÇÃO CAP02</vt:lpstr>
      <vt:lpstr>DATAM_FIMMÊS</vt:lpstr>
      <vt:lpstr>Trabalho &amp; Folga</vt:lpstr>
      <vt:lpstr>DIAS ÚTEIS</vt:lpstr>
      <vt:lpstr>Atividade 6 - Parcelas I</vt:lpstr>
      <vt:lpstr>Atividade 7 - Parcelas II</vt:lpstr>
      <vt:lpstr>Atividade 8 - Entrega</vt:lpstr>
      <vt:lpstr>Base - Atividade 8</vt:lpstr>
      <vt:lpstr>Atividade 9 - Banco de Horas</vt:lpstr>
      <vt:lpstr>Atividade 10 - Término Projeto</vt:lpstr>
      <vt:lpstr>CAP03 - FUNÇÕES FINANCEIRAS</vt:lpstr>
      <vt:lpstr>INTRODUÇÃO CAP03</vt:lpstr>
      <vt:lpstr>Vocabulário</vt:lpstr>
      <vt:lpstr>Funções Financeiras</vt:lpstr>
      <vt:lpstr>Atividade 11 - Moto Nova</vt:lpstr>
      <vt:lpstr>Atividade 12 - Tabela Simulação</vt:lpstr>
      <vt:lpstr>Atividade 13 - Hot Money</vt:lpstr>
      <vt:lpstr>CAP04 - FUNÇÕES LÓGICAS</vt:lpstr>
      <vt:lpstr>INTRODUÇÃO CAP04</vt:lpstr>
      <vt:lpstr>Assemelhadas</vt:lpstr>
      <vt:lpstr>E OU</vt:lpstr>
      <vt:lpstr>Atividade 14 - Cobrança</vt:lpstr>
      <vt:lpstr>Atividade 15</vt:lpstr>
      <vt:lpstr>Base Atividade 15</vt:lpstr>
      <vt:lpstr>Atividade 16 - Exame</vt:lpstr>
      <vt:lpstr>CAP05 - PESQUISA &amp; REFERÊNCIA</vt:lpstr>
      <vt:lpstr>INTRODUÇÃO CAP05</vt:lpstr>
      <vt:lpstr>Corresp</vt:lpstr>
      <vt:lpstr>Índice (Matriz)</vt:lpstr>
      <vt:lpstr>Índice (Referência)</vt:lpstr>
      <vt:lpstr>Desloc</vt:lpstr>
      <vt:lpstr>Escolher</vt:lpstr>
      <vt:lpstr>Indireto</vt:lpstr>
      <vt:lpstr>PlanCitroen</vt:lpstr>
      <vt:lpstr>PlanFiat</vt:lpstr>
      <vt:lpstr>Atividade 16 - Total por Mês</vt:lpstr>
      <vt:lpstr>Atividade 17 - Distâncias</vt:lpstr>
      <vt:lpstr>Atividade 18 - Mês &amp; Vendedor</vt:lpstr>
      <vt:lpstr>Atividade 19 - Gráfico Vendas</vt:lpstr>
      <vt:lpstr>Base Atividade 19</vt:lpstr>
      <vt:lpstr>CAP06 - FUNÇÕES BANCO DE DADOS</vt:lpstr>
      <vt:lpstr>INTRODUÇÃO CAP06</vt:lpstr>
      <vt:lpstr>Funções de BD</vt:lpstr>
      <vt:lpstr>Atividade 20 - Visão Resumida</vt:lpstr>
      <vt:lpstr>Base Atividade 20</vt:lpstr>
      <vt:lpstr>CAP07 - VALIDAÇÃO E MACRO</vt:lpstr>
      <vt:lpstr>INTRODUÇÃO CAP07</vt:lpstr>
      <vt:lpstr>Validação de Dados &amp; Macro</vt:lpstr>
      <vt:lpstr>Base de Dados</vt:lpstr>
      <vt:lpstr>CAP08 - FILTRO AV &amp; MODO EXB </vt:lpstr>
      <vt:lpstr>INTRODUÇÃO CAP08</vt:lpstr>
      <vt:lpstr>Filtro Avançado</vt:lpstr>
      <vt:lpstr>Modo de Exibição</vt:lpstr>
      <vt:lpstr>CAP09 - IMPORTANDO DADOS</vt:lpstr>
      <vt:lpstr>INTRODUÇÃO CAP09</vt:lpstr>
      <vt:lpstr>TEXTO PARA COLUNAS</vt:lpstr>
      <vt:lpstr>Texto Delimitado</vt:lpstr>
      <vt:lpstr>Texto Largura Fixa</vt:lpstr>
      <vt:lpstr>DADOS EXTERNOS</vt:lpstr>
      <vt:lpstr>De Texto</vt:lpstr>
      <vt:lpstr>Do Access</vt:lpstr>
      <vt:lpstr>XML</vt:lpstr>
      <vt:lpstr>Da Web</vt:lpstr>
      <vt:lpstr>CAP10 - TABELA DINÂMICA</vt:lpstr>
      <vt:lpstr>INTRODUÇÃO CAP10</vt:lpstr>
      <vt:lpstr>Estrutura de Tópicos</vt:lpstr>
      <vt:lpstr>Tabela Dinâmica &amp; Gráfico Din</vt:lpstr>
      <vt:lpstr>Vendas por Geografia</vt:lpstr>
      <vt:lpstr>Histórico Diário de Vendas</vt:lpstr>
      <vt:lpstr>Histórico de Atendimento</vt:lpstr>
      <vt:lpstr>Relações</vt:lpstr>
      <vt:lpstr>M.E.R</vt:lpstr>
      <vt:lpstr>Relação Consolidada</vt:lpstr>
      <vt:lpstr>Atividade 21</vt:lpstr>
      <vt:lpstr>TblClientes</vt:lpstr>
      <vt:lpstr>TblPedidos</vt:lpstr>
      <vt:lpstr>TblDetalhesDoPedido</vt:lpstr>
      <vt:lpstr>TblProdutos</vt:lpstr>
      <vt:lpstr>CAP11 - FRMT. CONDICIONAL</vt:lpstr>
      <vt:lpstr>INTRODUÇÃO CAP11</vt:lpstr>
      <vt:lpstr>Formatação Condicional</vt:lpstr>
      <vt:lpstr>Formatação de Data</vt:lpstr>
      <vt:lpstr>Repetidos &amp; Exclusivos</vt:lpstr>
      <vt:lpstr>Vazias</vt:lpstr>
      <vt:lpstr>Formatação com Fórmulas</vt:lpstr>
      <vt:lpstr>Atividade 22 - Status</vt:lpstr>
      <vt:lpstr>Atividade 23 - Aniversariantes</vt:lpstr>
      <vt:lpstr>Atividade 24 - Pesq. Censo</vt:lpstr>
      <vt:lpstr>CAP12 - TESTES DE HIP &amp; ANÁLISE</vt:lpstr>
      <vt:lpstr>INTRODUÇÃO CAP12</vt:lpstr>
      <vt:lpstr>Gerenciador de Cenários</vt:lpstr>
      <vt:lpstr>Vendas</vt:lpstr>
      <vt:lpstr>Otimista</vt:lpstr>
      <vt:lpstr>Esperado</vt:lpstr>
      <vt:lpstr>Pessimista</vt:lpstr>
      <vt:lpstr>Atividade 25 - Bar</vt:lpstr>
      <vt:lpstr>Bar - Carnaval</vt:lpstr>
      <vt:lpstr>Bar - Reveillon</vt:lpstr>
      <vt:lpstr>Bar - Natal</vt:lpstr>
      <vt:lpstr>Atingir Meta</vt:lpstr>
      <vt:lpstr>Venda de Acessórios</vt:lpstr>
      <vt:lpstr>Atividade 26 - Financiamento</vt:lpstr>
      <vt:lpstr>Solver</vt:lpstr>
      <vt:lpstr>Despesas</vt:lpstr>
      <vt:lpstr>CAP13 - FORMULÁRIO E PROTEÇÃO</vt:lpstr>
      <vt:lpstr>Sorveteria</vt:lpstr>
      <vt:lpstr>Parâmetro</vt:lpstr>
      <vt:lpstr>Registro</vt:lpstr>
      <vt:lpstr>Cola_Sorveteria</vt:lpstr>
      <vt:lpstr>CAP14 - 3D MAP CHART</vt:lpstr>
      <vt:lpstr>3D Map Chart</vt:lpstr>
      <vt:lpstr>Atividade 27 - Vendas Região</vt:lpstr>
      <vt:lpstr>Atividades de Fixação(OPCIONAL)</vt:lpstr>
      <vt:lpstr>Fixação 1 - Financeiras</vt:lpstr>
      <vt:lpstr>Fixação 2 - Empreendimento</vt:lpstr>
      <vt:lpstr>Fixação 3 - Passeio</vt:lpstr>
      <vt:lpstr>Fixação 4 - Resgate</vt:lpstr>
      <vt:lpstr>Fixação 5 - Taxa</vt:lpstr>
      <vt:lpstr>Fixação 6 - Prazo</vt:lpstr>
      <vt:lpstr>Fixação 7 - Pagamentos</vt:lpstr>
      <vt:lpstr>Fixação 8 - Pesq &amp; Ref</vt:lpstr>
      <vt:lpstr>Fixação 9 - Entrega</vt:lpstr>
      <vt:lpstr>Fixação 10 - Reajuste Salário</vt:lpstr>
      <vt:lpstr>Cadastro</vt:lpstr>
      <vt:lpstr>Consulta de Veículos</vt:lpstr>
      <vt:lpstr>Base de Automóveis</vt:lpstr>
      <vt:lpstr>Consulta Produtos</vt:lpstr>
      <vt:lpstr>Base de Produtos</vt:lpstr>
      <vt:lpstr>Citroen</vt:lpstr>
      <vt:lpstr>Fiat</vt:lpstr>
      <vt:lpstr>ListaDeRegiões</vt:lpstr>
      <vt:lpstr>'3D Map Chart'!países</vt:lpstr>
      <vt:lpstr>Tbl_Somases</vt:lpstr>
      <vt:lpstr>TblSOMASES</vt:lpstr>
      <vt:lpstr>TotalGeral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FeLix SeNa SiLvA</dc:creator>
  <cp:lastModifiedBy>Luiz R. G. de Oliveira</cp:lastModifiedBy>
  <dcterms:created xsi:type="dcterms:W3CDTF">2016-02-01T17:33:07Z</dcterms:created>
  <dcterms:modified xsi:type="dcterms:W3CDTF">2018-03-29T20:41:15Z</dcterms:modified>
</cp:coreProperties>
</file>